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Tableaux divers BUREAUTIQUE\REPONSES CCM\"/>
    </mc:Choice>
  </mc:AlternateContent>
  <bookViews>
    <workbookView xWindow="0" yWindow="0" windowWidth="28800" windowHeight="12315" activeTab="4"/>
  </bookViews>
  <sheets>
    <sheet name="Essai1-F1" sheetId="4" r:id="rId1"/>
    <sheet name="Essai2-F1" sheetId="3" r:id="rId2"/>
    <sheet name="Essai3-F1" sheetId="1" r:id="rId3"/>
    <sheet name="Essai3-F2" sheetId="2" r:id="rId4"/>
    <sheet name="Essai4-F2" sheetId="5" r:id="rId5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L2" i="5" l="1"/>
  <c r="L17" i="5" s="1"/>
  <c r="D2" i="5"/>
  <c r="F2" i="5"/>
  <c r="F17" i="5" s="1"/>
  <c r="E2" i="5"/>
  <c r="E17" i="5" s="1"/>
  <c r="A3" i="5"/>
  <c r="G2" i="5"/>
  <c r="G17" i="5" s="1"/>
  <c r="C2" i="5"/>
  <c r="K2" i="5"/>
  <c r="K17" i="5" s="1"/>
  <c r="A17" i="5"/>
  <c r="R6" i="4"/>
  <c r="Q6" i="4"/>
  <c r="P6" i="4"/>
  <c r="O6" i="4"/>
  <c r="N6" i="4"/>
  <c r="M6" i="4"/>
  <c r="L6" i="4"/>
  <c r="K6" i="4"/>
  <c r="J6" i="4"/>
  <c r="I6" i="4"/>
  <c r="H6" i="4"/>
  <c r="G6" i="4"/>
  <c r="S6" i="4" s="1"/>
  <c r="D6" i="4"/>
  <c r="R5" i="4"/>
  <c r="Q5" i="4"/>
  <c r="P5" i="4"/>
  <c r="O5" i="4"/>
  <c r="N5" i="4"/>
  <c r="M5" i="4"/>
  <c r="L5" i="4"/>
  <c r="K5" i="4"/>
  <c r="J5" i="4"/>
  <c r="I5" i="4"/>
  <c r="H5" i="4"/>
  <c r="G5" i="4"/>
  <c r="S5" i="4" s="1"/>
  <c r="D5" i="4"/>
  <c r="R4" i="4"/>
  <c r="Q4" i="4"/>
  <c r="P4" i="4"/>
  <c r="O4" i="4"/>
  <c r="N4" i="4"/>
  <c r="M4" i="4"/>
  <c r="L4" i="4"/>
  <c r="K4" i="4"/>
  <c r="J4" i="4"/>
  <c r="I4" i="4"/>
  <c r="H4" i="4"/>
  <c r="G4" i="4"/>
  <c r="S4" i="4" s="1"/>
  <c r="D4" i="4"/>
  <c r="R3" i="4"/>
  <c r="Q3" i="4"/>
  <c r="P3" i="4"/>
  <c r="O3" i="4"/>
  <c r="N3" i="4"/>
  <c r="M3" i="4"/>
  <c r="L3" i="4"/>
  <c r="K3" i="4"/>
  <c r="J3" i="4"/>
  <c r="I3" i="4"/>
  <c r="H3" i="4"/>
  <c r="G3" i="4"/>
  <c r="S3" i="4" s="1"/>
  <c r="D3" i="4"/>
  <c r="G16" i="4"/>
  <c r="L3" i="5" l="1"/>
  <c r="L18" i="5" s="1"/>
  <c r="D3" i="5"/>
  <c r="K3" i="5"/>
  <c r="K18" i="5" s="1"/>
  <c r="F3" i="5"/>
  <c r="G3" i="5"/>
  <c r="G18" i="5" s="1"/>
  <c r="E3" i="5"/>
  <c r="C3" i="5"/>
  <c r="A18" i="5"/>
  <c r="A4" i="5"/>
  <c r="J10" i="4"/>
  <c r="L4" i="5" l="1"/>
  <c r="L19" i="5" s="1"/>
  <c r="D4" i="5"/>
  <c r="K4" i="5"/>
  <c r="K19" i="5" s="1"/>
  <c r="C4" i="5"/>
  <c r="G4" i="5"/>
  <c r="G19" i="5" s="1"/>
  <c r="F4" i="5"/>
  <c r="F19" i="5" s="1"/>
  <c r="A19" i="5"/>
  <c r="A5" i="5"/>
  <c r="E4" i="5"/>
  <c r="R6" i="3"/>
  <c r="Q6" i="3"/>
  <c r="P6" i="3"/>
  <c r="O6" i="3"/>
  <c r="N6" i="3"/>
  <c r="M6" i="3"/>
  <c r="L6" i="3"/>
  <c r="K6" i="3"/>
  <c r="J6" i="3"/>
  <c r="I6" i="3"/>
  <c r="H6" i="3"/>
  <c r="G6" i="3"/>
  <c r="S6" i="3" s="1"/>
  <c r="D6" i="3"/>
  <c r="R5" i="3"/>
  <c r="Q5" i="3"/>
  <c r="P5" i="3"/>
  <c r="O5" i="3"/>
  <c r="N5" i="3"/>
  <c r="M5" i="3"/>
  <c r="L5" i="3"/>
  <c r="K5" i="3"/>
  <c r="J5" i="3"/>
  <c r="I5" i="3"/>
  <c r="H5" i="3"/>
  <c r="G5" i="3"/>
  <c r="S5" i="3" s="1"/>
  <c r="D5" i="3"/>
  <c r="R4" i="3"/>
  <c r="Q4" i="3"/>
  <c r="P4" i="3"/>
  <c r="O4" i="3"/>
  <c r="N4" i="3"/>
  <c r="M4" i="3"/>
  <c r="L4" i="3"/>
  <c r="K4" i="3"/>
  <c r="J4" i="3"/>
  <c r="I4" i="3"/>
  <c r="H4" i="3"/>
  <c r="G4" i="3"/>
  <c r="S4" i="3" s="1"/>
  <c r="D4" i="3"/>
  <c r="R3" i="3"/>
  <c r="Q3" i="3"/>
  <c r="P3" i="3"/>
  <c r="O3" i="3"/>
  <c r="N3" i="3"/>
  <c r="M3" i="3"/>
  <c r="L3" i="3"/>
  <c r="K3" i="3"/>
  <c r="J3" i="3"/>
  <c r="I3" i="3"/>
  <c r="H3" i="3"/>
  <c r="G3" i="3"/>
  <c r="S3" i="3" s="1"/>
  <c r="D3" i="3"/>
  <c r="C15" i="3"/>
  <c r="C16" i="3"/>
  <c r="L5" i="5" l="1"/>
  <c r="L20" i="5" s="1"/>
  <c r="D5" i="5"/>
  <c r="D20" i="5" s="1"/>
  <c r="K5" i="5"/>
  <c r="K20" i="5" s="1"/>
  <c r="C5" i="5"/>
  <c r="G5" i="5"/>
  <c r="G20" i="5" s="1"/>
  <c r="F5" i="5"/>
  <c r="F20" i="5" s="1"/>
  <c r="A6" i="5"/>
  <c r="E5" i="5"/>
  <c r="E20" i="5" s="1"/>
  <c r="A20" i="5"/>
  <c r="J10" i="3"/>
  <c r="L6" i="5" l="1"/>
  <c r="L21" i="5" s="1"/>
  <c r="D6" i="5"/>
  <c r="D21" i="5" s="1"/>
  <c r="G6" i="5"/>
  <c r="G21" i="5" s="1"/>
  <c r="K6" i="5"/>
  <c r="K21" i="5" s="1"/>
  <c r="C6" i="5"/>
  <c r="F6" i="5"/>
  <c r="F21" i="5" s="1"/>
  <c r="A21" i="5"/>
  <c r="A7" i="5"/>
  <c r="E6" i="5"/>
  <c r="E21" i="5" s="1"/>
  <c r="A18" i="2"/>
  <c r="A19" i="2"/>
  <c r="A20" i="2"/>
  <c r="A21" i="2"/>
  <c r="A22" i="2"/>
  <c r="A23" i="2"/>
  <c r="A24" i="2"/>
  <c r="A25" i="2"/>
  <c r="A26" i="2"/>
  <c r="A27" i="2"/>
  <c r="A28" i="2"/>
  <c r="A17" i="2"/>
  <c r="L7" i="5" l="1"/>
  <c r="L22" i="5" s="1"/>
  <c r="D7" i="5"/>
  <c r="D22" i="5" s="1"/>
  <c r="K7" i="5"/>
  <c r="K22" i="5" s="1"/>
  <c r="C7" i="5"/>
  <c r="C22" i="5" s="1"/>
  <c r="G7" i="5"/>
  <c r="G22" i="5" s="1"/>
  <c r="F7" i="5"/>
  <c r="F22" i="5" s="1"/>
  <c r="E7" i="5"/>
  <c r="E22" i="5" s="1"/>
  <c r="A22" i="5"/>
  <c r="A8" i="5"/>
  <c r="H3" i="1"/>
  <c r="I3" i="1"/>
  <c r="J3" i="1"/>
  <c r="K3" i="1"/>
  <c r="L3" i="1"/>
  <c r="M3" i="1"/>
  <c r="N3" i="1"/>
  <c r="O3" i="1"/>
  <c r="P3" i="1"/>
  <c r="Q3" i="1"/>
  <c r="R3" i="1"/>
  <c r="H4" i="1"/>
  <c r="I4" i="1"/>
  <c r="J4" i="1"/>
  <c r="K4" i="1"/>
  <c r="L4" i="1"/>
  <c r="M4" i="1"/>
  <c r="N4" i="1"/>
  <c r="O4" i="1"/>
  <c r="P4" i="1"/>
  <c r="Q4" i="1"/>
  <c r="R4" i="1"/>
  <c r="H5" i="1"/>
  <c r="I5" i="1"/>
  <c r="J5" i="1"/>
  <c r="K5" i="1"/>
  <c r="L5" i="1"/>
  <c r="M5" i="1"/>
  <c r="N5" i="1"/>
  <c r="O5" i="1"/>
  <c r="P5" i="1"/>
  <c r="Q5" i="1"/>
  <c r="R5" i="1"/>
  <c r="H6" i="1"/>
  <c r="I6" i="1"/>
  <c r="J6" i="1"/>
  <c r="K6" i="1"/>
  <c r="L6" i="1"/>
  <c r="M6" i="1"/>
  <c r="N6" i="1"/>
  <c r="O6" i="1"/>
  <c r="P6" i="1"/>
  <c r="Q6" i="1"/>
  <c r="R6" i="1"/>
  <c r="H7" i="1"/>
  <c r="I7" i="1"/>
  <c r="J7" i="1"/>
  <c r="K7" i="1"/>
  <c r="L7" i="1"/>
  <c r="M7" i="1"/>
  <c r="N7" i="1"/>
  <c r="O7" i="1"/>
  <c r="P7" i="1"/>
  <c r="Q7" i="1"/>
  <c r="R7" i="1"/>
  <c r="H8" i="1"/>
  <c r="H3" i="5" s="1"/>
  <c r="H18" i="5" s="1"/>
  <c r="I8" i="1"/>
  <c r="H4" i="5" s="1"/>
  <c r="H19" i="5" s="1"/>
  <c r="J8" i="1"/>
  <c r="H5" i="5" s="1"/>
  <c r="H20" i="5" s="1"/>
  <c r="K8" i="1"/>
  <c r="H6" i="5" s="1"/>
  <c r="H21" i="5" s="1"/>
  <c r="L8" i="1"/>
  <c r="H7" i="5" s="1"/>
  <c r="H22" i="5" s="1"/>
  <c r="M8" i="1"/>
  <c r="N8" i="1"/>
  <c r="O8" i="1"/>
  <c r="P8" i="1"/>
  <c r="Q8" i="1"/>
  <c r="R8" i="1"/>
  <c r="H9" i="1"/>
  <c r="I3" i="5" s="1"/>
  <c r="I9" i="1"/>
  <c r="I4" i="5" s="1"/>
  <c r="J9" i="1"/>
  <c r="I5" i="5" s="1"/>
  <c r="K9" i="1"/>
  <c r="I6" i="5" s="1"/>
  <c r="L9" i="1"/>
  <c r="I7" i="5" s="1"/>
  <c r="I22" i="5" s="1"/>
  <c r="M9" i="1"/>
  <c r="N9" i="1"/>
  <c r="O9" i="1"/>
  <c r="P9" i="1"/>
  <c r="Q9" i="1"/>
  <c r="R9" i="1"/>
  <c r="H10" i="1"/>
  <c r="J3" i="5" s="1"/>
  <c r="J18" i="5" s="1"/>
  <c r="I10" i="1"/>
  <c r="J4" i="5" s="1"/>
  <c r="J19" i="5" s="1"/>
  <c r="J10" i="1"/>
  <c r="J5" i="5" s="1"/>
  <c r="J20" i="5" s="1"/>
  <c r="K10" i="1"/>
  <c r="J6" i="5" s="1"/>
  <c r="J21" i="5" s="1"/>
  <c r="L10" i="1"/>
  <c r="J7" i="5" s="1"/>
  <c r="J22" i="5" s="1"/>
  <c r="M10" i="1"/>
  <c r="N10" i="1"/>
  <c r="O10" i="1"/>
  <c r="P10" i="1"/>
  <c r="Q10" i="1"/>
  <c r="R10" i="1"/>
  <c r="H11" i="1"/>
  <c r="I11" i="1"/>
  <c r="J11" i="1"/>
  <c r="K11" i="1"/>
  <c r="L11" i="1"/>
  <c r="M11" i="1"/>
  <c r="N11" i="1"/>
  <c r="O11" i="1"/>
  <c r="P11" i="1"/>
  <c r="Q11" i="1"/>
  <c r="R11" i="1"/>
  <c r="H12" i="1"/>
  <c r="I12" i="1"/>
  <c r="J12" i="1"/>
  <c r="K12" i="1"/>
  <c r="L12" i="1"/>
  <c r="M12" i="1"/>
  <c r="N12" i="1"/>
  <c r="O12" i="1"/>
  <c r="P12" i="1"/>
  <c r="Q12" i="1"/>
  <c r="R12" i="1"/>
  <c r="G4" i="1"/>
  <c r="G5" i="1"/>
  <c r="G6" i="1"/>
  <c r="G7" i="1"/>
  <c r="G8" i="1"/>
  <c r="H2" i="5" s="1"/>
  <c r="H17" i="5" s="1"/>
  <c r="G9" i="1"/>
  <c r="I2" i="5" s="1"/>
  <c r="G10" i="1"/>
  <c r="J2" i="5" s="1"/>
  <c r="J17" i="5" s="1"/>
  <c r="G11" i="1"/>
  <c r="G12" i="1"/>
  <c r="G3" i="1"/>
  <c r="D3" i="1"/>
  <c r="D4" i="1"/>
  <c r="D5" i="1"/>
  <c r="D6" i="1"/>
  <c r="D7" i="1"/>
  <c r="D8" i="1"/>
  <c r="D9" i="1"/>
  <c r="D10" i="1"/>
  <c r="D11" i="1"/>
  <c r="D12" i="1"/>
  <c r="I21" i="5" l="1"/>
  <c r="I20" i="5"/>
  <c r="C20" i="5"/>
  <c r="B5" i="5"/>
  <c r="I17" i="5"/>
  <c r="D17" i="5"/>
  <c r="C17" i="5"/>
  <c r="B2" i="5"/>
  <c r="I19" i="5"/>
  <c r="D19" i="5"/>
  <c r="B4" i="5"/>
  <c r="E19" i="5"/>
  <c r="C19" i="5"/>
  <c r="I18" i="5"/>
  <c r="F18" i="5"/>
  <c r="B3" i="5"/>
  <c r="C18" i="5"/>
  <c r="E18" i="5"/>
  <c r="D18" i="5"/>
  <c r="B6" i="5"/>
  <c r="B21" i="5" s="1"/>
  <c r="C21" i="5"/>
  <c r="B7" i="5"/>
  <c r="L8" i="5"/>
  <c r="L23" i="5" s="1"/>
  <c r="H8" i="5"/>
  <c r="H23" i="5" s="1"/>
  <c r="D8" i="5"/>
  <c r="D23" i="5" s="1"/>
  <c r="G8" i="5"/>
  <c r="G23" i="5" s="1"/>
  <c r="K8" i="5"/>
  <c r="K23" i="5" s="1"/>
  <c r="C8" i="5"/>
  <c r="C23" i="5" s="1"/>
  <c r="J8" i="5"/>
  <c r="F8" i="5"/>
  <c r="F23" i="5" s="1"/>
  <c r="I8" i="5"/>
  <c r="I23" i="5" s="1"/>
  <c r="E8" i="5"/>
  <c r="E23" i="5" s="1"/>
  <c r="A23" i="5"/>
  <c r="A9" i="5"/>
  <c r="S10" i="1"/>
  <c r="S9" i="1"/>
  <c r="S12" i="1"/>
  <c r="S8" i="1"/>
  <c r="S11" i="1"/>
  <c r="S7" i="1"/>
  <c r="A2" i="2"/>
  <c r="J23" i="5" l="1"/>
  <c r="A34" i="5"/>
  <c r="B18" i="5"/>
  <c r="A31" i="5" s="1"/>
  <c r="B17" i="5"/>
  <c r="A30" i="5" s="1"/>
  <c r="B20" i="5"/>
  <c r="A33" i="5" s="1"/>
  <c r="B19" i="5"/>
  <c r="A32" i="5" s="1"/>
  <c r="B22" i="5"/>
  <c r="A35" i="5" s="1"/>
  <c r="L9" i="5"/>
  <c r="L24" i="5" s="1"/>
  <c r="H9" i="5"/>
  <c r="H24" i="5" s="1"/>
  <c r="D9" i="5"/>
  <c r="D24" i="5" s="1"/>
  <c r="K9" i="5"/>
  <c r="K24" i="5" s="1"/>
  <c r="C9" i="5"/>
  <c r="C24" i="5" s="1"/>
  <c r="G9" i="5"/>
  <c r="J9" i="5"/>
  <c r="F9" i="5"/>
  <c r="F24" i="5" s="1"/>
  <c r="A10" i="5"/>
  <c r="E9" i="5"/>
  <c r="E24" i="5" s="1"/>
  <c r="I9" i="5"/>
  <c r="I24" i="5" s="1"/>
  <c r="A24" i="5"/>
  <c r="B8" i="5"/>
  <c r="D2" i="2"/>
  <c r="D17" i="2" s="1"/>
  <c r="K2" i="2"/>
  <c r="K17" i="2" s="1"/>
  <c r="L2" i="2"/>
  <c r="L17" i="2" s="1"/>
  <c r="E2" i="2"/>
  <c r="E17" i="2" s="1"/>
  <c r="F2" i="2"/>
  <c r="F17" i="2" s="1"/>
  <c r="C2" i="2"/>
  <c r="C17" i="2" s="1"/>
  <c r="G2" i="2"/>
  <c r="G17" i="2" s="1"/>
  <c r="J2" i="2"/>
  <c r="J17" i="2" s="1"/>
  <c r="H2" i="2"/>
  <c r="H17" i="2" s="1"/>
  <c r="I2" i="2"/>
  <c r="I17" i="2" s="1"/>
  <c r="A3" i="2"/>
  <c r="J24" i="5" l="1"/>
  <c r="B23" i="5"/>
  <c r="A36" i="5" s="1"/>
  <c r="G24" i="5"/>
  <c r="L10" i="5"/>
  <c r="L25" i="5" s="1"/>
  <c r="H10" i="5"/>
  <c r="H25" i="5" s="1"/>
  <c r="D10" i="5"/>
  <c r="D25" i="5" s="1"/>
  <c r="K10" i="5"/>
  <c r="K25" i="5" s="1"/>
  <c r="G10" i="5"/>
  <c r="C10" i="5"/>
  <c r="C25" i="5" s="1"/>
  <c r="J10" i="5"/>
  <c r="F10" i="5"/>
  <c r="F25" i="5" s="1"/>
  <c r="A25" i="5"/>
  <c r="I10" i="5"/>
  <c r="I25" i="5" s="1"/>
  <c r="A11" i="5"/>
  <c r="E10" i="5"/>
  <c r="E25" i="5" s="1"/>
  <c r="B9" i="5"/>
  <c r="D3" i="2"/>
  <c r="D18" i="2" s="1"/>
  <c r="K3" i="2"/>
  <c r="K18" i="2" s="1"/>
  <c r="E3" i="2"/>
  <c r="E18" i="2" s="1"/>
  <c r="L3" i="2"/>
  <c r="L18" i="2" s="1"/>
  <c r="F3" i="2"/>
  <c r="F18" i="2" s="1"/>
  <c r="C3" i="2"/>
  <c r="C18" i="2" s="1"/>
  <c r="G3" i="2"/>
  <c r="G18" i="2" s="1"/>
  <c r="I3" i="2"/>
  <c r="I18" i="2" s="1"/>
  <c r="J3" i="2"/>
  <c r="J18" i="2" s="1"/>
  <c r="H3" i="2"/>
  <c r="H18" i="2" s="1"/>
  <c r="B2" i="2"/>
  <c r="B17" i="2" s="1"/>
  <c r="A30" i="2" s="1"/>
  <c r="A4" i="2"/>
  <c r="S3" i="1"/>
  <c r="J25" i="5" l="1"/>
  <c r="B24" i="5"/>
  <c r="A37" i="5" s="1"/>
  <c r="G25" i="5"/>
  <c r="L11" i="5"/>
  <c r="L26" i="5" s="1"/>
  <c r="H11" i="5"/>
  <c r="H26" i="5" s="1"/>
  <c r="D11" i="5"/>
  <c r="D26" i="5" s="1"/>
  <c r="K11" i="5"/>
  <c r="K26" i="5" s="1"/>
  <c r="G11" i="5"/>
  <c r="C11" i="5"/>
  <c r="C26" i="5" s="1"/>
  <c r="J11" i="5"/>
  <c r="J26" i="5" s="1"/>
  <c r="F11" i="5"/>
  <c r="F26" i="5" s="1"/>
  <c r="E11" i="5"/>
  <c r="E26" i="5" s="1"/>
  <c r="A26" i="5"/>
  <c r="A12" i="5"/>
  <c r="I11" i="5"/>
  <c r="I26" i="5" s="1"/>
  <c r="B10" i="5"/>
  <c r="B25" i="5" s="1"/>
  <c r="A38" i="5" s="1"/>
  <c r="B3" i="2"/>
  <c r="B18" i="2" s="1"/>
  <c r="A31" i="2" s="1"/>
  <c r="E4" i="2"/>
  <c r="E19" i="2" s="1"/>
  <c r="L4" i="2"/>
  <c r="L19" i="2" s="1"/>
  <c r="F4" i="2"/>
  <c r="F19" i="2" s="1"/>
  <c r="C4" i="2"/>
  <c r="C19" i="2" s="1"/>
  <c r="G4" i="2"/>
  <c r="G19" i="2" s="1"/>
  <c r="D4" i="2"/>
  <c r="D19" i="2" s="1"/>
  <c r="K4" i="2"/>
  <c r="K19" i="2" s="1"/>
  <c r="I4" i="2"/>
  <c r="I19" i="2" s="1"/>
  <c r="J4" i="2"/>
  <c r="J19" i="2" s="1"/>
  <c r="H4" i="2"/>
  <c r="H19" i="2" s="1"/>
  <c r="A5" i="2"/>
  <c r="S4" i="1"/>
  <c r="S5" i="1"/>
  <c r="S6" i="1"/>
  <c r="G26" i="5" l="1"/>
  <c r="L12" i="5"/>
  <c r="L27" i="5" s="1"/>
  <c r="H12" i="5"/>
  <c r="D12" i="5"/>
  <c r="D27" i="5" s="1"/>
  <c r="K12" i="5"/>
  <c r="K27" i="5" s="1"/>
  <c r="G12" i="5"/>
  <c r="G27" i="5" s="1"/>
  <c r="C12" i="5"/>
  <c r="C27" i="5" s="1"/>
  <c r="J12" i="5"/>
  <c r="J27" i="5" s="1"/>
  <c r="F12" i="5"/>
  <c r="F27" i="5" s="1"/>
  <c r="I12" i="5"/>
  <c r="I27" i="5" s="1"/>
  <c r="E12" i="5"/>
  <c r="E27" i="5" s="1"/>
  <c r="A27" i="5"/>
  <c r="A13" i="5"/>
  <c r="B11" i="5"/>
  <c r="B4" i="2"/>
  <c r="B19" i="2" s="1"/>
  <c r="A32" i="2" s="1"/>
  <c r="F5" i="2"/>
  <c r="F20" i="2" s="1"/>
  <c r="C5" i="2"/>
  <c r="C20" i="2" s="1"/>
  <c r="G5" i="2"/>
  <c r="G20" i="2" s="1"/>
  <c r="D5" i="2"/>
  <c r="D20" i="2" s="1"/>
  <c r="K5" i="2"/>
  <c r="K20" i="2" s="1"/>
  <c r="E5" i="2"/>
  <c r="E20" i="2" s="1"/>
  <c r="L5" i="2"/>
  <c r="L20" i="2" s="1"/>
  <c r="I5" i="2"/>
  <c r="I20" i="2" s="1"/>
  <c r="J5" i="2"/>
  <c r="J20" i="2" s="1"/>
  <c r="H5" i="2"/>
  <c r="H20" i="2" s="1"/>
  <c r="A6" i="2"/>
  <c r="H27" i="5" l="1"/>
  <c r="B26" i="5"/>
  <c r="A39" i="5" s="1"/>
  <c r="L13" i="5"/>
  <c r="L28" i="5" s="1"/>
  <c r="H13" i="5"/>
  <c r="D13" i="5"/>
  <c r="D28" i="5" s="1"/>
  <c r="K13" i="5"/>
  <c r="K28" i="5" s="1"/>
  <c r="G13" i="5"/>
  <c r="G28" i="5" s="1"/>
  <c r="C13" i="5"/>
  <c r="C28" i="5" s="1"/>
  <c r="J13" i="5"/>
  <c r="J28" i="5" s="1"/>
  <c r="F13" i="5"/>
  <c r="F28" i="5" s="1"/>
  <c r="A28" i="5"/>
  <c r="I13" i="5"/>
  <c r="I28" i="5" s="1"/>
  <c r="E13" i="5"/>
  <c r="E28" i="5" s="1"/>
  <c r="B12" i="5"/>
  <c r="B5" i="2"/>
  <c r="B20" i="2" s="1"/>
  <c r="A33" i="2" s="1"/>
  <c r="C6" i="2"/>
  <c r="C21" i="2" s="1"/>
  <c r="G6" i="2"/>
  <c r="G21" i="2" s="1"/>
  <c r="D6" i="2"/>
  <c r="D21" i="2" s="1"/>
  <c r="K6" i="2"/>
  <c r="K21" i="2" s="1"/>
  <c r="E6" i="2"/>
  <c r="E21" i="2" s="1"/>
  <c r="L6" i="2"/>
  <c r="L21" i="2" s="1"/>
  <c r="F6" i="2"/>
  <c r="F21" i="2" s="1"/>
  <c r="J6" i="2"/>
  <c r="J21" i="2" s="1"/>
  <c r="H6" i="2"/>
  <c r="H21" i="2" s="1"/>
  <c r="I6" i="2"/>
  <c r="I21" i="2" s="1"/>
  <c r="A7" i="2"/>
  <c r="B27" i="5" l="1"/>
  <c r="A40" i="5" s="1"/>
  <c r="H28" i="5"/>
  <c r="B13" i="5"/>
  <c r="B6" i="2"/>
  <c r="B21" i="2" s="1"/>
  <c r="A34" i="2" s="1"/>
  <c r="D7" i="2"/>
  <c r="D22" i="2" s="1"/>
  <c r="K7" i="2"/>
  <c r="K22" i="2" s="1"/>
  <c r="L7" i="2"/>
  <c r="L22" i="2" s="1"/>
  <c r="E7" i="2"/>
  <c r="E22" i="2" s="1"/>
  <c r="F7" i="2"/>
  <c r="F22" i="2" s="1"/>
  <c r="C7" i="2"/>
  <c r="C22" i="2" s="1"/>
  <c r="G7" i="2"/>
  <c r="G22" i="2" s="1"/>
  <c r="I7" i="2"/>
  <c r="I22" i="2" s="1"/>
  <c r="J7" i="2"/>
  <c r="J22" i="2" s="1"/>
  <c r="H7" i="2"/>
  <c r="A8" i="2"/>
  <c r="B28" i="5" l="1"/>
  <c r="A41" i="5" s="1"/>
  <c r="B7" i="2"/>
  <c r="B22" i="2" s="1"/>
  <c r="H22" i="2"/>
  <c r="E8" i="2"/>
  <c r="E23" i="2" s="1"/>
  <c r="L8" i="2"/>
  <c r="L23" i="2" s="1"/>
  <c r="F8" i="2"/>
  <c r="F23" i="2" s="1"/>
  <c r="C8" i="2"/>
  <c r="C23" i="2" s="1"/>
  <c r="G8" i="2"/>
  <c r="G23" i="2" s="1"/>
  <c r="D8" i="2"/>
  <c r="D23" i="2" s="1"/>
  <c r="K8" i="2"/>
  <c r="K23" i="2" s="1"/>
  <c r="J8" i="2"/>
  <c r="J23" i="2" s="1"/>
  <c r="I8" i="2"/>
  <c r="I23" i="2" s="1"/>
  <c r="H8" i="2"/>
  <c r="H23" i="2" s="1"/>
  <c r="A9" i="2"/>
  <c r="A35" i="2" l="1"/>
  <c r="F9" i="2"/>
  <c r="F24" i="2" s="1"/>
  <c r="G9" i="2"/>
  <c r="G24" i="2" s="1"/>
  <c r="D9" i="2"/>
  <c r="D24" i="2" s="1"/>
  <c r="K9" i="2"/>
  <c r="K24" i="2" s="1"/>
  <c r="E9" i="2"/>
  <c r="E24" i="2" s="1"/>
  <c r="L9" i="2"/>
  <c r="L24" i="2" s="1"/>
  <c r="C9" i="2"/>
  <c r="C24" i="2" s="1"/>
  <c r="J9" i="2"/>
  <c r="J24" i="2" s="1"/>
  <c r="H9" i="2"/>
  <c r="H24" i="2" s="1"/>
  <c r="I9" i="2"/>
  <c r="I24" i="2" s="1"/>
  <c r="B8" i="2"/>
  <c r="B23" i="2" s="1"/>
  <c r="A36" i="2" s="1"/>
  <c r="A10" i="2"/>
  <c r="C10" i="2" l="1"/>
  <c r="C25" i="2" s="1"/>
  <c r="G10" i="2"/>
  <c r="G25" i="2" s="1"/>
  <c r="D10" i="2"/>
  <c r="D25" i="2" s="1"/>
  <c r="E10" i="2"/>
  <c r="E25" i="2" s="1"/>
  <c r="L10" i="2"/>
  <c r="L25" i="2" s="1"/>
  <c r="F10" i="2"/>
  <c r="F25" i="2" s="1"/>
  <c r="K10" i="2"/>
  <c r="K25" i="2" s="1"/>
  <c r="J10" i="2"/>
  <c r="J25" i="2" s="1"/>
  <c r="H10" i="2"/>
  <c r="H25" i="2" s="1"/>
  <c r="I10" i="2"/>
  <c r="I25" i="2" s="1"/>
  <c r="B9" i="2"/>
  <c r="B24" i="2" s="1"/>
  <c r="A37" i="2" s="1"/>
  <c r="A11" i="2"/>
  <c r="D11" i="2" l="1"/>
  <c r="D26" i="2" s="1"/>
  <c r="K11" i="2"/>
  <c r="K26" i="2" s="1"/>
  <c r="E11" i="2"/>
  <c r="E26" i="2" s="1"/>
  <c r="L11" i="2"/>
  <c r="L26" i="2" s="1"/>
  <c r="F11" i="2"/>
  <c r="F26" i="2" s="1"/>
  <c r="C11" i="2"/>
  <c r="C26" i="2" s="1"/>
  <c r="G11" i="2"/>
  <c r="G26" i="2" s="1"/>
  <c r="I11" i="2"/>
  <c r="I26" i="2" s="1"/>
  <c r="J11" i="2"/>
  <c r="J26" i="2" s="1"/>
  <c r="H11" i="2"/>
  <c r="H26" i="2" s="1"/>
  <c r="B10" i="2"/>
  <c r="B25" i="2" s="1"/>
  <c r="A38" i="2" s="1"/>
  <c r="A12" i="2"/>
  <c r="B11" i="2" l="1"/>
  <c r="B26" i="2" s="1"/>
  <c r="A39" i="2" s="1"/>
  <c r="E12" i="2"/>
  <c r="E27" i="2" s="1"/>
  <c r="L12" i="2"/>
  <c r="L27" i="2" s="1"/>
  <c r="F12" i="2"/>
  <c r="F27" i="2" s="1"/>
  <c r="C12" i="2"/>
  <c r="C27" i="2" s="1"/>
  <c r="G12" i="2"/>
  <c r="G27" i="2" s="1"/>
  <c r="D12" i="2"/>
  <c r="D27" i="2" s="1"/>
  <c r="K12" i="2"/>
  <c r="K27" i="2" s="1"/>
  <c r="J12" i="2"/>
  <c r="J27" i="2" s="1"/>
  <c r="I12" i="2"/>
  <c r="I27" i="2" s="1"/>
  <c r="H12" i="2"/>
  <c r="H27" i="2" s="1"/>
  <c r="A13" i="2"/>
  <c r="B12" i="2" l="1"/>
  <c r="B27" i="2" s="1"/>
  <c r="A40" i="2" s="1"/>
  <c r="F13" i="2"/>
  <c r="F28" i="2" s="1"/>
  <c r="C13" i="2"/>
  <c r="C28" i="2" s="1"/>
  <c r="D13" i="2"/>
  <c r="D28" i="2" s="1"/>
  <c r="K13" i="2"/>
  <c r="K28" i="2" s="1"/>
  <c r="E13" i="2"/>
  <c r="E28" i="2" s="1"/>
  <c r="L13" i="2"/>
  <c r="L28" i="2" s="1"/>
  <c r="G13" i="2"/>
  <c r="G28" i="2" s="1"/>
  <c r="H13" i="2"/>
  <c r="H28" i="2" s="1"/>
  <c r="I13" i="2"/>
  <c r="I28" i="2" s="1"/>
  <c r="J13" i="2"/>
  <c r="J28" i="2" s="1"/>
  <c r="B13" i="2" l="1"/>
  <c r="B28" i="2" s="1"/>
  <c r="A41" i="2" s="1"/>
</calcChain>
</file>

<file path=xl/sharedStrings.xml><?xml version="1.0" encoding="utf-8"?>
<sst xmlns="http://schemas.openxmlformats.org/spreadsheetml/2006/main" count="96" uniqueCount="35">
  <si>
    <t>N°1</t>
  </si>
  <si>
    <t>N°2</t>
  </si>
  <si>
    <t>N°3</t>
  </si>
  <si>
    <t>N°4</t>
  </si>
  <si>
    <t>Soit 31+28+31+30+5 = 125</t>
  </si>
  <si>
    <t>soit 31+28+2 = 61</t>
  </si>
  <si>
    <t>soit 2+31 = 33</t>
  </si>
  <si>
    <t>nbr total de jours</t>
  </si>
  <si>
    <t>Date début (inclus)</t>
  </si>
  <si>
    <t>Date fin (inclus)</t>
  </si>
  <si>
    <t>Feuille 1 :</t>
  </si>
  <si>
    <t>Nombre de jours par mois</t>
  </si>
  <si>
    <t>Vérif</t>
  </si>
  <si>
    <t>Total</t>
  </si>
  <si>
    <t>N°5</t>
  </si>
  <si>
    <t>N°6</t>
  </si>
  <si>
    <t>N°7</t>
  </si>
  <si>
    <t>N°8</t>
  </si>
  <si>
    <t>N°9</t>
  </si>
  <si>
    <t>N°10</t>
  </si>
  <si>
    <t>sert à la concaténation pour la formule de la dernière colonne de la série supprimer le " + "</t>
  </si>
  <si>
    <t>etc … attention pas de régularité particulière ni de tri possible dans les dates</t>
  </si>
  <si>
    <t>Feuille 2 :</t>
  </si>
  <si>
    <t>nombre de jour par mois concernant TOUS les n°</t>
  </si>
  <si>
    <t>formule</t>
  </si>
  <si>
    <t>permettant de trouver ce résultat : =N°1 : 28 jrs + N°2 : 28 jrs + N°3 : 2 jrs + N°4 : 11 jrs soit 69 jrs en février</t>
  </si>
  <si>
    <t>permettant de trouver ce résultat : =N°1 : 31 jrs + N°2 : 2 jrs + N°3 : 31 jrs + N°4 : 0 jrs soit 64 jrs en mars</t>
  </si>
  <si>
    <t>permettant de trouver ce résultat : =N°1 : 30 jrs + N°2 : 0 jrs + N°3 : 0 jrs + N°4 : 0 jrs soit 30 jrs en avril</t>
  </si>
  <si>
    <t>etc..</t>
  </si>
  <si>
    <t>formule en G3</t>
  </si>
  <si>
    <t xml:space="preserve">la formule en j10 </t>
  </si>
  <si>
    <t>tableau basé sur le feuillet "Essai3-F1"</t>
  </si>
  <si>
    <t>&lt;&lt;&lt; Ne ressort que les N° où il y a au moins 1 jour</t>
  </si>
  <si>
    <t>&lt;&lt;&lt; ici aucun jour</t>
  </si>
  <si>
    <t>&lt;&lt;&lt; ici 1 jour pour le N°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</si>
</sst>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7" fontId="6" fillId="0" borderId="0" xfId="0" applyNumberFormat="1" applyFont="1"/>
    <xf numFmtId="14" fontId="6" fillId="0" borderId="0" xfId="0" applyNumberFormat="1" applyFo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5" fillId="0" borderId="0" xfId="0" quotePrefix="1" applyFont="1"/>
    <xf numFmtId="0" fontId="2" fillId="0" borderId="1" xfId="0" applyFont="1" applyBorder="1" applyAlignment="1">
      <alignment horizontal="center"/>
    </xf>
    <xf numFmtId="17" fontId="7" fillId="0" borderId="0" xfId="0" applyNumberFormat="1" applyFont="1"/>
    <xf numFmtId="14" fontId="7" fillId="0" borderId="0" xfId="0" applyNumberFormat="1" applyFont="1"/>
    <xf numFmtId="0" fontId="5" fillId="0" borderId="2" xfId="0" applyFont="1" applyBorder="1"/>
    <xf numFmtId="17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4" fillId="0" borderId="2" xfId="0" applyFont="1" applyBorder="1"/>
    <xf numFmtId="17" fontId="5" fillId="0" borderId="2" xfId="0" applyNumberFormat="1" applyFont="1" applyBorder="1" applyAlignme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8">
    <dxf>
      <font>
        <b/>
        <i val="0"/>
        <color rgb="FFFF0000"/>
      </font>
    </dxf>
    <dxf>
      <font>
        <b/>
        <i val="0"/>
        <color rgb="FF0070C0"/>
      </font>
    </dxf>
    <dxf>
      <font>
        <color rgb="FFFF9999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FF9999"/>
      </font>
    </dxf>
    <dxf>
      <font>
        <color rgb="FFFF9999"/>
      </font>
    </dxf>
    <dxf>
      <font>
        <color rgb="FFFF9999"/>
      </font>
    </dxf>
  </dxfs>
  <tableStyles count="0" defaultTableStyle="TableStyleMedium2" defaultPivotStyle="PivotStyleLight16"/>
  <colors>
    <mruColors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5</xdr:col>
      <xdr:colOff>532705</xdr:colOff>
      <xdr:row>35</xdr:row>
      <xdr:rowOff>9095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67075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6"/>
  <sheetViews>
    <sheetView workbookViewId="0">
      <selection activeCell="E29" sqref="E29"/>
    </sheetView>
  </sheetViews>
  <sheetFormatPr baseColWidth="10" defaultRowHeight="15" x14ac:dyDescent="0.25"/>
  <cols>
    <col min="2" max="2" width="19.85546875" customWidth="1"/>
    <col min="3" max="3" width="17.42578125" customWidth="1"/>
    <col min="4" max="4" width="15.28515625" bestFit="1" customWidth="1"/>
  </cols>
  <sheetData>
    <row r="1" spans="1:19" x14ac:dyDescent="0.25">
      <c r="A1" t="s">
        <v>10</v>
      </c>
      <c r="G1" s="27" t="s">
        <v>11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4"/>
    </row>
    <row r="2" spans="1:19" x14ac:dyDescent="0.25">
      <c r="B2" t="s">
        <v>8</v>
      </c>
      <c r="C2" t="s">
        <v>9</v>
      </c>
      <c r="D2" t="s">
        <v>7</v>
      </c>
      <c r="G2" s="17">
        <v>1</v>
      </c>
      <c r="H2" s="17">
        <v>2</v>
      </c>
      <c r="I2" s="17">
        <v>3</v>
      </c>
      <c r="J2" s="17">
        <v>4</v>
      </c>
      <c r="K2" s="17">
        <v>5</v>
      </c>
      <c r="L2" s="17">
        <v>6</v>
      </c>
      <c r="M2" s="17">
        <v>7</v>
      </c>
      <c r="N2" s="17">
        <v>8</v>
      </c>
      <c r="O2" s="17">
        <v>9</v>
      </c>
      <c r="P2" s="17">
        <v>10</v>
      </c>
      <c r="Q2" s="17">
        <v>11</v>
      </c>
      <c r="R2" s="17">
        <v>12</v>
      </c>
      <c r="S2" s="17" t="s">
        <v>12</v>
      </c>
    </row>
    <row r="3" spans="1:19" x14ac:dyDescent="0.25">
      <c r="A3" t="s">
        <v>0</v>
      </c>
      <c r="B3" s="1">
        <v>44927</v>
      </c>
      <c r="C3" s="1">
        <v>45051</v>
      </c>
      <c r="D3">
        <f>C3-B3+1</f>
        <v>125</v>
      </c>
      <c r="E3" t="s">
        <v>4</v>
      </c>
      <c r="G3" s="6">
        <f>IF(MIN(EOMONTH(DATE(YEAR($B3),G$2,1),0),$C3)&gt;=MAX(DATE(YEAR($B3),G$2,1),$B3),MIN(EOMONTH(DATE(YEAR($B3),G$2,1),0),$C3)-MAX(DATE(YEAR($B3),G$2,1),$B3)+1,"")</f>
        <v>31</v>
      </c>
      <c r="H3" s="6">
        <f t="shared" ref="H3:R6" si="0">IF(MIN(EOMONTH(DATE(YEAR($B3),H$2,1),0),$C3)&gt;=MAX(DATE(YEAR($B3),H$2,1),$B3),MIN(EOMONTH(DATE(YEAR($B3),H$2,1),0),$C3)-MAX(DATE(YEAR($B3),H$2,1),$B3)+1,"")</f>
        <v>28</v>
      </c>
      <c r="I3" s="6">
        <f t="shared" si="0"/>
        <v>31</v>
      </c>
      <c r="J3" s="6">
        <f t="shared" si="0"/>
        <v>30</v>
      </c>
      <c r="K3" s="6">
        <f t="shared" si="0"/>
        <v>5</v>
      </c>
      <c r="L3" s="6" t="str">
        <f t="shared" si="0"/>
        <v/>
      </c>
      <c r="M3" s="6" t="str">
        <f t="shared" si="0"/>
        <v/>
      </c>
      <c r="N3" s="6" t="str">
        <f t="shared" si="0"/>
        <v/>
      </c>
      <c r="O3" s="6" t="str">
        <f t="shared" si="0"/>
        <v/>
      </c>
      <c r="P3" s="6" t="str">
        <f t="shared" si="0"/>
        <v/>
      </c>
      <c r="Q3" s="6" t="str">
        <f t="shared" si="0"/>
        <v/>
      </c>
      <c r="R3" s="6" t="str">
        <f t="shared" si="0"/>
        <v/>
      </c>
      <c r="S3" s="17">
        <f>SUM(G3:R3)</f>
        <v>125</v>
      </c>
    </row>
    <row r="4" spans="1:19" x14ac:dyDescent="0.25">
      <c r="A4" t="s">
        <v>1</v>
      </c>
      <c r="B4" s="1">
        <v>44927</v>
      </c>
      <c r="C4" s="1">
        <v>44987</v>
      </c>
      <c r="D4">
        <f t="shared" ref="D4:D6" si="1">C4-B4+1</f>
        <v>61</v>
      </c>
      <c r="E4" t="s">
        <v>5</v>
      </c>
      <c r="G4" s="6">
        <f t="shared" ref="G4:G6" si="2">IF(MIN(EOMONTH(DATE(YEAR($B4),G$2,1),0),$C4)&gt;=MAX(DATE(YEAR($B4),G$2,1),$B4),MIN(EOMONTH(DATE(YEAR($B4),G$2,1),0),$C4)-MAX(DATE(YEAR($B4),G$2,1),$B4)+1,"")</f>
        <v>31</v>
      </c>
      <c r="H4" s="6">
        <f t="shared" si="0"/>
        <v>28</v>
      </c>
      <c r="I4" s="6">
        <f t="shared" si="0"/>
        <v>2</v>
      </c>
      <c r="J4" s="6" t="str">
        <f t="shared" si="0"/>
        <v/>
      </c>
      <c r="K4" s="6" t="str">
        <f t="shared" si="0"/>
        <v/>
      </c>
      <c r="L4" s="6" t="str">
        <f t="shared" si="0"/>
        <v/>
      </c>
      <c r="M4" s="6" t="str">
        <f t="shared" si="0"/>
        <v/>
      </c>
      <c r="N4" s="6" t="str">
        <f t="shared" si="0"/>
        <v/>
      </c>
      <c r="O4" s="6" t="str">
        <f t="shared" si="0"/>
        <v/>
      </c>
      <c r="P4" s="6" t="str">
        <f t="shared" si="0"/>
        <v/>
      </c>
      <c r="Q4" s="6" t="str">
        <f t="shared" si="0"/>
        <v/>
      </c>
      <c r="R4" s="6" t="str">
        <f t="shared" si="0"/>
        <v/>
      </c>
      <c r="S4" s="17">
        <f t="shared" ref="S4:S6" si="3">SUM(G4:R4)</f>
        <v>61</v>
      </c>
    </row>
    <row r="5" spans="1:19" x14ac:dyDescent="0.25">
      <c r="A5" t="s">
        <v>2</v>
      </c>
      <c r="B5" s="1">
        <v>44984</v>
      </c>
      <c r="C5" s="1">
        <v>45016</v>
      </c>
      <c r="D5">
        <f t="shared" si="1"/>
        <v>33</v>
      </c>
      <c r="E5" t="s">
        <v>6</v>
      </c>
      <c r="G5" s="6" t="str">
        <f t="shared" si="2"/>
        <v/>
      </c>
      <c r="H5" s="6">
        <f t="shared" si="0"/>
        <v>2</v>
      </c>
      <c r="I5" s="6">
        <f t="shared" si="0"/>
        <v>31</v>
      </c>
      <c r="J5" s="6" t="str">
        <f t="shared" si="0"/>
        <v/>
      </c>
      <c r="K5" s="6" t="str">
        <f t="shared" si="0"/>
        <v/>
      </c>
      <c r="L5" s="6" t="str">
        <f t="shared" si="0"/>
        <v/>
      </c>
      <c r="M5" s="6" t="str">
        <f t="shared" si="0"/>
        <v/>
      </c>
      <c r="N5" s="6" t="str">
        <f t="shared" si="0"/>
        <v/>
      </c>
      <c r="O5" s="6" t="str">
        <f t="shared" si="0"/>
        <v/>
      </c>
      <c r="P5" s="6" t="str">
        <f t="shared" si="0"/>
        <v/>
      </c>
      <c r="Q5" s="6" t="str">
        <f t="shared" si="0"/>
        <v/>
      </c>
      <c r="R5" s="6" t="str">
        <f t="shared" si="0"/>
        <v/>
      </c>
      <c r="S5" s="17">
        <f t="shared" si="3"/>
        <v>33</v>
      </c>
    </row>
    <row r="6" spans="1:19" x14ac:dyDescent="0.25">
      <c r="A6" t="s">
        <v>3</v>
      </c>
      <c r="B6" s="1">
        <v>44959</v>
      </c>
      <c r="C6" s="1">
        <v>44969</v>
      </c>
      <c r="D6">
        <f t="shared" si="1"/>
        <v>11</v>
      </c>
      <c r="G6" s="6" t="str">
        <f t="shared" si="2"/>
        <v/>
      </c>
      <c r="H6" s="6">
        <f t="shared" si="0"/>
        <v>11</v>
      </c>
      <c r="I6" s="6" t="str">
        <f t="shared" si="0"/>
        <v/>
      </c>
      <c r="J6" s="6" t="str">
        <f t="shared" si="0"/>
        <v/>
      </c>
      <c r="K6" s="6" t="str">
        <f t="shared" si="0"/>
        <v/>
      </c>
      <c r="L6" s="6" t="str">
        <f t="shared" si="0"/>
        <v/>
      </c>
      <c r="M6" s="6" t="str">
        <f t="shared" si="0"/>
        <v/>
      </c>
      <c r="N6" s="6" t="str">
        <f t="shared" si="0"/>
        <v/>
      </c>
      <c r="O6" s="6" t="str">
        <f t="shared" si="0"/>
        <v/>
      </c>
      <c r="P6" s="6" t="str">
        <f t="shared" si="0"/>
        <v/>
      </c>
      <c r="Q6" s="6" t="str">
        <f t="shared" si="0"/>
        <v/>
      </c>
      <c r="R6" s="6" t="str">
        <f t="shared" si="0"/>
        <v/>
      </c>
      <c r="S6" s="17">
        <f t="shared" si="3"/>
        <v>11</v>
      </c>
    </row>
    <row r="7" spans="1:19" x14ac:dyDescent="0.25">
      <c r="A7" t="s">
        <v>21</v>
      </c>
      <c r="B7" s="1"/>
      <c r="C7" s="1"/>
    </row>
    <row r="8" spans="1:19" x14ac:dyDescent="0.25">
      <c r="I8" t="s">
        <v>22</v>
      </c>
    </row>
    <row r="9" spans="1:19" x14ac:dyDescent="0.25">
      <c r="J9" s="3" t="s">
        <v>23</v>
      </c>
      <c r="K9" s="1"/>
    </row>
    <row r="10" spans="1:19" ht="15.75" x14ac:dyDescent="0.25">
      <c r="I10" s="18">
        <v>44927</v>
      </c>
      <c r="J10" s="19" t="str">
        <f>"="&amp;A3&amp;" : "&amp;G3&amp;" jrs + "&amp;A4&amp;" "&amp;G4&amp;" jrs + "&amp;A5&amp;" "&amp;G5&amp;" jrs + "&amp;A6&amp;" "&amp;G6&amp;" jrs soit "&amp;SUM(G3:G6)&amp;" jrs en "&amp;TEXT(MONTH(I10),"mmmm")</f>
        <v>=N°1 : 31 jrs + N°2 31 jrs + N°3  jrs + N°4  jrs soit 62 jrs en janvier</v>
      </c>
      <c r="K10" s="1"/>
    </row>
    <row r="11" spans="1:19" x14ac:dyDescent="0.25">
      <c r="I11" s="2">
        <v>44958</v>
      </c>
      <c r="J11" s="1" t="s">
        <v>24</v>
      </c>
      <c r="K11" s="1" t="s">
        <v>25</v>
      </c>
    </row>
    <row r="12" spans="1:19" x14ac:dyDescent="0.25">
      <c r="I12" s="2">
        <v>44986</v>
      </c>
      <c r="J12" s="1" t="s">
        <v>24</v>
      </c>
      <c r="K12" s="1" t="s">
        <v>26</v>
      </c>
    </row>
    <row r="13" spans="1:19" x14ac:dyDescent="0.25">
      <c r="I13" s="2">
        <v>45017</v>
      </c>
      <c r="J13" s="1" t="s">
        <v>24</v>
      </c>
      <c r="K13" s="1" t="s">
        <v>27</v>
      </c>
    </row>
    <row r="14" spans="1:19" x14ac:dyDescent="0.25">
      <c r="I14" t="s">
        <v>28</v>
      </c>
    </row>
    <row r="16" spans="1:19" x14ac:dyDescent="0.25">
      <c r="E16" t="s">
        <v>30</v>
      </c>
      <c r="G16" t="str">
        <f ca="1">_xlfn.FORMULATEXT(J10)</f>
        <v>="="&amp;A3&amp;" : "&amp;G3&amp;" jrs + "&amp;A4&amp;" "&amp;G4&amp;" jrs + "&amp;A5&amp;" "&amp;G5&amp;" jrs + "&amp;A6&amp;" "&amp;G6&amp;" jrs soit "&amp;SOMME(G3:G6)&amp;" jrs en "&amp;TEXTE(MOIS(I10);"mmmm")</v>
      </c>
    </row>
  </sheetData>
  <mergeCells count="1">
    <mergeCell ref="G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6"/>
  <sheetViews>
    <sheetView workbookViewId="0">
      <selection sqref="A1:XFD1048576"/>
    </sheetView>
  </sheetViews>
  <sheetFormatPr baseColWidth="10" defaultRowHeight="15" x14ac:dyDescent="0.25"/>
  <cols>
    <col min="2" max="2" width="19.85546875" customWidth="1"/>
    <col min="3" max="3" width="17.42578125" customWidth="1"/>
    <col min="4" max="4" width="15.28515625" bestFit="1" customWidth="1"/>
  </cols>
  <sheetData>
    <row r="1" spans="1:19" x14ac:dyDescent="0.25">
      <c r="A1" t="s">
        <v>10</v>
      </c>
      <c r="G1" s="27" t="s">
        <v>11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4"/>
    </row>
    <row r="2" spans="1:19" x14ac:dyDescent="0.25">
      <c r="B2" t="s">
        <v>8</v>
      </c>
      <c r="C2" t="s">
        <v>9</v>
      </c>
      <c r="D2" t="s">
        <v>7</v>
      </c>
      <c r="G2" s="17">
        <v>1</v>
      </c>
      <c r="H2" s="17">
        <v>2</v>
      </c>
      <c r="I2" s="17">
        <v>3</v>
      </c>
      <c r="J2" s="17">
        <v>4</v>
      </c>
      <c r="K2" s="17">
        <v>5</v>
      </c>
      <c r="L2" s="17">
        <v>6</v>
      </c>
      <c r="M2" s="17">
        <v>7</v>
      </c>
      <c r="N2" s="17">
        <v>8</v>
      </c>
      <c r="O2" s="17">
        <v>9</v>
      </c>
      <c r="P2" s="17">
        <v>10</v>
      </c>
      <c r="Q2" s="17">
        <v>11</v>
      </c>
      <c r="R2" s="17">
        <v>12</v>
      </c>
      <c r="S2" s="17" t="s">
        <v>12</v>
      </c>
    </row>
    <row r="3" spans="1:19" x14ac:dyDescent="0.25">
      <c r="A3" t="s">
        <v>0</v>
      </c>
      <c r="B3" s="1">
        <v>44927</v>
      </c>
      <c r="C3" s="1">
        <v>45051</v>
      </c>
      <c r="D3">
        <f>C3-B3+1</f>
        <v>125</v>
      </c>
      <c r="E3" t="s">
        <v>4</v>
      </c>
      <c r="G3" s="6">
        <f>IF(MIN(EOMONTH(DATE(YEAR($B3),G$2,1),0),$C3)&gt;=MAX(DATE(YEAR($B3),G$2,1),$B3),MIN(EOMONTH(DATE(YEAR($B3),G$2,1),0),$C3)-MAX(DATE(YEAR($B3),G$2,1),$B3)+1,0)</f>
        <v>31</v>
      </c>
      <c r="H3" s="6">
        <f t="shared" ref="H3:R3" si="0">IF(MIN(EOMONTH(DATE(YEAR($B3),H$2,1),0),$C3)&gt;=MAX(DATE(YEAR($B3),H$2,1),$B3),MIN(EOMONTH(DATE(YEAR($B3),H$2,1),0),$C3)-MAX(DATE(YEAR($B3),H$2,1),$B3)+1,0)</f>
        <v>28</v>
      </c>
      <c r="I3" s="6">
        <f t="shared" si="0"/>
        <v>31</v>
      </c>
      <c r="J3" s="6">
        <f t="shared" si="0"/>
        <v>30</v>
      </c>
      <c r="K3" s="6">
        <f t="shared" si="0"/>
        <v>5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  <c r="S3" s="17">
        <f>SUM(G3:R3)</f>
        <v>125</v>
      </c>
    </row>
    <row r="4" spans="1:19" x14ac:dyDescent="0.25">
      <c r="A4" t="s">
        <v>1</v>
      </c>
      <c r="B4" s="1">
        <v>44927</v>
      </c>
      <c r="C4" s="1">
        <v>44987</v>
      </c>
      <c r="D4">
        <f t="shared" ref="D4:D6" si="1">C4-B4+1</f>
        <v>61</v>
      </c>
      <c r="E4" t="s">
        <v>5</v>
      </c>
      <c r="G4" s="6">
        <f t="shared" ref="G4:R6" si="2">IF(MIN(EOMONTH(DATE(YEAR($B4),G$2,1),0),$C4)&gt;=MAX(DATE(YEAR($B4),G$2,1),$B4),MIN(EOMONTH(DATE(YEAR($B4),G$2,1),0),$C4)-MAX(DATE(YEAR($B4),G$2,1),$B4)+1,0)</f>
        <v>31</v>
      </c>
      <c r="H4" s="6">
        <f t="shared" si="2"/>
        <v>28</v>
      </c>
      <c r="I4" s="6">
        <f t="shared" si="2"/>
        <v>2</v>
      </c>
      <c r="J4" s="6">
        <f t="shared" si="2"/>
        <v>0</v>
      </c>
      <c r="K4" s="6">
        <f t="shared" si="2"/>
        <v>0</v>
      </c>
      <c r="L4" s="6">
        <f t="shared" si="2"/>
        <v>0</v>
      </c>
      <c r="M4" s="6">
        <f t="shared" si="2"/>
        <v>0</v>
      </c>
      <c r="N4" s="6">
        <f t="shared" si="2"/>
        <v>0</v>
      </c>
      <c r="O4" s="6">
        <f t="shared" si="2"/>
        <v>0</v>
      </c>
      <c r="P4" s="6">
        <f t="shared" si="2"/>
        <v>0</v>
      </c>
      <c r="Q4" s="6">
        <f t="shared" si="2"/>
        <v>0</v>
      </c>
      <c r="R4" s="6">
        <f t="shared" si="2"/>
        <v>0</v>
      </c>
      <c r="S4" s="17">
        <f t="shared" ref="S4:S6" si="3">SUM(G4:R4)</f>
        <v>61</v>
      </c>
    </row>
    <row r="5" spans="1:19" x14ac:dyDescent="0.25">
      <c r="A5" t="s">
        <v>2</v>
      </c>
      <c r="B5" s="1">
        <v>44984</v>
      </c>
      <c r="C5" s="1">
        <v>45016</v>
      </c>
      <c r="D5">
        <f t="shared" si="1"/>
        <v>33</v>
      </c>
      <c r="E5" t="s">
        <v>6</v>
      </c>
      <c r="G5" s="6">
        <f t="shared" si="2"/>
        <v>0</v>
      </c>
      <c r="H5" s="6">
        <f t="shared" si="2"/>
        <v>2</v>
      </c>
      <c r="I5" s="6">
        <f t="shared" si="2"/>
        <v>31</v>
      </c>
      <c r="J5" s="6">
        <f t="shared" si="2"/>
        <v>0</v>
      </c>
      <c r="K5" s="6">
        <f t="shared" si="2"/>
        <v>0</v>
      </c>
      <c r="L5" s="6">
        <f t="shared" si="2"/>
        <v>0</v>
      </c>
      <c r="M5" s="6">
        <f t="shared" si="2"/>
        <v>0</v>
      </c>
      <c r="N5" s="6">
        <f t="shared" si="2"/>
        <v>0</v>
      </c>
      <c r="O5" s="6">
        <f t="shared" si="2"/>
        <v>0</v>
      </c>
      <c r="P5" s="6">
        <f t="shared" si="2"/>
        <v>0</v>
      </c>
      <c r="Q5" s="6">
        <f t="shared" si="2"/>
        <v>0</v>
      </c>
      <c r="R5" s="6">
        <f t="shared" si="2"/>
        <v>0</v>
      </c>
      <c r="S5" s="17">
        <f t="shared" si="3"/>
        <v>33</v>
      </c>
    </row>
    <row r="6" spans="1:19" x14ac:dyDescent="0.25">
      <c r="A6" t="s">
        <v>3</v>
      </c>
      <c r="B6" s="1">
        <v>44959</v>
      </c>
      <c r="C6" s="1">
        <v>44969</v>
      </c>
      <c r="D6">
        <f t="shared" si="1"/>
        <v>11</v>
      </c>
      <c r="G6" s="6">
        <f t="shared" si="2"/>
        <v>0</v>
      </c>
      <c r="H6" s="6">
        <f t="shared" si="2"/>
        <v>11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>
        <f t="shared" si="2"/>
        <v>0</v>
      </c>
      <c r="O6" s="6">
        <f t="shared" si="2"/>
        <v>0</v>
      </c>
      <c r="P6" s="6">
        <f t="shared" si="2"/>
        <v>0</v>
      </c>
      <c r="Q6" s="6">
        <f t="shared" si="2"/>
        <v>0</v>
      </c>
      <c r="R6" s="6">
        <f t="shared" si="2"/>
        <v>0</v>
      </c>
      <c r="S6" s="17">
        <f t="shared" si="3"/>
        <v>11</v>
      </c>
    </row>
    <row r="7" spans="1:19" x14ac:dyDescent="0.25">
      <c r="A7" t="s">
        <v>21</v>
      </c>
      <c r="B7" s="1"/>
      <c r="C7" s="1"/>
    </row>
    <row r="8" spans="1:19" x14ac:dyDescent="0.25">
      <c r="I8" t="s">
        <v>22</v>
      </c>
    </row>
    <row r="9" spans="1:19" x14ac:dyDescent="0.25">
      <c r="J9" s="3" t="s">
        <v>23</v>
      </c>
      <c r="K9" s="1"/>
    </row>
    <row r="10" spans="1:19" ht="15.75" x14ac:dyDescent="0.25">
      <c r="I10" s="10">
        <v>44927</v>
      </c>
      <c r="J10" s="11" t="str">
        <f>"="&amp;A3&amp;" : "&amp;IF(G3&gt;1,G3&amp;" jrs + ",G3&amp;" jr + ")&amp;A4&amp;" : "&amp;IF(G4&gt;1,G4&amp;" jrs + ",G4&amp;" jr + ")&amp;A5&amp;" : "&amp;IF(G5&gt;1,G5&amp;" jrs + ",G5&amp;" jr + ")&amp;A6&amp;" : "&amp;IF(G6&gt;1,G6&amp;" jrs soit ",G6&amp;" jr soit ")&amp;SUM(G3:G6)&amp;IF(SUM(G3:G6)&gt;1," jrs en "," jr en ")&amp;TEXT(MONTH(I10),"mmmm")</f>
        <v>=N°1 : 31 jrs + N°2 : 31 jrs + N°3 : 0 jr + N°4 : 0 jr soit 62 jrs en janvier</v>
      </c>
      <c r="K10" s="1"/>
    </row>
    <row r="11" spans="1:19" x14ac:dyDescent="0.25">
      <c r="I11" s="2">
        <v>44958</v>
      </c>
      <c r="J11" s="1" t="s">
        <v>24</v>
      </c>
      <c r="K11" s="1" t="s">
        <v>25</v>
      </c>
    </row>
    <row r="12" spans="1:19" x14ac:dyDescent="0.25">
      <c r="I12" s="2">
        <v>44986</v>
      </c>
      <c r="J12" s="1" t="s">
        <v>24</v>
      </c>
      <c r="K12" s="1" t="s">
        <v>26</v>
      </c>
    </row>
    <row r="13" spans="1:19" x14ac:dyDescent="0.25">
      <c r="I13" s="2">
        <v>45017</v>
      </c>
      <c r="J13" s="1" t="s">
        <v>24</v>
      </c>
      <c r="K13" s="1" t="s">
        <v>27</v>
      </c>
    </row>
    <row r="14" spans="1:19" x14ac:dyDescent="0.25">
      <c r="I14" t="s">
        <v>28</v>
      </c>
    </row>
    <row r="15" spans="1:19" ht="15.75" x14ac:dyDescent="0.25">
      <c r="A15" s="7" t="s">
        <v>29</v>
      </c>
      <c r="B15" s="8"/>
      <c r="C15" s="7" t="str">
        <f ca="1">_xlfn.FORMULATEXT(G3)</f>
        <v>=SI(MIN(FIN.MOIS(DATE(ANNEE($B3);G$2;1);0);$C3)&gt;=MAX(DATE(ANNEE($B3);G$2;1);$B3);MIN(FIN.MOIS(DATE(ANNEE($B3);G$2;1);0);$C3)-MAX(DATE(ANNEE($B3);G$2;1);$B3)+1;0)</v>
      </c>
    </row>
    <row r="16" spans="1:19" ht="15.75" x14ac:dyDescent="0.25">
      <c r="A16" s="9" t="s">
        <v>30</v>
      </c>
      <c r="C16" s="9" t="str">
        <f ca="1">_xlfn.FORMULATEXT(J10)</f>
        <v>="="&amp;A3&amp;" : "&amp;SI(G3&gt;1;G3&amp;" jrs + ";G3&amp;" jr + ")&amp;A4&amp;" : "&amp;SI(G4&gt;1;G4&amp;" jrs + ";G4&amp;" jr + ")&amp;A5&amp;" : "&amp;SI(G5&gt;1;G5&amp;" jrs + ";G5&amp;" jr + ")&amp;A6&amp;" : "&amp;SI(G6&gt;1;G6&amp;" jrs soit ";G6&amp;" jr soit ")&amp;SOMME(G3:G6)&amp;SI(SOMME(G3:G6)&gt;1;" jrs en ";" jr en ")&amp;TEXTE(MOIS(I10);"mmmm")</v>
      </c>
    </row>
  </sheetData>
  <mergeCells count="1">
    <mergeCell ref="G1:R1"/>
  </mergeCells>
  <conditionalFormatting sqref="G3:R6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9"/>
  <sheetViews>
    <sheetView workbookViewId="0">
      <selection activeCell="C9" sqref="C9"/>
    </sheetView>
  </sheetViews>
  <sheetFormatPr baseColWidth="10" defaultRowHeight="15" x14ac:dyDescent="0.25"/>
  <cols>
    <col min="2" max="2" width="19.85546875" customWidth="1"/>
    <col min="3" max="3" width="17.42578125" customWidth="1"/>
    <col min="4" max="4" width="15.28515625" bestFit="1" customWidth="1"/>
  </cols>
  <sheetData>
    <row r="1" spans="1:19" x14ac:dyDescent="0.25">
      <c r="A1" t="s">
        <v>10</v>
      </c>
      <c r="G1" s="27" t="s">
        <v>11</v>
      </c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4"/>
    </row>
    <row r="2" spans="1:19" x14ac:dyDescent="0.25">
      <c r="B2" t="s">
        <v>8</v>
      </c>
      <c r="C2" t="s">
        <v>9</v>
      </c>
      <c r="D2" t="s">
        <v>7</v>
      </c>
      <c r="G2" s="5">
        <v>1</v>
      </c>
      <c r="H2" s="5">
        <v>2</v>
      </c>
      <c r="I2" s="5">
        <v>3</v>
      </c>
      <c r="J2" s="5">
        <v>4</v>
      </c>
      <c r="K2" s="5">
        <v>5</v>
      </c>
      <c r="L2" s="5">
        <v>6</v>
      </c>
      <c r="M2" s="5">
        <v>7</v>
      </c>
      <c r="N2" s="5">
        <v>8</v>
      </c>
      <c r="O2" s="5">
        <v>9</v>
      </c>
      <c r="P2" s="5">
        <v>10</v>
      </c>
      <c r="Q2" s="5">
        <v>11</v>
      </c>
      <c r="R2" s="5">
        <v>12</v>
      </c>
      <c r="S2" s="5" t="s">
        <v>12</v>
      </c>
    </row>
    <row r="3" spans="1:19" x14ac:dyDescent="0.25">
      <c r="A3" t="s">
        <v>0</v>
      </c>
      <c r="B3" s="1">
        <v>44927</v>
      </c>
      <c r="C3" s="1">
        <v>45051</v>
      </c>
      <c r="D3">
        <f t="shared" ref="D3:D12" si="0">IF(OR($B3="",$C3=""),"",C3-B3+1)</f>
        <v>125</v>
      </c>
      <c r="E3" t="s">
        <v>4</v>
      </c>
      <c r="G3" s="6">
        <f>IF(OR($B3="",$C3=""),0,IF(MIN(EOMONTH(DATE(YEAR($B3),G$2,1),0),$C3)&gt;=MAX(DATE(YEAR($B3),G$2,1),$B3),MIN(EOMONTH(DATE(YEAR($B3),G$2,1),0),$C3)-MAX(DATE(YEAR($B3),G$2,1),$B3)+1,0))</f>
        <v>31</v>
      </c>
      <c r="H3" s="6">
        <f t="shared" ref="H3:R3" si="1">IF(OR($B3="",$C3=""),0,IF(MIN(EOMONTH(DATE(YEAR($B3),H$2,1),0),$C3)&gt;=MAX(DATE(YEAR($B3),H$2,1),$B3),MIN(EOMONTH(DATE(YEAR($B3),H$2,1),0),$C3)-MAX(DATE(YEAR($B3),H$2,1),$B3)+1,0))</f>
        <v>28</v>
      </c>
      <c r="I3" s="6">
        <f t="shared" si="1"/>
        <v>31</v>
      </c>
      <c r="J3" s="6">
        <f t="shared" si="1"/>
        <v>30</v>
      </c>
      <c r="K3" s="6">
        <f t="shared" si="1"/>
        <v>5</v>
      </c>
      <c r="L3" s="6">
        <f t="shared" si="1"/>
        <v>0</v>
      </c>
      <c r="M3" s="6">
        <f t="shared" si="1"/>
        <v>0</v>
      </c>
      <c r="N3" s="6">
        <f t="shared" si="1"/>
        <v>0</v>
      </c>
      <c r="O3" s="6">
        <f t="shared" si="1"/>
        <v>0</v>
      </c>
      <c r="P3" s="6">
        <f t="shared" si="1"/>
        <v>0</v>
      </c>
      <c r="Q3" s="6">
        <f t="shared" si="1"/>
        <v>0</v>
      </c>
      <c r="R3" s="6">
        <f t="shared" si="1"/>
        <v>0</v>
      </c>
      <c r="S3" s="5">
        <f>SUM(G3:R3)</f>
        <v>125</v>
      </c>
    </row>
    <row r="4" spans="1:19" x14ac:dyDescent="0.25">
      <c r="A4" t="s">
        <v>1</v>
      </c>
      <c r="B4" s="1">
        <v>44927</v>
      </c>
      <c r="C4" s="1">
        <v>44987</v>
      </c>
      <c r="D4">
        <f t="shared" si="0"/>
        <v>61</v>
      </c>
      <c r="E4" t="s">
        <v>5</v>
      </c>
      <c r="G4" s="6">
        <f t="shared" ref="G4:R12" si="2">IF(OR($B4="",$C4=""),0,IF(MIN(EOMONTH(DATE(YEAR($B4),G$2,1),0),$C4)&gt;=MAX(DATE(YEAR($B4),G$2,1),$B4),MIN(EOMONTH(DATE(YEAR($B4),G$2,1),0),$C4)-MAX(DATE(YEAR($B4),G$2,1),$B4)+1,0))</f>
        <v>31</v>
      </c>
      <c r="H4" s="6">
        <f t="shared" si="2"/>
        <v>28</v>
      </c>
      <c r="I4" s="6">
        <f t="shared" si="2"/>
        <v>2</v>
      </c>
      <c r="J4" s="6">
        <f t="shared" si="2"/>
        <v>0</v>
      </c>
      <c r="K4" s="6">
        <f t="shared" si="2"/>
        <v>0</v>
      </c>
      <c r="L4" s="6">
        <f t="shared" si="2"/>
        <v>0</v>
      </c>
      <c r="M4" s="6">
        <f t="shared" si="2"/>
        <v>0</v>
      </c>
      <c r="N4" s="6">
        <f t="shared" si="2"/>
        <v>0</v>
      </c>
      <c r="O4" s="6">
        <f t="shared" si="2"/>
        <v>0</v>
      </c>
      <c r="P4" s="6">
        <f t="shared" si="2"/>
        <v>0</v>
      </c>
      <c r="Q4" s="6">
        <f t="shared" si="2"/>
        <v>0</v>
      </c>
      <c r="R4" s="6">
        <f t="shared" si="2"/>
        <v>0</v>
      </c>
      <c r="S4" s="5">
        <f t="shared" ref="S4:S6" si="3">SUM(G4:R4)</f>
        <v>61</v>
      </c>
    </row>
    <row r="5" spans="1:19" x14ac:dyDescent="0.25">
      <c r="A5" t="s">
        <v>2</v>
      </c>
      <c r="B5" s="1">
        <v>44984</v>
      </c>
      <c r="C5" s="1">
        <v>45016</v>
      </c>
      <c r="D5">
        <f t="shared" si="0"/>
        <v>33</v>
      </c>
      <c r="E5" t="s">
        <v>6</v>
      </c>
      <c r="G5" s="6">
        <f t="shared" si="2"/>
        <v>0</v>
      </c>
      <c r="H5" s="6">
        <f t="shared" si="2"/>
        <v>2</v>
      </c>
      <c r="I5" s="6">
        <f t="shared" si="2"/>
        <v>31</v>
      </c>
      <c r="J5" s="6">
        <f t="shared" si="2"/>
        <v>0</v>
      </c>
      <c r="K5" s="6">
        <f t="shared" si="2"/>
        <v>0</v>
      </c>
      <c r="L5" s="6">
        <f t="shared" si="2"/>
        <v>0</v>
      </c>
      <c r="M5" s="6">
        <f t="shared" si="2"/>
        <v>0</v>
      </c>
      <c r="N5" s="6">
        <f t="shared" si="2"/>
        <v>0</v>
      </c>
      <c r="O5" s="6">
        <f t="shared" si="2"/>
        <v>0</v>
      </c>
      <c r="P5" s="6">
        <f t="shared" si="2"/>
        <v>0</v>
      </c>
      <c r="Q5" s="6">
        <f t="shared" si="2"/>
        <v>0</v>
      </c>
      <c r="R5" s="6">
        <f t="shared" si="2"/>
        <v>0</v>
      </c>
      <c r="S5" s="5">
        <f t="shared" si="3"/>
        <v>33</v>
      </c>
    </row>
    <row r="6" spans="1:19" x14ac:dyDescent="0.25">
      <c r="A6" t="s">
        <v>3</v>
      </c>
      <c r="B6" s="1">
        <v>44959</v>
      </c>
      <c r="C6" s="1">
        <v>44969</v>
      </c>
      <c r="D6">
        <f t="shared" si="0"/>
        <v>11</v>
      </c>
      <c r="G6" s="6">
        <f t="shared" si="2"/>
        <v>0</v>
      </c>
      <c r="H6" s="6">
        <f t="shared" si="2"/>
        <v>11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>
        <f t="shared" si="2"/>
        <v>0</v>
      </c>
      <c r="O6" s="6">
        <f t="shared" si="2"/>
        <v>0</v>
      </c>
      <c r="P6" s="6">
        <f t="shared" si="2"/>
        <v>0</v>
      </c>
      <c r="Q6" s="6">
        <f t="shared" si="2"/>
        <v>0</v>
      </c>
      <c r="R6" s="6">
        <f t="shared" si="2"/>
        <v>0</v>
      </c>
      <c r="S6" s="5">
        <f t="shared" si="3"/>
        <v>11</v>
      </c>
    </row>
    <row r="7" spans="1:19" x14ac:dyDescent="0.25">
      <c r="A7" t="s">
        <v>14</v>
      </c>
      <c r="B7" s="1">
        <v>45148</v>
      </c>
      <c r="C7" s="1">
        <v>45219</v>
      </c>
      <c r="D7">
        <f t="shared" si="0"/>
        <v>72</v>
      </c>
      <c r="G7" s="6">
        <f t="shared" si="2"/>
        <v>0</v>
      </c>
      <c r="H7" s="6">
        <f t="shared" si="2"/>
        <v>0</v>
      </c>
      <c r="I7" s="6">
        <f t="shared" si="2"/>
        <v>0</v>
      </c>
      <c r="J7" s="6">
        <f t="shared" si="2"/>
        <v>0</v>
      </c>
      <c r="K7" s="6">
        <f t="shared" si="2"/>
        <v>0</v>
      </c>
      <c r="L7" s="6">
        <f t="shared" si="2"/>
        <v>0</v>
      </c>
      <c r="M7" s="6">
        <f t="shared" si="2"/>
        <v>0</v>
      </c>
      <c r="N7" s="6">
        <f t="shared" si="2"/>
        <v>22</v>
      </c>
      <c r="O7" s="6">
        <f t="shared" si="2"/>
        <v>30</v>
      </c>
      <c r="P7" s="6">
        <f t="shared" si="2"/>
        <v>20</v>
      </c>
      <c r="Q7" s="6">
        <f t="shared" si="2"/>
        <v>0</v>
      </c>
      <c r="R7" s="6">
        <f t="shared" si="2"/>
        <v>0</v>
      </c>
      <c r="S7" s="12">
        <f t="shared" ref="S7:S12" si="4">SUM(G7:R7)</f>
        <v>72</v>
      </c>
    </row>
    <row r="8" spans="1:19" x14ac:dyDescent="0.25">
      <c r="A8" t="s">
        <v>15</v>
      </c>
      <c r="B8" s="1">
        <v>45241</v>
      </c>
      <c r="C8" s="1">
        <v>45261</v>
      </c>
      <c r="D8">
        <f t="shared" si="0"/>
        <v>21</v>
      </c>
      <c r="G8" s="6">
        <f t="shared" si="2"/>
        <v>0</v>
      </c>
      <c r="H8" s="6">
        <f t="shared" si="2"/>
        <v>0</v>
      </c>
      <c r="I8" s="6">
        <f t="shared" si="2"/>
        <v>0</v>
      </c>
      <c r="J8" s="6">
        <f t="shared" si="2"/>
        <v>0</v>
      </c>
      <c r="K8" s="6">
        <f t="shared" si="2"/>
        <v>0</v>
      </c>
      <c r="L8" s="6">
        <f t="shared" si="2"/>
        <v>0</v>
      </c>
      <c r="M8" s="6">
        <f t="shared" si="2"/>
        <v>0</v>
      </c>
      <c r="N8" s="6">
        <f t="shared" si="2"/>
        <v>0</v>
      </c>
      <c r="O8" s="6">
        <f t="shared" si="2"/>
        <v>0</v>
      </c>
      <c r="P8" s="6">
        <f t="shared" si="2"/>
        <v>0</v>
      </c>
      <c r="Q8" s="6">
        <f t="shared" si="2"/>
        <v>20</v>
      </c>
      <c r="R8" s="6">
        <f t="shared" si="2"/>
        <v>1</v>
      </c>
      <c r="S8" s="12">
        <f t="shared" si="4"/>
        <v>21</v>
      </c>
    </row>
    <row r="9" spans="1:19" x14ac:dyDescent="0.25">
      <c r="A9" t="s">
        <v>16</v>
      </c>
      <c r="B9" s="1">
        <v>45020</v>
      </c>
      <c r="C9" s="1">
        <v>45077</v>
      </c>
      <c r="D9">
        <f t="shared" si="0"/>
        <v>58</v>
      </c>
      <c r="G9" s="6">
        <f t="shared" si="2"/>
        <v>0</v>
      </c>
      <c r="H9" s="6">
        <f t="shared" si="2"/>
        <v>0</v>
      </c>
      <c r="I9" s="6">
        <f t="shared" si="2"/>
        <v>0</v>
      </c>
      <c r="J9" s="6">
        <f t="shared" si="2"/>
        <v>27</v>
      </c>
      <c r="K9" s="6">
        <f t="shared" si="2"/>
        <v>31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  <c r="P9" s="6">
        <f t="shared" si="2"/>
        <v>0</v>
      </c>
      <c r="Q9" s="6">
        <f t="shared" si="2"/>
        <v>0</v>
      </c>
      <c r="R9" s="6">
        <f t="shared" si="2"/>
        <v>0</v>
      </c>
      <c r="S9" s="12">
        <f t="shared" si="4"/>
        <v>58</v>
      </c>
    </row>
    <row r="10" spans="1:19" x14ac:dyDescent="0.25">
      <c r="A10" t="s">
        <v>17</v>
      </c>
      <c r="B10" s="1">
        <v>45108</v>
      </c>
      <c r="C10" s="1">
        <v>45184</v>
      </c>
      <c r="D10">
        <f t="shared" si="0"/>
        <v>77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31</v>
      </c>
      <c r="N10" s="6">
        <f t="shared" si="2"/>
        <v>31</v>
      </c>
      <c r="O10" s="6">
        <f t="shared" si="2"/>
        <v>15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12">
        <f t="shared" si="4"/>
        <v>77</v>
      </c>
    </row>
    <row r="11" spans="1:19" x14ac:dyDescent="0.25">
      <c r="A11" t="s">
        <v>18</v>
      </c>
      <c r="D11" t="str">
        <f t="shared" si="0"/>
        <v/>
      </c>
      <c r="G11" s="6">
        <f t="shared" si="2"/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6">
        <f t="shared" si="2"/>
        <v>0</v>
      </c>
      <c r="S11" s="12">
        <f t="shared" si="4"/>
        <v>0</v>
      </c>
    </row>
    <row r="12" spans="1:19" x14ac:dyDescent="0.25">
      <c r="A12" t="s">
        <v>19</v>
      </c>
      <c r="D12" t="str">
        <f t="shared" si="0"/>
        <v/>
      </c>
      <c r="G12" s="6">
        <f t="shared" si="2"/>
        <v>0</v>
      </c>
      <c r="H12" s="6">
        <f t="shared" si="2"/>
        <v>0</v>
      </c>
      <c r="I12" s="6">
        <f t="shared" si="2"/>
        <v>0</v>
      </c>
      <c r="J12" s="6">
        <f t="shared" si="2"/>
        <v>0</v>
      </c>
      <c r="K12" s="6">
        <f t="shared" si="2"/>
        <v>0</v>
      </c>
      <c r="L12" s="6">
        <f t="shared" si="2"/>
        <v>0</v>
      </c>
      <c r="M12" s="6">
        <f t="shared" si="2"/>
        <v>0</v>
      </c>
      <c r="N12" s="6">
        <f t="shared" si="2"/>
        <v>0</v>
      </c>
      <c r="O12" s="6">
        <f t="shared" si="2"/>
        <v>0</v>
      </c>
      <c r="P12" s="6">
        <f t="shared" si="2"/>
        <v>0</v>
      </c>
      <c r="Q12" s="6">
        <f t="shared" si="2"/>
        <v>0</v>
      </c>
      <c r="R12" s="6">
        <f t="shared" si="2"/>
        <v>0</v>
      </c>
      <c r="S12" s="12">
        <f t="shared" si="4"/>
        <v>0</v>
      </c>
    </row>
    <row r="15" spans="1:19" ht="15.75" x14ac:dyDescent="0.25">
      <c r="A15" s="7"/>
      <c r="B15" s="8"/>
      <c r="C15" s="7"/>
      <c r="J15" s="3"/>
      <c r="K15" s="1"/>
    </row>
    <row r="16" spans="1:19" ht="15.75" x14ac:dyDescent="0.25">
      <c r="A16" s="9"/>
      <c r="C16" s="9"/>
      <c r="I16" s="10"/>
      <c r="J16" s="11"/>
      <c r="K16" s="1"/>
    </row>
    <row r="17" spans="9:11" x14ac:dyDescent="0.25">
      <c r="I17" s="2"/>
      <c r="J17" s="1"/>
      <c r="K17" s="1"/>
    </row>
    <row r="18" spans="9:11" x14ac:dyDescent="0.25">
      <c r="I18" s="2"/>
      <c r="J18" s="1"/>
      <c r="K18" s="1"/>
    </row>
    <row r="19" spans="9:11" x14ac:dyDescent="0.25">
      <c r="I19" s="2"/>
      <c r="J19" s="1"/>
      <c r="K19" s="1"/>
    </row>
  </sheetData>
  <mergeCells count="1">
    <mergeCell ref="G1:R1"/>
  </mergeCells>
  <phoneticPr fontId="1" type="noConversion"/>
  <conditionalFormatting sqref="G3:R12">
    <cfRule type="cellIs" dxfId="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41"/>
  <sheetViews>
    <sheetView workbookViewId="0">
      <selection activeCell="M33" sqref="M33"/>
    </sheetView>
  </sheetViews>
  <sheetFormatPr baseColWidth="10" defaultRowHeight="15.75" x14ac:dyDescent="0.25"/>
  <cols>
    <col min="1" max="1" width="13.28515625" style="8" customWidth="1"/>
    <col min="2" max="2" width="10.7109375" style="8" bestFit="1" customWidth="1"/>
    <col min="3" max="10" width="13.42578125" style="8" bestFit="1" customWidth="1"/>
    <col min="11" max="11" width="11.28515625" style="8" bestFit="1" customWidth="1"/>
    <col min="12" max="12" width="10.140625" style="8" bestFit="1" customWidth="1"/>
    <col min="13" max="16384" width="11.42578125" style="8"/>
  </cols>
  <sheetData>
    <row r="1" spans="1:12" x14ac:dyDescent="0.25">
      <c r="B1" s="13" t="s">
        <v>13</v>
      </c>
      <c r="C1" s="13" t="s">
        <v>0</v>
      </c>
      <c r="D1" s="13" t="s">
        <v>1</v>
      </c>
      <c r="E1" s="13" t="s">
        <v>2</v>
      </c>
      <c r="F1" s="13" t="s">
        <v>3</v>
      </c>
      <c r="G1" s="13" t="s">
        <v>14</v>
      </c>
      <c r="H1" s="13" t="s">
        <v>15</v>
      </c>
      <c r="I1" s="13" t="s">
        <v>16</v>
      </c>
      <c r="J1" s="13" t="s">
        <v>17</v>
      </c>
      <c r="K1" s="13" t="s">
        <v>18</v>
      </c>
      <c r="L1" s="13" t="s">
        <v>19</v>
      </c>
    </row>
    <row r="2" spans="1:12" x14ac:dyDescent="0.25">
      <c r="A2" s="14">
        <f>DATE(YEAR('Essai3-F1'!$B$3),1,1)</f>
        <v>44927</v>
      </c>
      <c r="B2" s="15">
        <f>SUM(C2:L2)</f>
        <v>62</v>
      </c>
      <c r="C2" s="7">
        <f>IFERROR(INDEX('Essai3-F1'!$G$3:$R$12,MATCH(C$1,'Essai3-F1'!$A$3:$A$12,0),MATCH(MONTH('Essai3-F2'!$A2),'Essai3-F1'!$G$2:$R$2,0)),0)</f>
        <v>31</v>
      </c>
      <c r="D2" s="7">
        <f>IFERROR(INDEX('Essai3-F1'!$G$3:$R$12,MATCH(D$1,'Essai3-F1'!$A$3:$A$12,0),MATCH(MONTH('Essai3-F2'!$A2),'Essai3-F1'!$G$2:$R$2,0)),0)</f>
        <v>31</v>
      </c>
      <c r="E2" s="7">
        <f>IFERROR(INDEX('Essai3-F1'!$G$3:$R$12,MATCH(E$1,'Essai3-F1'!$A$3:$A$12,0),MATCH(MONTH('Essai3-F2'!$A2),'Essai3-F1'!$G$2:$R$2,0)),0)</f>
        <v>0</v>
      </c>
      <c r="F2" s="7">
        <f>IFERROR(INDEX('Essai3-F1'!$G$3:$R$12,MATCH(F$1,'Essai3-F1'!$A$3:$A$12,0),MATCH(MONTH('Essai3-F2'!$A2),'Essai3-F1'!$G$2:$R$2,0)),0)</f>
        <v>0</v>
      </c>
      <c r="G2" s="7">
        <f>IFERROR(INDEX('Essai3-F1'!$G$3:$R$12,MATCH(G$1,'Essai3-F1'!$A$3:$A$12,0),MATCH(MONTH('Essai3-F2'!$A2),'Essai3-F1'!$G$2:$R$2,0)),0)</f>
        <v>0</v>
      </c>
      <c r="H2" s="7">
        <f>IFERROR(INDEX('Essai3-F1'!$G$3:$R$12,MATCH(H$1,'Essai3-F1'!$A$3:$A$12,0),MATCH(MONTH('Essai3-F2'!$A2),'Essai3-F1'!$G$2:$R$2,0)),0)</f>
        <v>0</v>
      </c>
      <c r="I2" s="7">
        <f>IFERROR(INDEX('Essai3-F1'!$G$3:$R$12,MATCH(I$1,'Essai3-F1'!$A$3:$A$12,0),MATCH(MONTH('Essai3-F2'!$A2),'Essai3-F1'!$G$2:$R$2,0)),0)</f>
        <v>0</v>
      </c>
      <c r="J2" s="7">
        <f>IFERROR(INDEX('Essai3-F1'!$G$3:$R$12,MATCH(J$1,'Essai3-F1'!$A$3:$A$12,0),MATCH(MONTH('Essai3-F2'!$A2),'Essai3-F1'!$G$2:$R$2,0)),0)</f>
        <v>0</v>
      </c>
      <c r="K2" s="7">
        <f>IFERROR(INDEX('Essai3-F1'!$G$3:$R$12,MATCH(K$1,'Essai3-F1'!$A$3:$A$12,0),MATCH(MONTH('Essai3-F2'!$A2),'Essai3-F1'!$G$2:$R$2,0)),0)</f>
        <v>0</v>
      </c>
      <c r="L2" s="7">
        <f>IFERROR(INDEX('Essai3-F1'!$G$3:$R$12,MATCH(L$1,'Essai3-F1'!$A$3:$A$12,0),MATCH(MONTH('Essai3-F2'!$A2),'Essai3-F1'!$G$2:$R$2,0)),0)</f>
        <v>0</v>
      </c>
    </row>
    <row r="3" spans="1:12" x14ac:dyDescent="0.25">
      <c r="A3" s="14">
        <f t="shared" ref="A3:A13" si="0">EDATE(A2,1)</f>
        <v>44958</v>
      </c>
      <c r="B3" s="15">
        <f t="shared" ref="B3:B13" si="1">SUM(C3:L3)</f>
        <v>69</v>
      </c>
      <c r="C3" s="7">
        <f>IFERROR(INDEX('Essai3-F1'!$G$3:$R$12,MATCH(C$1,'Essai3-F1'!$A$3:$A$12,0),MATCH(MONTH('Essai3-F2'!$A3),'Essai3-F1'!$G$2:$R$2,0)),0)</f>
        <v>28</v>
      </c>
      <c r="D3" s="7">
        <f>IFERROR(INDEX('Essai3-F1'!$G$3:$R$12,MATCH(D$1,'Essai3-F1'!$A$3:$A$12,0),MATCH(MONTH('Essai3-F2'!$A3),'Essai3-F1'!$G$2:$R$2,0)),0)</f>
        <v>28</v>
      </c>
      <c r="E3" s="7">
        <f>IFERROR(INDEX('Essai3-F1'!$G$3:$R$12,MATCH(E$1,'Essai3-F1'!$A$3:$A$12,0),MATCH(MONTH('Essai3-F2'!$A3),'Essai3-F1'!$G$2:$R$2,0)),0)</f>
        <v>2</v>
      </c>
      <c r="F3" s="7">
        <f>IFERROR(INDEX('Essai3-F1'!$G$3:$R$12,MATCH(F$1,'Essai3-F1'!$A$3:$A$12,0),MATCH(MONTH('Essai3-F2'!$A3),'Essai3-F1'!$G$2:$R$2,0)),0)</f>
        <v>11</v>
      </c>
      <c r="G3" s="7">
        <f>IFERROR(INDEX('Essai3-F1'!$G$3:$R$12,MATCH(G$1,'Essai3-F1'!$A$3:$A$12,0),MATCH(MONTH('Essai3-F2'!$A3),'Essai3-F1'!$G$2:$R$2,0)),0)</f>
        <v>0</v>
      </c>
      <c r="H3" s="7">
        <f>IFERROR(INDEX('Essai3-F1'!$G$3:$R$12,MATCH(H$1,'Essai3-F1'!$A$3:$A$12,0),MATCH(MONTH('Essai3-F2'!$A3),'Essai3-F1'!$G$2:$R$2,0)),0)</f>
        <v>0</v>
      </c>
      <c r="I3" s="7">
        <f>IFERROR(INDEX('Essai3-F1'!$G$3:$R$12,MATCH(I$1,'Essai3-F1'!$A$3:$A$12,0),MATCH(MONTH('Essai3-F2'!$A3),'Essai3-F1'!$G$2:$R$2,0)),0)</f>
        <v>0</v>
      </c>
      <c r="J3" s="7">
        <f>IFERROR(INDEX('Essai3-F1'!$G$3:$R$12,MATCH(J$1,'Essai3-F1'!$A$3:$A$12,0),MATCH(MONTH('Essai3-F2'!$A3),'Essai3-F1'!$G$2:$R$2,0)),0)</f>
        <v>0</v>
      </c>
      <c r="K3" s="7">
        <f>IFERROR(INDEX('Essai3-F1'!$G$3:$R$12,MATCH(K$1,'Essai3-F1'!$A$3:$A$12,0),MATCH(MONTH('Essai3-F2'!$A3),'Essai3-F1'!$G$2:$R$2,0)),0)</f>
        <v>0</v>
      </c>
      <c r="L3" s="7">
        <f>IFERROR(INDEX('Essai3-F1'!$G$3:$R$12,MATCH(L$1,'Essai3-F1'!$A$3:$A$12,0),MATCH(MONTH('Essai3-F2'!$A3),'Essai3-F1'!$G$2:$R$2,0)),0)</f>
        <v>0</v>
      </c>
    </row>
    <row r="4" spans="1:12" x14ac:dyDescent="0.25">
      <c r="A4" s="14">
        <f t="shared" si="0"/>
        <v>44986</v>
      </c>
      <c r="B4" s="15">
        <f t="shared" si="1"/>
        <v>64</v>
      </c>
      <c r="C4" s="7">
        <f>IFERROR(INDEX('Essai3-F1'!$G$3:$R$12,MATCH(C$1,'Essai3-F1'!$A$3:$A$12,0),MATCH(MONTH('Essai3-F2'!$A4),'Essai3-F1'!$G$2:$R$2,0)),0)</f>
        <v>31</v>
      </c>
      <c r="D4" s="7">
        <f>IFERROR(INDEX('Essai3-F1'!$G$3:$R$12,MATCH(D$1,'Essai3-F1'!$A$3:$A$12,0),MATCH(MONTH('Essai3-F2'!$A4),'Essai3-F1'!$G$2:$R$2,0)),0)</f>
        <v>2</v>
      </c>
      <c r="E4" s="7">
        <f>IFERROR(INDEX('Essai3-F1'!$G$3:$R$12,MATCH(E$1,'Essai3-F1'!$A$3:$A$12,0),MATCH(MONTH('Essai3-F2'!$A4),'Essai3-F1'!$G$2:$R$2,0)),0)</f>
        <v>31</v>
      </c>
      <c r="F4" s="7">
        <f>IFERROR(INDEX('Essai3-F1'!$G$3:$R$12,MATCH(F$1,'Essai3-F1'!$A$3:$A$12,0),MATCH(MONTH('Essai3-F2'!$A4),'Essai3-F1'!$G$2:$R$2,0)),0)</f>
        <v>0</v>
      </c>
      <c r="G4" s="7">
        <f>IFERROR(INDEX('Essai3-F1'!$G$3:$R$12,MATCH(G$1,'Essai3-F1'!$A$3:$A$12,0),MATCH(MONTH('Essai3-F2'!$A4),'Essai3-F1'!$G$2:$R$2,0)),0)</f>
        <v>0</v>
      </c>
      <c r="H4" s="7">
        <f>IFERROR(INDEX('Essai3-F1'!$G$3:$R$12,MATCH(H$1,'Essai3-F1'!$A$3:$A$12,0),MATCH(MONTH('Essai3-F2'!$A4),'Essai3-F1'!$G$2:$R$2,0)),0)</f>
        <v>0</v>
      </c>
      <c r="I4" s="7">
        <f>IFERROR(INDEX('Essai3-F1'!$G$3:$R$12,MATCH(I$1,'Essai3-F1'!$A$3:$A$12,0),MATCH(MONTH('Essai3-F2'!$A4),'Essai3-F1'!$G$2:$R$2,0)),0)</f>
        <v>0</v>
      </c>
      <c r="J4" s="7">
        <f>IFERROR(INDEX('Essai3-F1'!$G$3:$R$12,MATCH(J$1,'Essai3-F1'!$A$3:$A$12,0),MATCH(MONTH('Essai3-F2'!$A4),'Essai3-F1'!$G$2:$R$2,0)),0)</f>
        <v>0</v>
      </c>
      <c r="K4" s="7">
        <f>IFERROR(INDEX('Essai3-F1'!$G$3:$R$12,MATCH(K$1,'Essai3-F1'!$A$3:$A$12,0),MATCH(MONTH('Essai3-F2'!$A4),'Essai3-F1'!$G$2:$R$2,0)),0)</f>
        <v>0</v>
      </c>
      <c r="L4" s="7">
        <f>IFERROR(INDEX('Essai3-F1'!$G$3:$R$12,MATCH(L$1,'Essai3-F1'!$A$3:$A$12,0),MATCH(MONTH('Essai3-F2'!$A4),'Essai3-F1'!$G$2:$R$2,0)),0)</f>
        <v>0</v>
      </c>
    </row>
    <row r="5" spans="1:12" x14ac:dyDescent="0.25">
      <c r="A5" s="14">
        <f t="shared" si="0"/>
        <v>45017</v>
      </c>
      <c r="B5" s="15">
        <f t="shared" si="1"/>
        <v>57</v>
      </c>
      <c r="C5" s="7">
        <f>IFERROR(INDEX('Essai3-F1'!$G$3:$R$12,MATCH(C$1,'Essai3-F1'!$A$3:$A$12,0),MATCH(MONTH('Essai3-F2'!$A5),'Essai3-F1'!$G$2:$R$2,0)),0)</f>
        <v>30</v>
      </c>
      <c r="D5" s="7">
        <f>IFERROR(INDEX('Essai3-F1'!$G$3:$R$12,MATCH(D$1,'Essai3-F1'!$A$3:$A$12,0),MATCH(MONTH('Essai3-F2'!$A5),'Essai3-F1'!$G$2:$R$2,0)),0)</f>
        <v>0</v>
      </c>
      <c r="E5" s="7">
        <f>IFERROR(INDEX('Essai3-F1'!$G$3:$R$12,MATCH(E$1,'Essai3-F1'!$A$3:$A$12,0),MATCH(MONTH('Essai3-F2'!$A5),'Essai3-F1'!$G$2:$R$2,0)),0)</f>
        <v>0</v>
      </c>
      <c r="F5" s="7">
        <f>IFERROR(INDEX('Essai3-F1'!$G$3:$R$12,MATCH(F$1,'Essai3-F1'!$A$3:$A$12,0),MATCH(MONTH('Essai3-F2'!$A5),'Essai3-F1'!$G$2:$R$2,0)),0)</f>
        <v>0</v>
      </c>
      <c r="G5" s="7">
        <f>IFERROR(INDEX('Essai3-F1'!$G$3:$R$12,MATCH(G$1,'Essai3-F1'!$A$3:$A$12,0),MATCH(MONTH('Essai3-F2'!$A5),'Essai3-F1'!$G$2:$R$2,0)),0)</f>
        <v>0</v>
      </c>
      <c r="H5" s="7">
        <f>IFERROR(INDEX('Essai3-F1'!$G$3:$R$12,MATCH(H$1,'Essai3-F1'!$A$3:$A$12,0),MATCH(MONTH('Essai3-F2'!$A5),'Essai3-F1'!$G$2:$R$2,0)),0)</f>
        <v>0</v>
      </c>
      <c r="I5" s="7">
        <f>IFERROR(INDEX('Essai3-F1'!$G$3:$R$12,MATCH(I$1,'Essai3-F1'!$A$3:$A$12,0),MATCH(MONTH('Essai3-F2'!$A5),'Essai3-F1'!$G$2:$R$2,0)),0)</f>
        <v>27</v>
      </c>
      <c r="J5" s="7">
        <f>IFERROR(INDEX('Essai3-F1'!$G$3:$R$12,MATCH(J$1,'Essai3-F1'!$A$3:$A$12,0),MATCH(MONTH('Essai3-F2'!$A5),'Essai3-F1'!$G$2:$R$2,0)),0)</f>
        <v>0</v>
      </c>
      <c r="K5" s="7">
        <f>IFERROR(INDEX('Essai3-F1'!$G$3:$R$12,MATCH(K$1,'Essai3-F1'!$A$3:$A$12,0),MATCH(MONTH('Essai3-F2'!$A5),'Essai3-F1'!$G$2:$R$2,0)),0)</f>
        <v>0</v>
      </c>
      <c r="L5" s="7">
        <f>IFERROR(INDEX('Essai3-F1'!$G$3:$R$12,MATCH(L$1,'Essai3-F1'!$A$3:$A$12,0),MATCH(MONTH('Essai3-F2'!$A5),'Essai3-F1'!$G$2:$R$2,0)),0)</f>
        <v>0</v>
      </c>
    </row>
    <row r="6" spans="1:12" x14ac:dyDescent="0.25">
      <c r="A6" s="14">
        <f t="shared" si="0"/>
        <v>45047</v>
      </c>
      <c r="B6" s="15">
        <f t="shared" si="1"/>
        <v>36</v>
      </c>
      <c r="C6" s="7">
        <f>IFERROR(INDEX('Essai3-F1'!$G$3:$R$12,MATCH(C$1,'Essai3-F1'!$A$3:$A$12,0),MATCH(MONTH('Essai3-F2'!$A6),'Essai3-F1'!$G$2:$R$2,0)),0)</f>
        <v>5</v>
      </c>
      <c r="D6" s="7">
        <f>IFERROR(INDEX('Essai3-F1'!$G$3:$R$12,MATCH(D$1,'Essai3-F1'!$A$3:$A$12,0),MATCH(MONTH('Essai3-F2'!$A6),'Essai3-F1'!$G$2:$R$2,0)),0)</f>
        <v>0</v>
      </c>
      <c r="E6" s="7">
        <f>IFERROR(INDEX('Essai3-F1'!$G$3:$R$12,MATCH(E$1,'Essai3-F1'!$A$3:$A$12,0),MATCH(MONTH('Essai3-F2'!$A6),'Essai3-F1'!$G$2:$R$2,0)),0)</f>
        <v>0</v>
      </c>
      <c r="F6" s="7">
        <f>IFERROR(INDEX('Essai3-F1'!$G$3:$R$12,MATCH(F$1,'Essai3-F1'!$A$3:$A$12,0),MATCH(MONTH('Essai3-F2'!$A6),'Essai3-F1'!$G$2:$R$2,0)),0)</f>
        <v>0</v>
      </c>
      <c r="G6" s="7">
        <f>IFERROR(INDEX('Essai3-F1'!$G$3:$R$12,MATCH(G$1,'Essai3-F1'!$A$3:$A$12,0),MATCH(MONTH('Essai3-F2'!$A6),'Essai3-F1'!$G$2:$R$2,0)),0)</f>
        <v>0</v>
      </c>
      <c r="H6" s="7">
        <f>IFERROR(INDEX('Essai3-F1'!$G$3:$R$12,MATCH(H$1,'Essai3-F1'!$A$3:$A$12,0),MATCH(MONTH('Essai3-F2'!$A6),'Essai3-F1'!$G$2:$R$2,0)),0)</f>
        <v>0</v>
      </c>
      <c r="I6" s="7">
        <f>IFERROR(INDEX('Essai3-F1'!$G$3:$R$12,MATCH(I$1,'Essai3-F1'!$A$3:$A$12,0),MATCH(MONTH('Essai3-F2'!$A6),'Essai3-F1'!$G$2:$R$2,0)),0)</f>
        <v>31</v>
      </c>
      <c r="J6" s="7">
        <f>IFERROR(INDEX('Essai3-F1'!$G$3:$R$12,MATCH(J$1,'Essai3-F1'!$A$3:$A$12,0),MATCH(MONTH('Essai3-F2'!$A6),'Essai3-F1'!$G$2:$R$2,0)),0)</f>
        <v>0</v>
      </c>
      <c r="K6" s="7">
        <f>IFERROR(INDEX('Essai3-F1'!$G$3:$R$12,MATCH(K$1,'Essai3-F1'!$A$3:$A$12,0),MATCH(MONTH('Essai3-F2'!$A6),'Essai3-F1'!$G$2:$R$2,0)),0)</f>
        <v>0</v>
      </c>
      <c r="L6" s="7">
        <f>IFERROR(INDEX('Essai3-F1'!$G$3:$R$12,MATCH(L$1,'Essai3-F1'!$A$3:$A$12,0),MATCH(MONTH('Essai3-F2'!$A6),'Essai3-F1'!$G$2:$R$2,0)),0)</f>
        <v>0</v>
      </c>
    </row>
    <row r="7" spans="1:12" x14ac:dyDescent="0.25">
      <c r="A7" s="14">
        <f t="shared" si="0"/>
        <v>45078</v>
      </c>
      <c r="B7" s="15">
        <f t="shared" si="1"/>
        <v>0</v>
      </c>
      <c r="C7" s="7">
        <f>IFERROR(INDEX('Essai3-F1'!$G$3:$R$12,MATCH(C$1,'Essai3-F1'!$A$3:$A$12,0),MATCH(MONTH('Essai3-F2'!$A7),'Essai3-F1'!$G$2:$R$2,0)),0)</f>
        <v>0</v>
      </c>
      <c r="D7" s="7">
        <f>IFERROR(INDEX('Essai3-F1'!$G$3:$R$12,MATCH(D$1,'Essai3-F1'!$A$3:$A$12,0),MATCH(MONTH('Essai3-F2'!$A7),'Essai3-F1'!$G$2:$R$2,0)),0)</f>
        <v>0</v>
      </c>
      <c r="E7" s="7">
        <f>IFERROR(INDEX('Essai3-F1'!$G$3:$R$12,MATCH(E$1,'Essai3-F1'!$A$3:$A$12,0),MATCH(MONTH('Essai3-F2'!$A7),'Essai3-F1'!$G$2:$R$2,0)),0)</f>
        <v>0</v>
      </c>
      <c r="F7" s="7">
        <f>IFERROR(INDEX('Essai3-F1'!$G$3:$R$12,MATCH(F$1,'Essai3-F1'!$A$3:$A$12,0),MATCH(MONTH('Essai3-F2'!$A7),'Essai3-F1'!$G$2:$R$2,0)),0)</f>
        <v>0</v>
      </c>
      <c r="G7" s="7">
        <f>IFERROR(INDEX('Essai3-F1'!$G$3:$R$12,MATCH(G$1,'Essai3-F1'!$A$3:$A$12,0),MATCH(MONTH('Essai3-F2'!$A7),'Essai3-F1'!$G$2:$R$2,0)),0)</f>
        <v>0</v>
      </c>
      <c r="H7" s="7">
        <f>IFERROR(INDEX('Essai3-F1'!$G$3:$R$12,MATCH(H$1,'Essai3-F1'!$A$3:$A$12,0),MATCH(MONTH('Essai3-F2'!$A7),'Essai3-F1'!$G$2:$R$2,0)),0)</f>
        <v>0</v>
      </c>
      <c r="I7" s="7">
        <f>IFERROR(INDEX('Essai3-F1'!$G$3:$R$12,MATCH(I$1,'Essai3-F1'!$A$3:$A$12,0),MATCH(MONTH('Essai3-F2'!$A7),'Essai3-F1'!$G$2:$R$2,0)),0)</f>
        <v>0</v>
      </c>
      <c r="J7" s="7">
        <f>IFERROR(INDEX('Essai3-F1'!$G$3:$R$12,MATCH(J$1,'Essai3-F1'!$A$3:$A$12,0),MATCH(MONTH('Essai3-F2'!$A7),'Essai3-F1'!$G$2:$R$2,0)),0)</f>
        <v>0</v>
      </c>
      <c r="K7" s="7">
        <f>IFERROR(INDEX('Essai3-F1'!$G$3:$R$12,MATCH(K$1,'Essai3-F1'!$A$3:$A$12,0),MATCH(MONTH('Essai3-F2'!$A7),'Essai3-F1'!$G$2:$R$2,0)),0)</f>
        <v>0</v>
      </c>
      <c r="L7" s="7">
        <f>IFERROR(INDEX('Essai3-F1'!$G$3:$R$12,MATCH(L$1,'Essai3-F1'!$A$3:$A$12,0),MATCH(MONTH('Essai3-F2'!$A7),'Essai3-F1'!$G$2:$R$2,0)),0)</f>
        <v>0</v>
      </c>
    </row>
    <row r="8" spans="1:12" x14ac:dyDescent="0.25">
      <c r="A8" s="14">
        <f t="shared" si="0"/>
        <v>45108</v>
      </c>
      <c r="B8" s="15">
        <f t="shared" si="1"/>
        <v>31</v>
      </c>
      <c r="C8" s="7">
        <f>IFERROR(INDEX('Essai3-F1'!$G$3:$R$12,MATCH(C$1,'Essai3-F1'!$A$3:$A$12,0),MATCH(MONTH('Essai3-F2'!$A8),'Essai3-F1'!$G$2:$R$2,0)),0)</f>
        <v>0</v>
      </c>
      <c r="D8" s="7">
        <f>IFERROR(INDEX('Essai3-F1'!$G$3:$R$12,MATCH(D$1,'Essai3-F1'!$A$3:$A$12,0),MATCH(MONTH('Essai3-F2'!$A8),'Essai3-F1'!$G$2:$R$2,0)),0)</f>
        <v>0</v>
      </c>
      <c r="E8" s="7">
        <f>IFERROR(INDEX('Essai3-F1'!$G$3:$R$12,MATCH(E$1,'Essai3-F1'!$A$3:$A$12,0),MATCH(MONTH('Essai3-F2'!$A8),'Essai3-F1'!$G$2:$R$2,0)),0)</f>
        <v>0</v>
      </c>
      <c r="F8" s="7">
        <f>IFERROR(INDEX('Essai3-F1'!$G$3:$R$12,MATCH(F$1,'Essai3-F1'!$A$3:$A$12,0),MATCH(MONTH('Essai3-F2'!$A8),'Essai3-F1'!$G$2:$R$2,0)),0)</f>
        <v>0</v>
      </c>
      <c r="G8" s="7">
        <f>IFERROR(INDEX('Essai3-F1'!$G$3:$R$12,MATCH(G$1,'Essai3-F1'!$A$3:$A$12,0),MATCH(MONTH('Essai3-F2'!$A8),'Essai3-F1'!$G$2:$R$2,0)),0)</f>
        <v>0</v>
      </c>
      <c r="H8" s="7">
        <f>IFERROR(INDEX('Essai3-F1'!$G$3:$R$12,MATCH(H$1,'Essai3-F1'!$A$3:$A$12,0),MATCH(MONTH('Essai3-F2'!$A8),'Essai3-F1'!$G$2:$R$2,0)),0)</f>
        <v>0</v>
      </c>
      <c r="I8" s="7">
        <f>IFERROR(INDEX('Essai3-F1'!$G$3:$R$12,MATCH(I$1,'Essai3-F1'!$A$3:$A$12,0),MATCH(MONTH('Essai3-F2'!$A8),'Essai3-F1'!$G$2:$R$2,0)),0)</f>
        <v>0</v>
      </c>
      <c r="J8" s="7">
        <f>IFERROR(INDEX('Essai3-F1'!$G$3:$R$12,MATCH(J$1,'Essai3-F1'!$A$3:$A$12,0),MATCH(MONTH('Essai3-F2'!$A8),'Essai3-F1'!$G$2:$R$2,0)),0)</f>
        <v>31</v>
      </c>
      <c r="K8" s="7">
        <f>IFERROR(INDEX('Essai3-F1'!$G$3:$R$12,MATCH(K$1,'Essai3-F1'!$A$3:$A$12,0),MATCH(MONTH('Essai3-F2'!$A8),'Essai3-F1'!$G$2:$R$2,0)),0)</f>
        <v>0</v>
      </c>
      <c r="L8" s="7">
        <f>IFERROR(INDEX('Essai3-F1'!$G$3:$R$12,MATCH(L$1,'Essai3-F1'!$A$3:$A$12,0),MATCH(MONTH('Essai3-F2'!$A8),'Essai3-F1'!$G$2:$R$2,0)),0)</f>
        <v>0</v>
      </c>
    </row>
    <row r="9" spans="1:12" x14ac:dyDescent="0.25">
      <c r="A9" s="14">
        <f t="shared" si="0"/>
        <v>45139</v>
      </c>
      <c r="B9" s="15">
        <f t="shared" si="1"/>
        <v>53</v>
      </c>
      <c r="C9" s="7">
        <f>IFERROR(INDEX('Essai3-F1'!$G$3:$R$12,MATCH(C$1,'Essai3-F1'!$A$3:$A$12,0),MATCH(MONTH('Essai3-F2'!$A9),'Essai3-F1'!$G$2:$R$2,0)),0)</f>
        <v>0</v>
      </c>
      <c r="D9" s="7">
        <f>IFERROR(INDEX('Essai3-F1'!$G$3:$R$12,MATCH(D$1,'Essai3-F1'!$A$3:$A$12,0),MATCH(MONTH('Essai3-F2'!$A9),'Essai3-F1'!$G$2:$R$2,0)),0)</f>
        <v>0</v>
      </c>
      <c r="E9" s="7">
        <f>IFERROR(INDEX('Essai3-F1'!$G$3:$R$12,MATCH(E$1,'Essai3-F1'!$A$3:$A$12,0),MATCH(MONTH('Essai3-F2'!$A9),'Essai3-F1'!$G$2:$R$2,0)),0)</f>
        <v>0</v>
      </c>
      <c r="F9" s="7">
        <f>IFERROR(INDEX('Essai3-F1'!$G$3:$R$12,MATCH(F$1,'Essai3-F1'!$A$3:$A$12,0),MATCH(MONTH('Essai3-F2'!$A9),'Essai3-F1'!$G$2:$R$2,0)),0)</f>
        <v>0</v>
      </c>
      <c r="G9" s="7">
        <f>IFERROR(INDEX('Essai3-F1'!$G$3:$R$12,MATCH(G$1,'Essai3-F1'!$A$3:$A$12,0),MATCH(MONTH('Essai3-F2'!$A9),'Essai3-F1'!$G$2:$R$2,0)),0)</f>
        <v>22</v>
      </c>
      <c r="H9" s="7">
        <f>IFERROR(INDEX('Essai3-F1'!$G$3:$R$12,MATCH(H$1,'Essai3-F1'!$A$3:$A$12,0),MATCH(MONTH('Essai3-F2'!$A9),'Essai3-F1'!$G$2:$R$2,0)),0)</f>
        <v>0</v>
      </c>
      <c r="I9" s="7">
        <f>IFERROR(INDEX('Essai3-F1'!$G$3:$R$12,MATCH(I$1,'Essai3-F1'!$A$3:$A$12,0),MATCH(MONTH('Essai3-F2'!$A9),'Essai3-F1'!$G$2:$R$2,0)),0)</f>
        <v>0</v>
      </c>
      <c r="J9" s="7">
        <f>IFERROR(INDEX('Essai3-F1'!$G$3:$R$12,MATCH(J$1,'Essai3-F1'!$A$3:$A$12,0),MATCH(MONTH('Essai3-F2'!$A9),'Essai3-F1'!$G$2:$R$2,0)),0)</f>
        <v>31</v>
      </c>
      <c r="K9" s="7">
        <f>IFERROR(INDEX('Essai3-F1'!$G$3:$R$12,MATCH(K$1,'Essai3-F1'!$A$3:$A$12,0),MATCH(MONTH('Essai3-F2'!$A9),'Essai3-F1'!$G$2:$R$2,0)),0)</f>
        <v>0</v>
      </c>
      <c r="L9" s="7">
        <f>IFERROR(INDEX('Essai3-F1'!$G$3:$R$12,MATCH(L$1,'Essai3-F1'!$A$3:$A$12,0),MATCH(MONTH('Essai3-F2'!$A9),'Essai3-F1'!$G$2:$R$2,0)),0)</f>
        <v>0</v>
      </c>
    </row>
    <row r="10" spans="1:12" x14ac:dyDescent="0.25">
      <c r="A10" s="14">
        <f t="shared" si="0"/>
        <v>45170</v>
      </c>
      <c r="B10" s="15">
        <f t="shared" si="1"/>
        <v>45</v>
      </c>
      <c r="C10" s="7">
        <f>IFERROR(INDEX('Essai3-F1'!$G$3:$R$12,MATCH(C$1,'Essai3-F1'!$A$3:$A$12,0),MATCH(MONTH('Essai3-F2'!$A10),'Essai3-F1'!$G$2:$R$2,0)),0)</f>
        <v>0</v>
      </c>
      <c r="D10" s="7">
        <f>IFERROR(INDEX('Essai3-F1'!$G$3:$R$12,MATCH(D$1,'Essai3-F1'!$A$3:$A$12,0),MATCH(MONTH('Essai3-F2'!$A10),'Essai3-F1'!$G$2:$R$2,0)),0)</f>
        <v>0</v>
      </c>
      <c r="E10" s="7">
        <f>IFERROR(INDEX('Essai3-F1'!$G$3:$R$12,MATCH(E$1,'Essai3-F1'!$A$3:$A$12,0),MATCH(MONTH('Essai3-F2'!$A10),'Essai3-F1'!$G$2:$R$2,0)),0)</f>
        <v>0</v>
      </c>
      <c r="F10" s="7">
        <f>IFERROR(INDEX('Essai3-F1'!$G$3:$R$12,MATCH(F$1,'Essai3-F1'!$A$3:$A$12,0),MATCH(MONTH('Essai3-F2'!$A10),'Essai3-F1'!$G$2:$R$2,0)),0)</f>
        <v>0</v>
      </c>
      <c r="G10" s="7">
        <f>IFERROR(INDEX('Essai3-F1'!$G$3:$R$12,MATCH(G$1,'Essai3-F1'!$A$3:$A$12,0),MATCH(MONTH('Essai3-F2'!$A10),'Essai3-F1'!$G$2:$R$2,0)),0)</f>
        <v>30</v>
      </c>
      <c r="H10" s="7">
        <f>IFERROR(INDEX('Essai3-F1'!$G$3:$R$12,MATCH(H$1,'Essai3-F1'!$A$3:$A$12,0),MATCH(MONTH('Essai3-F2'!$A10),'Essai3-F1'!$G$2:$R$2,0)),0)</f>
        <v>0</v>
      </c>
      <c r="I10" s="7">
        <f>IFERROR(INDEX('Essai3-F1'!$G$3:$R$12,MATCH(I$1,'Essai3-F1'!$A$3:$A$12,0),MATCH(MONTH('Essai3-F2'!$A10),'Essai3-F1'!$G$2:$R$2,0)),0)</f>
        <v>0</v>
      </c>
      <c r="J10" s="7">
        <f>IFERROR(INDEX('Essai3-F1'!$G$3:$R$12,MATCH(J$1,'Essai3-F1'!$A$3:$A$12,0),MATCH(MONTH('Essai3-F2'!$A10),'Essai3-F1'!$G$2:$R$2,0)),0)</f>
        <v>15</v>
      </c>
      <c r="K10" s="7">
        <f>IFERROR(INDEX('Essai3-F1'!$G$3:$R$12,MATCH(K$1,'Essai3-F1'!$A$3:$A$12,0),MATCH(MONTH('Essai3-F2'!$A10),'Essai3-F1'!$G$2:$R$2,0)),0)</f>
        <v>0</v>
      </c>
      <c r="L10" s="7">
        <f>IFERROR(INDEX('Essai3-F1'!$G$3:$R$12,MATCH(L$1,'Essai3-F1'!$A$3:$A$12,0),MATCH(MONTH('Essai3-F2'!$A10),'Essai3-F1'!$G$2:$R$2,0)),0)</f>
        <v>0</v>
      </c>
    </row>
    <row r="11" spans="1:12" x14ac:dyDescent="0.25">
      <c r="A11" s="14">
        <f t="shared" si="0"/>
        <v>45200</v>
      </c>
      <c r="B11" s="15">
        <f t="shared" si="1"/>
        <v>20</v>
      </c>
      <c r="C11" s="7">
        <f>IFERROR(INDEX('Essai3-F1'!$G$3:$R$12,MATCH(C$1,'Essai3-F1'!$A$3:$A$12,0),MATCH(MONTH('Essai3-F2'!$A11),'Essai3-F1'!$G$2:$R$2,0)),0)</f>
        <v>0</v>
      </c>
      <c r="D11" s="7">
        <f>IFERROR(INDEX('Essai3-F1'!$G$3:$R$12,MATCH(D$1,'Essai3-F1'!$A$3:$A$12,0),MATCH(MONTH('Essai3-F2'!$A11),'Essai3-F1'!$G$2:$R$2,0)),0)</f>
        <v>0</v>
      </c>
      <c r="E11" s="7">
        <f>IFERROR(INDEX('Essai3-F1'!$G$3:$R$12,MATCH(E$1,'Essai3-F1'!$A$3:$A$12,0),MATCH(MONTH('Essai3-F2'!$A11),'Essai3-F1'!$G$2:$R$2,0)),0)</f>
        <v>0</v>
      </c>
      <c r="F11" s="7">
        <f>IFERROR(INDEX('Essai3-F1'!$G$3:$R$12,MATCH(F$1,'Essai3-F1'!$A$3:$A$12,0),MATCH(MONTH('Essai3-F2'!$A11),'Essai3-F1'!$G$2:$R$2,0)),0)</f>
        <v>0</v>
      </c>
      <c r="G11" s="7">
        <f>IFERROR(INDEX('Essai3-F1'!$G$3:$R$12,MATCH(G$1,'Essai3-F1'!$A$3:$A$12,0),MATCH(MONTH('Essai3-F2'!$A11),'Essai3-F1'!$G$2:$R$2,0)),0)</f>
        <v>20</v>
      </c>
      <c r="H11" s="7">
        <f>IFERROR(INDEX('Essai3-F1'!$G$3:$R$12,MATCH(H$1,'Essai3-F1'!$A$3:$A$12,0),MATCH(MONTH('Essai3-F2'!$A11),'Essai3-F1'!$G$2:$R$2,0)),0)</f>
        <v>0</v>
      </c>
      <c r="I11" s="7">
        <f>IFERROR(INDEX('Essai3-F1'!$G$3:$R$12,MATCH(I$1,'Essai3-F1'!$A$3:$A$12,0),MATCH(MONTH('Essai3-F2'!$A11),'Essai3-F1'!$G$2:$R$2,0)),0)</f>
        <v>0</v>
      </c>
      <c r="J11" s="7">
        <f>IFERROR(INDEX('Essai3-F1'!$G$3:$R$12,MATCH(J$1,'Essai3-F1'!$A$3:$A$12,0),MATCH(MONTH('Essai3-F2'!$A11),'Essai3-F1'!$G$2:$R$2,0)),0)</f>
        <v>0</v>
      </c>
      <c r="K11" s="7">
        <f>IFERROR(INDEX('Essai3-F1'!$G$3:$R$12,MATCH(K$1,'Essai3-F1'!$A$3:$A$12,0),MATCH(MONTH('Essai3-F2'!$A11),'Essai3-F1'!$G$2:$R$2,0)),0)</f>
        <v>0</v>
      </c>
      <c r="L11" s="7">
        <f>IFERROR(INDEX('Essai3-F1'!$G$3:$R$12,MATCH(L$1,'Essai3-F1'!$A$3:$A$12,0),MATCH(MONTH('Essai3-F2'!$A11),'Essai3-F1'!$G$2:$R$2,0)),0)</f>
        <v>0</v>
      </c>
    </row>
    <row r="12" spans="1:12" x14ac:dyDescent="0.25">
      <c r="A12" s="14">
        <f t="shared" si="0"/>
        <v>45231</v>
      </c>
      <c r="B12" s="15">
        <f t="shared" si="1"/>
        <v>20</v>
      </c>
      <c r="C12" s="7">
        <f>IFERROR(INDEX('Essai3-F1'!$G$3:$R$12,MATCH(C$1,'Essai3-F1'!$A$3:$A$12,0),MATCH(MONTH('Essai3-F2'!$A12),'Essai3-F1'!$G$2:$R$2,0)),0)</f>
        <v>0</v>
      </c>
      <c r="D12" s="7">
        <f>IFERROR(INDEX('Essai3-F1'!$G$3:$R$12,MATCH(D$1,'Essai3-F1'!$A$3:$A$12,0),MATCH(MONTH('Essai3-F2'!$A12),'Essai3-F1'!$G$2:$R$2,0)),0)</f>
        <v>0</v>
      </c>
      <c r="E12" s="7">
        <f>IFERROR(INDEX('Essai3-F1'!$G$3:$R$12,MATCH(E$1,'Essai3-F1'!$A$3:$A$12,0),MATCH(MONTH('Essai3-F2'!$A12),'Essai3-F1'!$G$2:$R$2,0)),0)</f>
        <v>0</v>
      </c>
      <c r="F12" s="7">
        <f>IFERROR(INDEX('Essai3-F1'!$G$3:$R$12,MATCH(F$1,'Essai3-F1'!$A$3:$A$12,0),MATCH(MONTH('Essai3-F2'!$A12),'Essai3-F1'!$G$2:$R$2,0)),0)</f>
        <v>0</v>
      </c>
      <c r="G12" s="7">
        <f>IFERROR(INDEX('Essai3-F1'!$G$3:$R$12,MATCH(G$1,'Essai3-F1'!$A$3:$A$12,0),MATCH(MONTH('Essai3-F2'!$A12),'Essai3-F1'!$G$2:$R$2,0)),0)</f>
        <v>0</v>
      </c>
      <c r="H12" s="7">
        <f>IFERROR(INDEX('Essai3-F1'!$G$3:$R$12,MATCH(H$1,'Essai3-F1'!$A$3:$A$12,0),MATCH(MONTH('Essai3-F2'!$A12),'Essai3-F1'!$G$2:$R$2,0)),0)</f>
        <v>20</v>
      </c>
      <c r="I12" s="7">
        <f>IFERROR(INDEX('Essai3-F1'!$G$3:$R$12,MATCH(I$1,'Essai3-F1'!$A$3:$A$12,0),MATCH(MONTH('Essai3-F2'!$A12),'Essai3-F1'!$G$2:$R$2,0)),0)</f>
        <v>0</v>
      </c>
      <c r="J12" s="7">
        <f>IFERROR(INDEX('Essai3-F1'!$G$3:$R$12,MATCH(J$1,'Essai3-F1'!$A$3:$A$12,0),MATCH(MONTH('Essai3-F2'!$A12),'Essai3-F1'!$G$2:$R$2,0)),0)</f>
        <v>0</v>
      </c>
      <c r="K12" s="7">
        <f>IFERROR(INDEX('Essai3-F1'!$G$3:$R$12,MATCH(K$1,'Essai3-F1'!$A$3:$A$12,0),MATCH(MONTH('Essai3-F2'!$A12),'Essai3-F1'!$G$2:$R$2,0)),0)</f>
        <v>0</v>
      </c>
      <c r="L12" s="7">
        <f>IFERROR(INDEX('Essai3-F1'!$G$3:$R$12,MATCH(L$1,'Essai3-F1'!$A$3:$A$12,0),MATCH(MONTH('Essai3-F2'!$A12),'Essai3-F1'!$G$2:$R$2,0)),0)</f>
        <v>0</v>
      </c>
    </row>
    <row r="13" spans="1:12" x14ac:dyDescent="0.25">
      <c r="A13" s="14">
        <f t="shared" si="0"/>
        <v>45261</v>
      </c>
      <c r="B13" s="15">
        <f t="shared" si="1"/>
        <v>1</v>
      </c>
      <c r="C13" s="7">
        <f>IFERROR(INDEX('Essai3-F1'!$G$3:$R$12,MATCH(C$1,'Essai3-F1'!$A$3:$A$12,0),MATCH(MONTH('Essai3-F2'!$A13),'Essai3-F1'!$G$2:$R$2,0)),0)</f>
        <v>0</v>
      </c>
      <c r="D13" s="7">
        <f>IFERROR(INDEX('Essai3-F1'!$G$3:$R$12,MATCH(D$1,'Essai3-F1'!$A$3:$A$12,0),MATCH(MONTH('Essai3-F2'!$A13),'Essai3-F1'!$G$2:$R$2,0)),0)</f>
        <v>0</v>
      </c>
      <c r="E13" s="7">
        <f>IFERROR(INDEX('Essai3-F1'!$G$3:$R$12,MATCH(E$1,'Essai3-F1'!$A$3:$A$12,0),MATCH(MONTH('Essai3-F2'!$A13),'Essai3-F1'!$G$2:$R$2,0)),0)</f>
        <v>0</v>
      </c>
      <c r="F13" s="7">
        <f>IFERROR(INDEX('Essai3-F1'!$G$3:$R$12,MATCH(F$1,'Essai3-F1'!$A$3:$A$12,0),MATCH(MONTH('Essai3-F2'!$A13),'Essai3-F1'!$G$2:$R$2,0)),0)</f>
        <v>0</v>
      </c>
      <c r="G13" s="7">
        <f>IFERROR(INDEX('Essai3-F1'!$G$3:$R$12,MATCH(G$1,'Essai3-F1'!$A$3:$A$12,0),MATCH(MONTH('Essai3-F2'!$A13),'Essai3-F1'!$G$2:$R$2,0)),0)</f>
        <v>0</v>
      </c>
      <c r="H13" s="7">
        <f>IFERROR(INDEX('Essai3-F1'!$G$3:$R$12,MATCH(H$1,'Essai3-F1'!$A$3:$A$12,0),MATCH(MONTH('Essai3-F2'!$A13),'Essai3-F1'!$G$2:$R$2,0)),0)</f>
        <v>1</v>
      </c>
      <c r="I13" s="7">
        <f>IFERROR(INDEX('Essai3-F1'!$G$3:$R$12,MATCH(I$1,'Essai3-F1'!$A$3:$A$12,0),MATCH(MONTH('Essai3-F2'!$A13),'Essai3-F1'!$G$2:$R$2,0)),0)</f>
        <v>0</v>
      </c>
      <c r="J13" s="7">
        <f>IFERROR(INDEX('Essai3-F1'!$G$3:$R$12,MATCH(J$1,'Essai3-F1'!$A$3:$A$12,0),MATCH(MONTH('Essai3-F2'!$A13),'Essai3-F1'!$G$2:$R$2,0)),0)</f>
        <v>0</v>
      </c>
      <c r="K13" s="7">
        <f>IFERROR(INDEX('Essai3-F1'!$G$3:$R$12,MATCH(K$1,'Essai3-F1'!$A$3:$A$12,0),MATCH(MONTH('Essai3-F2'!$A13),'Essai3-F1'!$G$2:$R$2,0)),0)</f>
        <v>0</v>
      </c>
      <c r="L13" s="7">
        <f>IFERROR(INDEX('Essai3-F1'!$G$3:$R$12,MATCH(L$1,'Essai3-F1'!$A$3:$A$12,0),MATCH(MONTH('Essai3-F2'!$A13),'Essai3-F1'!$G$2:$R$2,0)),0)</f>
        <v>0</v>
      </c>
    </row>
    <row r="15" spans="1:12" x14ac:dyDescent="0.25">
      <c r="A15" s="16"/>
    </row>
    <row r="17" spans="1:14" x14ac:dyDescent="0.25">
      <c r="A17" s="8" t="str">
        <f>"En "&amp;CHOOSE(MONTH(A2),"janvier","févier","mars","avril","mai","juin","juillet","août","septembre","octobre","novembre","décembre")&amp;", "</f>
        <v xml:space="preserve">En janvier, </v>
      </c>
      <c r="B17" s="14" t="str">
        <f>IF(B2&gt;1,B2&amp;" jrs soit : ",B2&amp;" jr soit : ")</f>
        <v xml:space="preserve">62 jrs soit : </v>
      </c>
      <c r="C17" s="14" t="str">
        <f>C$1&amp;" : "&amp;IF(C2&gt;1,C2&amp;" jrs + ",C2&amp;" jr + ")</f>
        <v xml:space="preserve">N°1 : 31 jrs + </v>
      </c>
      <c r="D17" s="14" t="str">
        <f>D$1&amp;" : "&amp;IF(D2&gt;1,D2&amp;" jrs + ",D2&amp;" jr + ")</f>
        <v xml:space="preserve">N°2 : 31 jrs + </v>
      </c>
      <c r="E17" s="14" t="str">
        <f t="shared" ref="E17:K17" si="2">E$1&amp;" : "&amp;IF(E2&gt;1,E2&amp;" jrs + ",E2&amp;" jr + ")</f>
        <v xml:space="preserve">N°3 : 0 jr + </v>
      </c>
      <c r="F17" s="14" t="str">
        <f t="shared" si="2"/>
        <v xml:space="preserve">N°4 : 0 jr + </v>
      </c>
      <c r="G17" s="14" t="str">
        <f t="shared" si="2"/>
        <v xml:space="preserve">N°5 : 0 jr + </v>
      </c>
      <c r="H17" s="14" t="str">
        <f t="shared" si="2"/>
        <v xml:space="preserve">N°6 : 0 jr + </v>
      </c>
      <c r="I17" s="14" t="str">
        <f t="shared" si="2"/>
        <v xml:space="preserve">N°7 : 0 jr + </v>
      </c>
      <c r="J17" s="14" t="str">
        <f t="shared" si="2"/>
        <v xml:space="preserve">N°8 : 0 jr + </v>
      </c>
      <c r="K17" s="14" t="str">
        <f t="shared" si="2"/>
        <v xml:space="preserve">N°9 : 0 jr + </v>
      </c>
      <c r="L17" s="14" t="str">
        <f>L$1&amp;" : "&amp;IF(L2&gt;1,L2&amp;" jrs",L2&amp;" jr")</f>
        <v>N°10 : 0 jr</v>
      </c>
    </row>
    <row r="18" spans="1:14" x14ac:dyDescent="0.25">
      <c r="A18" s="8" t="str">
        <f t="shared" ref="A18:A28" si="3">"En "&amp;CHOOSE(MONTH(A3),"janvier","févier","mars","avril","mai","juin","juillet","août","septembre","octobre","novembre","décembre")&amp;", "</f>
        <v xml:space="preserve">En févier, </v>
      </c>
      <c r="B18" s="14" t="str">
        <f t="shared" ref="B18:B28" si="4">IF(B3&gt;1,B3&amp;" jrs soit : ",B3&amp;" jr soit : ")</f>
        <v xml:space="preserve">69 jrs soit : </v>
      </c>
      <c r="C18" s="14" t="str">
        <f t="shared" ref="C18:D28" si="5">C$1&amp;" : "&amp;IF(C3&gt;1,C3&amp;" jrs + ",C3&amp;" jr + ")</f>
        <v xml:space="preserve">N°1 : 28 jrs + </v>
      </c>
      <c r="D18" s="14" t="str">
        <f t="shared" si="5"/>
        <v xml:space="preserve">N°2 : 28 jrs + </v>
      </c>
      <c r="E18" s="14" t="str">
        <f t="shared" ref="E18:K18" si="6">E$1&amp;" : "&amp;IF(E3&gt;1,E3&amp;" jrs + ",E3&amp;" jr + ")</f>
        <v xml:space="preserve">N°3 : 2 jrs + </v>
      </c>
      <c r="F18" s="14" t="str">
        <f t="shared" si="6"/>
        <v xml:space="preserve">N°4 : 11 jrs + </v>
      </c>
      <c r="G18" s="14" t="str">
        <f t="shared" si="6"/>
        <v xml:space="preserve">N°5 : 0 jr + </v>
      </c>
      <c r="H18" s="14" t="str">
        <f t="shared" si="6"/>
        <v xml:space="preserve">N°6 : 0 jr + </v>
      </c>
      <c r="I18" s="14" t="str">
        <f t="shared" si="6"/>
        <v xml:space="preserve">N°7 : 0 jr + </v>
      </c>
      <c r="J18" s="14" t="str">
        <f t="shared" si="6"/>
        <v xml:space="preserve">N°8 : 0 jr + </v>
      </c>
      <c r="K18" s="14" t="str">
        <f t="shared" si="6"/>
        <v xml:space="preserve">N°9 : 0 jr + </v>
      </c>
      <c r="L18" s="14" t="str">
        <f t="shared" ref="L18:L28" si="7">L$1&amp;" : "&amp;IF(L3&gt;1,L3&amp;" jrs",L3&amp;" jr")</f>
        <v>N°10 : 0 jr</v>
      </c>
    </row>
    <row r="19" spans="1:14" x14ac:dyDescent="0.25">
      <c r="A19" s="8" t="str">
        <f t="shared" si="3"/>
        <v xml:space="preserve">En mars, </v>
      </c>
      <c r="B19" s="14" t="str">
        <f t="shared" si="4"/>
        <v xml:space="preserve">64 jrs soit : </v>
      </c>
      <c r="C19" s="14" t="str">
        <f t="shared" si="5"/>
        <v xml:space="preserve">N°1 : 31 jrs + </v>
      </c>
      <c r="D19" s="14" t="str">
        <f t="shared" si="5"/>
        <v xml:space="preserve">N°2 : 2 jrs + </v>
      </c>
      <c r="E19" s="14" t="str">
        <f t="shared" ref="E19:K19" si="8">E$1&amp;" : "&amp;IF(E4&gt;1,E4&amp;" jrs + ",E4&amp;" jr + ")</f>
        <v xml:space="preserve">N°3 : 31 jrs + </v>
      </c>
      <c r="F19" s="14" t="str">
        <f t="shared" si="8"/>
        <v xml:space="preserve">N°4 : 0 jr + </v>
      </c>
      <c r="G19" s="14" t="str">
        <f t="shared" si="8"/>
        <v xml:space="preserve">N°5 : 0 jr + </v>
      </c>
      <c r="H19" s="14" t="str">
        <f t="shared" si="8"/>
        <v xml:space="preserve">N°6 : 0 jr + </v>
      </c>
      <c r="I19" s="14" t="str">
        <f t="shared" si="8"/>
        <v xml:space="preserve">N°7 : 0 jr + </v>
      </c>
      <c r="J19" s="14" t="str">
        <f t="shared" si="8"/>
        <v xml:space="preserve">N°8 : 0 jr + </v>
      </c>
      <c r="K19" s="14" t="str">
        <f t="shared" si="8"/>
        <v xml:space="preserve">N°9 : 0 jr + </v>
      </c>
      <c r="L19" s="14" t="str">
        <f t="shared" si="7"/>
        <v>N°10 : 0 jr</v>
      </c>
    </row>
    <row r="20" spans="1:14" x14ac:dyDescent="0.25">
      <c r="A20" s="8" t="str">
        <f t="shared" si="3"/>
        <v xml:space="preserve">En avril, </v>
      </c>
      <c r="B20" s="14" t="str">
        <f t="shared" si="4"/>
        <v xml:space="preserve">57 jrs soit : </v>
      </c>
      <c r="C20" s="14" t="str">
        <f t="shared" si="5"/>
        <v xml:space="preserve">N°1 : 30 jrs + </v>
      </c>
      <c r="D20" s="14" t="str">
        <f t="shared" si="5"/>
        <v xml:space="preserve">N°2 : 0 jr + </v>
      </c>
      <c r="E20" s="14" t="str">
        <f t="shared" ref="E20:K20" si="9">E$1&amp;" : "&amp;IF(E5&gt;1,E5&amp;" jrs + ",E5&amp;" jr + ")</f>
        <v xml:space="preserve">N°3 : 0 jr + </v>
      </c>
      <c r="F20" s="14" t="str">
        <f t="shared" si="9"/>
        <v xml:space="preserve">N°4 : 0 jr + </v>
      </c>
      <c r="G20" s="14" t="str">
        <f t="shared" si="9"/>
        <v xml:space="preserve">N°5 : 0 jr + </v>
      </c>
      <c r="H20" s="14" t="str">
        <f t="shared" si="9"/>
        <v xml:space="preserve">N°6 : 0 jr + </v>
      </c>
      <c r="I20" s="14" t="str">
        <f t="shared" si="9"/>
        <v xml:space="preserve">N°7 : 27 jrs + </v>
      </c>
      <c r="J20" s="14" t="str">
        <f t="shared" si="9"/>
        <v xml:space="preserve">N°8 : 0 jr + </v>
      </c>
      <c r="K20" s="14" t="str">
        <f t="shared" si="9"/>
        <v xml:space="preserve">N°9 : 0 jr + </v>
      </c>
      <c r="L20" s="14" t="str">
        <f t="shared" si="7"/>
        <v>N°10 : 0 jr</v>
      </c>
    </row>
    <row r="21" spans="1:14" x14ac:dyDescent="0.25">
      <c r="A21" s="8" t="str">
        <f t="shared" si="3"/>
        <v xml:space="preserve">En mai, </v>
      </c>
      <c r="B21" s="14" t="str">
        <f t="shared" si="4"/>
        <v xml:space="preserve">36 jrs soit : </v>
      </c>
      <c r="C21" s="14" t="str">
        <f t="shared" si="5"/>
        <v xml:space="preserve">N°1 : 5 jrs + </v>
      </c>
      <c r="D21" s="14" t="str">
        <f t="shared" si="5"/>
        <v xml:space="preserve">N°2 : 0 jr + </v>
      </c>
      <c r="E21" s="14" t="str">
        <f t="shared" ref="E21:K21" si="10">E$1&amp;" : "&amp;IF(E6&gt;1,E6&amp;" jrs + ",E6&amp;" jr + ")</f>
        <v xml:space="preserve">N°3 : 0 jr + </v>
      </c>
      <c r="F21" s="14" t="str">
        <f t="shared" si="10"/>
        <v xml:space="preserve">N°4 : 0 jr + </v>
      </c>
      <c r="G21" s="14" t="str">
        <f t="shared" si="10"/>
        <v xml:space="preserve">N°5 : 0 jr + </v>
      </c>
      <c r="H21" s="14" t="str">
        <f t="shared" si="10"/>
        <v xml:space="preserve">N°6 : 0 jr + </v>
      </c>
      <c r="I21" s="14" t="str">
        <f t="shared" si="10"/>
        <v xml:space="preserve">N°7 : 31 jrs + </v>
      </c>
      <c r="J21" s="14" t="str">
        <f t="shared" si="10"/>
        <v xml:space="preserve">N°8 : 0 jr + </v>
      </c>
      <c r="K21" s="14" t="str">
        <f t="shared" si="10"/>
        <v xml:space="preserve">N°9 : 0 jr + </v>
      </c>
      <c r="L21" s="14" t="str">
        <f t="shared" si="7"/>
        <v>N°10 : 0 jr</v>
      </c>
      <c r="N21" s="8" t="s">
        <v>20</v>
      </c>
    </row>
    <row r="22" spans="1:14" x14ac:dyDescent="0.25">
      <c r="A22" s="8" t="str">
        <f t="shared" si="3"/>
        <v xml:space="preserve">En juin, </v>
      </c>
      <c r="B22" s="14" t="str">
        <f t="shared" si="4"/>
        <v xml:space="preserve">0 jr soit : </v>
      </c>
      <c r="C22" s="14" t="str">
        <f t="shared" si="5"/>
        <v xml:space="preserve">N°1 : 0 jr + </v>
      </c>
      <c r="D22" s="14" t="str">
        <f t="shared" si="5"/>
        <v xml:space="preserve">N°2 : 0 jr + </v>
      </c>
      <c r="E22" s="14" t="str">
        <f t="shared" ref="E22:K22" si="11">E$1&amp;" : "&amp;IF(E7&gt;1,E7&amp;" jrs + ",E7&amp;" jr + ")</f>
        <v xml:space="preserve">N°3 : 0 jr + </v>
      </c>
      <c r="F22" s="14" t="str">
        <f t="shared" si="11"/>
        <v xml:space="preserve">N°4 : 0 jr + </v>
      </c>
      <c r="G22" s="14" t="str">
        <f t="shared" si="11"/>
        <v xml:space="preserve">N°5 : 0 jr + </v>
      </c>
      <c r="H22" s="14" t="str">
        <f t="shared" si="11"/>
        <v xml:space="preserve">N°6 : 0 jr + </v>
      </c>
      <c r="I22" s="14" t="str">
        <f t="shared" si="11"/>
        <v xml:space="preserve">N°7 : 0 jr + </v>
      </c>
      <c r="J22" s="14" t="str">
        <f t="shared" si="11"/>
        <v xml:space="preserve">N°8 : 0 jr + </v>
      </c>
      <c r="K22" s="14" t="str">
        <f t="shared" si="11"/>
        <v xml:space="preserve">N°9 : 0 jr + </v>
      </c>
      <c r="L22" s="14" t="str">
        <f t="shared" si="7"/>
        <v>N°10 : 0 jr</v>
      </c>
    </row>
    <row r="23" spans="1:14" x14ac:dyDescent="0.25">
      <c r="A23" s="8" t="str">
        <f t="shared" si="3"/>
        <v xml:space="preserve">En juillet, </v>
      </c>
      <c r="B23" s="14" t="str">
        <f t="shared" si="4"/>
        <v xml:space="preserve">31 jrs soit : </v>
      </c>
      <c r="C23" s="14" t="str">
        <f t="shared" si="5"/>
        <v xml:space="preserve">N°1 : 0 jr + </v>
      </c>
      <c r="D23" s="14" t="str">
        <f t="shared" si="5"/>
        <v xml:space="preserve">N°2 : 0 jr + </v>
      </c>
      <c r="E23" s="14" t="str">
        <f t="shared" ref="E23:K23" si="12">E$1&amp;" : "&amp;IF(E8&gt;1,E8&amp;" jrs + ",E8&amp;" jr + ")</f>
        <v xml:space="preserve">N°3 : 0 jr + </v>
      </c>
      <c r="F23" s="14" t="str">
        <f t="shared" si="12"/>
        <v xml:space="preserve">N°4 : 0 jr + </v>
      </c>
      <c r="G23" s="14" t="str">
        <f t="shared" si="12"/>
        <v xml:space="preserve">N°5 : 0 jr + </v>
      </c>
      <c r="H23" s="14" t="str">
        <f t="shared" si="12"/>
        <v xml:space="preserve">N°6 : 0 jr + </v>
      </c>
      <c r="I23" s="14" t="str">
        <f t="shared" si="12"/>
        <v xml:space="preserve">N°7 : 0 jr + </v>
      </c>
      <c r="J23" s="14" t="str">
        <f t="shared" si="12"/>
        <v xml:space="preserve">N°8 : 31 jrs + </v>
      </c>
      <c r="K23" s="14" t="str">
        <f t="shared" si="12"/>
        <v xml:space="preserve">N°9 : 0 jr + </v>
      </c>
      <c r="L23" s="14" t="str">
        <f t="shared" si="7"/>
        <v>N°10 : 0 jr</v>
      </c>
    </row>
    <row r="24" spans="1:14" x14ac:dyDescent="0.25">
      <c r="A24" s="8" t="str">
        <f t="shared" si="3"/>
        <v xml:space="preserve">En août, </v>
      </c>
      <c r="B24" s="14" t="str">
        <f t="shared" si="4"/>
        <v xml:space="preserve">53 jrs soit : </v>
      </c>
      <c r="C24" s="14" t="str">
        <f t="shared" si="5"/>
        <v xml:space="preserve">N°1 : 0 jr + </v>
      </c>
      <c r="D24" s="14" t="str">
        <f t="shared" si="5"/>
        <v xml:space="preserve">N°2 : 0 jr + </v>
      </c>
      <c r="E24" s="14" t="str">
        <f t="shared" ref="E24:K24" si="13">E$1&amp;" : "&amp;IF(E9&gt;1,E9&amp;" jrs + ",E9&amp;" jr + ")</f>
        <v xml:space="preserve">N°3 : 0 jr + </v>
      </c>
      <c r="F24" s="14" t="str">
        <f t="shared" si="13"/>
        <v xml:space="preserve">N°4 : 0 jr + </v>
      </c>
      <c r="G24" s="14" t="str">
        <f t="shared" si="13"/>
        <v xml:space="preserve">N°5 : 22 jrs + </v>
      </c>
      <c r="H24" s="14" t="str">
        <f t="shared" si="13"/>
        <v xml:space="preserve">N°6 : 0 jr + </v>
      </c>
      <c r="I24" s="14" t="str">
        <f t="shared" si="13"/>
        <v xml:space="preserve">N°7 : 0 jr + </v>
      </c>
      <c r="J24" s="14" t="str">
        <f t="shared" si="13"/>
        <v xml:space="preserve">N°8 : 31 jrs + </v>
      </c>
      <c r="K24" s="14" t="str">
        <f t="shared" si="13"/>
        <v xml:space="preserve">N°9 : 0 jr + </v>
      </c>
      <c r="L24" s="14" t="str">
        <f t="shared" si="7"/>
        <v>N°10 : 0 jr</v>
      </c>
    </row>
    <row r="25" spans="1:14" x14ac:dyDescent="0.25">
      <c r="A25" s="8" t="str">
        <f t="shared" si="3"/>
        <v xml:space="preserve">En septembre, </v>
      </c>
      <c r="B25" s="14" t="str">
        <f t="shared" si="4"/>
        <v xml:space="preserve">45 jrs soit : </v>
      </c>
      <c r="C25" s="14" t="str">
        <f t="shared" si="5"/>
        <v xml:space="preserve">N°1 : 0 jr + </v>
      </c>
      <c r="D25" s="14" t="str">
        <f t="shared" si="5"/>
        <v xml:space="preserve">N°2 : 0 jr + </v>
      </c>
      <c r="E25" s="14" t="str">
        <f t="shared" ref="E25:K25" si="14">E$1&amp;" : "&amp;IF(E10&gt;1,E10&amp;" jrs + ",E10&amp;" jr + ")</f>
        <v xml:space="preserve">N°3 : 0 jr + </v>
      </c>
      <c r="F25" s="14" t="str">
        <f t="shared" si="14"/>
        <v xml:space="preserve">N°4 : 0 jr + </v>
      </c>
      <c r="G25" s="14" t="str">
        <f t="shared" si="14"/>
        <v xml:space="preserve">N°5 : 30 jrs + </v>
      </c>
      <c r="H25" s="14" t="str">
        <f t="shared" si="14"/>
        <v xml:space="preserve">N°6 : 0 jr + </v>
      </c>
      <c r="I25" s="14" t="str">
        <f t="shared" si="14"/>
        <v xml:space="preserve">N°7 : 0 jr + </v>
      </c>
      <c r="J25" s="14" t="str">
        <f t="shared" si="14"/>
        <v xml:space="preserve">N°8 : 15 jrs + </v>
      </c>
      <c r="K25" s="14" t="str">
        <f t="shared" si="14"/>
        <v xml:space="preserve">N°9 : 0 jr + </v>
      </c>
      <c r="L25" s="14" t="str">
        <f t="shared" si="7"/>
        <v>N°10 : 0 jr</v>
      </c>
    </row>
    <row r="26" spans="1:14" x14ac:dyDescent="0.25">
      <c r="A26" s="8" t="str">
        <f t="shared" si="3"/>
        <v xml:space="preserve">En octobre, </v>
      </c>
      <c r="B26" s="14" t="str">
        <f t="shared" si="4"/>
        <v xml:space="preserve">20 jrs soit : </v>
      </c>
      <c r="C26" s="14" t="str">
        <f t="shared" si="5"/>
        <v xml:space="preserve">N°1 : 0 jr + </v>
      </c>
      <c r="D26" s="14" t="str">
        <f t="shared" si="5"/>
        <v xml:space="preserve">N°2 : 0 jr + </v>
      </c>
      <c r="E26" s="14" t="str">
        <f t="shared" ref="E26:K26" si="15">E$1&amp;" : "&amp;IF(E11&gt;1,E11&amp;" jrs + ",E11&amp;" jr + ")</f>
        <v xml:space="preserve">N°3 : 0 jr + </v>
      </c>
      <c r="F26" s="14" t="str">
        <f t="shared" si="15"/>
        <v xml:space="preserve">N°4 : 0 jr + </v>
      </c>
      <c r="G26" s="14" t="str">
        <f t="shared" si="15"/>
        <v xml:space="preserve">N°5 : 20 jrs + </v>
      </c>
      <c r="H26" s="14" t="str">
        <f t="shared" si="15"/>
        <v xml:space="preserve">N°6 : 0 jr + </v>
      </c>
      <c r="I26" s="14" t="str">
        <f t="shared" si="15"/>
        <v xml:space="preserve">N°7 : 0 jr + </v>
      </c>
      <c r="J26" s="14" t="str">
        <f t="shared" si="15"/>
        <v xml:space="preserve">N°8 : 0 jr + </v>
      </c>
      <c r="K26" s="14" t="str">
        <f t="shared" si="15"/>
        <v xml:space="preserve">N°9 : 0 jr + </v>
      </c>
      <c r="L26" s="14" t="str">
        <f t="shared" si="7"/>
        <v>N°10 : 0 jr</v>
      </c>
    </row>
    <row r="27" spans="1:14" x14ac:dyDescent="0.25">
      <c r="A27" s="8" t="str">
        <f t="shared" si="3"/>
        <v xml:space="preserve">En novembre, </v>
      </c>
      <c r="B27" s="14" t="str">
        <f t="shared" si="4"/>
        <v xml:space="preserve">20 jrs soit : </v>
      </c>
      <c r="C27" s="14" t="str">
        <f t="shared" si="5"/>
        <v xml:space="preserve">N°1 : 0 jr + </v>
      </c>
      <c r="D27" s="14" t="str">
        <f t="shared" si="5"/>
        <v xml:space="preserve">N°2 : 0 jr + </v>
      </c>
      <c r="E27" s="14" t="str">
        <f t="shared" ref="E27:K27" si="16">E$1&amp;" : "&amp;IF(E12&gt;1,E12&amp;" jrs + ",E12&amp;" jr + ")</f>
        <v xml:space="preserve">N°3 : 0 jr + </v>
      </c>
      <c r="F27" s="14" t="str">
        <f t="shared" si="16"/>
        <v xml:space="preserve">N°4 : 0 jr + </v>
      </c>
      <c r="G27" s="14" t="str">
        <f t="shared" si="16"/>
        <v xml:space="preserve">N°5 : 0 jr + </v>
      </c>
      <c r="H27" s="14" t="str">
        <f t="shared" si="16"/>
        <v xml:space="preserve">N°6 : 20 jrs + </v>
      </c>
      <c r="I27" s="14" t="str">
        <f t="shared" si="16"/>
        <v xml:space="preserve">N°7 : 0 jr + </v>
      </c>
      <c r="J27" s="14" t="str">
        <f t="shared" si="16"/>
        <v xml:space="preserve">N°8 : 0 jr + </v>
      </c>
      <c r="K27" s="14" t="str">
        <f t="shared" si="16"/>
        <v xml:space="preserve">N°9 : 0 jr + </v>
      </c>
      <c r="L27" s="14" t="str">
        <f t="shared" si="7"/>
        <v>N°10 : 0 jr</v>
      </c>
    </row>
    <row r="28" spans="1:14" x14ac:dyDescent="0.25">
      <c r="A28" s="8" t="str">
        <f t="shared" si="3"/>
        <v xml:space="preserve">En décembre, </v>
      </c>
      <c r="B28" s="14" t="str">
        <f t="shared" si="4"/>
        <v xml:space="preserve">1 jr soit : </v>
      </c>
      <c r="C28" s="14" t="str">
        <f t="shared" si="5"/>
        <v xml:space="preserve">N°1 : 0 jr + </v>
      </c>
      <c r="D28" s="14" t="str">
        <f t="shared" si="5"/>
        <v xml:space="preserve">N°2 : 0 jr + </v>
      </c>
      <c r="E28" s="14" t="str">
        <f t="shared" ref="E28:K28" si="17">E$1&amp;" : "&amp;IF(E13&gt;1,E13&amp;" jrs + ",E13&amp;" jr + ")</f>
        <v xml:space="preserve">N°3 : 0 jr + </v>
      </c>
      <c r="F28" s="14" t="str">
        <f t="shared" si="17"/>
        <v xml:space="preserve">N°4 : 0 jr + </v>
      </c>
      <c r="G28" s="14" t="str">
        <f t="shared" si="17"/>
        <v xml:space="preserve">N°5 : 0 jr + </v>
      </c>
      <c r="H28" s="14" t="str">
        <f t="shared" si="17"/>
        <v xml:space="preserve">N°6 : 1 jr + </v>
      </c>
      <c r="I28" s="14" t="str">
        <f t="shared" si="17"/>
        <v xml:space="preserve">N°7 : 0 jr + </v>
      </c>
      <c r="J28" s="14" t="str">
        <f t="shared" si="17"/>
        <v xml:space="preserve">N°8 : 0 jr + </v>
      </c>
      <c r="K28" s="14" t="str">
        <f t="shared" si="17"/>
        <v xml:space="preserve">N°9 : 0 jr + </v>
      </c>
      <c r="L28" s="14" t="str">
        <f t="shared" si="7"/>
        <v>N°10 : 0 jr</v>
      </c>
    </row>
    <row r="30" spans="1:14" x14ac:dyDescent="0.25">
      <c r="A30" s="8" t="str">
        <f>A17&amp;B17&amp;C17&amp;D17&amp;E17&amp;F17&amp;G17&amp;H17&amp;I17&amp;J17&amp;K17&amp;L17</f>
        <v>En janvier, 62 jrs soit : N°1 : 31 jrs + N°2 : 31 jrs + N°3 : 0 jr + N°4 : 0 jr + N°5 : 0 jr + N°6 : 0 jr + N°7 : 0 jr + N°8 : 0 jr + N°9 : 0 jr + N°10 : 0 jr</v>
      </c>
    </row>
    <row r="31" spans="1:14" x14ac:dyDescent="0.25">
      <c r="A31" s="8" t="str">
        <f t="shared" ref="A31:A41" si="18">A18&amp;B18&amp;C18&amp;D18&amp;E18&amp;F18&amp;G18&amp;H18&amp;I18&amp;J18&amp;K18&amp;L18</f>
        <v>En févier, 69 jrs soit : N°1 : 28 jrs + N°2 : 28 jrs + N°3 : 2 jrs + N°4 : 11 jrs + N°5 : 0 jr + N°6 : 0 jr + N°7 : 0 jr + N°8 : 0 jr + N°9 : 0 jr + N°10 : 0 jr</v>
      </c>
    </row>
    <row r="32" spans="1:14" x14ac:dyDescent="0.25">
      <c r="A32" s="8" t="str">
        <f t="shared" si="18"/>
        <v>En mars, 64 jrs soit : N°1 : 31 jrs + N°2 : 2 jrs + N°3 : 31 jrs + N°4 : 0 jr + N°5 : 0 jr + N°6 : 0 jr + N°7 : 0 jr + N°8 : 0 jr + N°9 : 0 jr + N°10 : 0 jr</v>
      </c>
    </row>
    <row r="33" spans="1:1" x14ac:dyDescent="0.25">
      <c r="A33" s="8" t="str">
        <f t="shared" si="18"/>
        <v>En avril, 57 jrs soit : N°1 : 30 jrs + N°2 : 0 jr + N°3 : 0 jr + N°4 : 0 jr + N°5 : 0 jr + N°6 : 0 jr + N°7 : 27 jrs + N°8 : 0 jr + N°9 : 0 jr + N°10 : 0 jr</v>
      </c>
    </row>
    <row r="34" spans="1:1" x14ac:dyDescent="0.25">
      <c r="A34" s="8" t="str">
        <f t="shared" si="18"/>
        <v>En mai, 36 jrs soit : N°1 : 5 jrs + N°2 : 0 jr + N°3 : 0 jr + N°4 : 0 jr + N°5 : 0 jr + N°6 : 0 jr + N°7 : 31 jrs + N°8 : 0 jr + N°9 : 0 jr + N°10 : 0 jr</v>
      </c>
    </row>
    <row r="35" spans="1:1" x14ac:dyDescent="0.25">
      <c r="A35" s="8" t="str">
        <f t="shared" si="18"/>
        <v>En juin, 0 jr soit : N°1 : 0 jr + N°2 : 0 jr + N°3 : 0 jr + N°4 : 0 jr + N°5 : 0 jr + N°6 : 0 jr + N°7 : 0 jr + N°8 : 0 jr + N°9 : 0 jr + N°10 : 0 jr</v>
      </c>
    </row>
    <row r="36" spans="1:1" x14ac:dyDescent="0.25">
      <c r="A36" s="8" t="str">
        <f t="shared" si="18"/>
        <v>En juillet, 31 jrs soit : N°1 : 0 jr + N°2 : 0 jr + N°3 : 0 jr + N°4 : 0 jr + N°5 : 0 jr + N°6 : 0 jr + N°7 : 0 jr + N°8 : 31 jrs + N°9 : 0 jr + N°10 : 0 jr</v>
      </c>
    </row>
    <row r="37" spans="1:1" x14ac:dyDescent="0.25">
      <c r="A37" s="8" t="str">
        <f t="shared" si="18"/>
        <v>En août, 53 jrs soit : N°1 : 0 jr + N°2 : 0 jr + N°3 : 0 jr + N°4 : 0 jr + N°5 : 22 jrs + N°6 : 0 jr + N°7 : 0 jr + N°8 : 31 jrs + N°9 : 0 jr + N°10 : 0 jr</v>
      </c>
    </row>
    <row r="38" spans="1:1" x14ac:dyDescent="0.25">
      <c r="A38" s="8" t="str">
        <f t="shared" si="18"/>
        <v>En septembre, 45 jrs soit : N°1 : 0 jr + N°2 : 0 jr + N°3 : 0 jr + N°4 : 0 jr + N°5 : 30 jrs + N°6 : 0 jr + N°7 : 0 jr + N°8 : 15 jrs + N°9 : 0 jr + N°10 : 0 jr</v>
      </c>
    </row>
    <row r="39" spans="1:1" x14ac:dyDescent="0.25">
      <c r="A39" s="8" t="str">
        <f t="shared" si="18"/>
        <v>En octobre, 20 jrs soit : N°1 : 0 jr + N°2 : 0 jr + N°3 : 0 jr + N°4 : 0 jr + N°5 : 20 jrs + N°6 : 0 jr + N°7 : 0 jr + N°8 : 0 jr + N°9 : 0 jr + N°10 : 0 jr</v>
      </c>
    </row>
    <row r="40" spans="1:1" x14ac:dyDescent="0.25">
      <c r="A40" s="8" t="str">
        <f t="shared" si="18"/>
        <v>En novembre, 20 jrs soit : N°1 : 0 jr + N°2 : 0 jr + N°3 : 0 jr + N°4 : 0 jr + N°5 : 0 jr + N°6 : 20 jrs + N°7 : 0 jr + N°8 : 0 jr + N°9 : 0 jr + N°10 : 0 jr</v>
      </c>
    </row>
    <row r="41" spans="1:1" x14ac:dyDescent="0.25">
      <c r="A41" s="8" t="str">
        <f t="shared" si="18"/>
        <v>En décembre, 1 jr soit : N°1 : 0 jr + N°2 : 0 jr + N°3 : 0 jr + N°4 : 0 jr + N°5 : 0 jr + N°6 : 1 jr + N°7 : 0 jr + N°8 : 0 jr + N°9 : 0 jr + N°10 : 0 jr</v>
      </c>
    </row>
  </sheetData>
  <conditionalFormatting sqref="C2:L13">
    <cfRule type="cellIs" dxfId="5" priority="3" operator="equal">
      <formula>0</formula>
    </cfRule>
  </conditionalFormatting>
  <conditionalFormatting sqref="A30:A41">
    <cfRule type="expression" dxfId="4" priority="2">
      <formula>MOD(ROW(),2)</formula>
    </cfRule>
  </conditionalFormatting>
  <conditionalFormatting sqref="A30:XFD41">
    <cfRule type="expression" dxfId="3" priority="1">
      <formula>MOD(ROW(),2)-1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1"/>
  <sheetViews>
    <sheetView tabSelected="1" topLeftCell="A7" workbookViewId="0">
      <selection activeCell="F40" sqref="F40"/>
    </sheetView>
  </sheetViews>
  <sheetFormatPr baseColWidth="10" defaultRowHeight="15.75" x14ac:dyDescent="0.25"/>
  <cols>
    <col min="1" max="1" width="13.28515625" style="8" customWidth="1"/>
    <col min="2" max="2" width="10.7109375" style="8" bestFit="1" customWidth="1"/>
    <col min="3" max="10" width="13.42578125" style="8" bestFit="1" customWidth="1"/>
    <col min="11" max="11" width="11.28515625" style="8" bestFit="1" customWidth="1"/>
    <col min="12" max="12" width="10.140625" style="8" bestFit="1" customWidth="1"/>
    <col min="13" max="16384" width="11.42578125" style="8"/>
  </cols>
  <sheetData>
    <row r="1" spans="1:14" x14ac:dyDescent="0.25">
      <c r="B1" s="22" t="s">
        <v>13</v>
      </c>
      <c r="C1" s="22" t="s">
        <v>0</v>
      </c>
      <c r="D1" s="22" t="s">
        <v>1</v>
      </c>
      <c r="E1" s="22" t="s">
        <v>2</v>
      </c>
      <c r="F1" s="22" t="s">
        <v>3</v>
      </c>
      <c r="G1" s="22" t="s">
        <v>14</v>
      </c>
      <c r="H1" s="22" t="s">
        <v>15</v>
      </c>
      <c r="I1" s="22" t="s">
        <v>16</v>
      </c>
      <c r="J1" s="22" t="s">
        <v>17</v>
      </c>
      <c r="K1" s="22" t="s">
        <v>18</v>
      </c>
      <c r="L1" s="22" t="s">
        <v>19</v>
      </c>
      <c r="N1" s="8" t="s">
        <v>31</v>
      </c>
    </row>
    <row r="2" spans="1:14" x14ac:dyDescent="0.25">
      <c r="A2" s="25">
        <f>DATE(YEAR('Essai3-F1'!$B$3),1,1)</f>
        <v>44927</v>
      </c>
      <c r="B2" s="23">
        <f>SUM(C2:L2)</f>
        <v>62</v>
      </c>
      <c r="C2" s="24">
        <f>IFERROR(INDEX('Essai3-F1'!$G$3:$R$12,MATCH(C$1,'Essai3-F1'!$A$3:$A$12,0),MATCH(MONTH('Essai4-F2'!$A2),'Essai3-F1'!$G$2:$R$2,0)),0)</f>
        <v>31</v>
      </c>
      <c r="D2" s="24">
        <f>IFERROR(INDEX('Essai3-F1'!$G$3:$R$12,MATCH(D$1,'Essai3-F1'!$A$3:$A$12,0),MATCH(MONTH('Essai4-F2'!$A2),'Essai3-F1'!$G$2:$R$2,0)),0)</f>
        <v>31</v>
      </c>
      <c r="E2" s="24">
        <f>IFERROR(INDEX('Essai3-F1'!$G$3:$R$12,MATCH(E$1,'Essai3-F1'!$A$3:$A$12,0),MATCH(MONTH('Essai4-F2'!$A2),'Essai3-F1'!$G$2:$R$2,0)),0)</f>
        <v>0</v>
      </c>
      <c r="F2" s="24">
        <f>IFERROR(INDEX('Essai3-F1'!$G$3:$R$12,MATCH(F$1,'Essai3-F1'!$A$3:$A$12,0),MATCH(MONTH('Essai4-F2'!$A2),'Essai3-F1'!$G$2:$R$2,0)),0)</f>
        <v>0</v>
      </c>
      <c r="G2" s="24">
        <f>IFERROR(INDEX('Essai3-F1'!$G$3:$R$12,MATCH(G$1,'Essai3-F1'!$A$3:$A$12,0),MATCH(MONTH('Essai4-F2'!$A2),'Essai3-F1'!$G$2:$R$2,0)),0)</f>
        <v>0</v>
      </c>
      <c r="H2" s="24">
        <f>IFERROR(INDEX('Essai3-F1'!$G$3:$R$12,MATCH(H$1,'Essai3-F1'!$A$3:$A$12,0),MATCH(MONTH('Essai4-F2'!$A2),'Essai3-F1'!$G$2:$R$2,0)),0)</f>
        <v>0</v>
      </c>
      <c r="I2" s="24">
        <f>IFERROR(INDEX('Essai3-F1'!$G$3:$R$12,MATCH(I$1,'Essai3-F1'!$A$3:$A$12,0),MATCH(MONTH('Essai4-F2'!$A2),'Essai3-F1'!$G$2:$R$2,0)),0)</f>
        <v>0</v>
      </c>
      <c r="J2" s="24">
        <f>IFERROR(INDEX('Essai3-F1'!$G$3:$R$12,MATCH(J$1,'Essai3-F1'!$A$3:$A$12,0),MATCH(MONTH('Essai4-F2'!$A2),'Essai3-F1'!$G$2:$R$2,0)),0)</f>
        <v>0</v>
      </c>
      <c r="K2" s="24">
        <f>IFERROR(INDEX('Essai3-F1'!$G$3:$R$12,MATCH(K$1,'Essai3-F1'!$A$3:$A$12,0),MATCH(MONTH('Essai4-F2'!$A2),'Essai3-F1'!$G$2:$R$2,0)),0)</f>
        <v>0</v>
      </c>
      <c r="L2" s="24">
        <f>IFERROR(INDEX('Essai3-F1'!$G$3:$R$12,MATCH(L$1,'Essai3-F1'!$A$3:$A$12,0),MATCH(MONTH('Essai4-F2'!$A2),'Essai3-F1'!$G$2:$R$2,0)),0)</f>
        <v>0</v>
      </c>
    </row>
    <row r="3" spans="1:14" x14ac:dyDescent="0.25">
      <c r="A3" s="25">
        <f t="shared" ref="A3:A13" si="0">EDATE(A2,1)</f>
        <v>44958</v>
      </c>
      <c r="B3" s="23">
        <f t="shared" ref="B3:B13" si="1">SUM(C3:L3)</f>
        <v>69</v>
      </c>
      <c r="C3" s="24">
        <f>IFERROR(INDEX('Essai3-F1'!$G$3:$R$12,MATCH(C$1,'Essai3-F1'!$A$3:$A$12,0),MATCH(MONTH('Essai4-F2'!$A3),'Essai3-F1'!$G$2:$R$2,0)),0)</f>
        <v>28</v>
      </c>
      <c r="D3" s="24">
        <f>IFERROR(INDEX('Essai3-F1'!$G$3:$R$12,MATCH(D$1,'Essai3-F1'!$A$3:$A$12,0),MATCH(MONTH('Essai4-F2'!$A3),'Essai3-F1'!$G$2:$R$2,0)),0)</f>
        <v>28</v>
      </c>
      <c r="E3" s="24">
        <f>IFERROR(INDEX('Essai3-F1'!$G$3:$R$12,MATCH(E$1,'Essai3-F1'!$A$3:$A$12,0),MATCH(MONTH('Essai4-F2'!$A3),'Essai3-F1'!$G$2:$R$2,0)),0)</f>
        <v>2</v>
      </c>
      <c r="F3" s="24">
        <f>IFERROR(INDEX('Essai3-F1'!$G$3:$R$12,MATCH(F$1,'Essai3-F1'!$A$3:$A$12,0),MATCH(MONTH('Essai4-F2'!$A3),'Essai3-F1'!$G$2:$R$2,0)),0)</f>
        <v>11</v>
      </c>
      <c r="G3" s="24">
        <f>IFERROR(INDEX('Essai3-F1'!$G$3:$R$12,MATCH(G$1,'Essai3-F1'!$A$3:$A$12,0),MATCH(MONTH('Essai4-F2'!$A3),'Essai3-F1'!$G$2:$R$2,0)),0)</f>
        <v>0</v>
      </c>
      <c r="H3" s="24">
        <f>IFERROR(INDEX('Essai3-F1'!$G$3:$R$12,MATCH(H$1,'Essai3-F1'!$A$3:$A$12,0),MATCH(MONTH('Essai4-F2'!$A3),'Essai3-F1'!$G$2:$R$2,0)),0)</f>
        <v>0</v>
      </c>
      <c r="I3" s="24">
        <f>IFERROR(INDEX('Essai3-F1'!$G$3:$R$12,MATCH(I$1,'Essai3-F1'!$A$3:$A$12,0),MATCH(MONTH('Essai4-F2'!$A3),'Essai3-F1'!$G$2:$R$2,0)),0)</f>
        <v>0</v>
      </c>
      <c r="J3" s="24">
        <f>IFERROR(INDEX('Essai3-F1'!$G$3:$R$12,MATCH(J$1,'Essai3-F1'!$A$3:$A$12,0),MATCH(MONTH('Essai4-F2'!$A3),'Essai3-F1'!$G$2:$R$2,0)),0)</f>
        <v>0</v>
      </c>
      <c r="K3" s="24">
        <f>IFERROR(INDEX('Essai3-F1'!$G$3:$R$12,MATCH(K$1,'Essai3-F1'!$A$3:$A$12,0),MATCH(MONTH('Essai4-F2'!$A3),'Essai3-F1'!$G$2:$R$2,0)),0)</f>
        <v>0</v>
      </c>
      <c r="L3" s="24">
        <f>IFERROR(INDEX('Essai3-F1'!$G$3:$R$12,MATCH(L$1,'Essai3-F1'!$A$3:$A$12,0),MATCH(MONTH('Essai4-F2'!$A3),'Essai3-F1'!$G$2:$R$2,0)),0)</f>
        <v>0</v>
      </c>
    </row>
    <row r="4" spans="1:14" x14ac:dyDescent="0.25">
      <c r="A4" s="25">
        <f t="shared" si="0"/>
        <v>44986</v>
      </c>
      <c r="B4" s="23">
        <f t="shared" si="1"/>
        <v>64</v>
      </c>
      <c r="C4" s="24">
        <f>IFERROR(INDEX('Essai3-F1'!$G$3:$R$12,MATCH(C$1,'Essai3-F1'!$A$3:$A$12,0),MATCH(MONTH('Essai4-F2'!$A4),'Essai3-F1'!$G$2:$R$2,0)),0)</f>
        <v>31</v>
      </c>
      <c r="D4" s="24">
        <f>IFERROR(INDEX('Essai3-F1'!$G$3:$R$12,MATCH(D$1,'Essai3-F1'!$A$3:$A$12,0),MATCH(MONTH('Essai4-F2'!$A4),'Essai3-F1'!$G$2:$R$2,0)),0)</f>
        <v>2</v>
      </c>
      <c r="E4" s="24">
        <f>IFERROR(INDEX('Essai3-F1'!$G$3:$R$12,MATCH(E$1,'Essai3-F1'!$A$3:$A$12,0),MATCH(MONTH('Essai4-F2'!$A4),'Essai3-F1'!$G$2:$R$2,0)),0)</f>
        <v>31</v>
      </c>
      <c r="F4" s="24">
        <f>IFERROR(INDEX('Essai3-F1'!$G$3:$R$12,MATCH(F$1,'Essai3-F1'!$A$3:$A$12,0),MATCH(MONTH('Essai4-F2'!$A4),'Essai3-F1'!$G$2:$R$2,0)),0)</f>
        <v>0</v>
      </c>
      <c r="G4" s="24">
        <f>IFERROR(INDEX('Essai3-F1'!$G$3:$R$12,MATCH(G$1,'Essai3-F1'!$A$3:$A$12,0),MATCH(MONTH('Essai4-F2'!$A4),'Essai3-F1'!$G$2:$R$2,0)),0)</f>
        <v>0</v>
      </c>
      <c r="H4" s="24">
        <f>IFERROR(INDEX('Essai3-F1'!$G$3:$R$12,MATCH(H$1,'Essai3-F1'!$A$3:$A$12,0),MATCH(MONTH('Essai4-F2'!$A4),'Essai3-F1'!$G$2:$R$2,0)),0)</f>
        <v>0</v>
      </c>
      <c r="I4" s="24">
        <f>IFERROR(INDEX('Essai3-F1'!$G$3:$R$12,MATCH(I$1,'Essai3-F1'!$A$3:$A$12,0),MATCH(MONTH('Essai4-F2'!$A4),'Essai3-F1'!$G$2:$R$2,0)),0)</f>
        <v>0</v>
      </c>
      <c r="J4" s="24">
        <f>IFERROR(INDEX('Essai3-F1'!$G$3:$R$12,MATCH(J$1,'Essai3-F1'!$A$3:$A$12,0),MATCH(MONTH('Essai4-F2'!$A4),'Essai3-F1'!$G$2:$R$2,0)),0)</f>
        <v>0</v>
      </c>
      <c r="K4" s="24">
        <f>IFERROR(INDEX('Essai3-F1'!$G$3:$R$12,MATCH(K$1,'Essai3-F1'!$A$3:$A$12,0),MATCH(MONTH('Essai4-F2'!$A4),'Essai3-F1'!$G$2:$R$2,0)),0)</f>
        <v>0</v>
      </c>
      <c r="L4" s="24">
        <f>IFERROR(INDEX('Essai3-F1'!$G$3:$R$12,MATCH(L$1,'Essai3-F1'!$A$3:$A$12,0),MATCH(MONTH('Essai4-F2'!$A4),'Essai3-F1'!$G$2:$R$2,0)),0)</f>
        <v>0</v>
      </c>
    </row>
    <row r="5" spans="1:14" x14ac:dyDescent="0.25">
      <c r="A5" s="25">
        <f t="shared" si="0"/>
        <v>45017</v>
      </c>
      <c r="B5" s="23">
        <f t="shared" si="1"/>
        <v>57</v>
      </c>
      <c r="C5" s="24">
        <f>IFERROR(INDEX('Essai3-F1'!$G$3:$R$12,MATCH(C$1,'Essai3-F1'!$A$3:$A$12,0),MATCH(MONTH('Essai4-F2'!$A5),'Essai3-F1'!$G$2:$R$2,0)),0)</f>
        <v>30</v>
      </c>
      <c r="D5" s="24">
        <f>IFERROR(INDEX('Essai3-F1'!$G$3:$R$12,MATCH(D$1,'Essai3-F1'!$A$3:$A$12,0),MATCH(MONTH('Essai4-F2'!$A5),'Essai3-F1'!$G$2:$R$2,0)),0)</f>
        <v>0</v>
      </c>
      <c r="E5" s="24">
        <f>IFERROR(INDEX('Essai3-F1'!$G$3:$R$12,MATCH(E$1,'Essai3-F1'!$A$3:$A$12,0),MATCH(MONTH('Essai4-F2'!$A5),'Essai3-F1'!$G$2:$R$2,0)),0)</f>
        <v>0</v>
      </c>
      <c r="F5" s="24">
        <f>IFERROR(INDEX('Essai3-F1'!$G$3:$R$12,MATCH(F$1,'Essai3-F1'!$A$3:$A$12,0),MATCH(MONTH('Essai4-F2'!$A5),'Essai3-F1'!$G$2:$R$2,0)),0)</f>
        <v>0</v>
      </c>
      <c r="G5" s="24">
        <f>IFERROR(INDEX('Essai3-F1'!$G$3:$R$12,MATCH(G$1,'Essai3-F1'!$A$3:$A$12,0),MATCH(MONTH('Essai4-F2'!$A5),'Essai3-F1'!$G$2:$R$2,0)),0)</f>
        <v>0</v>
      </c>
      <c r="H5" s="24">
        <f>IFERROR(INDEX('Essai3-F1'!$G$3:$R$12,MATCH(H$1,'Essai3-F1'!$A$3:$A$12,0),MATCH(MONTH('Essai4-F2'!$A5),'Essai3-F1'!$G$2:$R$2,0)),0)</f>
        <v>0</v>
      </c>
      <c r="I5" s="24">
        <f>IFERROR(INDEX('Essai3-F1'!$G$3:$R$12,MATCH(I$1,'Essai3-F1'!$A$3:$A$12,0),MATCH(MONTH('Essai4-F2'!$A5),'Essai3-F1'!$G$2:$R$2,0)),0)</f>
        <v>27</v>
      </c>
      <c r="J5" s="24">
        <f>IFERROR(INDEX('Essai3-F1'!$G$3:$R$12,MATCH(J$1,'Essai3-F1'!$A$3:$A$12,0),MATCH(MONTH('Essai4-F2'!$A5),'Essai3-F1'!$G$2:$R$2,0)),0)</f>
        <v>0</v>
      </c>
      <c r="K5" s="24">
        <f>IFERROR(INDEX('Essai3-F1'!$G$3:$R$12,MATCH(K$1,'Essai3-F1'!$A$3:$A$12,0),MATCH(MONTH('Essai4-F2'!$A5),'Essai3-F1'!$G$2:$R$2,0)),0)</f>
        <v>0</v>
      </c>
      <c r="L5" s="24">
        <f>IFERROR(INDEX('Essai3-F1'!$G$3:$R$12,MATCH(L$1,'Essai3-F1'!$A$3:$A$12,0),MATCH(MONTH('Essai4-F2'!$A5),'Essai3-F1'!$G$2:$R$2,0)),0)</f>
        <v>0</v>
      </c>
    </row>
    <row r="6" spans="1:14" x14ac:dyDescent="0.25">
      <c r="A6" s="25">
        <f t="shared" si="0"/>
        <v>45047</v>
      </c>
      <c r="B6" s="23">
        <f t="shared" si="1"/>
        <v>36</v>
      </c>
      <c r="C6" s="24">
        <f>IFERROR(INDEX('Essai3-F1'!$G$3:$R$12,MATCH(C$1,'Essai3-F1'!$A$3:$A$12,0),MATCH(MONTH('Essai4-F2'!$A6),'Essai3-F1'!$G$2:$R$2,0)),0)</f>
        <v>5</v>
      </c>
      <c r="D6" s="24">
        <f>IFERROR(INDEX('Essai3-F1'!$G$3:$R$12,MATCH(D$1,'Essai3-F1'!$A$3:$A$12,0),MATCH(MONTH('Essai4-F2'!$A6),'Essai3-F1'!$G$2:$R$2,0)),0)</f>
        <v>0</v>
      </c>
      <c r="E6" s="24">
        <f>IFERROR(INDEX('Essai3-F1'!$G$3:$R$12,MATCH(E$1,'Essai3-F1'!$A$3:$A$12,0),MATCH(MONTH('Essai4-F2'!$A6),'Essai3-F1'!$G$2:$R$2,0)),0)</f>
        <v>0</v>
      </c>
      <c r="F6" s="24">
        <f>IFERROR(INDEX('Essai3-F1'!$G$3:$R$12,MATCH(F$1,'Essai3-F1'!$A$3:$A$12,0),MATCH(MONTH('Essai4-F2'!$A6),'Essai3-F1'!$G$2:$R$2,0)),0)</f>
        <v>0</v>
      </c>
      <c r="G6" s="24">
        <f>IFERROR(INDEX('Essai3-F1'!$G$3:$R$12,MATCH(G$1,'Essai3-F1'!$A$3:$A$12,0),MATCH(MONTH('Essai4-F2'!$A6),'Essai3-F1'!$G$2:$R$2,0)),0)</f>
        <v>0</v>
      </c>
      <c r="H6" s="24">
        <f>IFERROR(INDEX('Essai3-F1'!$G$3:$R$12,MATCH(H$1,'Essai3-F1'!$A$3:$A$12,0),MATCH(MONTH('Essai4-F2'!$A6),'Essai3-F1'!$G$2:$R$2,0)),0)</f>
        <v>0</v>
      </c>
      <c r="I6" s="24">
        <f>IFERROR(INDEX('Essai3-F1'!$G$3:$R$12,MATCH(I$1,'Essai3-F1'!$A$3:$A$12,0),MATCH(MONTH('Essai4-F2'!$A6),'Essai3-F1'!$G$2:$R$2,0)),0)</f>
        <v>31</v>
      </c>
      <c r="J6" s="24">
        <f>IFERROR(INDEX('Essai3-F1'!$G$3:$R$12,MATCH(J$1,'Essai3-F1'!$A$3:$A$12,0),MATCH(MONTH('Essai4-F2'!$A6),'Essai3-F1'!$G$2:$R$2,0)),0)</f>
        <v>0</v>
      </c>
      <c r="K6" s="24">
        <f>IFERROR(INDEX('Essai3-F1'!$G$3:$R$12,MATCH(K$1,'Essai3-F1'!$A$3:$A$12,0),MATCH(MONTH('Essai4-F2'!$A6),'Essai3-F1'!$G$2:$R$2,0)),0)</f>
        <v>0</v>
      </c>
      <c r="L6" s="24">
        <f>IFERROR(INDEX('Essai3-F1'!$G$3:$R$12,MATCH(L$1,'Essai3-F1'!$A$3:$A$12,0),MATCH(MONTH('Essai4-F2'!$A6),'Essai3-F1'!$G$2:$R$2,0)),0)</f>
        <v>0</v>
      </c>
    </row>
    <row r="7" spans="1:14" x14ac:dyDescent="0.25">
      <c r="A7" s="25">
        <f t="shared" si="0"/>
        <v>45078</v>
      </c>
      <c r="B7" s="23">
        <f t="shared" si="1"/>
        <v>0</v>
      </c>
      <c r="C7" s="24">
        <f>IFERROR(INDEX('Essai3-F1'!$G$3:$R$12,MATCH(C$1,'Essai3-F1'!$A$3:$A$12,0),MATCH(MONTH('Essai4-F2'!$A7),'Essai3-F1'!$G$2:$R$2,0)),0)</f>
        <v>0</v>
      </c>
      <c r="D7" s="24">
        <f>IFERROR(INDEX('Essai3-F1'!$G$3:$R$12,MATCH(D$1,'Essai3-F1'!$A$3:$A$12,0),MATCH(MONTH('Essai4-F2'!$A7),'Essai3-F1'!$G$2:$R$2,0)),0)</f>
        <v>0</v>
      </c>
      <c r="E7" s="24">
        <f>IFERROR(INDEX('Essai3-F1'!$G$3:$R$12,MATCH(E$1,'Essai3-F1'!$A$3:$A$12,0),MATCH(MONTH('Essai4-F2'!$A7),'Essai3-F1'!$G$2:$R$2,0)),0)</f>
        <v>0</v>
      </c>
      <c r="F7" s="24">
        <f>IFERROR(INDEX('Essai3-F1'!$G$3:$R$12,MATCH(F$1,'Essai3-F1'!$A$3:$A$12,0),MATCH(MONTH('Essai4-F2'!$A7),'Essai3-F1'!$G$2:$R$2,0)),0)</f>
        <v>0</v>
      </c>
      <c r="G7" s="24">
        <f>IFERROR(INDEX('Essai3-F1'!$G$3:$R$12,MATCH(G$1,'Essai3-F1'!$A$3:$A$12,0),MATCH(MONTH('Essai4-F2'!$A7),'Essai3-F1'!$G$2:$R$2,0)),0)</f>
        <v>0</v>
      </c>
      <c r="H7" s="24">
        <f>IFERROR(INDEX('Essai3-F1'!$G$3:$R$12,MATCH(H$1,'Essai3-F1'!$A$3:$A$12,0),MATCH(MONTH('Essai4-F2'!$A7),'Essai3-F1'!$G$2:$R$2,0)),0)</f>
        <v>0</v>
      </c>
      <c r="I7" s="24">
        <f>IFERROR(INDEX('Essai3-F1'!$G$3:$R$12,MATCH(I$1,'Essai3-F1'!$A$3:$A$12,0),MATCH(MONTH('Essai4-F2'!$A7),'Essai3-F1'!$G$2:$R$2,0)),0)</f>
        <v>0</v>
      </c>
      <c r="J7" s="24">
        <f>IFERROR(INDEX('Essai3-F1'!$G$3:$R$12,MATCH(J$1,'Essai3-F1'!$A$3:$A$12,0),MATCH(MONTH('Essai4-F2'!$A7),'Essai3-F1'!$G$2:$R$2,0)),0)</f>
        <v>0</v>
      </c>
      <c r="K7" s="24">
        <f>IFERROR(INDEX('Essai3-F1'!$G$3:$R$12,MATCH(K$1,'Essai3-F1'!$A$3:$A$12,0),MATCH(MONTH('Essai4-F2'!$A7),'Essai3-F1'!$G$2:$R$2,0)),0)</f>
        <v>0</v>
      </c>
      <c r="L7" s="24">
        <f>IFERROR(INDEX('Essai3-F1'!$G$3:$R$12,MATCH(L$1,'Essai3-F1'!$A$3:$A$12,0),MATCH(MONTH('Essai4-F2'!$A7),'Essai3-F1'!$G$2:$R$2,0)),0)</f>
        <v>0</v>
      </c>
    </row>
    <row r="8" spans="1:14" x14ac:dyDescent="0.25">
      <c r="A8" s="25">
        <f t="shared" si="0"/>
        <v>45108</v>
      </c>
      <c r="B8" s="23">
        <f t="shared" si="1"/>
        <v>31</v>
      </c>
      <c r="C8" s="24">
        <f>IFERROR(INDEX('Essai3-F1'!$G$3:$R$12,MATCH(C$1,'Essai3-F1'!$A$3:$A$12,0),MATCH(MONTH('Essai4-F2'!$A8),'Essai3-F1'!$G$2:$R$2,0)),0)</f>
        <v>0</v>
      </c>
      <c r="D8" s="24">
        <f>IFERROR(INDEX('Essai3-F1'!$G$3:$R$12,MATCH(D$1,'Essai3-F1'!$A$3:$A$12,0),MATCH(MONTH('Essai4-F2'!$A8),'Essai3-F1'!$G$2:$R$2,0)),0)</f>
        <v>0</v>
      </c>
      <c r="E8" s="24">
        <f>IFERROR(INDEX('Essai3-F1'!$G$3:$R$12,MATCH(E$1,'Essai3-F1'!$A$3:$A$12,0),MATCH(MONTH('Essai4-F2'!$A8),'Essai3-F1'!$G$2:$R$2,0)),0)</f>
        <v>0</v>
      </c>
      <c r="F8" s="24">
        <f>IFERROR(INDEX('Essai3-F1'!$G$3:$R$12,MATCH(F$1,'Essai3-F1'!$A$3:$A$12,0),MATCH(MONTH('Essai4-F2'!$A8),'Essai3-F1'!$G$2:$R$2,0)),0)</f>
        <v>0</v>
      </c>
      <c r="G8" s="24">
        <f>IFERROR(INDEX('Essai3-F1'!$G$3:$R$12,MATCH(G$1,'Essai3-F1'!$A$3:$A$12,0),MATCH(MONTH('Essai4-F2'!$A8),'Essai3-F1'!$G$2:$R$2,0)),0)</f>
        <v>0</v>
      </c>
      <c r="H8" s="24">
        <f>IFERROR(INDEX('Essai3-F1'!$G$3:$R$12,MATCH(H$1,'Essai3-F1'!$A$3:$A$12,0),MATCH(MONTH('Essai4-F2'!$A8),'Essai3-F1'!$G$2:$R$2,0)),0)</f>
        <v>0</v>
      </c>
      <c r="I8" s="24">
        <f>IFERROR(INDEX('Essai3-F1'!$G$3:$R$12,MATCH(I$1,'Essai3-F1'!$A$3:$A$12,0),MATCH(MONTH('Essai4-F2'!$A8),'Essai3-F1'!$G$2:$R$2,0)),0)</f>
        <v>0</v>
      </c>
      <c r="J8" s="24">
        <f>IFERROR(INDEX('Essai3-F1'!$G$3:$R$12,MATCH(J$1,'Essai3-F1'!$A$3:$A$12,0),MATCH(MONTH('Essai4-F2'!$A8),'Essai3-F1'!$G$2:$R$2,0)),0)</f>
        <v>31</v>
      </c>
      <c r="K8" s="24">
        <f>IFERROR(INDEX('Essai3-F1'!$G$3:$R$12,MATCH(K$1,'Essai3-F1'!$A$3:$A$12,0),MATCH(MONTH('Essai4-F2'!$A8),'Essai3-F1'!$G$2:$R$2,0)),0)</f>
        <v>0</v>
      </c>
      <c r="L8" s="24">
        <f>IFERROR(INDEX('Essai3-F1'!$G$3:$R$12,MATCH(L$1,'Essai3-F1'!$A$3:$A$12,0),MATCH(MONTH('Essai4-F2'!$A8),'Essai3-F1'!$G$2:$R$2,0)),0)</f>
        <v>0</v>
      </c>
    </row>
    <row r="9" spans="1:14" x14ac:dyDescent="0.25">
      <c r="A9" s="25">
        <f t="shared" si="0"/>
        <v>45139</v>
      </c>
      <c r="B9" s="23">
        <f t="shared" si="1"/>
        <v>53</v>
      </c>
      <c r="C9" s="24">
        <f>IFERROR(INDEX('Essai3-F1'!$G$3:$R$12,MATCH(C$1,'Essai3-F1'!$A$3:$A$12,0),MATCH(MONTH('Essai4-F2'!$A9),'Essai3-F1'!$G$2:$R$2,0)),0)</f>
        <v>0</v>
      </c>
      <c r="D9" s="24">
        <f>IFERROR(INDEX('Essai3-F1'!$G$3:$R$12,MATCH(D$1,'Essai3-F1'!$A$3:$A$12,0),MATCH(MONTH('Essai4-F2'!$A9),'Essai3-F1'!$G$2:$R$2,0)),0)</f>
        <v>0</v>
      </c>
      <c r="E9" s="24">
        <f>IFERROR(INDEX('Essai3-F1'!$G$3:$R$12,MATCH(E$1,'Essai3-F1'!$A$3:$A$12,0),MATCH(MONTH('Essai4-F2'!$A9),'Essai3-F1'!$G$2:$R$2,0)),0)</f>
        <v>0</v>
      </c>
      <c r="F9" s="24">
        <f>IFERROR(INDEX('Essai3-F1'!$G$3:$R$12,MATCH(F$1,'Essai3-F1'!$A$3:$A$12,0),MATCH(MONTH('Essai4-F2'!$A9),'Essai3-F1'!$G$2:$R$2,0)),0)</f>
        <v>0</v>
      </c>
      <c r="G9" s="24">
        <f>IFERROR(INDEX('Essai3-F1'!$G$3:$R$12,MATCH(G$1,'Essai3-F1'!$A$3:$A$12,0),MATCH(MONTH('Essai4-F2'!$A9),'Essai3-F1'!$G$2:$R$2,0)),0)</f>
        <v>22</v>
      </c>
      <c r="H9" s="24">
        <f>IFERROR(INDEX('Essai3-F1'!$G$3:$R$12,MATCH(H$1,'Essai3-F1'!$A$3:$A$12,0),MATCH(MONTH('Essai4-F2'!$A9),'Essai3-F1'!$G$2:$R$2,0)),0)</f>
        <v>0</v>
      </c>
      <c r="I9" s="24">
        <f>IFERROR(INDEX('Essai3-F1'!$G$3:$R$12,MATCH(I$1,'Essai3-F1'!$A$3:$A$12,0),MATCH(MONTH('Essai4-F2'!$A9),'Essai3-F1'!$G$2:$R$2,0)),0)</f>
        <v>0</v>
      </c>
      <c r="J9" s="24">
        <f>IFERROR(INDEX('Essai3-F1'!$G$3:$R$12,MATCH(J$1,'Essai3-F1'!$A$3:$A$12,0),MATCH(MONTH('Essai4-F2'!$A9),'Essai3-F1'!$G$2:$R$2,0)),0)</f>
        <v>31</v>
      </c>
      <c r="K9" s="24">
        <f>IFERROR(INDEX('Essai3-F1'!$G$3:$R$12,MATCH(K$1,'Essai3-F1'!$A$3:$A$12,0),MATCH(MONTH('Essai4-F2'!$A9),'Essai3-F1'!$G$2:$R$2,0)),0)</f>
        <v>0</v>
      </c>
      <c r="L9" s="24">
        <f>IFERROR(INDEX('Essai3-F1'!$G$3:$R$12,MATCH(L$1,'Essai3-F1'!$A$3:$A$12,0),MATCH(MONTH('Essai4-F2'!$A9),'Essai3-F1'!$G$2:$R$2,0)),0)</f>
        <v>0</v>
      </c>
    </row>
    <row r="10" spans="1:14" x14ac:dyDescent="0.25">
      <c r="A10" s="25">
        <f t="shared" si="0"/>
        <v>45170</v>
      </c>
      <c r="B10" s="23">
        <f t="shared" si="1"/>
        <v>45</v>
      </c>
      <c r="C10" s="24">
        <f>IFERROR(INDEX('Essai3-F1'!$G$3:$R$12,MATCH(C$1,'Essai3-F1'!$A$3:$A$12,0),MATCH(MONTH('Essai4-F2'!$A10),'Essai3-F1'!$G$2:$R$2,0)),0)</f>
        <v>0</v>
      </c>
      <c r="D10" s="24">
        <f>IFERROR(INDEX('Essai3-F1'!$G$3:$R$12,MATCH(D$1,'Essai3-F1'!$A$3:$A$12,0),MATCH(MONTH('Essai4-F2'!$A10),'Essai3-F1'!$G$2:$R$2,0)),0)</f>
        <v>0</v>
      </c>
      <c r="E10" s="24">
        <f>IFERROR(INDEX('Essai3-F1'!$G$3:$R$12,MATCH(E$1,'Essai3-F1'!$A$3:$A$12,0),MATCH(MONTH('Essai4-F2'!$A10),'Essai3-F1'!$G$2:$R$2,0)),0)</f>
        <v>0</v>
      </c>
      <c r="F10" s="24">
        <f>IFERROR(INDEX('Essai3-F1'!$G$3:$R$12,MATCH(F$1,'Essai3-F1'!$A$3:$A$12,0),MATCH(MONTH('Essai4-F2'!$A10),'Essai3-F1'!$G$2:$R$2,0)),0)</f>
        <v>0</v>
      </c>
      <c r="G10" s="24">
        <f>IFERROR(INDEX('Essai3-F1'!$G$3:$R$12,MATCH(G$1,'Essai3-F1'!$A$3:$A$12,0),MATCH(MONTH('Essai4-F2'!$A10),'Essai3-F1'!$G$2:$R$2,0)),0)</f>
        <v>30</v>
      </c>
      <c r="H10" s="24">
        <f>IFERROR(INDEX('Essai3-F1'!$G$3:$R$12,MATCH(H$1,'Essai3-F1'!$A$3:$A$12,0),MATCH(MONTH('Essai4-F2'!$A10),'Essai3-F1'!$G$2:$R$2,0)),0)</f>
        <v>0</v>
      </c>
      <c r="I10" s="24">
        <f>IFERROR(INDEX('Essai3-F1'!$G$3:$R$12,MATCH(I$1,'Essai3-F1'!$A$3:$A$12,0),MATCH(MONTH('Essai4-F2'!$A10),'Essai3-F1'!$G$2:$R$2,0)),0)</f>
        <v>0</v>
      </c>
      <c r="J10" s="24">
        <f>IFERROR(INDEX('Essai3-F1'!$G$3:$R$12,MATCH(J$1,'Essai3-F1'!$A$3:$A$12,0),MATCH(MONTH('Essai4-F2'!$A10),'Essai3-F1'!$G$2:$R$2,0)),0)</f>
        <v>15</v>
      </c>
      <c r="K10" s="24">
        <f>IFERROR(INDEX('Essai3-F1'!$G$3:$R$12,MATCH(K$1,'Essai3-F1'!$A$3:$A$12,0),MATCH(MONTH('Essai4-F2'!$A10),'Essai3-F1'!$G$2:$R$2,0)),0)</f>
        <v>0</v>
      </c>
      <c r="L10" s="24">
        <f>IFERROR(INDEX('Essai3-F1'!$G$3:$R$12,MATCH(L$1,'Essai3-F1'!$A$3:$A$12,0),MATCH(MONTH('Essai4-F2'!$A10),'Essai3-F1'!$G$2:$R$2,0)),0)</f>
        <v>0</v>
      </c>
    </row>
    <row r="11" spans="1:14" x14ac:dyDescent="0.25">
      <c r="A11" s="25">
        <f t="shared" si="0"/>
        <v>45200</v>
      </c>
      <c r="B11" s="23">
        <f t="shared" si="1"/>
        <v>20</v>
      </c>
      <c r="C11" s="24">
        <f>IFERROR(INDEX('Essai3-F1'!$G$3:$R$12,MATCH(C$1,'Essai3-F1'!$A$3:$A$12,0),MATCH(MONTH('Essai4-F2'!$A11),'Essai3-F1'!$G$2:$R$2,0)),0)</f>
        <v>0</v>
      </c>
      <c r="D11" s="24">
        <f>IFERROR(INDEX('Essai3-F1'!$G$3:$R$12,MATCH(D$1,'Essai3-F1'!$A$3:$A$12,0),MATCH(MONTH('Essai4-F2'!$A11),'Essai3-F1'!$G$2:$R$2,0)),0)</f>
        <v>0</v>
      </c>
      <c r="E11" s="24">
        <f>IFERROR(INDEX('Essai3-F1'!$G$3:$R$12,MATCH(E$1,'Essai3-F1'!$A$3:$A$12,0),MATCH(MONTH('Essai4-F2'!$A11),'Essai3-F1'!$G$2:$R$2,0)),0)</f>
        <v>0</v>
      </c>
      <c r="F11" s="24">
        <f>IFERROR(INDEX('Essai3-F1'!$G$3:$R$12,MATCH(F$1,'Essai3-F1'!$A$3:$A$12,0),MATCH(MONTH('Essai4-F2'!$A11),'Essai3-F1'!$G$2:$R$2,0)),0)</f>
        <v>0</v>
      </c>
      <c r="G11" s="24">
        <f>IFERROR(INDEX('Essai3-F1'!$G$3:$R$12,MATCH(G$1,'Essai3-F1'!$A$3:$A$12,0),MATCH(MONTH('Essai4-F2'!$A11),'Essai3-F1'!$G$2:$R$2,0)),0)</f>
        <v>20</v>
      </c>
      <c r="H11" s="24">
        <f>IFERROR(INDEX('Essai3-F1'!$G$3:$R$12,MATCH(H$1,'Essai3-F1'!$A$3:$A$12,0),MATCH(MONTH('Essai4-F2'!$A11),'Essai3-F1'!$G$2:$R$2,0)),0)</f>
        <v>0</v>
      </c>
      <c r="I11" s="24">
        <f>IFERROR(INDEX('Essai3-F1'!$G$3:$R$12,MATCH(I$1,'Essai3-F1'!$A$3:$A$12,0),MATCH(MONTH('Essai4-F2'!$A11),'Essai3-F1'!$G$2:$R$2,0)),0)</f>
        <v>0</v>
      </c>
      <c r="J11" s="24">
        <f>IFERROR(INDEX('Essai3-F1'!$G$3:$R$12,MATCH(J$1,'Essai3-F1'!$A$3:$A$12,0),MATCH(MONTH('Essai4-F2'!$A11),'Essai3-F1'!$G$2:$R$2,0)),0)</f>
        <v>0</v>
      </c>
      <c r="K11" s="24">
        <f>IFERROR(INDEX('Essai3-F1'!$G$3:$R$12,MATCH(K$1,'Essai3-F1'!$A$3:$A$12,0),MATCH(MONTH('Essai4-F2'!$A11),'Essai3-F1'!$G$2:$R$2,0)),0)</f>
        <v>0</v>
      </c>
      <c r="L11" s="24">
        <f>IFERROR(INDEX('Essai3-F1'!$G$3:$R$12,MATCH(L$1,'Essai3-F1'!$A$3:$A$12,0),MATCH(MONTH('Essai4-F2'!$A11),'Essai3-F1'!$G$2:$R$2,0)),0)</f>
        <v>0</v>
      </c>
    </row>
    <row r="12" spans="1:14" x14ac:dyDescent="0.25">
      <c r="A12" s="25">
        <f t="shared" si="0"/>
        <v>45231</v>
      </c>
      <c r="B12" s="23">
        <f t="shared" si="1"/>
        <v>20</v>
      </c>
      <c r="C12" s="24">
        <f>IFERROR(INDEX('Essai3-F1'!$G$3:$R$12,MATCH(C$1,'Essai3-F1'!$A$3:$A$12,0),MATCH(MONTH('Essai4-F2'!$A12),'Essai3-F1'!$G$2:$R$2,0)),0)</f>
        <v>0</v>
      </c>
      <c r="D12" s="24">
        <f>IFERROR(INDEX('Essai3-F1'!$G$3:$R$12,MATCH(D$1,'Essai3-F1'!$A$3:$A$12,0),MATCH(MONTH('Essai4-F2'!$A12),'Essai3-F1'!$G$2:$R$2,0)),0)</f>
        <v>0</v>
      </c>
      <c r="E12" s="24">
        <f>IFERROR(INDEX('Essai3-F1'!$G$3:$R$12,MATCH(E$1,'Essai3-F1'!$A$3:$A$12,0),MATCH(MONTH('Essai4-F2'!$A12),'Essai3-F1'!$G$2:$R$2,0)),0)</f>
        <v>0</v>
      </c>
      <c r="F12" s="24">
        <f>IFERROR(INDEX('Essai3-F1'!$G$3:$R$12,MATCH(F$1,'Essai3-F1'!$A$3:$A$12,0),MATCH(MONTH('Essai4-F2'!$A12),'Essai3-F1'!$G$2:$R$2,0)),0)</f>
        <v>0</v>
      </c>
      <c r="G12" s="24">
        <f>IFERROR(INDEX('Essai3-F1'!$G$3:$R$12,MATCH(G$1,'Essai3-F1'!$A$3:$A$12,0),MATCH(MONTH('Essai4-F2'!$A12),'Essai3-F1'!$G$2:$R$2,0)),0)</f>
        <v>0</v>
      </c>
      <c r="H12" s="24">
        <f>IFERROR(INDEX('Essai3-F1'!$G$3:$R$12,MATCH(H$1,'Essai3-F1'!$A$3:$A$12,0),MATCH(MONTH('Essai4-F2'!$A12),'Essai3-F1'!$G$2:$R$2,0)),0)</f>
        <v>20</v>
      </c>
      <c r="I12" s="24">
        <f>IFERROR(INDEX('Essai3-F1'!$G$3:$R$12,MATCH(I$1,'Essai3-F1'!$A$3:$A$12,0),MATCH(MONTH('Essai4-F2'!$A12),'Essai3-F1'!$G$2:$R$2,0)),0)</f>
        <v>0</v>
      </c>
      <c r="J12" s="24">
        <f>IFERROR(INDEX('Essai3-F1'!$G$3:$R$12,MATCH(J$1,'Essai3-F1'!$A$3:$A$12,0),MATCH(MONTH('Essai4-F2'!$A12),'Essai3-F1'!$G$2:$R$2,0)),0)</f>
        <v>0</v>
      </c>
      <c r="K12" s="24">
        <f>IFERROR(INDEX('Essai3-F1'!$G$3:$R$12,MATCH(K$1,'Essai3-F1'!$A$3:$A$12,0),MATCH(MONTH('Essai4-F2'!$A12),'Essai3-F1'!$G$2:$R$2,0)),0)</f>
        <v>0</v>
      </c>
      <c r="L12" s="24">
        <f>IFERROR(INDEX('Essai3-F1'!$G$3:$R$12,MATCH(L$1,'Essai3-F1'!$A$3:$A$12,0),MATCH(MONTH('Essai4-F2'!$A12),'Essai3-F1'!$G$2:$R$2,0)),0)</f>
        <v>0</v>
      </c>
    </row>
    <row r="13" spans="1:14" x14ac:dyDescent="0.25">
      <c r="A13" s="25">
        <f t="shared" si="0"/>
        <v>45261</v>
      </c>
      <c r="B13" s="23">
        <f t="shared" si="1"/>
        <v>1</v>
      </c>
      <c r="C13" s="24">
        <f>IFERROR(INDEX('Essai3-F1'!$G$3:$R$12,MATCH(C$1,'Essai3-F1'!$A$3:$A$12,0),MATCH(MONTH('Essai4-F2'!$A13),'Essai3-F1'!$G$2:$R$2,0)),0)</f>
        <v>0</v>
      </c>
      <c r="D13" s="24">
        <f>IFERROR(INDEX('Essai3-F1'!$G$3:$R$12,MATCH(D$1,'Essai3-F1'!$A$3:$A$12,0),MATCH(MONTH('Essai4-F2'!$A13),'Essai3-F1'!$G$2:$R$2,0)),0)</f>
        <v>0</v>
      </c>
      <c r="E13" s="24">
        <f>IFERROR(INDEX('Essai3-F1'!$G$3:$R$12,MATCH(E$1,'Essai3-F1'!$A$3:$A$12,0),MATCH(MONTH('Essai4-F2'!$A13),'Essai3-F1'!$G$2:$R$2,0)),0)</f>
        <v>0</v>
      </c>
      <c r="F13" s="24">
        <f>IFERROR(INDEX('Essai3-F1'!$G$3:$R$12,MATCH(F$1,'Essai3-F1'!$A$3:$A$12,0),MATCH(MONTH('Essai4-F2'!$A13),'Essai3-F1'!$G$2:$R$2,0)),0)</f>
        <v>0</v>
      </c>
      <c r="G13" s="24">
        <f>IFERROR(INDEX('Essai3-F1'!$G$3:$R$12,MATCH(G$1,'Essai3-F1'!$A$3:$A$12,0),MATCH(MONTH('Essai4-F2'!$A13),'Essai3-F1'!$G$2:$R$2,0)),0)</f>
        <v>0</v>
      </c>
      <c r="H13" s="24">
        <f>IFERROR(INDEX('Essai3-F1'!$G$3:$R$12,MATCH(H$1,'Essai3-F1'!$A$3:$A$12,0),MATCH(MONTH('Essai4-F2'!$A13),'Essai3-F1'!$G$2:$R$2,0)),0)</f>
        <v>1</v>
      </c>
      <c r="I13" s="24">
        <f>IFERROR(INDEX('Essai3-F1'!$G$3:$R$12,MATCH(I$1,'Essai3-F1'!$A$3:$A$12,0),MATCH(MONTH('Essai4-F2'!$A13),'Essai3-F1'!$G$2:$R$2,0)),0)</f>
        <v>0</v>
      </c>
      <c r="J13" s="24">
        <f>IFERROR(INDEX('Essai3-F1'!$G$3:$R$12,MATCH(J$1,'Essai3-F1'!$A$3:$A$12,0),MATCH(MONTH('Essai4-F2'!$A13),'Essai3-F1'!$G$2:$R$2,0)),0)</f>
        <v>0</v>
      </c>
      <c r="K13" s="24">
        <f>IFERROR(INDEX('Essai3-F1'!$G$3:$R$12,MATCH(K$1,'Essai3-F1'!$A$3:$A$12,0),MATCH(MONTH('Essai4-F2'!$A13),'Essai3-F1'!$G$2:$R$2,0)),0)</f>
        <v>0</v>
      </c>
      <c r="L13" s="24">
        <f>IFERROR(INDEX('Essai3-F1'!$G$3:$R$12,MATCH(L$1,'Essai3-F1'!$A$3:$A$12,0),MATCH(MONTH('Essai4-F2'!$A13),'Essai3-F1'!$G$2:$R$2,0)),0)</f>
        <v>0</v>
      </c>
    </row>
    <row r="15" spans="1:14" x14ac:dyDescent="0.25">
      <c r="A15" s="16"/>
    </row>
    <row r="17" spans="1:14" x14ac:dyDescent="0.25">
      <c r="A17" s="20" t="str">
        <f>"En "&amp;CHOOSE(MONTH(A2),"janvier","févier","mars","avril","mai","juin","juillet","août","septembre","octobre","novembre","décembre")&amp;", "</f>
        <v xml:space="preserve">En janvier, </v>
      </c>
      <c r="B17" s="21" t="str">
        <f t="shared" ref="B17:B28" si="2">IF(B2=0,"Aucun jour",IF(B2&gt;1,B2&amp;" jrs soit : ",B2&amp;" jr soit : "))</f>
        <v xml:space="preserve">62 jrs soit : </v>
      </c>
      <c r="C17" s="21" t="str">
        <f>IF(C2=0,"",C$1&amp;" : ")&amp;IF(C2=0,"",IF(C2&gt;1,C2&amp;" jrs ",C2&amp;" jr "))&amp;IF(C2=0,"",IF(COUNTIF(D2:$L2,"&gt;0")&gt;0,"+ ",""))</f>
        <v xml:space="preserve">N°1 : 31 jrs + </v>
      </c>
      <c r="D17" s="21" t="str">
        <f>IF(D2=0,"",D$1&amp;" : ")&amp;IF(D2=0,"",IF(D2&gt;1,D2&amp;" jrs ",D2&amp;" jr "))&amp;IF(D2=0,"",IF(COUNTIF(E2:$L2,"&gt;0")&gt;0,"+ ",""))</f>
        <v xml:space="preserve">N°2 : 31 jrs </v>
      </c>
      <c r="E17" s="21" t="str">
        <f>IF(E2=0,"",E$1&amp;" : ")&amp;IF(E2=0,"",IF(E2&gt;1,E2&amp;" jrs ",E2&amp;" jr "))&amp;IF(E2=0,"",IF(COUNTIF(F2:$L2,"&gt;0")&gt;0,"+ ",""))</f>
        <v/>
      </c>
      <c r="F17" s="21" t="str">
        <f>IF(F2=0,"",F$1&amp;" : ")&amp;IF(F2=0,"",IF(F2&gt;1,F2&amp;" jrs ",F2&amp;" jr "))&amp;IF(F2=0,"",IF(COUNTIF(G2:$L2,"&gt;0")&gt;0,"+ ",""))</f>
        <v/>
      </c>
      <c r="G17" s="21" t="str">
        <f>IF(G2=0,"",G$1&amp;" : ")&amp;IF(G2=0,"",IF(G2&gt;1,G2&amp;" jrs ",G2&amp;" jr "))&amp;IF(G2=0,"",IF(COUNTIF(H2:$L2,"&gt;0")&gt;0,"+ ",""))</f>
        <v/>
      </c>
      <c r="H17" s="21" t="str">
        <f>IF(H2=0,"",H$1&amp;" : ")&amp;IF(H2=0,"",IF(H2&gt;1,H2&amp;" jrs ",H2&amp;" jr "))&amp;IF(H2=0,"",IF(COUNTIF(I2:$L2,"&gt;0")&gt;0,"+ ",""))</f>
        <v/>
      </c>
      <c r="I17" s="21" t="str">
        <f>IF(I2=0,"",I$1&amp;" : ")&amp;IF(I2=0,"",IF(I2&gt;1,I2&amp;" jrs ",I2&amp;" jr "))&amp;IF(I2=0,"",IF(COUNTIF(J2:$L2,"&gt;0")&gt;0,"+ ",""))</f>
        <v/>
      </c>
      <c r="J17" s="21" t="str">
        <f>IF(J2=0,"",J$1&amp;" : ")&amp;IF(J2=0,"",IF(J2&gt;1,J2&amp;" jrs ",J2&amp;" jr "))&amp;IF(J2=0,"",IF(COUNTIF(K2:$L2,"&gt;0")&gt;0,"+ ",""))</f>
        <v/>
      </c>
      <c r="K17" s="21" t="str">
        <f>IF(K2=0,"",K$1&amp;" : ")&amp;IF(K2=0,"",IF(K2&gt;1,K2&amp;" jrs ",K2&amp;" jr "))&amp;IF(K2=0,"",IF(COUNTIF(L2:$L2,"&gt;0")&gt;0,"+ ",""))</f>
        <v/>
      </c>
      <c r="L17" s="21" t="str">
        <f>IF(L2=0,"",L$1&amp;" : ")&amp;IF(L2=0,"",IF(L2&gt;1,L2&amp;" jrs ",L2&amp;" jr "))&amp;IF(L2=0,"",IF(COUNTIF($L2:M2,"&gt;0")&gt;0,"+ ",""))</f>
        <v/>
      </c>
    </row>
    <row r="18" spans="1:14" x14ac:dyDescent="0.25">
      <c r="A18" s="20" t="str">
        <f t="shared" ref="A18:A28" si="3">"En "&amp;CHOOSE(MONTH(A3),"janvier","févier","mars","avril","mai","juin","juillet","août","septembre","octobre","novembre","décembre")&amp;", "</f>
        <v xml:space="preserve">En févier, </v>
      </c>
      <c r="B18" s="21" t="str">
        <f t="shared" si="2"/>
        <v xml:space="preserve">69 jrs soit : </v>
      </c>
      <c r="C18" s="21" t="str">
        <f>IF(C3=0,"",C$1&amp;" : ")&amp;IF(C3=0,"",IF(C3&gt;1,C3&amp;" jrs ",C3&amp;" jr "))&amp;IF(C3=0,"",IF(COUNTIF(D3:$L3,"&gt;0")&gt;0,"+ ",""))</f>
        <v xml:space="preserve">N°1 : 28 jrs + </v>
      </c>
      <c r="D18" s="21" t="str">
        <f>IF(D3=0,"",D$1&amp;" : ")&amp;IF(D3=0,"",IF(D3&gt;1,D3&amp;" jrs ",D3&amp;" jr "))&amp;IF(D3=0,"",IF(COUNTIF(E3:$L3,"&gt;0")&gt;0,"+ ",""))</f>
        <v xml:space="preserve">N°2 : 28 jrs + </v>
      </c>
      <c r="E18" s="21" t="str">
        <f>IF(E3=0,"",E$1&amp;" : ")&amp;IF(E3=0,"",IF(E3&gt;1,E3&amp;" jrs ",E3&amp;" jr "))&amp;IF(E3=0,"",IF(COUNTIF(F3:$L3,"&gt;0")&gt;0,"+ ",""))</f>
        <v xml:space="preserve">N°3 : 2 jrs + </v>
      </c>
      <c r="F18" s="21" t="str">
        <f>IF(F3=0,"",F$1&amp;" : ")&amp;IF(F3=0,"",IF(F3&gt;1,F3&amp;" jrs ",F3&amp;" jr "))&amp;IF(F3=0,"",IF(COUNTIF(G3:$L3,"&gt;0")&gt;0,"+ ",""))</f>
        <v xml:space="preserve">N°4 : 11 jrs </v>
      </c>
      <c r="G18" s="21" t="str">
        <f>IF(G3=0,"",G$1&amp;" : ")&amp;IF(G3=0,"",IF(G3&gt;1,G3&amp;" jrs ",G3&amp;" jr "))&amp;IF(G3=0,"",IF(COUNTIF(H3:$L3,"&gt;0")&gt;0,"+ ",""))</f>
        <v/>
      </c>
      <c r="H18" s="21" t="str">
        <f>IF(H3=0,"",H$1&amp;" : ")&amp;IF(H3=0,"",IF(H3&gt;1,H3&amp;" jrs ",H3&amp;" jr "))&amp;IF(H3=0,"",IF(COUNTIF(I3:$L3,"&gt;0")&gt;0,"+ ",""))</f>
        <v/>
      </c>
      <c r="I18" s="21" t="str">
        <f>IF(I3=0,"",I$1&amp;" : ")&amp;IF(I3=0,"",IF(I3&gt;1,I3&amp;" jrs ",I3&amp;" jr "))&amp;IF(I3=0,"",IF(COUNTIF(J3:$L3,"&gt;0")&gt;0,"+ ",""))</f>
        <v/>
      </c>
      <c r="J18" s="21" t="str">
        <f>IF(J3=0,"",J$1&amp;" : ")&amp;IF(J3=0,"",IF(J3&gt;1,J3&amp;" jrs ",J3&amp;" jr "))&amp;IF(J3=0,"",IF(COUNTIF(K3:$L3,"&gt;0")&gt;0,"+ ",""))</f>
        <v/>
      </c>
      <c r="K18" s="21" t="str">
        <f>IF(K3=0,"",K$1&amp;" : ")&amp;IF(K3=0,"",IF(K3&gt;1,K3&amp;" jrs ",K3&amp;" jr "))&amp;IF(K3=0,"",IF(COUNTIF(L3:$L3,"&gt;0")&gt;0,"+ ",""))</f>
        <v/>
      </c>
      <c r="L18" s="21" t="str">
        <f>IF(L3=0,"",L$1&amp;" : ")&amp;IF(L3=0,"",IF(L3&gt;1,L3&amp;" jrs ",L3&amp;" jr "))&amp;IF(L3=0,"",IF(COUNTIF($L3:M3,"&gt;0")&gt;0,"+ ",""))</f>
        <v/>
      </c>
    </row>
    <row r="19" spans="1:14" x14ac:dyDescent="0.25">
      <c r="A19" s="20" t="str">
        <f t="shared" si="3"/>
        <v xml:space="preserve">En mars, </v>
      </c>
      <c r="B19" s="21" t="str">
        <f t="shared" si="2"/>
        <v xml:space="preserve">64 jrs soit : </v>
      </c>
      <c r="C19" s="21" t="str">
        <f>IF(C4=0,"",C$1&amp;" : ")&amp;IF(C4=0,"",IF(C4&gt;1,C4&amp;" jrs ",C4&amp;" jr "))&amp;IF(C4=0,"",IF(COUNTIF(D4:$L4,"&gt;0")&gt;0,"+ ",""))</f>
        <v xml:space="preserve">N°1 : 31 jrs + </v>
      </c>
      <c r="D19" s="21" t="str">
        <f>IF(D4=0,"",D$1&amp;" : ")&amp;IF(D4=0,"",IF(D4&gt;1,D4&amp;" jrs ",D4&amp;" jr "))&amp;IF(D4=0,"",IF(COUNTIF(E4:$L4,"&gt;0")&gt;0,"+ ",""))</f>
        <v xml:space="preserve">N°2 : 2 jrs + </v>
      </c>
      <c r="E19" s="21" t="str">
        <f>IF(E4=0,"",E$1&amp;" : ")&amp;IF(E4=0,"",IF(E4&gt;1,E4&amp;" jrs ",E4&amp;" jr "))&amp;IF(E4=0,"",IF(COUNTIF(F4:$L4,"&gt;0")&gt;0,"+ ",""))</f>
        <v xml:space="preserve">N°3 : 31 jrs </v>
      </c>
      <c r="F19" s="21" t="str">
        <f>IF(F4=0,"",F$1&amp;" : ")&amp;IF(F4=0,"",IF(F4&gt;1,F4&amp;" jrs ",F4&amp;" jr "))&amp;IF(F4=0,"",IF(COUNTIF(G4:$L4,"&gt;0")&gt;0,"+ ",""))</f>
        <v/>
      </c>
      <c r="G19" s="21" t="str">
        <f>IF(G4=0,"",G$1&amp;" : ")&amp;IF(G4=0,"",IF(G4&gt;1,G4&amp;" jrs ",G4&amp;" jr "))&amp;IF(G4=0,"",IF(COUNTIF(H4:$L4,"&gt;0")&gt;0,"+ ",""))</f>
        <v/>
      </c>
      <c r="H19" s="21" t="str">
        <f>IF(H4=0,"",H$1&amp;" : ")&amp;IF(H4=0,"",IF(H4&gt;1,H4&amp;" jrs ",H4&amp;" jr "))&amp;IF(H4=0,"",IF(COUNTIF(I4:$L4,"&gt;0")&gt;0,"+ ",""))</f>
        <v/>
      </c>
      <c r="I19" s="21" t="str">
        <f>IF(I4=0,"",I$1&amp;" : ")&amp;IF(I4=0,"",IF(I4&gt;1,I4&amp;" jrs ",I4&amp;" jr "))&amp;IF(I4=0,"",IF(COUNTIF(J4:$L4,"&gt;0")&gt;0,"+ ",""))</f>
        <v/>
      </c>
      <c r="J19" s="21" t="str">
        <f>IF(J4=0,"",J$1&amp;" : ")&amp;IF(J4=0,"",IF(J4&gt;1,J4&amp;" jrs ",J4&amp;" jr "))&amp;IF(J4=0,"",IF(COUNTIF(K4:$L4,"&gt;0")&gt;0,"+ ",""))</f>
        <v/>
      </c>
      <c r="K19" s="21" t="str">
        <f>IF(K4=0,"",K$1&amp;" : ")&amp;IF(K4=0,"",IF(K4&gt;1,K4&amp;" jrs ",K4&amp;" jr "))&amp;IF(K4=0,"",IF(COUNTIF(L4:$L4,"&gt;0")&gt;0,"+ ",""))</f>
        <v/>
      </c>
      <c r="L19" s="21" t="str">
        <f>IF(L4=0,"",L$1&amp;" : ")&amp;IF(L4=0,"",IF(L4&gt;1,L4&amp;" jrs ",L4&amp;" jr "))&amp;IF(L4=0,"",IF(COUNTIF($L4:M4,"&gt;0")&gt;0,"+ ",""))</f>
        <v/>
      </c>
    </row>
    <row r="20" spans="1:14" x14ac:dyDescent="0.25">
      <c r="A20" s="20" t="str">
        <f t="shared" si="3"/>
        <v xml:space="preserve">En avril, </v>
      </c>
      <c r="B20" s="21" t="str">
        <f t="shared" si="2"/>
        <v xml:space="preserve">57 jrs soit : </v>
      </c>
      <c r="C20" s="21" t="str">
        <f>IF(C5=0,"",C$1&amp;" : ")&amp;IF(C5=0,"",IF(C5&gt;1,C5&amp;" jrs ",C5&amp;" jr "))&amp;IF(C5=0,"",IF(COUNTIF(D5:$L5,"&gt;0")&gt;0,"+ ",""))</f>
        <v xml:space="preserve">N°1 : 30 jrs + </v>
      </c>
      <c r="D20" s="21" t="str">
        <f>IF(D5=0,"",D$1&amp;" : ")&amp;IF(D5=0,"",IF(D5&gt;1,D5&amp;" jrs ",D5&amp;" jr "))&amp;IF(D5=0,"",IF(COUNTIF(E5:$L5,"&gt;0")&gt;0,"+ ",""))</f>
        <v/>
      </c>
      <c r="E20" s="21" t="str">
        <f>IF(E5=0,"",E$1&amp;" : ")&amp;IF(E5=0,"",IF(E5&gt;1,E5&amp;" jrs ",E5&amp;" jr "))&amp;IF(E5=0,"",IF(COUNTIF(F5:$L5,"&gt;0")&gt;0,"+ ",""))</f>
        <v/>
      </c>
      <c r="F20" s="21" t="str">
        <f>IF(F5=0,"",F$1&amp;" : ")&amp;IF(F5=0,"",IF(F5&gt;1,F5&amp;" jrs ",F5&amp;" jr "))&amp;IF(F5=0,"",IF(COUNTIF(G5:$L5,"&gt;0")&gt;0,"+ ",""))</f>
        <v/>
      </c>
      <c r="G20" s="21" t="str">
        <f>IF(G5=0,"",G$1&amp;" : ")&amp;IF(G5=0,"",IF(G5&gt;1,G5&amp;" jrs ",G5&amp;" jr "))&amp;IF(G5=0,"",IF(COUNTIF(H5:$L5,"&gt;0")&gt;0,"+ ",""))</f>
        <v/>
      </c>
      <c r="H20" s="21" t="str">
        <f>IF(H5=0,"",H$1&amp;" : ")&amp;IF(H5=0,"",IF(H5&gt;1,H5&amp;" jrs ",H5&amp;" jr "))&amp;IF(H5=0,"",IF(COUNTIF(I5:$L5,"&gt;0")&gt;0,"+ ",""))</f>
        <v/>
      </c>
      <c r="I20" s="21" t="str">
        <f>IF(I5=0,"",I$1&amp;" : ")&amp;IF(I5=0,"",IF(I5&gt;1,I5&amp;" jrs ",I5&amp;" jr "))&amp;IF(I5=0,"",IF(COUNTIF(J5:$L5,"&gt;0")&gt;0,"+ ",""))</f>
        <v xml:space="preserve">N°7 : 27 jrs </v>
      </c>
      <c r="J20" s="21" t="str">
        <f>IF(J5=0,"",J$1&amp;" : ")&amp;IF(J5=0,"",IF(J5&gt;1,J5&amp;" jrs ",J5&amp;" jr "))&amp;IF(J5=0,"",IF(COUNTIF(K5:$L5,"&gt;0")&gt;0,"+ ",""))</f>
        <v/>
      </c>
      <c r="K20" s="21" t="str">
        <f>IF(K5=0,"",K$1&amp;" : ")&amp;IF(K5=0,"",IF(K5&gt;1,K5&amp;" jrs ",K5&amp;" jr "))&amp;IF(K5=0,"",IF(COUNTIF(L5:$L5,"&gt;0")&gt;0,"+ ",""))</f>
        <v/>
      </c>
      <c r="L20" s="21" t="str">
        <f>IF(L5=0,"",L$1&amp;" : ")&amp;IF(L5=0,"",IF(L5&gt;1,L5&amp;" jrs ",L5&amp;" jr "))&amp;IF(L5=0,"",IF(COUNTIF($L5:M5,"&gt;0")&gt;0,"+ ",""))</f>
        <v/>
      </c>
    </row>
    <row r="21" spans="1:14" x14ac:dyDescent="0.25">
      <c r="A21" s="20" t="str">
        <f t="shared" si="3"/>
        <v xml:space="preserve">En mai, </v>
      </c>
      <c r="B21" s="21" t="str">
        <f t="shared" si="2"/>
        <v xml:space="preserve">36 jrs soit : </v>
      </c>
      <c r="C21" s="21" t="str">
        <f>IF(C6=0,"",C$1&amp;" : ")&amp;IF(C6=0,"",IF(C6&gt;1,C6&amp;" jrs ",C6&amp;" jr "))&amp;IF(C6=0,"",IF(COUNTIF(D6:$L6,"&gt;0")&gt;0,"+ ",""))</f>
        <v xml:space="preserve">N°1 : 5 jrs + </v>
      </c>
      <c r="D21" s="21" t="str">
        <f>IF(D6=0,"",D$1&amp;" : ")&amp;IF(D6=0,"",IF(D6&gt;1,D6&amp;" jrs ",D6&amp;" jr "))&amp;IF(D6=0,"",IF(COUNTIF(E6:$L6,"&gt;0")&gt;0,"+ ",""))</f>
        <v/>
      </c>
      <c r="E21" s="21" t="str">
        <f>IF(E6=0,"",E$1&amp;" : ")&amp;IF(E6=0,"",IF(E6&gt;1,E6&amp;" jrs ",E6&amp;" jr "))&amp;IF(E6=0,"",IF(COUNTIF(F6:$L6,"&gt;0")&gt;0,"+ ",""))</f>
        <v/>
      </c>
      <c r="F21" s="21" t="str">
        <f>IF(F6=0,"",F$1&amp;" : ")&amp;IF(F6=0,"",IF(F6&gt;1,F6&amp;" jrs ",F6&amp;" jr "))&amp;IF(F6=0,"",IF(COUNTIF(G6:$L6,"&gt;0")&gt;0,"+ ",""))</f>
        <v/>
      </c>
      <c r="G21" s="21" t="str">
        <f>IF(G6=0,"",G$1&amp;" : ")&amp;IF(G6=0,"",IF(G6&gt;1,G6&amp;" jrs ",G6&amp;" jr "))&amp;IF(G6=0,"",IF(COUNTIF(H6:$L6,"&gt;0")&gt;0,"+ ",""))</f>
        <v/>
      </c>
      <c r="H21" s="21" t="str">
        <f>IF(H6=0,"",H$1&amp;" : ")&amp;IF(H6=0,"",IF(H6&gt;1,H6&amp;" jrs ",H6&amp;" jr "))&amp;IF(H6=0,"",IF(COUNTIF(I6:$L6,"&gt;0")&gt;0,"+ ",""))</f>
        <v/>
      </c>
      <c r="I21" s="21" t="str">
        <f>IF(I6=0,"",I$1&amp;" : ")&amp;IF(I6=0,"",IF(I6&gt;1,I6&amp;" jrs ",I6&amp;" jr "))&amp;IF(I6=0,"",IF(COUNTIF(J6:$L6,"&gt;0")&gt;0,"+ ",""))</f>
        <v xml:space="preserve">N°7 : 31 jrs </v>
      </c>
      <c r="J21" s="21" t="str">
        <f>IF(J6=0,"",J$1&amp;" : ")&amp;IF(J6=0,"",IF(J6&gt;1,J6&amp;" jrs ",J6&amp;" jr "))&amp;IF(J6=0,"",IF(COUNTIF(K6:$L6,"&gt;0")&gt;0,"+ ",""))</f>
        <v/>
      </c>
      <c r="K21" s="21" t="str">
        <f>IF(K6=0,"",K$1&amp;" : ")&amp;IF(K6=0,"",IF(K6&gt;1,K6&amp;" jrs ",K6&amp;" jr "))&amp;IF(K6=0,"",IF(COUNTIF(L6:$L6,"&gt;0")&gt;0,"+ ",""))</f>
        <v/>
      </c>
      <c r="L21" s="21" t="str">
        <f>IF(L6=0,"",L$1&amp;" : ")&amp;IF(L6=0,"",IF(L6&gt;1,L6&amp;" jrs ",L6&amp;" jr "))&amp;IF(L6=0,"",IF(COUNTIF($L6:M6,"&gt;0")&gt;0,"+ ",""))</f>
        <v/>
      </c>
      <c r="N21" s="8" t="s">
        <v>20</v>
      </c>
    </row>
    <row r="22" spans="1:14" x14ac:dyDescent="0.25">
      <c r="A22" s="20" t="str">
        <f t="shared" si="3"/>
        <v xml:space="preserve">En juin, </v>
      </c>
      <c r="B22" s="21" t="str">
        <f t="shared" si="2"/>
        <v>Aucun jour</v>
      </c>
      <c r="C22" s="21" t="str">
        <f>IF(C7=0,"",C$1&amp;" : ")&amp;IF(C7=0,"",IF(C7&gt;1,C7&amp;" jrs ",C7&amp;" jr "))&amp;IF(C7=0,"",IF(COUNTIF(D7:$L7,"&gt;0")&gt;0,"+ ",""))</f>
        <v/>
      </c>
      <c r="D22" s="21" t="str">
        <f>IF(D7=0,"",D$1&amp;" : ")&amp;IF(D7=0,"",IF(D7&gt;1,D7&amp;" jrs ",D7&amp;" jr "))&amp;IF(D7=0,"",IF(COUNTIF(E7:$L7,"&gt;0")&gt;0,"+ ",""))</f>
        <v/>
      </c>
      <c r="E22" s="21" t="str">
        <f>IF(E7=0,"",E$1&amp;" : ")&amp;IF(E7=0,"",IF(E7&gt;1,E7&amp;" jrs ",E7&amp;" jr "))&amp;IF(E7=0,"",IF(COUNTIF(F7:$L7,"&gt;0")&gt;0,"+ ",""))</f>
        <v/>
      </c>
      <c r="F22" s="21" t="str">
        <f>IF(F7=0,"",F$1&amp;" : ")&amp;IF(F7=0,"",IF(F7&gt;1,F7&amp;" jrs ",F7&amp;" jr "))&amp;IF(F7=0,"",IF(COUNTIF(G7:$L7,"&gt;0")&gt;0,"+ ",""))</f>
        <v/>
      </c>
      <c r="G22" s="21" t="str">
        <f>IF(G7=0,"",G$1&amp;" : ")&amp;IF(G7=0,"",IF(G7&gt;1,G7&amp;" jrs ",G7&amp;" jr "))&amp;IF(G7=0,"",IF(COUNTIF(H7:$L7,"&gt;0")&gt;0,"+ ",""))</f>
        <v/>
      </c>
      <c r="H22" s="21" t="str">
        <f>IF(H7=0,"",H$1&amp;" : ")&amp;IF(H7=0,"",IF(H7&gt;1,H7&amp;" jrs ",H7&amp;" jr "))&amp;IF(H7=0,"",IF(COUNTIF(I7:$L7,"&gt;0")&gt;0,"+ ",""))</f>
        <v/>
      </c>
      <c r="I22" s="21" t="str">
        <f>IF(I7=0,"",I$1&amp;" : ")&amp;IF(I7=0,"",IF(I7&gt;1,I7&amp;" jrs ",I7&amp;" jr "))&amp;IF(I7=0,"",IF(COUNTIF(J7:$L7,"&gt;0")&gt;0,"+ ",""))</f>
        <v/>
      </c>
      <c r="J22" s="21" t="str">
        <f>IF(J7=0,"",J$1&amp;" : ")&amp;IF(J7=0,"",IF(J7&gt;1,J7&amp;" jrs ",J7&amp;" jr "))&amp;IF(J7=0,"",IF(COUNTIF(K7:$L7,"&gt;0")&gt;0,"+ ",""))</f>
        <v/>
      </c>
      <c r="K22" s="21" t="str">
        <f>IF(K7=0,"",K$1&amp;" : ")&amp;IF(K7=0,"",IF(K7&gt;1,K7&amp;" jrs ",K7&amp;" jr "))&amp;IF(K7=0,"",IF(COUNTIF(L7:$L7,"&gt;0")&gt;0,"+ ",""))</f>
        <v/>
      </c>
      <c r="L22" s="21" t="str">
        <f>IF(L7=0,"",L$1&amp;" : ")&amp;IF(L7=0,"",IF(L7&gt;1,L7&amp;" jrs ",L7&amp;" jr "))&amp;IF(L7=0,"",IF(COUNTIF($L7:M7,"&gt;0")&gt;0,"+ ",""))</f>
        <v/>
      </c>
    </row>
    <row r="23" spans="1:14" x14ac:dyDescent="0.25">
      <c r="A23" s="20" t="str">
        <f t="shared" si="3"/>
        <v xml:space="preserve">En juillet, </v>
      </c>
      <c r="B23" s="21" t="str">
        <f t="shared" si="2"/>
        <v xml:space="preserve">31 jrs soit : </v>
      </c>
      <c r="C23" s="21" t="str">
        <f>IF(C8=0,"",C$1&amp;" : ")&amp;IF(C8=0,"",IF(C8&gt;1,C8&amp;" jrs ",C8&amp;" jr "))&amp;IF(C8=0,"",IF(COUNTIF(D8:$L8,"&gt;0")&gt;0,"+ ",""))</f>
        <v/>
      </c>
      <c r="D23" s="21" t="str">
        <f>IF(D8=0,"",D$1&amp;" : ")&amp;IF(D8=0,"",IF(D8&gt;1,D8&amp;" jrs ",D8&amp;" jr "))&amp;IF(D8=0,"",IF(COUNTIF(E8:$L8,"&gt;0")&gt;0,"+ ",""))</f>
        <v/>
      </c>
      <c r="E23" s="21" t="str">
        <f>IF(E8=0,"",E$1&amp;" : ")&amp;IF(E8=0,"",IF(E8&gt;1,E8&amp;" jrs ",E8&amp;" jr "))&amp;IF(E8=0,"",IF(COUNTIF(F8:$L8,"&gt;0")&gt;0,"+ ",""))</f>
        <v/>
      </c>
      <c r="F23" s="21" t="str">
        <f>IF(F8=0,"",F$1&amp;" : ")&amp;IF(F8=0,"",IF(F8&gt;1,F8&amp;" jrs ",F8&amp;" jr "))&amp;IF(F8=0,"",IF(COUNTIF(G8:$L8,"&gt;0")&gt;0,"+ ",""))</f>
        <v/>
      </c>
      <c r="G23" s="21" t="str">
        <f>IF(G8=0,"",G$1&amp;" : ")&amp;IF(G8=0,"",IF(G8&gt;1,G8&amp;" jrs ",G8&amp;" jr "))&amp;IF(G8=0,"",IF(COUNTIF(H8:$L8,"&gt;0")&gt;0,"+ ",""))</f>
        <v/>
      </c>
      <c r="H23" s="21" t="str">
        <f>IF(H8=0,"",H$1&amp;" : ")&amp;IF(H8=0,"",IF(H8&gt;1,H8&amp;" jrs ",H8&amp;" jr "))&amp;IF(H8=0,"",IF(COUNTIF(I8:$L8,"&gt;0")&gt;0,"+ ",""))</f>
        <v/>
      </c>
      <c r="I23" s="21" t="str">
        <f>IF(I8=0,"",I$1&amp;" : ")&amp;IF(I8=0,"",IF(I8&gt;1,I8&amp;" jrs ",I8&amp;" jr "))&amp;IF(I8=0,"",IF(COUNTIF(J8:$L8,"&gt;0")&gt;0,"+ ",""))</f>
        <v/>
      </c>
      <c r="J23" s="21" t="str">
        <f>IF(J8=0,"",J$1&amp;" : ")&amp;IF(J8=0,"",IF(J8&gt;1,J8&amp;" jrs ",J8&amp;" jr "))&amp;IF(J8=0,"",IF(COUNTIF(K8:$L8,"&gt;0")&gt;0,"+ ",""))</f>
        <v xml:space="preserve">N°8 : 31 jrs </v>
      </c>
      <c r="K23" s="21" t="str">
        <f>IF(K8=0,"",K$1&amp;" : ")&amp;IF(K8=0,"",IF(K8&gt;1,K8&amp;" jrs ",K8&amp;" jr "))&amp;IF(K8=0,"",IF(COUNTIF(L8:$L8,"&gt;0")&gt;0,"+ ",""))</f>
        <v/>
      </c>
      <c r="L23" s="21" t="str">
        <f>IF(L8=0,"",L$1&amp;" : ")&amp;IF(L8=0,"",IF(L8&gt;1,L8&amp;" jrs ",L8&amp;" jr "))&amp;IF(L8=0,"",IF(COUNTIF($L8:M8,"&gt;0")&gt;0,"+ ",""))</f>
        <v/>
      </c>
    </row>
    <row r="24" spans="1:14" x14ac:dyDescent="0.25">
      <c r="A24" s="20" t="str">
        <f t="shared" si="3"/>
        <v xml:space="preserve">En août, </v>
      </c>
      <c r="B24" s="21" t="str">
        <f t="shared" si="2"/>
        <v xml:space="preserve">53 jrs soit : </v>
      </c>
      <c r="C24" s="21" t="str">
        <f>IF(C9=0,"",C$1&amp;" : ")&amp;IF(C9=0,"",IF(C9&gt;1,C9&amp;" jrs ",C9&amp;" jr "))&amp;IF(C9=0,"",IF(COUNTIF(D9:$L9,"&gt;0")&gt;0,"+ ",""))</f>
        <v/>
      </c>
      <c r="D24" s="21" t="str">
        <f>IF(D9=0,"",D$1&amp;" : ")&amp;IF(D9=0,"",IF(D9&gt;1,D9&amp;" jrs ",D9&amp;" jr "))&amp;IF(D9=0,"",IF(COUNTIF(E9:$L9,"&gt;0")&gt;0,"+ ",""))</f>
        <v/>
      </c>
      <c r="E24" s="21" t="str">
        <f>IF(E9=0,"",E$1&amp;" : ")&amp;IF(E9=0,"",IF(E9&gt;1,E9&amp;" jrs ",E9&amp;" jr "))&amp;IF(E9=0,"",IF(COUNTIF(F9:$L9,"&gt;0")&gt;0,"+ ",""))</f>
        <v/>
      </c>
      <c r="F24" s="21" t="str">
        <f>IF(F9=0,"",F$1&amp;" : ")&amp;IF(F9=0,"",IF(F9&gt;1,F9&amp;" jrs ",F9&amp;" jr "))&amp;IF(F9=0,"",IF(COUNTIF(G9:$L9,"&gt;0")&gt;0,"+ ",""))</f>
        <v/>
      </c>
      <c r="G24" s="21" t="str">
        <f>IF(G9=0,"",G$1&amp;" : ")&amp;IF(G9=0,"",IF(G9&gt;1,G9&amp;" jrs ",G9&amp;" jr "))&amp;IF(G9=0,"",IF(COUNTIF(H9:$L9,"&gt;0")&gt;0,"+ ",""))</f>
        <v xml:space="preserve">N°5 : 22 jrs + </v>
      </c>
      <c r="H24" s="21" t="str">
        <f>IF(H9=0,"",H$1&amp;" : ")&amp;IF(H9=0,"",IF(H9&gt;1,H9&amp;" jrs ",H9&amp;" jr "))&amp;IF(H9=0,"",IF(COUNTIF(I9:$L9,"&gt;0")&gt;0,"+ ",""))</f>
        <v/>
      </c>
      <c r="I24" s="21" t="str">
        <f>IF(I9=0,"",I$1&amp;" : ")&amp;IF(I9=0,"",IF(I9&gt;1,I9&amp;" jrs ",I9&amp;" jr "))&amp;IF(I9=0,"",IF(COUNTIF(J9:$L9,"&gt;0")&gt;0,"+ ",""))</f>
        <v/>
      </c>
      <c r="J24" s="21" t="str">
        <f>IF(J9=0,"",J$1&amp;" : ")&amp;IF(J9=0,"",IF(J9&gt;1,J9&amp;" jrs ",J9&amp;" jr "))&amp;IF(J9=0,"",IF(COUNTIF(K9:$L9,"&gt;0")&gt;0,"+ ",""))</f>
        <v xml:space="preserve">N°8 : 31 jrs </v>
      </c>
      <c r="K24" s="21" t="str">
        <f>IF(K9=0,"",K$1&amp;" : ")&amp;IF(K9=0,"",IF(K9&gt;1,K9&amp;" jrs ",K9&amp;" jr "))&amp;IF(K9=0,"",IF(COUNTIF(L9:$L9,"&gt;0")&gt;0,"+ ",""))</f>
        <v/>
      </c>
      <c r="L24" s="21" t="str">
        <f>IF(L9=0,"",L$1&amp;" : ")&amp;IF(L9=0,"",IF(L9&gt;1,L9&amp;" jrs ",L9&amp;" jr "))&amp;IF(L9=0,"",IF(COUNTIF($L9:M9,"&gt;0")&gt;0,"+ ",""))</f>
        <v/>
      </c>
    </row>
    <row r="25" spans="1:14" x14ac:dyDescent="0.25">
      <c r="A25" s="20" t="str">
        <f t="shared" si="3"/>
        <v xml:space="preserve">En septembre, </v>
      </c>
      <c r="B25" s="21" t="str">
        <f t="shared" si="2"/>
        <v xml:space="preserve">45 jrs soit : </v>
      </c>
      <c r="C25" s="21" t="str">
        <f>IF(C10=0,"",C$1&amp;" : ")&amp;IF(C10=0,"",IF(C10&gt;1,C10&amp;" jrs ",C10&amp;" jr "))&amp;IF(C10=0,"",IF(COUNTIF(D10:$L10,"&gt;0")&gt;0,"+ ",""))</f>
        <v/>
      </c>
      <c r="D25" s="21" t="str">
        <f>IF(D10=0,"",D$1&amp;" : ")&amp;IF(D10=0,"",IF(D10&gt;1,D10&amp;" jrs ",D10&amp;" jr "))&amp;IF(D10=0,"",IF(COUNTIF(E10:$L10,"&gt;0")&gt;0,"+ ",""))</f>
        <v/>
      </c>
      <c r="E25" s="21" t="str">
        <f>IF(E10=0,"",E$1&amp;" : ")&amp;IF(E10=0,"",IF(E10&gt;1,E10&amp;" jrs ",E10&amp;" jr "))&amp;IF(E10=0,"",IF(COUNTIF(F10:$L10,"&gt;0")&gt;0,"+ ",""))</f>
        <v/>
      </c>
      <c r="F25" s="21" t="str">
        <f>IF(F10=0,"",F$1&amp;" : ")&amp;IF(F10=0,"",IF(F10&gt;1,F10&amp;" jrs ",F10&amp;" jr "))&amp;IF(F10=0,"",IF(COUNTIF(G10:$L10,"&gt;0")&gt;0,"+ ",""))</f>
        <v/>
      </c>
      <c r="G25" s="21" t="str">
        <f>IF(G10=0,"",G$1&amp;" : ")&amp;IF(G10=0,"",IF(G10&gt;1,G10&amp;" jrs ",G10&amp;" jr "))&amp;IF(G10=0,"",IF(COUNTIF(H10:$L10,"&gt;0")&gt;0,"+ ",""))</f>
        <v xml:space="preserve">N°5 : 30 jrs + </v>
      </c>
      <c r="H25" s="21" t="str">
        <f>IF(H10=0,"",H$1&amp;" : ")&amp;IF(H10=0,"",IF(H10&gt;1,H10&amp;" jrs ",H10&amp;" jr "))&amp;IF(H10=0,"",IF(COUNTIF(I10:$L10,"&gt;0")&gt;0,"+ ",""))</f>
        <v/>
      </c>
      <c r="I25" s="21" t="str">
        <f>IF(I10=0,"",I$1&amp;" : ")&amp;IF(I10=0,"",IF(I10&gt;1,I10&amp;" jrs ",I10&amp;" jr "))&amp;IF(I10=0,"",IF(COUNTIF(J10:$L10,"&gt;0")&gt;0,"+ ",""))</f>
        <v/>
      </c>
      <c r="J25" s="21" t="str">
        <f>IF(J10=0,"",J$1&amp;" : ")&amp;IF(J10=0,"",IF(J10&gt;1,J10&amp;" jrs ",J10&amp;" jr "))&amp;IF(J10=0,"",IF(COUNTIF(K10:$L10,"&gt;0")&gt;0,"+ ",""))</f>
        <v xml:space="preserve">N°8 : 15 jrs </v>
      </c>
      <c r="K25" s="21" t="str">
        <f>IF(K10=0,"",K$1&amp;" : ")&amp;IF(K10=0,"",IF(K10&gt;1,K10&amp;" jrs ",K10&amp;" jr "))&amp;IF(K10=0,"",IF(COUNTIF(L10:$L10,"&gt;0")&gt;0,"+ ",""))</f>
        <v/>
      </c>
      <c r="L25" s="21" t="str">
        <f>IF(L10=0,"",L$1&amp;" : ")&amp;IF(L10=0,"",IF(L10&gt;1,L10&amp;" jrs ",L10&amp;" jr "))&amp;IF(L10=0,"",IF(COUNTIF($L10:M10,"&gt;0")&gt;0,"+ ",""))</f>
        <v/>
      </c>
    </row>
    <row r="26" spans="1:14" x14ac:dyDescent="0.25">
      <c r="A26" s="20" t="str">
        <f t="shared" si="3"/>
        <v xml:space="preserve">En octobre, </v>
      </c>
      <c r="B26" s="21" t="str">
        <f t="shared" si="2"/>
        <v xml:space="preserve">20 jrs soit : </v>
      </c>
      <c r="C26" s="21" t="str">
        <f>IF(C11=0,"",C$1&amp;" : ")&amp;IF(C11=0,"",IF(C11&gt;1,C11&amp;" jrs ",C11&amp;" jr "))&amp;IF(C11=0,"",IF(COUNTIF(D11:$L11,"&gt;0")&gt;0,"+ ",""))</f>
        <v/>
      </c>
      <c r="D26" s="21" t="str">
        <f>IF(D11=0,"",D$1&amp;" : ")&amp;IF(D11=0,"",IF(D11&gt;1,D11&amp;" jrs ",D11&amp;" jr "))&amp;IF(D11=0,"",IF(COUNTIF(E11:$L11,"&gt;0")&gt;0,"+ ",""))</f>
        <v/>
      </c>
      <c r="E26" s="21" t="str">
        <f>IF(E11=0,"",E$1&amp;" : ")&amp;IF(E11=0,"",IF(E11&gt;1,E11&amp;" jrs ",E11&amp;" jr "))&amp;IF(E11=0,"",IF(COUNTIF(F11:$L11,"&gt;0")&gt;0,"+ ",""))</f>
        <v/>
      </c>
      <c r="F26" s="21" t="str">
        <f>IF(F11=0,"",F$1&amp;" : ")&amp;IF(F11=0,"",IF(F11&gt;1,F11&amp;" jrs ",F11&amp;" jr "))&amp;IF(F11=0,"",IF(COUNTIF(G11:$L11,"&gt;0")&gt;0,"+ ",""))</f>
        <v/>
      </c>
      <c r="G26" s="21" t="str">
        <f>IF(G11=0,"",G$1&amp;" : ")&amp;IF(G11=0,"",IF(G11&gt;1,G11&amp;" jrs ",G11&amp;" jr "))&amp;IF(G11=0,"",IF(COUNTIF(H11:$L11,"&gt;0")&gt;0,"+ ",""))</f>
        <v xml:space="preserve">N°5 : 20 jrs </v>
      </c>
      <c r="H26" s="21" t="str">
        <f>IF(H11=0,"",H$1&amp;" : ")&amp;IF(H11=0,"",IF(H11&gt;1,H11&amp;" jrs ",H11&amp;" jr "))&amp;IF(H11=0,"",IF(COUNTIF(I11:$L11,"&gt;0")&gt;0,"+ ",""))</f>
        <v/>
      </c>
      <c r="I26" s="21" t="str">
        <f>IF(I11=0,"",I$1&amp;" : ")&amp;IF(I11=0,"",IF(I11&gt;1,I11&amp;" jrs ",I11&amp;" jr "))&amp;IF(I11=0,"",IF(COUNTIF(J11:$L11,"&gt;0")&gt;0,"+ ",""))</f>
        <v/>
      </c>
      <c r="J26" s="21" t="str">
        <f>IF(J11=0,"",J$1&amp;" : ")&amp;IF(J11=0,"",IF(J11&gt;1,J11&amp;" jrs ",J11&amp;" jr "))&amp;IF(J11=0,"",IF(COUNTIF(K11:$L11,"&gt;0")&gt;0,"+ ",""))</f>
        <v/>
      </c>
      <c r="K26" s="21" t="str">
        <f>IF(K11=0,"",K$1&amp;" : ")&amp;IF(K11=0,"",IF(K11&gt;1,K11&amp;" jrs ",K11&amp;" jr "))&amp;IF(K11=0,"",IF(COUNTIF(L11:$L11,"&gt;0")&gt;0,"+ ",""))</f>
        <v/>
      </c>
      <c r="L26" s="21" t="str">
        <f>IF(L11=0,"",L$1&amp;" : ")&amp;IF(L11=0,"",IF(L11&gt;1,L11&amp;" jrs ",L11&amp;" jr "))&amp;IF(L11=0,"",IF(COUNTIF($L11:M11,"&gt;0")&gt;0,"+ ",""))</f>
        <v/>
      </c>
    </row>
    <row r="27" spans="1:14" x14ac:dyDescent="0.25">
      <c r="A27" s="20" t="str">
        <f t="shared" si="3"/>
        <v xml:space="preserve">En novembre, </v>
      </c>
      <c r="B27" s="21" t="str">
        <f t="shared" si="2"/>
        <v xml:space="preserve">20 jrs soit : </v>
      </c>
      <c r="C27" s="21" t="str">
        <f>IF(C12=0,"",C$1&amp;" : ")&amp;IF(C12=0,"",IF(C12&gt;1,C12&amp;" jrs ",C12&amp;" jr "))&amp;IF(C12=0,"",IF(COUNTIF(D12:$L12,"&gt;0")&gt;0,"+ ",""))</f>
        <v/>
      </c>
      <c r="D27" s="21" t="str">
        <f>IF(D12=0,"",D$1&amp;" : ")&amp;IF(D12=0,"",IF(D12&gt;1,D12&amp;" jrs ",D12&amp;" jr "))&amp;IF(D12=0,"",IF(COUNTIF(E12:$L12,"&gt;0")&gt;0,"+ ",""))</f>
        <v/>
      </c>
      <c r="E27" s="21" t="str">
        <f>IF(E12=0,"",E$1&amp;" : ")&amp;IF(E12=0,"",IF(E12&gt;1,E12&amp;" jrs ",E12&amp;" jr "))&amp;IF(E12=0,"",IF(COUNTIF(F12:$L12,"&gt;0")&gt;0,"+ ",""))</f>
        <v/>
      </c>
      <c r="F27" s="21" t="str">
        <f>IF(F12=0,"",F$1&amp;" : ")&amp;IF(F12=0,"",IF(F12&gt;1,F12&amp;" jrs ",F12&amp;" jr "))&amp;IF(F12=0,"",IF(COUNTIF(G12:$L12,"&gt;0")&gt;0,"+ ",""))</f>
        <v/>
      </c>
      <c r="G27" s="21" t="str">
        <f>IF(G12=0,"",G$1&amp;" : ")&amp;IF(G12=0,"",IF(G12&gt;1,G12&amp;" jrs ",G12&amp;" jr "))&amp;IF(G12=0,"",IF(COUNTIF(H12:$L12,"&gt;0")&gt;0,"+ ",""))</f>
        <v/>
      </c>
      <c r="H27" s="21" t="str">
        <f>IF(H12=0,"",H$1&amp;" : ")&amp;IF(H12=0,"",IF(H12&gt;1,H12&amp;" jrs ",H12&amp;" jr "))&amp;IF(H12=0,"",IF(COUNTIF(I12:$L12,"&gt;0")&gt;0,"+ ",""))</f>
        <v xml:space="preserve">N°6 : 20 jrs </v>
      </c>
      <c r="I27" s="21" t="str">
        <f>IF(I12=0,"",I$1&amp;" : ")&amp;IF(I12=0,"",IF(I12&gt;1,I12&amp;" jrs ",I12&amp;" jr "))&amp;IF(I12=0,"",IF(COUNTIF(J12:$L12,"&gt;0")&gt;0,"+ ",""))</f>
        <v/>
      </c>
      <c r="J27" s="21" t="str">
        <f>IF(J12=0,"",J$1&amp;" : ")&amp;IF(J12=0,"",IF(J12&gt;1,J12&amp;" jrs ",J12&amp;" jr "))&amp;IF(J12=0,"",IF(COUNTIF(K12:$L12,"&gt;0")&gt;0,"+ ",""))</f>
        <v/>
      </c>
      <c r="K27" s="21" t="str">
        <f>IF(K12=0,"",K$1&amp;" : ")&amp;IF(K12=0,"",IF(K12&gt;1,K12&amp;" jrs ",K12&amp;" jr "))&amp;IF(K12=0,"",IF(COUNTIF(L12:$L12,"&gt;0")&gt;0,"+ ",""))</f>
        <v/>
      </c>
      <c r="L27" s="21" t="str">
        <f>IF(L12=0,"",L$1&amp;" : ")&amp;IF(L12=0,"",IF(L12&gt;1,L12&amp;" jrs ",L12&amp;" jr "))&amp;IF(L12=0,"",IF(COUNTIF($L12:M12,"&gt;0")&gt;0,"+ ",""))</f>
        <v/>
      </c>
    </row>
    <row r="28" spans="1:14" x14ac:dyDescent="0.25">
      <c r="A28" s="20" t="str">
        <f t="shared" si="3"/>
        <v xml:space="preserve">En décembre, </v>
      </c>
      <c r="B28" s="21" t="str">
        <f t="shared" si="2"/>
        <v xml:space="preserve">1 jr soit : </v>
      </c>
      <c r="C28" s="21" t="str">
        <f>IF(C13=0,"",C$1&amp;" : ")&amp;IF(C13=0,"",IF(C13&gt;1,C13&amp;" jrs ",C13&amp;" jr "))&amp;IF(C13=0,"",IF(COUNTIF(D13:$L13,"&gt;0")&gt;0,"+ ",""))</f>
        <v/>
      </c>
      <c r="D28" s="21" t="str">
        <f>IF(D13=0,"",D$1&amp;" : ")&amp;IF(D13=0,"",IF(D13&gt;1,D13&amp;" jrs ",D13&amp;" jr "))&amp;IF(D13=0,"",IF(COUNTIF(E13:$L13,"&gt;0")&gt;0,"+ ",""))</f>
        <v/>
      </c>
      <c r="E28" s="21" t="str">
        <f>IF(E13=0,"",E$1&amp;" : ")&amp;IF(E13=0,"",IF(E13&gt;1,E13&amp;" jrs ",E13&amp;" jr "))&amp;IF(E13=0,"",IF(COUNTIF(F13:$L13,"&gt;0")&gt;0,"+ ",""))</f>
        <v/>
      </c>
      <c r="F28" s="21" t="str">
        <f>IF(F13=0,"",F$1&amp;" : ")&amp;IF(F13=0,"",IF(F13&gt;1,F13&amp;" jrs ",F13&amp;" jr "))&amp;IF(F13=0,"",IF(COUNTIF(G13:$L13,"&gt;0")&gt;0,"+ ",""))</f>
        <v/>
      </c>
      <c r="G28" s="21" t="str">
        <f>IF(G13=0,"",G$1&amp;" : ")&amp;IF(G13=0,"",IF(G13&gt;1,G13&amp;" jrs ",G13&amp;" jr "))&amp;IF(G13=0,"",IF(COUNTIF(H13:$L13,"&gt;0")&gt;0,"+ ",""))</f>
        <v/>
      </c>
      <c r="H28" s="21" t="str">
        <f>IF(H13=0,"",H$1&amp;" : ")&amp;IF(H13=0,"",IF(H13&gt;1,H13&amp;" jrs ",H13&amp;" jr "))&amp;IF(H13=0,"",IF(COUNTIF(I13:$L13,"&gt;0")&gt;0,"+ ",""))</f>
        <v xml:space="preserve">N°6 : 1 jr </v>
      </c>
      <c r="I28" s="21" t="str">
        <f>IF(I13=0,"",I$1&amp;" : ")&amp;IF(I13=0,"",IF(I13&gt;1,I13&amp;" jrs ",I13&amp;" jr "))&amp;IF(I13=0,"",IF(COUNTIF(J13:$L13,"&gt;0")&gt;0,"+ ",""))</f>
        <v/>
      </c>
      <c r="J28" s="21" t="str">
        <f>IF(J13=0,"",J$1&amp;" : ")&amp;IF(J13=0,"",IF(J13&gt;1,J13&amp;" jrs ",J13&amp;" jr "))&amp;IF(J13=0,"",IF(COUNTIF(K13:$L13,"&gt;0")&gt;0,"+ ",""))</f>
        <v/>
      </c>
      <c r="K28" s="21" t="str">
        <f>IF(K13=0,"",K$1&amp;" : ")&amp;IF(K13=0,"",IF(K13&gt;1,K13&amp;" jrs ",K13&amp;" jr "))&amp;IF(K13=0,"",IF(COUNTIF(L13:$L13,"&gt;0")&gt;0,"+ ",""))</f>
        <v/>
      </c>
      <c r="L28" s="21" t="str">
        <f>IF(L13=0,"",L$1&amp;" : ")&amp;IF(L13=0,"",IF(L13&gt;1,L13&amp;" jrs ",L13&amp;" jr "))&amp;IF(L13=0,"",IF(COUNTIF($L13:M13,"&gt;0")&gt;0,"+ ",""))</f>
        <v/>
      </c>
    </row>
    <row r="30" spans="1:14" x14ac:dyDescent="0.25">
      <c r="A30" s="8" t="str">
        <f>A17&amp;B17&amp;C17&amp;D17&amp;E17&amp;F17&amp;G17&amp;H17&amp;I17&amp;J17&amp;K17&amp;L17</f>
        <v xml:space="preserve">En janvier, 62 jrs soit : N°1 : 31 jrs + N°2 : 31 jrs </v>
      </c>
    </row>
    <row r="31" spans="1:14" x14ac:dyDescent="0.25">
      <c r="A31" s="8" t="str">
        <f t="shared" ref="A31:A41" si="4">A18&amp;B18&amp;C18&amp;D18&amp;E18&amp;F18&amp;G18&amp;H18&amp;I18&amp;J18&amp;K18&amp;L18</f>
        <v xml:space="preserve">En févier, 69 jrs soit : N°1 : 28 jrs + N°2 : 28 jrs + N°3 : 2 jrs + N°4 : 11 jrs </v>
      </c>
    </row>
    <row r="32" spans="1:14" x14ac:dyDescent="0.25">
      <c r="A32" s="8" t="str">
        <f t="shared" si="4"/>
        <v xml:space="preserve">En mars, 64 jrs soit : N°1 : 31 jrs + N°2 : 2 jrs + N°3 : 31 jrs </v>
      </c>
    </row>
    <row r="33" spans="1:10" x14ac:dyDescent="0.25">
      <c r="A33" s="8" t="str">
        <f t="shared" si="4"/>
        <v xml:space="preserve">En avril, 57 jrs soit : N°1 : 30 jrs + N°7 : 27 jrs </v>
      </c>
    </row>
    <row r="34" spans="1:10" x14ac:dyDescent="0.25">
      <c r="A34" s="8" t="str">
        <f t="shared" si="4"/>
        <v xml:space="preserve">En mai, 36 jrs soit : N°1 : 5 jrs + N°7 : 31 jrs </v>
      </c>
      <c r="J34" s="26" t="s">
        <v>32</v>
      </c>
    </row>
    <row r="35" spans="1:10" x14ac:dyDescent="0.25">
      <c r="A35" s="8" t="str">
        <f t="shared" si="4"/>
        <v>En juin, Aucun jour</v>
      </c>
      <c r="J35" s="8" t="s">
        <v>33</v>
      </c>
    </row>
    <row r="36" spans="1:10" x14ac:dyDescent="0.25">
      <c r="A36" s="8" t="str">
        <f t="shared" si="4"/>
        <v xml:space="preserve">En juillet, 31 jrs soit : N°8 : 31 jrs </v>
      </c>
    </row>
    <row r="37" spans="1:10" x14ac:dyDescent="0.25">
      <c r="A37" s="8" t="str">
        <f t="shared" si="4"/>
        <v xml:space="preserve">En août, 53 jrs soit : N°5 : 22 jrs + N°8 : 31 jrs </v>
      </c>
    </row>
    <row r="38" spans="1:10" x14ac:dyDescent="0.25">
      <c r="A38" s="8" t="str">
        <f t="shared" si="4"/>
        <v xml:space="preserve">En septembre, 45 jrs soit : N°5 : 30 jrs + N°8 : 15 jrs </v>
      </c>
    </row>
    <row r="39" spans="1:10" x14ac:dyDescent="0.25">
      <c r="A39" s="8" t="str">
        <f t="shared" si="4"/>
        <v xml:space="preserve">En octobre, 20 jrs soit : N°5 : 20 jrs </v>
      </c>
    </row>
    <row r="40" spans="1:10" x14ac:dyDescent="0.25">
      <c r="A40" s="8" t="str">
        <f t="shared" si="4"/>
        <v xml:space="preserve">En novembre, 20 jrs soit : N°6 : 20 jrs </v>
      </c>
    </row>
    <row r="41" spans="1:10" x14ac:dyDescent="0.25">
      <c r="A41" s="8" t="str">
        <f t="shared" si="4"/>
        <v xml:space="preserve">En décembre, 1 jr soit : N°6 : 1 jr </v>
      </c>
      <c r="J41" s="8" t="s">
        <v>34</v>
      </c>
    </row>
  </sheetData>
  <conditionalFormatting sqref="C2:L13">
    <cfRule type="cellIs" dxfId="2" priority="3" operator="equal">
      <formula>0</formula>
    </cfRule>
  </conditionalFormatting>
  <conditionalFormatting sqref="A30:A41">
    <cfRule type="expression" dxfId="1" priority="2">
      <formula>MOD(ROW(),2)</formula>
    </cfRule>
  </conditionalFormatting>
  <conditionalFormatting sqref="A30:XFD41">
    <cfRule type="expression" dxfId="0" priority="1">
      <formula>MOD(ROW(),2)-1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Essai1-F1</vt:lpstr>
      <vt:lpstr>Essai2-F1</vt:lpstr>
      <vt:lpstr>Essai3-F1</vt:lpstr>
      <vt:lpstr>Essai3-F2</vt:lpstr>
      <vt:lpstr>Essai4-F2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Meunier</dc:creator>
  <cp:lastModifiedBy>Courtin</cp:lastModifiedBy>
  <dcterms:created xsi:type="dcterms:W3CDTF">2023-04-18T13:31:28Z</dcterms:created>
  <dcterms:modified xsi:type="dcterms:W3CDTF">2023-04-21T05:29:47Z</dcterms:modified>
</cp:coreProperties>
</file>