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rtin\Desktop\RéponcesCCM\"/>
    </mc:Choice>
  </mc:AlternateContent>
  <bookViews>
    <workbookView xWindow="0" yWindow="0" windowWidth="26130" windowHeight="10440" activeTab="4"/>
  </bookViews>
  <sheets>
    <sheet name="ds" sheetId="5" r:id="rId1"/>
    <sheet name="essai" sheetId="6" r:id="rId2"/>
    <sheet name="essai (2)" sheetId="7" r:id="rId3"/>
    <sheet name="essai (3)" sheetId="8" r:id="rId4"/>
    <sheet name="essai (4)" sheetId="9" r:id="rId5"/>
  </sheets>
  <definedNames>
    <definedName name="Années">'essai (3)'!$N$1:$N$28</definedName>
    <definedName name="Fériés">'essai (3)'!$R$1:$R$14</definedName>
    <definedName name="jour">ds!$A$4:$B$13</definedName>
    <definedName name="Mois">'essai (3)'!$O$1:$O$12</definedName>
  </definedNames>
  <calcPr calcId="152511"/>
</workbook>
</file>

<file path=xl/calcChain.xml><?xml version="1.0" encoding="utf-8"?>
<calcChain xmlns="http://schemas.openxmlformats.org/spreadsheetml/2006/main">
  <c r="J3" i="9" l="1"/>
  <c r="I3" i="9"/>
  <c r="H3" i="9"/>
  <c r="G3" i="9"/>
  <c r="B3" i="9"/>
  <c r="A3" i="9"/>
  <c r="E3" i="9"/>
  <c r="D3" i="9"/>
  <c r="C3" i="9"/>
  <c r="R1" i="8" l="1"/>
  <c r="R14" i="8" s="1"/>
  <c r="D2" i="8"/>
  <c r="R12" i="8" l="1"/>
  <c r="R5" i="8"/>
  <c r="R9" i="8"/>
  <c r="R13" i="8"/>
  <c r="R11" i="8"/>
  <c r="R2" i="8"/>
  <c r="R6" i="8"/>
  <c r="R10" i="8"/>
  <c r="B4" i="7"/>
  <c r="B5" i="7"/>
  <c r="B6" i="7"/>
  <c r="B7" i="7"/>
  <c r="B8" i="7"/>
  <c r="B9" i="7"/>
  <c r="B10" i="7"/>
  <c r="B11" i="7"/>
  <c r="B12" i="7"/>
  <c r="B13" i="7"/>
  <c r="B14" i="7"/>
  <c r="B15" i="7"/>
  <c r="B3" i="7"/>
  <c r="B3" i="8"/>
  <c r="B2" i="8"/>
  <c r="A4" i="8" s="1"/>
  <c r="D3" i="8"/>
  <c r="D4" i="8"/>
  <c r="R8" i="8" l="1"/>
  <c r="R3" i="8"/>
  <c r="R4" i="8"/>
  <c r="R7" i="8"/>
  <c r="A5" i="8"/>
  <c r="B4" i="8"/>
  <c r="B1" i="6"/>
  <c r="C3" i="7"/>
  <c r="B5" i="8" l="1"/>
  <c r="A6" i="8"/>
  <c r="B2" i="6"/>
  <c r="B3" i="6"/>
  <c r="B4" i="6"/>
  <c r="B5" i="6"/>
  <c r="B6" i="6"/>
  <c r="B7" i="6"/>
  <c r="B8" i="6"/>
  <c r="B9" i="6"/>
  <c r="B10" i="6"/>
  <c r="B11" i="6"/>
  <c r="B12" i="6"/>
  <c r="B13" i="6"/>
  <c r="C1" i="6"/>
  <c r="A7" i="8" l="1"/>
  <c r="B6" i="8"/>
  <c r="A8" i="8" l="1"/>
  <c r="B7" i="8"/>
  <c r="A9" i="8" l="1"/>
  <c r="B8" i="8"/>
  <c r="A10" i="8" l="1"/>
  <c r="B9" i="8"/>
  <c r="A11" i="8" l="1"/>
  <c r="B10" i="8"/>
  <c r="A12" i="8" l="1"/>
  <c r="B11" i="8"/>
  <c r="A13" i="8" l="1"/>
  <c r="B12" i="8"/>
  <c r="A14" i="8" l="1"/>
  <c r="B13" i="8"/>
  <c r="A15" i="8" l="1"/>
  <c r="B14" i="8"/>
  <c r="A16" i="8" l="1"/>
  <c r="B15" i="8"/>
  <c r="A17" i="8" l="1"/>
  <c r="B16" i="8"/>
  <c r="A18" i="8" l="1"/>
  <c r="B17" i="8"/>
  <c r="A19" i="8" l="1"/>
  <c r="B18" i="8"/>
  <c r="A20" i="8" l="1"/>
  <c r="B19" i="8"/>
  <c r="A21" i="8" l="1"/>
  <c r="B20" i="8"/>
  <c r="A22" i="8" l="1"/>
  <c r="B21" i="8"/>
  <c r="A23" i="8" l="1"/>
  <c r="B22" i="8"/>
  <c r="A24" i="8" l="1"/>
  <c r="B23" i="8"/>
  <c r="A25" i="8" l="1"/>
  <c r="B24" i="8"/>
  <c r="A26" i="8" l="1"/>
  <c r="B25" i="8"/>
  <c r="A27" i="8" l="1"/>
  <c r="B26" i="8"/>
  <c r="A28" i="8" l="1"/>
  <c r="B27" i="8"/>
  <c r="A29" i="8" l="1"/>
  <c r="B28" i="8"/>
  <c r="A30" i="8" l="1"/>
  <c r="B29" i="8"/>
  <c r="A31" i="8" l="1"/>
  <c r="B30" i="8"/>
  <c r="A32" i="8" l="1"/>
  <c r="B31" i="8"/>
  <c r="A33" i="8" l="1"/>
  <c r="B33" i="8" s="1"/>
  <c r="B32" i="8"/>
</calcChain>
</file>

<file path=xl/sharedStrings.xml><?xml version="1.0" encoding="utf-8"?>
<sst xmlns="http://schemas.openxmlformats.org/spreadsheetml/2006/main" count="48" uniqueCount="42">
  <si>
    <t>Lundi</t>
  </si>
  <si>
    <t>Mardi</t>
  </si>
  <si>
    <t>Mercredi</t>
  </si>
  <si>
    <t>Jeudi</t>
  </si>
  <si>
    <t>Vendredi</t>
  </si>
  <si>
    <t>Samedi</t>
  </si>
  <si>
    <t>Dimanche</t>
  </si>
  <si>
    <t>tous les noms présents dans le gestionnaire de noms et qui faisaient référence à la même zone du feuillet " ds " ont été effacés</t>
  </si>
  <si>
    <t>remplacé par un seul nom " jour " pour coller dans ta formule initiale</t>
  </si>
  <si>
    <t>Année</t>
  </si>
  <si>
    <t>Mois</t>
  </si>
  <si>
    <r>
      <t xml:space="preserve">B3 à B16 au format </t>
    </r>
    <r>
      <rPr>
        <b/>
        <sz val="12"/>
        <color theme="1"/>
        <rFont val="Arial"/>
        <family val="2"/>
      </rPr>
      <t>jjjj</t>
    </r>
  </si>
  <si>
    <t>nbJoursMois</t>
  </si>
  <si>
    <t>nom liste = Années</t>
  </si>
  <si>
    <t>nom liste = Mois</t>
  </si>
  <si>
    <r>
      <t xml:space="preserve">B3 à B33 au format </t>
    </r>
    <r>
      <rPr>
        <b/>
        <sz val="12"/>
        <color theme="1"/>
        <rFont val="Arial"/>
        <family val="2"/>
      </rPr>
      <t>jjjj</t>
    </r>
  </si>
  <si>
    <t>En B3 &gt;&gt;</t>
  </si>
  <si>
    <t>Jour de l'An</t>
  </si>
  <si>
    <t>Pâques</t>
  </si>
  <si>
    <t>lundi Pâques</t>
  </si>
  <si>
    <t>Ascension</t>
  </si>
  <si>
    <t>Fête du Travail 1erMai</t>
  </si>
  <si>
    <t>Armistice 1945 8-Mai</t>
  </si>
  <si>
    <t>Pentecôte</t>
  </si>
  <si>
    <t>Lundi de Pentecôte</t>
  </si>
  <si>
    <t>Fêt Nationale 14Juillet</t>
  </si>
  <si>
    <t>Assomption 15Août</t>
  </si>
  <si>
    <t>Toussaint 1erNovembre</t>
  </si>
  <si>
    <t>Armistice 1918 11Novembre</t>
  </si>
  <si>
    <t>Noël</t>
  </si>
  <si>
    <t>Nom liste des dates " Fériés "</t>
  </si>
  <si>
    <t>MFC pour les WE pour la sélection de cellules A3:B33</t>
  </si>
  <si>
    <t>MFC pour les jours fériés pour la sélection de cellules A3:B33</t>
  </si>
  <si>
    <t>En B2 &gt;&gt;</t>
  </si>
  <si>
    <t>En A4 &gt;&gt;</t>
  </si>
  <si>
    <t>Ces 2 dernières formules jusqu'à la ligne 33 pour tenir compte des mois longs</t>
  </si>
  <si>
    <t>exemple avec la date en B1</t>
  </si>
  <si>
    <r>
      <t xml:space="preserve">En A3 formule </t>
    </r>
    <r>
      <rPr>
        <b/>
        <sz val="12"/>
        <color theme="1"/>
        <rFont val="Arial"/>
        <family val="2"/>
      </rPr>
      <t>=SI(B1="";"";"A voir")</t>
    </r>
  </si>
  <si>
    <r>
      <t xml:space="preserve">en B3  </t>
    </r>
    <r>
      <rPr>
        <b/>
        <sz val="12"/>
        <color theme="1"/>
        <rFont val="Arial"/>
        <family val="2"/>
      </rPr>
      <t>=SI(B1="";"";NOMPROPRE(TEXTE(B1;"jjjj")))</t>
    </r>
    <r>
      <rPr>
        <sz val="12"/>
        <color theme="1"/>
        <rFont val="Arial"/>
        <family val="2"/>
      </rPr>
      <t xml:space="preserve"> ou (voir G3) </t>
    </r>
    <r>
      <rPr>
        <b/>
        <sz val="12"/>
        <color theme="1"/>
        <rFont val="Arial"/>
        <family val="2"/>
      </rPr>
      <t>=si(B1="";"";CHOISIR(JOURSEM(B1;2);"Lundi";"Mardi";"Mercredi";"Jeudi";"Vendredi";"Samedi";"Dimanche"))</t>
    </r>
  </si>
  <si>
    <r>
      <t xml:space="preserve">En E3 </t>
    </r>
    <r>
      <rPr>
        <b/>
        <sz val="12"/>
        <color theme="1"/>
        <rFont val="Arial"/>
        <family val="2"/>
      </rPr>
      <t>=si(B1="";"";B1)</t>
    </r>
    <r>
      <rPr>
        <sz val="12"/>
        <color theme="1"/>
        <rFont val="Arial"/>
        <family val="2"/>
      </rPr>
      <t xml:space="preserve"> au format cellule</t>
    </r>
    <r>
      <rPr>
        <b/>
        <sz val="12"/>
        <color theme="1"/>
        <rFont val="Arial"/>
        <family val="2"/>
      </rPr>
      <t xml:space="preserve"> aaaa</t>
    </r>
    <r>
      <rPr>
        <sz val="12"/>
        <color theme="1"/>
        <rFont val="Arial"/>
        <family val="2"/>
      </rPr>
      <t xml:space="preserve"> ou (voir J3) =si(B1="";"";</t>
    </r>
    <r>
      <rPr>
        <b/>
        <sz val="12"/>
        <color theme="1"/>
        <rFont val="Arial"/>
        <family val="2"/>
      </rPr>
      <t>TEXTE(B1;"aaaa"))</t>
    </r>
  </si>
  <si>
    <r>
      <t xml:space="preserve">En D3 </t>
    </r>
    <r>
      <rPr>
        <b/>
        <sz val="12"/>
        <color theme="1"/>
        <rFont val="Arial"/>
        <family val="2"/>
      </rPr>
      <t>=si(B1="";"";B1)</t>
    </r>
    <r>
      <rPr>
        <sz val="12"/>
        <color theme="1"/>
        <rFont val="Arial"/>
        <family val="2"/>
      </rPr>
      <t xml:space="preserve"> au format cellule</t>
    </r>
    <r>
      <rPr>
        <b/>
        <sz val="12"/>
        <color theme="1"/>
        <rFont val="Arial"/>
        <family val="2"/>
      </rPr>
      <t xml:space="preserve"> mmmm</t>
    </r>
    <r>
      <rPr>
        <sz val="12"/>
        <color theme="1"/>
        <rFont val="Arial"/>
        <family val="2"/>
      </rPr>
      <t xml:space="preserve"> ou(voir I3) </t>
    </r>
    <r>
      <rPr>
        <b/>
        <sz val="12"/>
        <color theme="1"/>
        <rFont val="Arial"/>
        <family val="2"/>
      </rPr>
      <t>=SI(B1="";"";TEXTE(B1;"mmmm"))</t>
    </r>
  </si>
  <si>
    <r>
      <t xml:space="preserve">En C3 </t>
    </r>
    <r>
      <rPr>
        <b/>
        <sz val="12"/>
        <color theme="1"/>
        <rFont val="Arial"/>
        <family val="2"/>
      </rPr>
      <t>=si(B1="";"";B1)</t>
    </r>
    <r>
      <rPr>
        <sz val="12"/>
        <color theme="1"/>
        <rFont val="Arial"/>
        <family val="2"/>
      </rPr>
      <t xml:space="preserve"> au format cellule</t>
    </r>
    <r>
      <rPr>
        <b/>
        <sz val="12"/>
        <color theme="1"/>
        <rFont val="Arial"/>
        <family val="2"/>
      </rPr>
      <t xml:space="preserve"> jj</t>
    </r>
    <r>
      <rPr>
        <sz val="12"/>
        <color theme="1"/>
        <rFont val="Arial"/>
        <family val="2"/>
      </rPr>
      <t xml:space="preserve"> ou (voir H3) </t>
    </r>
    <r>
      <rPr>
        <b/>
        <sz val="12"/>
        <color theme="1"/>
        <rFont val="Arial"/>
        <family val="2"/>
      </rPr>
      <t>=SI(B1="";"";TEXTE(B1;"jj"))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</si>
</sst>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dd"/>
    <numFmt numFmtId="165" formatCode="dd"/>
    <numFmt numFmtId="166" formatCode="mmmm"/>
    <numFmt numFmtId="167" formatCode="yyyy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5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0" fontId="2" fillId="0" borderId="0" xfId="0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" fontId="0" fillId="0" borderId="0" xfId="0" applyNumberFormat="1" applyFill="1" applyAlignment="1">
      <alignment horizontal="left" vertical="center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 vertical="center"/>
    </xf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14" fontId="1" fillId="0" borderId="0" xfId="0" applyNumberFormat="1" applyFont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2" fillId="0" borderId="1" xfId="0" applyFont="1" applyBorder="1"/>
    <xf numFmtId="0" fontId="2" fillId="0" borderId="0" xfId="0" quotePrefix="1" applyFont="1"/>
  </cellXfs>
  <cellStyles count="1">
    <cellStyle name="Normal" xfId="0" builtinId="0"/>
  </cellStyles>
  <dxfs count="2">
    <dxf>
      <fill>
        <patternFill>
          <bgColor theme="0" tint="-0.34998626667073579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57150</xdr:rowOff>
    </xdr:from>
    <xdr:to>
      <xdr:col>8</xdr:col>
      <xdr:colOff>608905</xdr:colOff>
      <xdr:row>45</xdr:row>
      <xdr:rowOff>56720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0" y="5248275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114300</xdr:rowOff>
    </xdr:from>
    <xdr:to>
      <xdr:col>8</xdr:col>
      <xdr:colOff>608905</xdr:colOff>
      <xdr:row>25</xdr:row>
      <xdr:rowOff>104345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148590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3"/>
  <sheetViews>
    <sheetView workbookViewId="0">
      <selection activeCell="A4" sqref="A4:B13"/>
    </sheetView>
  </sheetViews>
  <sheetFormatPr baseColWidth="10" defaultRowHeight="15" x14ac:dyDescent="0.2"/>
  <sheetData>
    <row r="4" spans="1:2" x14ac:dyDescent="0.2">
      <c r="A4">
        <v>2</v>
      </c>
      <c r="B4" t="s">
        <v>0</v>
      </c>
    </row>
    <row r="5" spans="1:2" x14ac:dyDescent="0.2">
      <c r="A5">
        <v>3</v>
      </c>
      <c r="B5" t="s">
        <v>1</v>
      </c>
    </row>
    <row r="6" spans="1:2" x14ac:dyDescent="0.2">
      <c r="A6">
        <v>4</v>
      </c>
      <c r="B6" t="s">
        <v>2</v>
      </c>
    </row>
    <row r="7" spans="1:2" x14ac:dyDescent="0.2">
      <c r="A7">
        <v>5</v>
      </c>
      <c r="B7" t="s">
        <v>3</v>
      </c>
    </row>
    <row r="8" spans="1:2" x14ac:dyDescent="0.2">
      <c r="A8">
        <v>6</v>
      </c>
      <c r="B8" t="s">
        <v>4</v>
      </c>
    </row>
    <row r="9" spans="1:2" x14ac:dyDescent="0.2">
      <c r="A9">
        <v>7</v>
      </c>
      <c r="B9" t="s">
        <v>5</v>
      </c>
    </row>
    <row r="10" spans="1:2" x14ac:dyDescent="0.2">
      <c r="A10">
        <v>8</v>
      </c>
      <c r="B10" t="s">
        <v>6</v>
      </c>
    </row>
    <row r="11" spans="1:2" x14ac:dyDescent="0.2">
      <c r="A11">
        <v>9</v>
      </c>
      <c r="B11" t="s">
        <v>0</v>
      </c>
    </row>
    <row r="12" spans="1:2" x14ac:dyDescent="0.2">
      <c r="A12">
        <v>10</v>
      </c>
      <c r="B12" t="s">
        <v>1</v>
      </c>
    </row>
    <row r="13" spans="1:2" x14ac:dyDescent="0.2">
      <c r="A13">
        <v>11</v>
      </c>
      <c r="B1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2" sqref="B2"/>
    </sheetView>
  </sheetViews>
  <sheetFormatPr baseColWidth="10" defaultRowHeight="15" x14ac:dyDescent="0.2"/>
  <cols>
    <col min="2" max="2" width="10.88671875" style="1"/>
  </cols>
  <sheetData>
    <row r="1" spans="1:7" x14ac:dyDescent="0.2">
      <c r="A1">
        <v>1</v>
      </c>
      <c r="B1" t="str">
        <f>IFERROR(VLOOKUP(A1,jour,2,0),"")</f>
        <v/>
      </c>
      <c r="C1" t="str">
        <f t="shared" ref="C1" ca="1" si="0">_xlfn.FORMULATEXT(B1)</f>
        <v>=SIERREUR(RECHERCHEV(A1;jour;2;0);"")</v>
      </c>
    </row>
    <row r="2" spans="1:7" x14ac:dyDescent="0.2">
      <c r="A2">
        <v>2</v>
      </c>
      <c r="B2" t="str">
        <f t="shared" ref="B2:B13" si="1">IFERROR(VLOOKUP(A2,jour,2,0),"")</f>
        <v>Lundi</v>
      </c>
      <c r="G2" t="s">
        <v>7</v>
      </c>
    </row>
    <row r="3" spans="1:7" x14ac:dyDescent="0.2">
      <c r="A3">
        <v>3</v>
      </c>
      <c r="B3" t="str">
        <f t="shared" si="1"/>
        <v>Mardi</v>
      </c>
      <c r="G3" s="2" t="s">
        <v>8</v>
      </c>
    </row>
    <row r="4" spans="1:7" x14ac:dyDescent="0.2">
      <c r="A4">
        <v>4</v>
      </c>
      <c r="B4" t="str">
        <f t="shared" si="1"/>
        <v>Mercredi</v>
      </c>
    </row>
    <row r="5" spans="1:7" x14ac:dyDescent="0.2">
      <c r="A5">
        <v>5</v>
      </c>
      <c r="B5" t="str">
        <f t="shared" si="1"/>
        <v>Jeudi</v>
      </c>
    </row>
    <row r="6" spans="1:7" x14ac:dyDescent="0.2">
      <c r="A6">
        <v>6</v>
      </c>
      <c r="B6" t="str">
        <f t="shared" si="1"/>
        <v>Vendredi</v>
      </c>
    </row>
    <row r="7" spans="1:7" x14ac:dyDescent="0.2">
      <c r="A7">
        <v>7</v>
      </c>
      <c r="B7" t="str">
        <f t="shared" si="1"/>
        <v>Samedi</v>
      </c>
    </row>
    <row r="8" spans="1:7" x14ac:dyDescent="0.2">
      <c r="A8">
        <v>8</v>
      </c>
      <c r="B8" t="str">
        <f t="shared" si="1"/>
        <v>Dimanche</v>
      </c>
    </row>
    <row r="9" spans="1:7" x14ac:dyDescent="0.2">
      <c r="A9">
        <v>9</v>
      </c>
      <c r="B9" t="str">
        <f t="shared" si="1"/>
        <v>Lundi</v>
      </c>
    </row>
    <row r="10" spans="1:7" x14ac:dyDescent="0.2">
      <c r="A10">
        <v>10</v>
      </c>
      <c r="B10" t="str">
        <f t="shared" si="1"/>
        <v>Mardi</v>
      </c>
    </row>
    <row r="11" spans="1:7" x14ac:dyDescent="0.2">
      <c r="A11">
        <v>11</v>
      </c>
      <c r="B11" t="str">
        <f t="shared" si="1"/>
        <v>Mercredi</v>
      </c>
    </row>
    <row r="12" spans="1:7" x14ac:dyDescent="0.2">
      <c r="A12">
        <v>9</v>
      </c>
      <c r="B12" t="str">
        <f t="shared" si="1"/>
        <v>Lundi</v>
      </c>
    </row>
    <row r="13" spans="1:7" x14ac:dyDescent="0.2">
      <c r="A13">
        <v>13</v>
      </c>
      <c r="B13" t="str">
        <f t="shared" si="1"/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3" sqref="A3"/>
    </sheetView>
  </sheetViews>
  <sheetFormatPr baseColWidth="10" defaultRowHeight="15" x14ac:dyDescent="0.2"/>
  <cols>
    <col min="2" max="2" width="11.5546875" style="1"/>
  </cols>
  <sheetData>
    <row r="1" spans="1:6" ht="15.75" x14ac:dyDescent="0.25">
      <c r="A1" s="3" t="s">
        <v>9</v>
      </c>
      <c r="B1" s="3">
        <v>2023</v>
      </c>
      <c r="C1" s="3" t="s">
        <v>10</v>
      </c>
      <c r="D1" s="3">
        <v>4</v>
      </c>
      <c r="F1" t="s">
        <v>11</v>
      </c>
    </row>
    <row r="2" spans="1:6" x14ac:dyDescent="0.2">
      <c r="B2"/>
    </row>
    <row r="3" spans="1:6" x14ac:dyDescent="0.2">
      <c r="A3">
        <v>1</v>
      </c>
      <c r="B3" s="4">
        <f>DATE($B$1,$D$1,A3)</f>
        <v>45017</v>
      </c>
      <c r="C3" t="str">
        <f t="shared" ref="C3" ca="1" si="0">_xlfn.FORMULATEXT(B3)</f>
        <v>=DATE($B$1;$D$1;A3)</v>
      </c>
    </row>
    <row r="4" spans="1:6" x14ac:dyDescent="0.2">
      <c r="A4">
        <v>2</v>
      </c>
      <c r="B4" s="4">
        <f t="shared" ref="B4:B15" si="1">DATE($B$1,$D$1,A4)</f>
        <v>45018</v>
      </c>
    </row>
    <row r="5" spans="1:6" x14ac:dyDescent="0.2">
      <c r="A5">
        <v>3</v>
      </c>
      <c r="B5" s="4">
        <f t="shared" si="1"/>
        <v>45019</v>
      </c>
    </row>
    <row r="6" spans="1:6" x14ac:dyDescent="0.2">
      <c r="A6">
        <v>4</v>
      </c>
      <c r="B6" s="4">
        <f t="shared" si="1"/>
        <v>45020</v>
      </c>
    </row>
    <row r="7" spans="1:6" x14ac:dyDescent="0.2">
      <c r="A7">
        <v>5</v>
      </c>
      <c r="B7" s="4">
        <f t="shared" si="1"/>
        <v>45021</v>
      </c>
    </row>
    <row r="8" spans="1:6" x14ac:dyDescent="0.2">
      <c r="A8">
        <v>6</v>
      </c>
      <c r="B8" s="4">
        <f t="shared" si="1"/>
        <v>45022</v>
      </c>
    </row>
    <row r="9" spans="1:6" x14ac:dyDescent="0.2">
      <c r="A9">
        <v>7</v>
      </c>
      <c r="B9" s="4">
        <f t="shared" si="1"/>
        <v>45023</v>
      </c>
    </row>
    <row r="10" spans="1:6" x14ac:dyDescent="0.2">
      <c r="A10">
        <v>8</v>
      </c>
      <c r="B10" s="4">
        <f t="shared" si="1"/>
        <v>45024</v>
      </c>
    </row>
    <row r="11" spans="1:6" x14ac:dyDescent="0.2">
      <c r="A11">
        <v>9</v>
      </c>
      <c r="B11" s="4">
        <f t="shared" si="1"/>
        <v>45025</v>
      </c>
    </row>
    <row r="12" spans="1:6" x14ac:dyDescent="0.2">
      <c r="A12">
        <v>10</v>
      </c>
      <c r="B12" s="4">
        <f t="shared" si="1"/>
        <v>45026</v>
      </c>
    </row>
    <row r="13" spans="1:6" x14ac:dyDescent="0.2">
      <c r="A13">
        <v>11</v>
      </c>
      <c r="B13" s="4">
        <f t="shared" si="1"/>
        <v>45027</v>
      </c>
    </row>
    <row r="14" spans="1:6" x14ac:dyDescent="0.2">
      <c r="A14">
        <v>9</v>
      </c>
      <c r="B14" s="4">
        <f t="shared" si="1"/>
        <v>45025</v>
      </c>
    </row>
    <row r="15" spans="1:6" x14ac:dyDescent="0.2">
      <c r="A15">
        <v>13</v>
      </c>
      <c r="B15" s="4">
        <f t="shared" si="1"/>
        <v>45029</v>
      </c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C6" sqref="C6"/>
    </sheetView>
  </sheetViews>
  <sheetFormatPr baseColWidth="10" defaultRowHeight="15" x14ac:dyDescent="0.2"/>
  <cols>
    <col min="2" max="2" width="11.5546875" style="1"/>
    <col min="10" max="13" width="1.5546875" customWidth="1"/>
    <col min="14" max="14" width="7.33203125" customWidth="1"/>
    <col min="15" max="15" width="6.21875" customWidth="1"/>
  </cols>
  <sheetData>
    <row r="1" spans="1:18" ht="15.75" x14ac:dyDescent="0.25">
      <c r="A1" s="3" t="s">
        <v>9</v>
      </c>
      <c r="B1" s="3">
        <v>2023</v>
      </c>
      <c r="C1" s="3" t="s">
        <v>10</v>
      </c>
      <c r="D1" s="3">
        <v>5</v>
      </c>
      <c r="F1" t="s">
        <v>15</v>
      </c>
      <c r="N1">
        <v>2023</v>
      </c>
      <c r="O1">
        <v>1</v>
      </c>
      <c r="Q1" s="7" t="s">
        <v>17</v>
      </c>
      <c r="R1" s="8">
        <f>DATE($B$1,1,1)</f>
        <v>44927</v>
      </c>
    </row>
    <row r="2" spans="1:18" ht="15.75" x14ac:dyDescent="0.25">
      <c r="A2" s="5" t="s">
        <v>12</v>
      </c>
      <c r="B2" s="6">
        <f>DAY(DATE($B$1,$D$1+1,1)-1)</f>
        <v>31</v>
      </c>
      <c r="C2" s="13" t="s">
        <v>33</v>
      </c>
      <c r="D2" s="14" t="str">
        <f ca="1">_xlfn.FORMULATEXT(B2)</f>
        <v>=JOUR(DATE($B$1;$D$1+1;1)-1)</v>
      </c>
      <c r="E2" s="11"/>
      <c r="F2" s="11"/>
      <c r="G2" s="12"/>
      <c r="H2" s="11"/>
      <c r="N2">
        <v>2024</v>
      </c>
      <c r="O2">
        <v>2</v>
      </c>
      <c r="Q2" s="9" t="s">
        <v>18</v>
      </c>
      <c r="R2" s="8">
        <f>ROUND(DATE(YEAR(R1),4,MOD(234-11*MOD(YEAR(R1),19),30))/7,0)*7-6</f>
        <v>45025</v>
      </c>
    </row>
    <row r="3" spans="1:18" ht="15.75" x14ac:dyDescent="0.25">
      <c r="A3">
        <v>1</v>
      </c>
      <c r="B3" s="4">
        <f t="shared" ref="B3:B33" si="0">IF(A3="","",DATE($B$1,$D$1,A3))</f>
        <v>45047</v>
      </c>
      <c r="C3" s="13" t="s">
        <v>16</v>
      </c>
      <c r="D3" s="14" t="str">
        <f ca="1">_xlfn.FORMULATEXT(B3)</f>
        <v>=SI(A3="";"";DATE($B$1;$D$1;A3))</v>
      </c>
      <c r="E3" s="11"/>
      <c r="F3" s="11"/>
      <c r="G3" s="11"/>
      <c r="H3" s="11"/>
      <c r="N3">
        <v>2025</v>
      </c>
      <c r="O3">
        <v>3</v>
      </c>
      <c r="Q3" s="9" t="s">
        <v>19</v>
      </c>
      <c r="R3" s="8">
        <f>R2+1</f>
        <v>45026</v>
      </c>
    </row>
    <row r="4" spans="1:18" ht="15.75" x14ac:dyDescent="0.25">
      <c r="A4">
        <f>IF(A3="","",IF(A3=$B$2,"",A3+1))</f>
        <v>2</v>
      </c>
      <c r="B4" s="4">
        <f t="shared" si="0"/>
        <v>45048</v>
      </c>
      <c r="C4" s="13" t="s">
        <v>34</v>
      </c>
      <c r="D4" s="14" t="str">
        <f ca="1">_xlfn.FORMULATEXT(A4)</f>
        <v>=SI(A3="";"";SI(A3=$B$2;"";A3+1))</v>
      </c>
      <c r="E4" s="11"/>
      <c r="F4" s="11"/>
      <c r="G4" s="11"/>
      <c r="H4" s="11"/>
      <c r="N4">
        <v>2026</v>
      </c>
      <c r="O4">
        <v>4</v>
      </c>
      <c r="Q4" s="9" t="s">
        <v>20</v>
      </c>
      <c r="R4" s="8">
        <f>R2+39</f>
        <v>45064</v>
      </c>
    </row>
    <row r="5" spans="1:18" ht="15.75" x14ac:dyDescent="0.25">
      <c r="A5">
        <f t="shared" ref="A5:A33" si="1">IF(A4="","",IF(A4=$B$2,"",A4+1))</f>
        <v>3</v>
      </c>
      <c r="B5" s="4">
        <f t="shared" si="0"/>
        <v>45049</v>
      </c>
      <c r="C5" s="14" t="s">
        <v>35</v>
      </c>
      <c r="D5" s="14"/>
      <c r="E5" s="11"/>
      <c r="F5" s="11"/>
      <c r="G5" s="11"/>
      <c r="H5" s="11"/>
      <c r="N5">
        <v>2027</v>
      </c>
      <c r="O5">
        <v>5</v>
      </c>
      <c r="Q5" s="7" t="s">
        <v>21</v>
      </c>
      <c r="R5" s="8">
        <f>DATE(YEAR(R1),5,1)</f>
        <v>45047</v>
      </c>
    </row>
    <row r="6" spans="1:18" x14ac:dyDescent="0.2">
      <c r="A6">
        <f t="shared" si="1"/>
        <v>4</v>
      </c>
      <c r="B6" s="4">
        <f t="shared" si="0"/>
        <v>45050</v>
      </c>
      <c r="N6">
        <v>2028</v>
      </c>
      <c r="O6">
        <v>6</v>
      </c>
      <c r="Q6" s="7" t="s">
        <v>22</v>
      </c>
      <c r="R6" s="8">
        <f>DATE(YEAR(R1),5,8)</f>
        <v>45054</v>
      </c>
    </row>
    <row r="7" spans="1:18" ht="15.75" x14ac:dyDescent="0.25">
      <c r="A7">
        <f t="shared" si="1"/>
        <v>5</v>
      </c>
      <c r="B7" s="4">
        <f t="shared" si="0"/>
        <v>45051</v>
      </c>
      <c r="D7" s="10" t="s">
        <v>31</v>
      </c>
      <c r="N7">
        <v>2029</v>
      </c>
      <c r="O7">
        <v>7</v>
      </c>
      <c r="Q7" s="9" t="s">
        <v>23</v>
      </c>
      <c r="R7" s="8">
        <f>R2+49</f>
        <v>45074</v>
      </c>
    </row>
    <row r="8" spans="1:18" x14ac:dyDescent="0.2">
      <c r="A8">
        <f t="shared" si="1"/>
        <v>6</v>
      </c>
      <c r="B8" s="4">
        <f t="shared" si="0"/>
        <v>45052</v>
      </c>
      <c r="N8">
        <v>2030</v>
      </c>
      <c r="O8">
        <v>8</v>
      </c>
      <c r="Q8" s="9" t="s">
        <v>24</v>
      </c>
      <c r="R8" s="8">
        <f>R2+50</f>
        <v>45075</v>
      </c>
    </row>
    <row r="9" spans="1:18" x14ac:dyDescent="0.2">
      <c r="A9">
        <f t="shared" si="1"/>
        <v>7</v>
      </c>
      <c r="B9" s="4">
        <f t="shared" si="0"/>
        <v>45053</v>
      </c>
      <c r="N9">
        <v>2031</v>
      </c>
      <c r="O9">
        <v>9</v>
      </c>
      <c r="Q9" s="7" t="s">
        <v>25</v>
      </c>
      <c r="R9" s="8">
        <f>DATE(YEAR(R1),7,14)</f>
        <v>45121</v>
      </c>
    </row>
    <row r="10" spans="1:18" x14ac:dyDescent="0.2">
      <c r="A10">
        <f t="shared" si="1"/>
        <v>8</v>
      </c>
      <c r="B10" s="4">
        <f t="shared" si="0"/>
        <v>45054</v>
      </c>
      <c r="N10">
        <v>2032</v>
      </c>
      <c r="O10">
        <v>10</v>
      </c>
      <c r="Q10" s="7" t="s">
        <v>26</v>
      </c>
      <c r="R10" s="8">
        <f>DATE(YEAR(R1),8,15)</f>
        <v>45153</v>
      </c>
    </row>
    <row r="11" spans="1:18" x14ac:dyDescent="0.2">
      <c r="A11">
        <f t="shared" si="1"/>
        <v>9</v>
      </c>
      <c r="B11" s="4">
        <f t="shared" si="0"/>
        <v>45055</v>
      </c>
      <c r="N11">
        <v>2033</v>
      </c>
      <c r="O11">
        <v>11</v>
      </c>
      <c r="Q11" s="7" t="s">
        <v>27</v>
      </c>
      <c r="R11" s="8">
        <f>DATE(YEAR(R1),11,1)</f>
        <v>45231</v>
      </c>
    </row>
    <row r="12" spans="1:18" x14ac:dyDescent="0.2">
      <c r="A12">
        <f t="shared" si="1"/>
        <v>10</v>
      </c>
      <c r="B12" s="4">
        <f t="shared" si="0"/>
        <v>45056</v>
      </c>
      <c r="N12">
        <v>2034</v>
      </c>
      <c r="O12">
        <v>12</v>
      </c>
      <c r="Q12" s="7" t="s">
        <v>28</v>
      </c>
      <c r="R12" s="8">
        <f>DATE(YEAR(R1),11,11)</f>
        <v>45241</v>
      </c>
    </row>
    <row r="13" spans="1:18" ht="15.75" x14ac:dyDescent="0.25">
      <c r="A13">
        <f t="shared" si="1"/>
        <v>11</v>
      </c>
      <c r="B13" s="4">
        <f t="shared" si="0"/>
        <v>45057</v>
      </c>
      <c r="N13">
        <v>2035</v>
      </c>
      <c r="O13" s="10" t="s">
        <v>14</v>
      </c>
      <c r="Q13" s="9" t="s">
        <v>29</v>
      </c>
      <c r="R13" s="8">
        <f>DATE(YEAR(R1),12,25)</f>
        <v>45285</v>
      </c>
    </row>
    <row r="14" spans="1:18" x14ac:dyDescent="0.2">
      <c r="A14">
        <f t="shared" si="1"/>
        <v>12</v>
      </c>
      <c r="B14" s="4">
        <f t="shared" si="0"/>
        <v>45058</v>
      </c>
      <c r="N14">
        <v>2036</v>
      </c>
      <c r="Q14" s="7" t="s">
        <v>17</v>
      </c>
      <c r="R14" s="8">
        <f>DATE(YEAR(R1)+1,1,1)</f>
        <v>45292</v>
      </c>
    </row>
    <row r="15" spans="1:18" ht="15.75" x14ac:dyDescent="0.25">
      <c r="A15">
        <f t="shared" si="1"/>
        <v>13</v>
      </c>
      <c r="B15" s="4">
        <f t="shared" si="0"/>
        <v>45059</v>
      </c>
      <c r="N15">
        <v>2037</v>
      </c>
      <c r="R15" s="10" t="s">
        <v>30</v>
      </c>
    </row>
    <row r="16" spans="1:18" x14ac:dyDescent="0.2">
      <c r="A16">
        <f t="shared" si="1"/>
        <v>14</v>
      </c>
      <c r="B16" s="4">
        <f t="shared" si="0"/>
        <v>45060</v>
      </c>
      <c r="N16">
        <v>2038</v>
      </c>
    </row>
    <row r="17" spans="1:14" x14ac:dyDescent="0.2">
      <c r="A17">
        <f t="shared" si="1"/>
        <v>15</v>
      </c>
      <c r="B17" s="4">
        <f t="shared" si="0"/>
        <v>45061</v>
      </c>
      <c r="N17">
        <v>2039</v>
      </c>
    </row>
    <row r="18" spans="1:14" x14ac:dyDescent="0.2">
      <c r="A18">
        <f t="shared" si="1"/>
        <v>16</v>
      </c>
      <c r="B18" s="4">
        <f t="shared" si="0"/>
        <v>45062</v>
      </c>
      <c r="N18">
        <v>2040</v>
      </c>
    </row>
    <row r="19" spans="1:14" x14ac:dyDescent="0.2">
      <c r="A19">
        <f t="shared" si="1"/>
        <v>17</v>
      </c>
      <c r="B19" s="4">
        <f t="shared" si="0"/>
        <v>45063</v>
      </c>
      <c r="N19">
        <v>2041</v>
      </c>
    </row>
    <row r="20" spans="1:14" x14ac:dyDescent="0.2">
      <c r="A20">
        <f t="shared" si="1"/>
        <v>18</v>
      </c>
      <c r="B20" s="4">
        <f t="shared" si="0"/>
        <v>45064</v>
      </c>
      <c r="N20">
        <v>2042</v>
      </c>
    </row>
    <row r="21" spans="1:14" x14ac:dyDescent="0.2">
      <c r="A21">
        <f t="shared" si="1"/>
        <v>19</v>
      </c>
      <c r="B21" s="4">
        <f t="shared" si="0"/>
        <v>45065</v>
      </c>
      <c r="N21">
        <v>2043</v>
      </c>
    </row>
    <row r="22" spans="1:14" x14ac:dyDescent="0.2">
      <c r="A22">
        <f t="shared" si="1"/>
        <v>20</v>
      </c>
      <c r="B22" s="4">
        <f t="shared" si="0"/>
        <v>45066</v>
      </c>
      <c r="N22">
        <v>2044</v>
      </c>
    </row>
    <row r="23" spans="1:14" x14ac:dyDescent="0.2">
      <c r="A23">
        <f t="shared" si="1"/>
        <v>21</v>
      </c>
      <c r="B23" s="4">
        <f t="shared" si="0"/>
        <v>45067</v>
      </c>
      <c r="N23">
        <v>2045</v>
      </c>
    </row>
    <row r="24" spans="1:14" x14ac:dyDescent="0.2">
      <c r="A24">
        <f t="shared" si="1"/>
        <v>22</v>
      </c>
      <c r="B24" s="4">
        <f t="shared" si="0"/>
        <v>45068</v>
      </c>
      <c r="N24">
        <v>2046</v>
      </c>
    </row>
    <row r="25" spans="1:14" x14ac:dyDescent="0.2">
      <c r="A25">
        <f t="shared" si="1"/>
        <v>23</v>
      </c>
      <c r="B25" s="4">
        <f t="shared" si="0"/>
        <v>45069</v>
      </c>
      <c r="N25">
        <v>2047</v>
      </c>
    </row>
    <row r="26" spans="1:14" x14ac:dyDescent="0.2">
      <c r="A26">
        <f t="shared" si="1"/>
        <v>24</v>
      </c>
      <c r="B26" s="4">
        <f t="shared" si="0"/>
        <v>45070</v>
      </c>
      <c r="N26">
        <v>2048</v>
      </c>
    </row>
    <row r="27" spans="1:14" ht="15.75" x14ac:dyDescent="0.25">
      <c r="A27">
        <f t="shared" si="1"/>
        <v>25</v>
      </c>
      <c r="B27" s="4">
        <f t="shared" si="0"/>
        <v>45071</v>
      </c>
      <c r="D27" s="10" t="s">
        <v>32</v>
      </c>
      <c r="N27">
        <v>2049</v>
      </c>
    </row>
    <row r="28" spans="1:14" x14ac:dyDescent="0.2">
      <c r="A28">
        <f t="shared" si="1"/>
        <v>26</v>
      </c>
      <c r="B28" s="4">
        <f t="shared" si="0"/>
        <v>45072</v>
      </c>
      <c r="N28">
        <v>2050</v>
      </c>
    </row>
    <row r="29" spans="1:14" x14ac:dyDescent="0.2">
      <c r="A29">
        <f t="shared" si="1"/>
        <v>27</v>
      </c>
      <c r="B29" s="4">
        <f t="shared" si="0"/>
        <v>45073</v>
      </c>
    </row>
    <row r="30" spans="1:14" ht="15.75" x14ac:dyDescent="0.25">
      <c r="A30">
        <f t="shared" si="1"/>
        <v>28</v>
      </c>
      <c r="B30" s="4">
        <f t="shared" si="0"/>
        <v>45074</v>
      </c>
      <c r="N30" s="10" t="s">
        <v>13</v>
      </c>
    </row>
    <row r="31" spans="1:14" x14ac:dyDescent="0.2">
      <c r="A31">
        <f t="shared" si="1"/>
        <v>29</v>
      </c>
      <c r="B31" s="4">
        <f t="shared" si="0"/>
        <v>45075</v>
      </c>
    </row>
    <row r="32" spans="1:14" x14ac:dyDescent="0.2">
      <c r="A32">
        <f t="shared" si="1"/>
        <v>30</v>
      </c>
      <c r="B32" s="4">
        <f t="shared" si="0"/>
        <v>45076</v>
      </c>
    </row>
    <row r="33" spans="1:2" x14ac:dyDescent="0.2">
      <c r="A33">
        <f t="shared" si="1"/>
        <v>31</v>
      </c>
      <c r="B33" s="4">
        <f t="shared" si="0"/>
        <v>45077</v>
      </c>
    </row>
  </sheetData>
  <conditionalFormatting sqref="A3:B33">
    <cfRule type="expression" dxfId="1" priority="1">
      <formula>AND($B3&lt;&gt;"",VLOOKUP($B3,Fériés,1,FALSE))</formula>
    </cfRule>
    <cfRule type="expression" dxfId="0" priority="3">
      <formula>AND($B3&lt;&gt;"",WEEKDAY($B3,2)&gt;5)</formula>
    </cfRule>
  </conditionalFormatting>
  <dataValidations count="2">
    <dataValidation type="list" allowBlank="1" showInputMessage="1" showErrorMessage="1" sqref="B1">
      <formula1>Années</formula1>
    </dataValidation>
    <dataValidation type="list" allowBlank="1" showInputMessage="1" showErrorMessage="1" sqref="D1">
      <formula1>Mois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15" sqref="A15"/>
    </sheetView>
  </sheetViews>
  <sheetFormatPr baseColWidth="10" defaultRowHeight="15" x14ac:dyDescent="0.2"/>
  <cols>
    <col min="2" max="2" width="11.5546875" style="1"/>
  </cols>
  <sheetData>
    <row r="1" spans="1:10" ht="15.75" x14ac:dyDescent="0.25">
      <c r="B1" s="15">
        <v>45019</v>
      </c>
      <c r="C1" t="s">
        <v>36</v>
      </c>
    </row>
    <row r="2" spans="1:10" x14ac:dyDescent="0.2">
      <c r="B2"/>
    </row>
    <row r="3" spans="1:10" x14ac:dyDescent="0.2">
      <c r="A3" s="19" t="str">
        <f>IF(B1="","","A voir")</f>
        <v>A voir</v>
      </c>
      <c r="B3" s="19" t="str">
        <f>IF(B1="","",PROPER(TEXT(B1,"jjjj")))</f>
        <v>Lundi</v>
      </c>
      <c r="C3" s="16">
        <f>B1</f>
        <v>45019</v>
      </c>
      <c r="D3" s="17">
        <f>B1</f>
        <v>45019</v>
      </c>
      <c r="E3" s="18">
        <f>B1</f>
        <v>45019</v>
      </c>
      <c r="G3" s="2" t="str">
        <f>IF(B1="","",CHOOSE(WEEKDAY(B1,2),"Lundi","Mardi","Mercredi","Jeudi","Vendredi","Samedi","Dimanche"))</f>
        <v>Lundi</v>
      </c>
      <c r="H3" t="str">
        <f>IF(B1="","",TEXT(B1,"jj"))</f>
        <v>03</v>
      </c>
      <c r="I3" t="str">
        <f>IF(B1="","",TEXT(B1,"mmmm"))</f>
        <v>avril</v>
      </c>
      <c r="J3" t="str">
        <f>IF(B1="","",TEXT(B1,"aaaa"))</f>
        <v>2023</v>
      </c>
    </row>
    <row r="4" spans="1:10" x14ac:dyDescent="0.2">
      <c r="A4" s="20"/>
      <c r="B4"/>
    </row>
    <row r="5" spans="1:10" ht="15.75" x14ac:dyDescent="0.25">
      <c r="A5" t="s">
        <v>37</v>
      </c>
      <c r="B5" s="20"/>
    </row>
    <row r="6" spans="1:10" x14ac:dyDescent="0.2">
      <c r="B6"/>
    </row>
    <row r="7" spans="1:10" ht="15.75" x14ac:dyDescent="0.25">
      <c r="A7" t="s">
        <v>38</v>
      </c>
      <c r="B7"/>
    </row>
    <row r="8" spans="1:10" x14ac:dyDescent="0.2">
      <c r="B8"/>
    </row>
    <row r="9" spans="1:10" ht="15.75" x14ac:dyDescent="0.25">
      <c r="A9" t="s">
        <v>41</v>
      </c>
      <c r="B9"/>
    </row>
    <row r="10" spans="1:10" x14ac:dyDescent="0.2">
      <c r="B10"/>
    </row>
    <row r="11" spans="1:10" ht="15.75" x14ac:dyDescent="0.25">
      <c r="A11" t="s">
        <v>40</v>
      </c>
      <c r="B11"/>
    </row>
    <row r="12" spans="1:10" x14ac:dyDescent="0.2">
      <c r="B12"/>
    </row>
    <row r="13" spans="1:10" ht="15.75" x14ac:dyDescent="0.25">
      <c r="A13" t="s">
        <v>39</v>
      </c>
      <c r="B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ds</vt:lpstr>
      <vt:lpstr>essai</vt:lpstr>
      <vt:lpstr>essai (2)</vt:lpstr>
      <vt:lpstr>essai (3)</vt:lpstr>
      <vt:lpstr>essai (4)</vt:lpstr>
      <vt:lpstr>Années</vt:lpstr>
      <vt:lpstr>Fériés</vt:lpstr>
      <vt:lpstr>jour</vt:lpstr>
      <vt:lpstr>Mois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Courtin</cp:lastModifiedBy>
  <cp:lastPrinted>2023-04-01T12:46:04Z</cp:lastPrinted>
  <dcterms:created xsi:type="dcterms:W3CDTF">2023-04-01T04:51:42Z</dcterms:created>
  <dcterms:modified xsi:type="dcterms:W3CDTF">2023-04-03T10:24:23Z</dcterms:modified>
</cp:coreProperties>
</file>