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3م1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5" l="1"/>
  <c r="O7" i="15"/>
  <c r="N7" i="15"/>
  <c r="M7" i="15"/>
  <c r="L7" i="15"/>
  <c r="P16" i="15" l="1"/>
  <c r="G50" i="15"/>
  <c r="G49" i="15"/>
  <c r="H49" i="15" s="1"/>
  <c r="G48" i="15"/>
  <c r="H48" i="15" s="1"/>
  <c r="G47" i="15"/>
  <c r="G46" i="15"/>
  <c r="G45" i="15"/>
  <c r="H45" i="15" s="1"/>
  <c r="G44" i="15"/>
  <c r="H44" i="15" s="1"/>
  <c r="G43" i="15"/>
  <c r="G42" i="15"/>
  <c r="G41" i="15"/>
  <c r="H41" i="15" s="1"/>
  <c r="G40" i="15"/>
  <c r="H40" i="15" s="1"/>
  <c r="G39" i="15"/>
  <c r="G38" i="15"/>
  <c r="G37" i="15"/>
  <c r="H37" i="15" s="1"/>
  <c r="H36" i="15"/>
  <c r="G36" i="15"/>
  <c r="G35" i="15"/>
  <c r="G34" i="15"/>
  <c r="G33" i="15"/>
  <c r="H33" i="15" s="1"/>
  <c r="G32" i="15"/>
  <c r="H32" i="15" s="1"/>
  <c r="G31" i="15"/>
  <c r="G30" i="15"/>
  <c r="G29" i="15"/>
  <c r="H29" i="15" s="1"/>
  <c r="G28" i="15"/>
  <c r="H28" i="15" s="1"/>
  <c r="G27" i="15"/>
  <c r="G26" i="15"/>
  <c r="G25" i="15"/>
  <c r="H25" i="15" s="1"/>
  <c r="G24" i="15"/>
  <c r="H24" i="15" s="1"/>
  <c r="G23" i="15"/>
  <c r="G22" i="15"/>
  <c r="H22" i="15" s="1"/>
  <c r="G21" i="15"/>
  <c r="G20" i="15"/>
  <c r="G19" i="15"/>
  <c r="H19" i="15" s="1"/>
  <c r="G18" i="15"/>
  <c r="H18" i="15" s="1"/>
  <c r="G17" i="15"/>
  <c r="G16" i="15"/>
  <c r="H16" i="15" s="1"/>
  <c r="G15" i="15"/>
  <c r="H14" i="15"/>
  <c r="G14" i="15"/>
  <c r="G13" i="15"/>
  <c r="G12" i="15"/>
  <c r="H12" i="15" s="1"/>
  <c r="G11" i="15"/>
  <c r="G10" i="15"/>
  <c r="G9" i="15"/>
  <c r="H9" i="15" s="1"/>
  <c r="H8" i="15"/>
  <c r="G8" i="15"/>
  <c r="G7" i="15"/>
  <c r="I7" i="15" s="1"/>
  <c r="I11" i="15" l="1"/>
  <c r="I21" i="15"/>
  <c r="H21" i="15"/>
  <c r="I26" i="15"/>
  <c r="I34" i="15"/>
  <c r="I42" i="15"/>
  <c r="I9" i="15"/>
  <c r="I13" i="15"/>
  <c r="I16" i="15"/>
  <c r="Q15" i="15" s="1"/>
  <c r="I27" i="15"/>
  <c r="H27" i="15"/>
  <c r="I29" i="15"/>
  <c r="I35" i="15"/>
  <c r="H35" i="15"/>
  <c r="I37" i="15"/>
  <c r="I43" i="15"/>
  <c r="H43" i="15"/>
  <c r="I45" i="15"/>
  <c r="I10" i="15"/>
  <c r="I15" i="15"/>
  <c r="I17" i="15"/>
  <c r="H17" i="15"/>
  <c r="I8" i="15"/>
  <c r="I49" i="15"/>
  <c r="I19" i="15"/>
  <c r="I30" i="15"/>
  <c r="I38" i="15"/>
  <c r="I46" i="15"/>
  <c r="I20" i="15"/>
  <c r="I23" i="15"/>
  <c r="H23" i="15"/>
  <c r="I25" i="15"/>
  <c r="I31" i="15"/>
  <c r="H31" i="15"/>
  <c r="I33" i="15"/>
  <c r="I39" i="15"/>
  <c r="H39" i="15"/>
  <c r="I41" i="15"/>
  <c r="I47" i="15"/>
  <c r="H47" i="15"/>
  <c r="I50" i="15"/>
  <c r="I12" i="15"/>
  <c r="I14" i="15"/>
  <c r="I18" i="15"/>
  <c r="I22" i="15"/>
  <c r="I24" i="15"/>
  <c r="I28" i="15"/>
  <c r="I32" i="15"/>
  <c r="I36" i="15"/>
  <c r="I40" i="15"/>
  <c r="I44" i="15"/>
  <c r="I48" i="15"/>
  <c r="R7" i="15"/>
  <c r="H10" i="15"/>
  <c r="H11" i="15"/>
  <c r="H13" i="15"/>
  <c r="H15" i="15"/>
  <c r="H20" i="15"/>
  <c r="H26" i="15"/>
  <c r="H30" i="15"/>
  <c r="H34" i="15"/>
  <c r="H38" i="15"/>
  <c r="H42" i="15"/>
  <c r="H46" i="15"/>
  <c r="H50" i="15"/>
  <c r="H7" i="15"/>
  <c r="Q14" i="15" l="1"/>
  <c r="R13" i="15"/>
  <c r="Q11" i="15"/>
  <c r="R11" i="15"/>
  <c r="N10" i="15"/>
  <c r="N12" i="15"/>
  <c r="M22" i="15" s="1"/>
  <c r="N22" i="15" s="1"/>
  <c r="R14" i="15"/>
  <c r="Q13" i="15"/>
  <c r="N13" i="15"/>
  <c r="R15" i="15"/>
  <c r="Q12" i="15"/>
  <c r="N14" i="15"/>
  <c r="N11" i="15"/>
  <c r="R12" i="15"/>
  <c r="R16" i="15" l="1"/>
  <c r="Q16" i="15"/>
</calcChain>
</file>

<file path=xl/sharedStrings.xml><?xml version="1.0" encoding="utf-8"?>
<sst xmlns="http://schemas.openxmlformats.org/spreadsheetml/2006/main" count="80" uniqueCount="76">
  <si>
    <t>الاسم</t>
  </si>
  <si>
    <t>الفرض /20</t>
  </si>
  <si>
    <t>الاختبار /20</t>
  </si>
  <si>
    <t>التقديرات</t>
  </si>
  <si>
    <t>المعدل</t>
  </si>
  <si>
    <t>الترتيب</t>
  </si>
  <si>
    <t>عمل متوسط</t>
  </si>
  <si>
    <t xml:space="preserve">عمل جيد </t>
  </si>
  <si>
    <t>عمل ممتاز</t>
  </si>
  <si>
    <t>فوق المعدل</t>
  </si>
  <si>
    <t>تحت المعدل</t>
  </si>
  <si>
    <t xml:space="preserve">عمل حسن </t>
  </si>
  <si>
    <t xml:space="preserve"> اقل من 08</t>
  </si>
  <si>
    <t>من 08 إلى 10</t>
  </si>
  <si>
    <t>اللقب والاسم</t>
  </si>
  <si>
    <t xml:space="preserve">               تحليل نتائج التلاميذ  للفصل  الثاني</t>
  </si>
  <si>
    <t xml:space="preserve">    متوسطة : الشهيد سبع الميلود</t>
  </si>
  <si>
    <t xml:space="preserve">    الأستاذ : بوقفالة عادل الدين</t>
  </si>
  <si>
    <t xml:space="preserve">  المادة : العلوم الفيزيائية وتكنولوجيا</t>
  </si>
  <si>
    <t>التقييم المستمر</t>
  </si>
  <si>
    <t xml:space="preserve">   </t>
  </si>
  <si>
    <t xml:space="preserve">  عدد تلاميذ القسم</t>
  </si>
  <si>
    <t xml:space="preserve"> معدل القسم:</t>
  </si>
  <si>
    <t xml:space="preserve"> نسبة النجاح</t>
  </si>
  <si>
    <t xml:space="preserve"> الحاصلين على المعدل</t>
  </si>
  <si>
    <t xml:space="preserve"> الغير الحاصلين على المعدل</t>
  </si>
  <si>
    <t xml:space="preserve">               أعمد بيانية لتنائج المحققة للقسم</t>
  </si>
  <si>
    <t>اضبيع احمد</t>
  </si>
  <si>
    <t>العمراوي حمزة</t>
  </si>
  <si>
    <t>العير فاطمة الزهراء</t>
  </si>
  <si>
    <t>بسيطة محمد إسلام</t>
  </si>
  <si>
    <t>بن التومي اكرام</t>
  </si>
  <si>
    <t>بن ثامر بشير</t>
  </si>
  <si>
    <t>بن ثامر عيسى</t>
  </si>
  <si>
    <t>بن حباس أحمد أسامة</t>
  </si>
  <si>
    <t>بن حباس يوسف</t>
  </si>
  <si>
    <t>بن خينش لبنى</t>
  </si>
  <si>
    <t>بن زروق مصعب عبد الباسط</t>
  </si>
  <si>
    <t>بن زيان محمد</t>
  </si>
  <si>
    <t>بن سالم ثامر</t>
  </si>
  <si>
    <t>بن كروش سلاف</t>
  </si>
  <si>
    <t>بوشمبة سندس</t>
  </si>
  <si>
    <t>بوعكازي شهيناز</t>
  </si>
  <si>
    <t>بوعكازي لويزة حنين</t>
  </si>
  <si>
    <t>بوعكازي مصعب</t>
  </si>
  <si>
    <t>بونويرة موسى</t>
  </si>
  <si>
    <t>حداد احمد الأمين</t>
  </si>
  <si>
    <t>حرزلي السعدية</t>
  </si>
  <si>
    <t>حميدي فرحات</t>
  </si>
  <si>
    <t>خيري شريفة</t>
  </si>
  <si>
    <t>ربيحي محمد اكرم</t>
  </si>
  <si>
    <t>زرقي خديجة</t>
  </si>
  <si>
    <t>شيخاوي هيبة</t>
  </si>
  <si>
    <t>طاهري هاجر</t>
  </si>
  <si>
    <t>عبد الجبارعبد الكريم</t>
  </si>
  <si>
    <t>عزوز منال</t>
  </si>
  <si>
    <t>عمارة ريم</t>
  </si>
  <si>
    <t>عويوة سعيد</t>
  </si>
  <si>
    <t>فرادي فارس</t>
  </si>
  <si>
    <t>فيرك رميصاء</t>
  </si>
  <si>
    <t>قادري سناء</t>
  </si>
  <si>
    <t>قوادري صارة</t>
  </si>
  <si>
    <t>كتاب اية</t>
  </si>
  <si>
    <t>لرقط عيشة</t>
  </si>
  <si>
    <t>لعباشي زياد</t>
  </si>
  <si>
    <t>لعليبي رام</t>
  </si>
  <si>
    <t>لقراب سامية</t>
  </si>
  <si>
    <t>لمعيلبي محمد الأمين</t>
  </si>
  <si>
    <t>مجيدي نسرين</t>
  </si>
  <si>
    <t>مداني وفاء</t>
  </si>
  <si>
    <t>مويسات رياض</t>
  </si>
  <si>
    <t xml:space="preserve">  القسم : 3م1</t>
  </si>
  <si>
    <t xml:space="preserve">  القسم :3م1</t>
  </si>
  <si>
    <t xml:space="preserve">    الموسم الدراسي : 2019-2020</t>
  </si>
  <si>
    <t xml:space="preserve">    الموسم الدراسي :2019-2020</t>
  </si>
  <si>
    <t xml:space="preserve">   مديرية التربية لولاية المسيلة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</si>
</sst>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scheme val="minor"/>
    </font>
    <font>
      <b/>
      <sz val="10"/>
      <color indexed="8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Sakkal Majalla"/>
    </font>
    <font>
      <sz val="16"/>
      <color theme="1"/>
      <name val="Sakkal Majalla"/>
    </font>
    <font>
      <b/>
      <sz val="11"/>
      <color indexed="8"/>
      <name val="Sakkal Majalla"/>
    </font>
    <font>
      <b/>
      <sz val="12"/>
      <color theme="1"/>
      <name val="Sakkal Majalla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10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7" fillId="0" borderId="0" xfId="0" applyFont="1"/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2" xfId="0" applyBorder="1"/>
    <xf numFmtId="0" fontId="7" fillId="0" borderId="0" xfId="0" applyFont="1" applyBorder="1"/>
    <xf numFmtId="0" fontId="0" fillId="0" borderId="0" xfId="0" applyBorder="1"/>
    <xf numFmtId="0" fontId="0" fillId="0" borderId="3" xfId="0" applyBorder="1"/>
    <xf numFmtId="0" fontId="5" fillId="0" borderId="0" xfId="0" applyFont="1" applyBorder="1" applyAlignment="1">
      <alignment horizontal="center" vertical="center"/>
    </xf>
    <xf numFmtId="0" fontId="2" fillId="0" borderId="2" xfId="0" applyFont="1" applyBorder="1"/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2" fontId="0" fillId="0" borderId="0" xfId="0" applyNumberFormat="1"/>
    <xf numFmtId="9" fontId="0" fillId="0" borderId="0" xfId="2" applyFont="1"/>
    <xf numFmtId="10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ar-DZ"/>
              <a:t>نسبة النجاح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87244094488189"/>
          <c:y val="0.1837962962962964"/>
          <c:w val="0.45638888888888901"/>
          <c:h val="0.760648148148148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effectLst>
                <a:outerShdw blurRad="57150" dist="19050" dir="5400000" algn="ctr" rotWithShape="0">
                  <a:schemeClr val="accent6">
                    <a:alpha val="63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3FB-4DA6-BCF0-7C9422D9BB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43FB-4DA6-BCF0-7C9422D9BB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ar-D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'3م1'!$M$21:$N$21</c:f>
              <c:strCache>
                <c:ptCount val="2"/>
                <c:pt idx="0">
                  <c:v>فوق المعدل</c:v>
                </c:pt>
                <c:pt idx="1">
                  <c:v>تحت المعدل</c:v>
                </c:pt>
              </c:strCache>
            </c:strRef>
          </c:cat>
          <c:val>
            <c:numRef>
              <c:f>'3م1'!$M$22:$N$22</c:f>
              <c:numCache>
                <c:formatCode>0.00%</c:formatCode>
                <c:ptCount val="2"/>
                <c:pt idx="0">
                  <c:v>0.43181818181818182</c:v>
                </c:pt>
                <c:pt idx="1">
                  <c:v>0.56818181818181812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FB-4DA6-BCF0-7C9422D9BB7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</c:plotArea>
    <c:legend>
      <c:legendPos val="l"/>
      <c:layout/>
      <c:overlay val="0"/>
      <c:txPr>
        <a:bodyPr rot="0" vert="horz"/>
        <a:lstStyle/>
        <a:p>
          <a:pPr>
            <a:defRPr/>
          </a:pPr>
          <a:endParaRPr lang="ar-DZ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('3م1'!$L$6:$O$6,'3م1'!$Q$6:$R$6)</c:f>
              <c:strCache>
                <c:ptCount val="6"/>
                <c:pt idx="0">
                  <c:v> اقل من 08</c:v>
                </c:pt>
                <c:pt idx="1">
                  <c:v>من 08 إلى 10</c:v>
                </c:pt>
                <c:pt idx="2">
                  <c:v>عمل متوسط</c:v>
                </c:pt>
                <c:pt idx="3">
                  <c:v>عمل حسن </c:v>
                </c:pt>
                <c:pt idx="4">
                  <c:v>عمل جيد </c:v>
                </c:pt>
                <c:pt idx="5">
                  <c:v>عمل ممتاز</c:v>
                </c:pt>
              </c:strCache>
            </c:strRef>
          </c:cat>
          <c:val>
            <c:numRef>
              <c:f>('3م1'!$L$7:$O$7,'3م1'!$Q$7:$R$7)</c:f>
              <c:numCache>
                <c:formatCode>General</c:formatCode>
                <c:ptCount val="6"/>
                <c:pt idx="0">
                  <c:v>14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4-44F1-9E40-4A0E559EA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9315584"/>
        <c:axId val="129317120"/>
      </c:barChart>
      <c:catAx>
        <c:axId val="12931558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nextTo"/>
        <c:crossAx val="129317120"/>
        <c:crosses val="autoZero"/>
        <c:auto val="1"/>
        <c:lblAlgn val="ctr"/>
        <c:lblOffset val="100"/>
        <c:noMultiLvlLbl val="0"/>
      </c:catAx>
      <c:valAx>
        <c:axId val="1293171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12931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103908</xdr:colOff>
      <xdr:row>34</xdr:row>
      <xdr:rowOff>93869</xdr:rowOff>
    </xdr:from>
    <xdr:to>
      <xdr:col>17</xdr:col>
      <xdr:colOff>303068</xdr:colOff>
      <xdr:row>48</xdr:row>
      <xdr:rowOff>185160</xdr:rowOff>
    </xdr:to>
    <xdr:graphicFrame macro="">
      <xdr:nvGraphicFramePr>
        <xdr:cNvPr id="2" name="مخطط 2">
          <a:extLst>
            <a:ext uri="{FF2B5EF4-FFF2-40B4-BE49-F238E27FC236}">
              <a16:creationId xmlns:a16="http://schemas.microsoft.com/office/drawing/2014/main" id="{5996FB24-6D07-4986-8589-195321B03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112568</xdr:colOff>
      <xdr:row>19</xdr:row>
      <xdr:rowOff>70138</xdr:rowOff>
    </xdr:from>
    <xdr:to>
      <xdr:col>17</xdr:col>
      <xdr:colOff>311727</xdr:colOff>
      <xdr:row>33</xdr:row>
      <xdr:rowOff>25111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rightToLeft="1" tabSelected="1" showWhiteSpace="0" view="pageLayout" topLeftCell="B2" zoomScale="130" zoomScaleNormal="120" zoomScalePageLayoutView="130" workbookViewId="0">
      <selection activeCell="Q8" sqref="Q8"/>
    </sheetView>
  </sheetViews>
  <sheetFormatPr defaultColWidth="9" defaultRowHeight="14.25" x14ac:dyDescent="0.2"/>
  <cols>
    <col min="1" max="1" width="2.75" hidden="1" customWidth="1"/>
    <col min="2" max="2" width="5" customWidth="1"/>
    <col min="3" max="3" width="13.25" customWidth="1"/>
    <col min="4" max="4" width="9.5" customWidth="1"/>
    <col min="5" max="7" width="9.125" customWidth="1"/>
    <col min="8" max="8" width="9.375" customWidth="1"/>
    <col min="9" max="9" width="10.25" customWidth="1"/>
    <col min="10" max="10" width="6.375" customWidth="1"/>
    <col min="11" max="11" width="7.25" customWidth="1"/>
    <col min="12" max="12" width="9.375" customWidth="1"/>
    <col min="13" max="13" width="10.375" customWidth="1"/>
    <col min="14" max="14" width="10.875" customWidth="1"/>
    <col min="15" max="15" width="2.625" customWidth="1"/>
    <col min="16" max="16" width="7.875" customWidth="1"/>
    <col min="17" max="17" width="15.125" customWidth="1"/>
    <col min="18" max="18" width="9.625" customWidth="1"/>
    <col min="19" max="19" width="8.375" customWidth="1"/>
  </cols>
  <sheetData>
    <row r="1" spans="1:19" ht="18" x14ac:dyDescent="0.25">
      <c r="A1" s="19"/>
      <c r="B1" s="17"/>
      <c r="I1" s="2"/>
      <c r="J1" s="2"/>
      <c r="K1" s="14"/>
    </row>
    <row r="2" spans="1:19" ht="23.25" x14ac:dyDescent="0.5">
      <c r="A2" s="19"/>
      <c r="B2" s="17"/>
      <c r="C2" s="15" t="s">
        <v>75</v>
      </c>
      <c r="D2" s="4"/>
      <c r="E2" s="4"/>
      <c r="F2" s="4"/>
      <c r="G2" s="4" t="s">
        <v>73</v>
      </c>
      <c r="H2" s="4"/>
      <c r="I2" s="4"/>
      <c r="J2" s="4"/>
      <c r="K2" s="14"/>
      <c r="L2" s="15" t="s">
        <v>18</v>
      </c>
      <c r="M2" s="4"/>
      <c r="N2" s="4"/>
      <c r="O2" s="4"/>
      <c r="P2" s="4"/>
      <c r="Q2" s="4" t="s">
        <v>74</v>
      </c>
      <c r="R2" s="4"/>
      <c r="S2" s="4"/>
    </row>
    <row r="3" spans="1:19" ht="20.25" customHeight="1" x14ac:dyDescent="0.5">
      <c r="A3" s="14"/>
      <c r="B3" s="17"/>
      <c r="C3" s="15" t="s">
        <v>18</v>
      </c>
      <c r="D3" s="4"/>
      <c r="E3" s="4"/>
      <c r="F3" s="4"/>
      <c r="G3" s="4" t="s">
        <v>16</v>
      </c>
      <c r="H3" s="4"/>
      <c r="I3" s="4"/>
      <c r="J3" s="4"/>
      <c r="K3" s="14"/>
      <c r="L3" s="15" t="s">
        <v>72</v>
      </c>
      <c r="M3" s="4"/>
      <c r="N3" s="4"/>
      <c r="O3" s="4"/>
      <c r="P3" s="4"/>
      <c r="Q3" s="4" t="s">
        <v>16</v>
      </c>
      <c r="R3" s="4"/>
      <c r="S3" s="4"/>
    </row>
    <row r="4" spans="1:19" ht="24" customHeight="1" x14ac:dyDescent="0.5">
      <c r="A4" s="14"/>
      <c r="B4" s="17"/>
      <c r="C4" s="15" t="s">
        <v>71</v>
      </c>
      <c r="D4" s="4"/>
      <c r="E4" s="4"/>
      <c r="F4" s="4"/>
      <c r="G4" s="4" t="s">
        <v>17</v>
      </c>
      <c r="H4" s="4"/>
      <c r="I4" s="4"/>
      <c r="J4" s="4"/>
      <c r="K4" s="14"/>
      <c r="O4" s="4" t="s">
        <v>20</v>
      </c>
      <c r="P4" s="4"/>
      <c r="Q4" s="4"/>
    </row>
    <row r="5" spans="1:19" ht="16.350000000000001" customHeight="1" x14ac:dyDescent="0.5">
      <c r="A5" s="14"/>
      <c r="B5" s="17"/>
      <c r="C5" s="15"/>
      <c r="D5" s="4" t="s">
        <v>15</v>
      </c>
      <c r="E5" s="4"/>
      <c r="F5" s="4"/>
      <c r="G5" s="4"/>
      <c r="H5" s="4"/>
      <c r="I5" s="4"/>
      <c r="J5" s="4"/>
      <c r="K5" s="14"/>
      <c r="Q5" s="10"/>
    </row>
    <row r="6" spans="1:19" ht="16.350000000000001" customHeight="1" x14ac:dyDescent="0.5">
      <c r="A6" s="14"/>
      <c r="B6" s="17"/>
      <c r="C6" s="27" t="s">
        <v>14</v>
      </c>
      <c r="D6" s="24" t="s">
        <v>19</v>
      </c>
      <c r="E6" s="3" t="s">
        <v>1</v>
      </c>
      <c r="F6" s="3" t="s">
        <v>2</v>
      </c>
      <c r="G6" s="3" t="s">
        <v>4</v>
      </c>
      <c r="H6" s="3" t="s">
        <v>3</v>
      </c>
      <c r="I6" s="3" t="s">
        <v>5</v>
      </c>
      <c r="J6" s="4"/>
      <c r="K6" s="14"/>
      <c r="L6" s="5" t="s">
        <v>12</v>
      </c>
      <c r="M6" s="6" t="s">
        <v>13</v>
      </c>
      <c r="N6" s="6" t="s">
        <v>6</v>
      </c>
      <c r="O6" s="39" t="s">
        <v>11</v>
      </c>
      <c r="P6" s="40"/>
      <c r="Q6" s="6" t="s">
        <v>7</v>
      </c>
      <c r="R6" s="7" t="s">
        <v>8</v>
      </c>
      <c r="S6" s="10"/>
    </row>
    <row r="7" spans="1:19" ht="16.350000000000001" customHeight="1" x14ac:dyDescent="0.5">
      <c r="A7" s="14"/>
      <c r="B7" s="17"/>
      <c r="C7" s="34" t="s">
        <v>27</v>
      </c>
      <c r="D7" s="25">
        <v>10</v>
      </c>
      <c r="E7" s="20">
        <v>3</v>
      </c>
      <c r="F7" s="20">
        <v>10</v>
      </c>
      <c r="G7" s="23">
        <f>(D7+E7+F7*3)/5</f>
        <v>8.6</v>
      </c>
      <c r="H7" s="32" t="str">
        <f t="shared" ref="H7:H50" si="0">IF(G7&gt;=18,"ممتاز",IF(G7&gt;=16,"جيد جدا ",IF(G7&gt;=14,"جيد",IF(G7&gt;=12,"حسن",IF(G7&gt;=10," متوسط",IF(G7&gt;=0,"دون المتوسط"))))))</f>
        <v>دون المتوسط</v>
      </c>
      <c r="I7" s="23">
        <f>RANK(G7,$G$7:$G$50)</f>
        <v>28</v>
      </c>
      <c r="J7" s="4"/>
      <c r="K7" s="14"/>
      <c r="L7" s="8">
        <f>COUNTIF(G7:G50,"&gt;="&amp;0)-COUNTIF(G7:G50,"&gt;"&amp;7.99)</f>
        <v>14</v>
      </c>
      <c r="M7" s="8">
        <f>COUNTIF(G7:G50,"&gt;="&amp;8)-COUNTIF(G7:G50,"&gt;"&amp;9.99)</f>
        <v>11</v>
      </c>
      <c r="N7" s="8">
        <f>COUNTIF(G7:G50,"&gt;="&amp;10)-COUNTIF(G7:G50,"&gt;"&amp;11.99)</f>
        <v>7</v>
      </c>
      <c r="O7" s="41">
        <f>COUNTIF(G7:G50,"&gt;="&amp;12)-COUNTIF(G7:G50,"&gt;"&amp;13.99)</f>
        <v>7</v>
      </c>
      <c r="P7" s="42"/>
      <c r="Q7" s="8">
        <f>COUNTIF(G7:G50,"&gt;="&amp;14)-COUNTIF(G7:G50,"&gt;"&amp;17.99)</f>
        <v>5</v>
      </c>
      <c r="R7" s="9">
        <f>COUNTIF(G7:G50,"&gt;="&amp;18)-COUNTIF(G7:G50,"&gt;"&amp;20)</f>
        <v>0</v>
      </c>
      <c r="S7" s="10"/>
    </row>
    <row r="8" spans="1:19" ht="16.350000000000001" customHeight="1" x14ac:dyDescent="0.5">
      <c r="A8" s="14"/>
      <c r="B8" s="17"/>
      <c r="C8" s="35" t="s">
        <v>28</v>
      </c>
      <c r="D8" s="26">
        <v>12</v>
      </c>
      <c r="E8" s="21">
        <v>11</v>
      </c>
      <c r="F8" s="21">
        <v>8.5</v>
      </c>
      <c r="G8" s="22">
        <f t="shared" ref="G8:G50" si="1">(D8+E8+F8*3)/5</f>
        <v>9.6999999999999993</v>
      </c>
      <c r="H8" s="33" t="str">
        <f t="shared" si="0"/>
        <v>دون المتوسط</v>
      </c>
      <c r="I8" s="22">
        <f t="shared" ref="I8:I50" si="2">RANK(G8,$G$7:$G$50)</f>
        <v>22</v>
      </c>
      <c r="J8" s="4"/>
      <c r="K8" s="14"/>
      <c r="L8" s="18"/>
      <c r="M8" s="10"/>
      <c r="N8" s="10"/>
      <c r="O8" s="10"/>
      <c r="P8" s="10"/>
      <c r="Q8" s="10"/>
      <c r="R8" s="10"/>
    </row>
    <row r="9" spans="1:19" ht="16.350000000000001" customHeight="1" x14ac:dyDescent="0.5">
      <c r="A9" s="14"/>
      <c r="B9" s="17"/>
      <c r="C9" s="34" t="s">
        <v>29</v>
      </c>
      <c r="D9" s="25">
        <v>15</v>
      </c>
      <c r="E9" s="20">
        <v>3</v>
      </c>
      <c r="F9" s="20">
        <v>2</v>
      </c>
      <c r="G9" s="23">
        <f t="shared" si="1"/>
        <v>4.8</v>
      </c>
      <c r="H9" s="32" t="str">
        <f>IF(G9&gt;=18,"ممتاز",IF(G9&gt;=16,"جيد جدا ",IF(G9&gt;=14,"جيد",IF(G9&gt;=12,"حسن",IF(G9&gt;=10," متوسط",IF(G9&gt;=0,"دون المتوسط"))))))</f>
        <v>دون المتوسط</v>
      </c>
      <c r="I9" s="23">
        <f t="shared" si="2"/>
        <v>44</v>
      </c>
      <c r="J9" s="4"/>
      <c r="K9" s="14"/>
      <c r="P9" s="10"/>
    </row>
    <row r="10" spans="1:19" ht="16.350000000000001" customHeight="1" x14ac:dyDescent="0.5">
      <c r="A10" s="14"/>
      <c r="B10" s="17"/>
      <c r="C10" s="35" t="s">
        <v>30</v>
      </c>
      <c r="D10" s="26">
        <v>12</v>
      </c>
      <c r="E10" s="21">
        <v>3</v>
      </c>
      <c r="F10" s="21">
        <v>17</v>
      </c>
      <c r="G10" s="22">
        <f t="shared" si="1"/>
        <v>13.2</v>
      </c>
      <c r="H10" s="33" t="str">
        <f t="shared" si="0"/>
        <v>حسن</v>
      </c>
      <c r="I10" s="22">
        <f t="shared" si="2"/>
        <v>8</v>
      </c>
      <c r="J10" s="4"/>
      <c r="K10" s="14"/>
      <c r="L10" s="37" t="s">
        <v>21</v>
      </c>
      <c r="M10" s="38"/>
      <c r="N10" s="8">
        <f>MAX(I7:I50)</f>
        <v>44</v>
      </c>
      <c r="P10" s="11" t="s">
        <v>5</v>
      </c>
      <c r="Q10" s="11" t="s">
        <v>0</v>
      </c>
      <c r="R10" s="11" t="s">
        <v>4</v>
      </c>
      <c r="S10" s="12"/>
    </row>
    <row r="11" spans="1:19" ht="16.350000000000001" customHeight="1" x14ac:dyDescent="0.5">
      <c r="A11" s="14"/>
      <c r="B11" s="17"/>
      <c r="C11" s="34" t="s">
        <v>31</v>
      </c>
      <c r="D11" s="25">
        <v>12</v>
      </c>
      <c r="E11" s="20">
        <v>2.5</v>
      </c>
      <c r="F11" s="20">
        <v>12.5</v>
      </c>
      <c r="G11" s="23">
        <f t="shared" si="1"/>
        <v>10.4</v>
      </c>
      <c r="H11" s="32" t="str">
        <f t="shared" si="0"/>
        <v xml:space="preserve"> متوسط</v>
      </c>
      <c r="I11" s="23">
        <f t="shared" si="2"/>
        <v>18</v>
      </c>
      <c r="J11" s="4"/>
      <c r="K11" s="14"/>
      <c r="L11" s="37" t="s">
        <v>22</v>
      </c>
      <c r="M11" s="38"/>
      <c r="N11" s="31">
        <f>SUM(G7:G50)/MAX(I7:I50)</f>
        <v>10.068181818181817</v>
      </c>
      <c r="O11" s="28"/>
      <c r="P11" s="13">
        <v>1</v>
      </c>
      <c r="Q11" s="13" t="str">
        <f>INDEX($C$7:$C$50,MATCH(P11,$I$7:$I$50,0))</f>
        <v>لعليبي رام</v>
      </c>
      <c r="R11" s="13">
        <f>INDEX($G$7:$G$50,MATCH(P11,$I$7:$I$50,0))</f>
        <v>17.5</v>
      </c>
      <c r="S11" s="12"/>
    </row>
    <row r="12" spans="1:19" ht="16.350000000000001" customHeight="1" x14ac:dyDescent="0.5">
      <c r="A12" s="14"/>
      <c r="B12" s="17"/>
      <c r="C12" s="35" t="s">
        <v>32</v>
      </c>
      <c r="D12" s="26">
        <v>12</v>
      </c>
      <c r="E12" s="21">
        <v>3</v>
      </c>
      <c r="F12" s="21">
        <v>7</v>
      </c>
      <c r="G12" s="22">
        <f t="shared" si="1"/>
        <v>7.2</v>
      </c>
      <c r="H12" s="33" t="str">
        <f t="shared" si="0"/>
        <v>دون المتوسط</v>
      </c>
      <c r="I12" s="22">
        <f t="shared" si="2"/>
        <v>36</v>
      </c>
      <c r="J12" s="4"/>
      <c r="K12" s="14"/>
      <c r="L12" s="37" t="s">
        <v>23</v>
      </c>
      <c r="M12" s="38"/>
      <c r="N12" s="30">
        <f>(Q7+O7+N7+R7)/MAX(I7:I50)</f>
        <v>0.43181818181818182</v>
      </c>
      <c r="O12" s="29"/>
      <c r="P12" s="13">
        <v>2</v>
      </c>
      <c r="Q12" s="13" t="str">
        <f>INDEX($C$7:$C$50,MATCH(P12,$I$7:$I$50,0))</f>
        <v>عمارة ريم</v>
      </c>
      <c r="R12" s="13">
        <f t="shared" ref="R12:R16" si="3">INDEX($G$7:$G$50,MATCH(P12,$I$7:$I$50,0))</f>
        <v>15.9</v>
      </c>
      <c r="S12" s="12"/>
    </row>
    <row r="13" spans="1:19" ht="16.350000000000001" customHeight="1" x14ac:dyDescent="0.5">
      <c r="A13" s="14"/>
      <c r="B13" s="17"/>
      <c r="C13" s="34" t="s">
        <v>33</v>
      </c>
      <c r="D13" s="25">
        <v>10</v>
      </c>
      <c r="E13" s="20">
        <v>5</v>
      </c>
      <c r="F13" s="20">
        <v>3.5</v>
      </c>
      <c r="G13" s="23">
        <f t="shared" si="1"/>
        <v>5.0999999999999996</v>
      </c>
      <c r="H13" s="32" t="str">
        <f t="shared" si="0"/>
        <v>دون المتوسط</v>
      </c>
      <c r="I13" s="23">
        <f t="shared" si="2"/>
        <v>43</v>
      </c>
      <c r="J13" s="4"/>
      <c r="K13" s="14"/>
      <c r="L13" s="37" t="s">
        <v>24</v>
      </c>
      <c r="M13" s="38"/>
      <c r="N13" s="8">
        <f>N7+O7+Q7+R7</f>
        <v>19</v>
      </c>
      <c r="P13" s="13">
        <v>3</v>
      </c>
      <c r="Q13" s="13" t="str">
        <f t="shared" ref="Q13:Q16" si="4">INDEX($C$7:$C$50,MATCH(P13,$I$7:$I$50,0))</f>
        <v>بن زروق مصعب عبد الباسط</v>
      </c>
      <c r="R13" s="13">
        <f t="shared" si="3"/>
        <v>15.8</v>
      </c>
      <c r="S13" s="12"/>
    </row>
    <row r="14" spans="1:19" ht="16.350000000000001" customHeight="1" x14ac:dyDescent="0.5">
      <c r="A14" s="14"/>
      <c r="B14" s="17"/>
      <c r="C14" s="35" t="s">
        <v>34</v>
      </c>
      <c r="D14" s="26">
        <v>12</v>
      </c>
      <c r="E14" s="21">
        <v>3</v>
      </c>
      <c r="F14" s="21">
        <v>4.5</v>
      </c>
      <c r="G14" s="22">
        <f t="shared" si="1"/>
        <v>5.7</v>
      </c>
      <c r="H14" s="33" t="str">
        <f t="shared" si="0"/>
        <v>دون المتوسط</v>
      </c>
      <c r="I14" s="22">
        <f t="shared" si="2"/>
        <v>42</v>
      </c>
      <c r="J14" s="4"/>
      <c r="K14" s="14"/>
      <c r="L14" s="37" t="s">
        <v>25</v>
      </c>
      <c r="M14" s="38"/>
      <c r="N14" s="8">
        <f>M7+L7</f>
        <v>25</v>
      </c>
      <c r="P14" s="13">
        <v>4</v>
      </c>
      <c r="Q14" s="13" t="str">
        <f t="shared" si="4"/>
        <v>قوادري صارة</v>
      </c>
      <c r="R14" s="13">
        <f t="shared" si="3"/>
        <v>15</v>
      </c>
      <c r="S14" s="12"/>
    </row>
    <row r="15" spans="1:19" ht="16.350000000000001" customHeight="1" x14ac:dyDescent="0.5">
      <c r="A15" s="14"/>
      <c r="B15" s="17"/>
      <c r="C15" s="34" t="s">
        <v>35</v>
      </c>
      <c r="D15" s="25">
        <v>12</v>
      </c>
      <c r="E15" s="20">
        <v>15</v>
      </c>
      <c r="F15" s="20">
        <v>12</v>
      </c>
      <c r="G15" s="23">
        <f t="shared" si="1"/>
        <v>12.6</v>
      </c>
      <c r="H15" s="32" t="str">
        <f t="shared" si="0"/>
        <v>حسن</v>
      </c>
      <c r="I15" s="23">
        <f t="shared" si="2"/>
        <v>12</v>
      </c>
      <c r="J15" s="4"/>
      <c r="K15" s="14"/>
      <c r="P15" s="13">
        <v>5</v>
      </c>
      <c r="Q15" s="13" t="str">
        <f t="shared" si="4"/>
        <v>مجيدي نسرين</v>
      </c>
      <c r="R15" s="13">
        <f t="shared" si="3"/>
        <v>14.1</v>
      </c>
    </row>
    <row r="16" spans="1:19" ht="16.350000000000001" customHeight="1" x14ac:dyDescent="0.5">
      <c r="A16" s="14"/>
      <c r="B16" s="17"/>
      <c r="C16" s="35" t="s">
        <v>36</v>
      </c>
      <c r="D16" s="26">
        <v>15</v>
      </c>
      <c r="E16" s="21">
        <v>6</v>
      </c>
      <c r="F16" s="21">
        <v>14.5</v>
      </c>
      <c r="G16" s="22">
        <f t="shared" si="1"/>
        <v>12.9</v>
      </c>
      <c r="H16" s="33" t="str">
        <f t="shared" si="0"/>
        <v>حسن</v>
      </c>
      <c r="I16" s="22">
        <f t="shared" si="2"/>
        <v>10</v>
      </c>
      <c r="J16" s="4"/>
      <c r="K16" s="14"/>
      <c r="P16" s="13">
        <f>MAX(I7:I50)</f>
        <v>44</v>
      </c>
      <c r="Q16" s="13" t="str">
        <f t="shared" si="4"/>
        <v>العير فاطمة الزهراء</v>
      </c>
      <c r="R16" s="13">
        <f t="shared" si="3"/>
        <v>4.8</v>
      </c>
    </row>
    <row r="17" spans="1:15" ht="16.350000000000001" customHeight="1" x14ac:dyDescent="0.5">
      <c r="A17" s="14"/>
      <c r="B17" s="17"/>
      <c r="C17" s="34" t="s">
        <v>37</v>
      </c>
      <c r="D17" s="25">
        <v>12</v>
      </c>
      <c r="E17" s="20">
        <v>16</v>
      </c>
      <c r="F17" s="20">
        <v>17</v>
      </c>
      <c r="G17" s="23">
        <f t="shared" si="1"/>
        <v>15.8</v>
      </c>
      <c r="H17" s="32" t="str">
        <f t="shared" si="0"/>
        <v>جيد</v>
      </c>
      <c r="I17" s="23">
        <f t="shared" si="2"/>
        <v>3</v>
      </c>
      <c r="J17" s="4"/>
      <c r="K17" s="14"/>
    </row>
    <row r="18" spans="1:15" ht="16.350000000000001" customHeight="1" x14ac:dyDescent="0.5">
      <c r="A18" s="14"/>
      <c r="B18" s="17"/>
      <c r="C18" s="35" t="s">
        <v>38</v>
      </c>
      <c r="D18" s="26">
        <v>14</v>
      </c>
      <c r="E18" s="21">
        <v>5.5</v>
      </c>
      <c r="F18" s="21">
        <v>5</v>
      </c>
      <c r="G18" s="22">
        <f t="shared" si="1"/>
        <v>6.9</v>
      </c>
      <c r="H18" s="33" t="str">
        <f t="shared" si="0"/>
        <v>دون المتوسط</v>
      </c>
      <c r="I18" s="22">
        <f t="shared" si="2"/>
        <v>39</v>
      </c>
      <c r="J18" s="4"/>
      <c r="K18" s="14"/>
    </row>
    <row r="19" spans="1:15" ht="16.350000000000001" customHeight="1" x14ac:dyDescent="0.5">
      <c r="A19" s="14"/>
      <c r="B19" s="17"/>
      <c r="C19" s="34" t="s">
        <v>39</v>
      </c>
      <c r="D19" s="25">
        <v>16</v>
      </c>
      <c r="E19" s="20">
        <v>4.5</v>
      </c>
      <c r="F19" s="20">
        <v>9.5</v>
      </c>
      <c r="G19" s="23">
        <f t="shared" si="1"/>
        <v>9.8000000000000007</v>
      </c>
      <c r="H19" s="32" t="str">
        <f t="shared" si="0"/>
        <v>دون المتوسط</v>
      </c>
      <c r="I19" s="23">
        <f t="shared" si="2"/>
        <v>21</v>
      </c>
      <c r="J19" s="4"/>
      <c r="K19" s="14"/>
      <c r="M19" s="36" t="s">
        <v>26</v>
      </c>
    </row>
    <row r="20" spans="1:15" ht="16.350000000000001" customHeight="1" x14ac:dyDescent="0.5">
      <c r="A20" s="14"/>
      <c r="B20" s="17"/>
      <c r="C20" s="35" t="s">
        <v>40</v>
      </c>
      <c r="D20" s="26">
        <v>15</v>
      </c>
      <c r="E20" s="21">
        <v>7</v>
      </c>
      <c r="F20" s="21">
        <v>12.5</v>
      </c>
      <c r="G20" s="22">
        <f t="shared" si="1"/>
        <v>11.9</v>
      </c>
      <c r="H20" s="33" t="str">
        <f t="shared" si="0"/>
        <v xml:space="preserve"> متوسط</v>
      </c>
      <c r="I20" s="22">
        <f t="shared" si="2"/>
        <v>13</v>
      </c>
      <c r="J20" s="4"/>
      <c r="K20" s="14"/>
    </row>
    <row r="21" spans="1:15" ht="16.350000000000001" customHeight="1" x14ac:dyDescent="0.5">
      <c r="A21" s="14"/>
      <c r="B21" s="17"/>
      <c r="C21" s="34" t="s">
        <v>41</v>
      </c>
      <c r="D21" s="25">
        <v>13</v>
      </c>
      <c r="E21" s="20">
        <v>7.5</v>
      </c>
      <c r="F21" s="20">
        <v>3</v>
      </c>
      <c r="G21" s="23">
        <f t="shared" si="1"/>
        <v>5.9</v>
      </c>
      <c r="H21" s="32" t="str">
        <f t="shared" si="0"/>
        <v>دون المتوسط</v>
      </c>
      <c r="I21" s="23">
        <f t="shared" si="2"/>
        <v>41</v>
      </c>
      <c r="J21" s="4"/>
      <c r="K21" s="14"/>
      <c r="M21" t="s">
        <v>9</v>
      </c>
      <c r="N21" t="s">
        <v>10</v>
      </c>
    </row>
    <row r="22" spans="1:15" ht="16.350000000000001" customHeight="1" x14ac:dyDescent="0.5">
      <c r="A22" s="14"/>
      <c r="B22" s="17"/>
      <c r="C22" s="35" t="s">
        <v>42</v>
      </c>
      <c r="D22" s="26">
        <v>15</v>
      </c>
      <c r="E22" s="21">
        <v>5</v>
      </c>
      <c r="F22" s="21">
        <v>6</v>
      </c>
      <c r="G22" s="22">
        <f t="shared" si="1"/>
        <v>7.6</v>
      </c>
      <c r="H22" s="33" t="str">
        <f t="shared" si="0"/>
        <v>دون المتوسط</v>
      </c>
      <c r="I22" s="22">
        <f t="shared" si="2"/>
        <v>34</v>
      </c>
      <c r="J22" s="4"/>
      <c r="K22" s="14"/>
      <c r="M22" s="1">
        <f>N12</f>
        <v>0.43181818181818182</v>
      </c>
      <c r="N22" s="1">
        <f>100%-M22</f>
        <v>0.56818181818181812</v>
      </c>
      <c r="O22" s="1"/>
    </row>
    <row r="23" spans="1:15" ht="16.350000000000001" customHeight="1" x14ac:dyDescent="0.5">
      <c r="A23" s="14"/>
      <c r="B23" s="17"/>
      <c r="C23" s="34" t="s">
        <v>43</v>
      </c>
      <c r="D23" s="25">
        <v>15</v>
      </c>
      <c r="E23" s="20">
        <v>9</v>
      </c>
      <c r="F23" s="20">
        <v>5</v>
      </c>
      <c r="G23" s="23">
        <f t="shared" si="1"/>
        <v>7.8</v>
      </c>
      <c r="H23" s="32" t="str">
        <f t="shared" si="0"/>
        <v>دون المتوسط</v>
      </c>
      <c r="I23" s="23">
        <f t="shared" si="2"/>
        <v>31</v>
      </c>
      <c r="J23" s="4"/>
      <c r="K23" s="14"/>
    </row>
    <row r="24" spans="1:15" ht="16.350000000000001" customHeight="1" x14ac:dyDescent="0.5">
      <c r="A24" s="14"/>
      <c r="B24" s="17"/>
      <c r="C24" s="35" t="s">
        <v>44</v>
      </c>
      <c r="D24" s="26">
        <v>13</v>
      </c>
      <c r="E24" s="21">
        <v>7</v>
      </c>
      <c r="F24" s="21">
        <v>6</v>
      </c>
      <c r="G24" s="22">
        <f t="shared" si="1"/>
        <v>7.6</v>
      </c>
      <c r="H24" s="33" t="str">
        <f t="shared" si="0"/>
        <v>دون المتوسط</v>
      </c>
      <c r="I24" s="22">
        <f t="shared" si="2"/>
        <v>34</v>
      </c>
      <c r="J24" s="4"/>
      <c r="K24" s="14"/>
    </row>
    <row r="25" spans="1:15" ht="16.350000000000001" customHeight="1" x14ac:dyDescent="0.5">
      <c r="A25" s="14"/>
      <c r="B25" s="17"/>
      <c r="C25" s="34" t="s">
        <v>45</v>
      </c>
      <c r="D25" s="25">
        <v>13</v>
      </c>
      <c r="E25" s="20">
        <v>1</v>
      </c>
      <c r="F25" s="20">
        <v>5.5</v>
      </c>
      <c r="G25" s="23">
        <f t="shared" si="1"/>
        <v>6.1</v>
      </c>
      <c r="H25" s="32" t="str">
        <f t="shared" si="0"/>
        <v>دون المتوسط</v>
      </c>
      <c r="I25" s="23">
        <f t="shared" si="2"/>
        <v>40</v>
      </c>
      <c r="J25" s="4"/>
      <c r="K25" s="14"/>
    </row>
    <row r="26" spans="1:15" ht="16.350000000000001" customHeight="1" x14ac:dyDescent="0.5">
      <c r="A26" s="14"/>
      <c r="B26" s="17"/>
      <c r="C26" s="35" t="s">
        <v>46</v>
      </c>
      <c r="D26" s="26">
        <v>12</v>
      </c>
      <c r="E26" s="21">
        <v>4</v>
      </c>
      <c r="F26" s="21">
        <v>7.5</v>
      </c>
      <c r="G26" s="22">
        <f t="shared" si="1"/>
        <v>7.7</v>
      </c>
      <c r="H26" s="33" t="str">
        <f t="shared" si="0"/>
        <v>دون المتوسط</v>
      </c>
      <c r="I26" s="22">
        <f t="shared" si="2"/>
        <v>33</v>
      </c>
      <c r="J26" s="4"/>
      <c r="K26" s="14"/>
    </row>
    <row r="27" spans="1:15" ht="16.350000000000001" customHeight="1" x14ac:dyDescent="0.5">
      <c r="A27" s="14"/>
      <c r="B27" s="17"/>
      <c r="C27" s="34" t="s">
        <v>47</v>
      </c>
      <c r="D27" s="25">
        <v>18</v>
      </c>
      <c r="E27" s="20">
        <v>11</v>
      </c>
      <c r="F27" s="20">
        <v>7.5</v>
      </c>
      <c r="G27" s="23">
        <f t="shared" si="1"/>
        <v>10.3</v>
      </c>
      <c r="H27" s="32" t="str">
        <f t="shared" si="0"/>
        <v xml:space="preserve"> متوسط</v>
      </c>
      <c r="I27" s="23">
        <f t="shared" si="2"/>
        <v>19</v>
      </c>
      <c r="J27" s="4"/>
      <c r="K27" s="14"/>
    </row>
    <row r="28" spans="1:15" ht="16.350000000000001" customHeight="1" x14ac:dyDescent="0.5">
      <c r="A28" s="14"/>
      <c r="B28" s="17"/>
      <c r="C28" s="35" t="s">
        <v>48</v>
      </c>
      <c r="D28" s="26">
        <v>17</v>
      </c>
      <c r="E28" s="21">
        <v>13</v>
      </c>
      <c r="F28" s="21">
        <v>13</v>
      </c>
      <c r="G28" s="22">
        <f t="shared" si="1"/>
        <v>13.8</v>
      </c>
      <c r="H28" s="33" t="str">
        <f t="shared" si="0"/>
        <v>حسن</v>
      </c>
      <c r="I28" s="22">
        <f t="shared" si="2"/>
        <v>7</v>
      </c>
      <c r="J28" s="4"/>
      <c r="K28" s="14"/>
    </row>
    <row r="29" spans="1:15" ht="16.350000000000001" customHeight="1" x14ac:dyDescent="0.5">
      <c r="A29" s="14"/>
      <c r="B29" s="17"/>
      <c r="C29" s="34" t="s">
        <v>49</v>
      </c>
      <c r="D29" s="25">
        <v>15</v>
      </c>
      <c r="E29" s="20">
        <v>5</v>
      </c>
      <c r="F29" s="20">
        <v>5</v>
      </c>
      <c r="G29" s="23">
        <f t="shared" si="1"/>
        <v>7</v>
      </c>
      <c r="H29" s="32" t="str">
        <f t="shared" si="0"/>
        <v>دون المتوسط</v>
      </c>
      <c r="I29" s="23">
        <f t="shared" si="2"/>
        <v>37</v>
      </c>
      <c r="J29" s="4"/>
      <c r="K29" s="14"/>
    </row>
    <row r="30" spans="1:15" ht="16.350000000000001" customHeight="1" x14ac:dyDescent="0.5">
      <c r="A30" s="14"/>
      <c r="B30" s="17"/>
      <c r="C30" s="35" t="s">
        <v>50</v>
      </c>
      <c r="D30" s="26">
        <v>15</v>
      </c>
      <c r="E30" s="21">
        <v>3</v>
      </c>
      <c r="F30" s="21">
        <v>10</v>
      </c>
      <c r="G30" s="22">
        <f t="shared" si="1"/>
        <v>9.6</v>
      </c>
      <c r="H30" s="33" t="str">
        <f t="shared" si="0"/>
        <v>دون المتوسط</v>
      </c>
      <c r="I30" s="22">
        <f t="shared" si="2"/>
        <v>23</v>
      </c>
      <c r="J30" s="4"/>
      <c r="K30" s="14"/>
    </row>
    <row r="31" spans="1:15" ht="16.350000000000001" customHeight="1" x14ac:dyDescent="0.5">
      <c r="A31" s="14"/>
      <c r="B31" s="17"/>
      <c r="C31" s="34" t="s">
        <v>51</v>
      </c>
      <c r="D31" s="25">
        <v>16</v>
      </c>
      <c r="E31" s="20">
        <v>7</v>
      </c>
      <c r="F31" s="20">
        <v>10</v>
      </c>
      <c r="G31" s="23">
        <f t="shared" si="1"/>
        <v>10.6</v>
      </c>
      <c r="H31" s="32" t="str">
        <f t="shared" si="0"/>
        <v xml:space="preserve"> متوسط</v>
      </c>
      <c r="I31" s="23">
        <f t="shared" si="2"/>
        <v>17</v>
      </c>
      <c r="J31" s="4"/>
      <c r="K31" s="14"/>
    </row>
    <row r="32" spans="1:15" ht="16.350000000000001" customHeight="1" x14ac:dyDescent="0.5">
      <c r="A32" s="14"/>
      <c r="B32" s="17"/>
      <c r="C32" s="35" t="s">
        <v>52</v>
      </c>
      <c r="D32" s="26">
        <v>15</v>
      </c>
      <c r="E32" s="21">
        <v>14.5</v>
      </c>
      <c r="F32" s="21">
        <v>5.5</v>
      </c>
      <c r="G32" s="22">
        <f t="shared" si="1"/>
        <v>9.1999999999999993</v>
      </c>
      <c r="H32" s="33" t="str">
        <f t="shared" si="0"/>
        <v>دون المتوسط</v>
      </c>
      <c r="I32" s="22">
        <f t="shared" si="2"/>
        <v>25</v>
      </c>
      <c r="J32" s="4"/>
      <c r="K32" s="14"/>
    </row>
    <row r="33" spans="1:11" ht="16.350000000000001" customHeight="1" x14ac:dyDescent="0.5">
      <c r="A33" s="14"/>
      <c r="B33" s="17"/>
      <c r="C33" s="34" t="s">
        <v>53</v>
      </c>
      <c r="D33" s="25">
        <v>15</v>
      </c>
      <c r="E33" s="20">
        <v>5</v>
      </c>
      <c r="F33" s="20">
        <v>9</v>
      </c>
      <c r="G33" s="23">
        <f t="shared" si="1"/>
        <v>9.4</v>
      </c>
      <c r="H33" s="32" t="str">
        <f t="shared" si="0"/>
        <v>دون المتوسط</v>
      </c>
      <c r="I33" s="23">
        <f t="shared" si="2"/>
        <v>24</v>
      </c>
      <c r="J33" s="4"/>
      <c r="K33" s="14"/>
    </row>
    <row r="34" spans="1:11" ht="16.350000000000001" customHeight="1" x14ac:dyDescent="0.5">
      <c r="A34" s="14"/>
      <c r="B34" s="17"/>
      <c r="C34" s="35" t="s">
        <v>54</v>
      </c>
      <c r="D34" s="26">
        <v>13</v>
      </c>
      <c r="E34" s="21">
        <v>5.5</v>
      </c>
      <c r="F34" s="21">
        <v>8.5</v>
      </c>
      <c r="G34" s="22">
        <f t="shared" si="1"/>
        <v>8.8000000000000007</v>
      </c>
      <c r="H34" s="33" t="str">
        <f t="shared" si="0"/>
        <v>دون المتوسط</v>
      </c>
      <c r="I34" s="22">
        <f t="shared" si="2"/>
        <v>26</v>
      </c>
      <c r="J34" s="4"/>
      <c r="K34" s="14"/>
    </row>
    <row r="35" spans="1:11" ht="16.350000000000001" customHeight="1" x14ac:dyDescent="0.5">
      <c r="A35" s="14"/>
      <c r="B35" s="17"/>
      <c r="C35" s="34" t="s">
        <v>55</v>
      </c>
      <c r="D35" s="25">
        <v>14</v>
      </c>
      <c r="E35" s="20">
        <v>7</v>
      </c>
      <c r="F35" s="20">
        <v>9.5</v>
      </c>
      <c r="G35" s="23">
        <f t="shared" si="1"/>
        <v>9.9</v>
      </c>
      <c r="H35" s="32" t="str">
        <f t="shared" si="0"/>
        <v>دون المتوسط</v>
      </c>
      <c r="I35" s="23">
        <f t="shared" si="2"/>
        <v>20</v>
      </c>
      <c r="J35" s="4"/>
      <c r="K35" s="14"/>
    </row>
    <row r="36" spans="1:11" ht="16.350000000000001" customHeight="1" x14ac:dyDescent="0.5">
      <c r="A36" s="14"/>
      <c r="B36" s="17"/>
      <c r="C36" s="35" t="s">
        <v>56</v>
      </c>
      <c r="D36" s="26">
        <v>16</v>
      </c>
      <c r="E36" s="21">
        <v>14</v>
      </c>
      <c r="F36" s="21">
        <v>16.5</v>
      </c>
      <c r="G36" s="22">
        <f t="shared" si="1"/>
        <v>15.9</v>
      </c>
      <c r="H36" s="33" t="str">
        <f t="shared" si="0"/>
        <v>جيد</v>
      </c>
      <c r="I36" s="22">
        <f t="shared" si="2"/>
        <v>2</v>
      </c>
      <c r="J36" s="4"/>
      <c r="K36" s="14"/>
    </row>
    <row r="37" spans="1:11" ht="16.350000000000001" customHeight="1" x14ac:dyDescent="0.5">
      <c r="A37" s="14"/>
      <c r="B37" s="17"/>
      <c r="C37" s="34" t="s">
        <v>57</v>
      </c>
      <c r="D37" s="25">
        <v>15</v>
      </c>
      <c r="E37" s="20">
        <v>10</v>
      </c>
      <c r="F37" s="20">
        <v>5</v>
      </c>
      <c r="G37" s="23">
        <f t="shared" si="1"/>
        <v>8</v>
      </c>
      <c r="H37" s="32" t="str">
        <f t="shared" si="0"/>
        <v>دون المتوسط</v>
      </c>
      <c r="I37" s="23">
        <f t="shared" si="2"/>
        <v>30</v>
      </c>
      <c r="J37" s="4"/>
      <c r="K37" s="14"/>
    </row>
    <row r="38" spans="1:11" ht="16.350000000000001" customHeight="1" x14ac:dyDescent="0.5">
      <c r="A38" s="14"/>
      <c r="B38" s="17"/>
      <c r="C38" s="35" t="s">
        <v>58</v>
      </c>
      <c r="D38" s="26">
        <v>16</v>
      </c>
      <c r="E38" s="21">
        <v>9</v>
      </c>
      <c r="F38" s="21">
        <v>10.5</v>
      </c>
      <c r="G38" s="22">
        <f t="shared" si="1"/>
        <v>11.3</v>
      </c>
      <c r="H38" s="33" t="str">
        <f t="shared" si="0"/>
        <v xml:space="preserve"> متوسط</v>
      </c>
      <c r="I38" s="22">
        <f t="shared" si="2"/>
        <v>16</v>
      </c>
      <c r="J38" s="4"/>
      <c r="K38" s="14"/>
    </row>
    <row r="39" spans="1:11" ht="16.350000000000001" customHeight="1" x14ac:dyDescent="0.5">
      <c r="A39" s="14"/>
      <c r="B39" s="17"/>
      <c r="C39" s="34" t="s">
        <v>59</v>
      </c>
      <c r="D39" s="25">
        <v>17</v>
      </c>
      <c r="E39" s="20">
        <v>16</v>
      </c>
      <c r="F39" s="20">
        <v>10.5</v>
      </c>
      <c r="G39" s="23">
        <f t="shared" si="1"/>
        <v>12.9</v>
      </c>
      <c r="H39" s="32" t="str">
        <f t="shared" si="0"/>
        <v>حسن</v>
      </c>
      <c r="I39" s="23">
        <f t="shared" si="2"/>
        <v>10</v>
      </c>
      <c r="J39" s="4"/>
      <c r="K39" s="14"/>
    </row>
    <row r="40" spans="1:11" ht="16.350000000000001" customHeight="1" x14ac:dyDescent="0.5">
      <c r="A40" s="14"/>
      <c r="B40" s="17"/>
      <c r="C40" s="35" t="s">
        <v>60</v>
      </c>
      <c r="D40" s="26">
        <v>16</v>
      </c>
      <c r="E40" s="21">
        <v>16</v>
      </c>
      <c r="F40" s="21">
        <v>9</v>
      </c>
      <c r="G40" s="22">
        <f t="shared" si="1"/>
        <v>11.8</v>
      </c>
      <c r="H40" s="33" t="str">
        <f t="shared" si="0"/>
        <v xml:space="preserve"> متوسط</v>
      </c>
      <c r="I40" s="22">
        <f t="shared" si="2"/>
        <v>14</v>
      </c>
      <c r="J40" s="4"/>
      <c r="K40" s="14"/>
    </row>
    <row r="41" spans="1:11" ht="16.350000000000001" customHeight="1" x14ac:dyDescent="0.5">
      <c r="A41" s="14"/>
      <c r="B41" s="17"/>
      <c r="C41" s="34" t="s">
        <v>61</v>
      </c>
      <c r="D41" s="25">
        <v>17</v>
      </c>
      <c r="E41" s="20">
        <v>10</v>
      </c>
      <c r="F41" s="20">
        <v>16</v>
      </c>
      <c r="G41" s="23">
        <f t="shared" si="1"/>
        <v>15</v>
      </c>
      <c r="H41" s="32" t="str">
        <f t="shared" si="0"/>
        <v>جيد</v>
      </c>
      <c r="I41" s="23">
        <f t="shared" si="2"/>
        <v>4</v>
      </c>
      <c r="J41" s="4"/>
      <c r="K41" s="14"/>
    </row>
    <row r="42" spans="1:11" ht="15.75" customHeight="1" x14ac:dyDescent="0.5">
      <c r="A42" s="14"/>
      <c r="B42" s="17"/>
      <c r="C42" s="35" t="s">
        <v>62</v>
      </c>
      <c r="D42" s="26">
        <v>15</v>
      </c>
      <c r="E42" s="21">
        <v>6</v>
      </c>
      <c r="F42" s="21">
        <v>7.5</v>
      </c>
      <c r="G42" s="22">
        <f t="shared" si="1"/>
        <v>8.6999999999999993</v>
      </c>
      <c r="H42" s="33" t="str">
        <f t="shared" si="0"/>
        <v>دون المتوسط</v>
      </c>
      <c r="I42" s="22">
        <f t="shared" si="2"/>
        <v>27</v>
      </c>
      <c r="J42" s="4"/>
      <c r="K42" s="14"/>
    </row>
    <row r="43" spans="1:11" ht="15.75" customHeight="1" x14ac:dyDescent="0.5">
      <c r="A43" s="14"/>
      <c r="B43" s="17"/>
      <c r="C43" s="34" t="s">
        <v>63</v>
      </c>
      <c r="D43" s="25">
        <v>14</v>
      </c>
      <c r="E43" s="20">
        <v>7</v>
      </c>
      <c r="F43" s="20">
        <v>6</v>
      </c>
      <c r="G43" s="23">
        <f t="shared" si="1"/>
        <v>7.8</v>
      </c>
      <c r="H43" s="32" t="str">
        <f t="shared" si="0"/>
        <v>دون المتوسط</v>
      </c>
      <c r="I43" s="23">
        <f t="shared" si="2"/>
        <v>31</v>
      </c>
      <c r="J43" s="4"/>
      <c r="K43" s="14"/>
    </row>
    <row r="44" spans="1:11" ht="15.75" customHeight="1" x14ac:dyDescent="0.5">
      <c r="A44" s="14"/>
      <c r="B44" s="17"/>
      <c r="C44" s="35" t="s">
        <v>64</v>
      </c>
      <c r="D44" s="26">
        <v>16</v>
      </c>
      <c r="E44" s="21">
        <v>13</v>
      </c>
      <c r="F44" s="21">
        <v>12</v>
      </c>
      <c r="G44" s="22">
        <f t="shared" si="1"/>
        <v>13</v>
      </c>
      <c r="H44" s="33" t="str">
        <f t="shared" si="0"/>
        <v>حسن</v>
      </c>
      <c r="I44" s="22">
        <f t="shared" si="2"/>
        <v>9</v>
      </c>
      <c r="J44" s="4"/>
      <c r="K44" s="14"/>
    </row>
    <row r="45" spans="1:11" ht="15.75" customHeight="1" x14ac:dyDescent="0.5">
      <c r="A45" s="14"/>
      <c r="B45" s="17"/>
      <c r="C45" s="34" t="s">
        <v>65</v>
      </c>
      <c r="D45" s="25">
        <v>18</v>
      </c>
      <c r="E45" s="20">
        <v>20</v>
      </c>
      <c r="F45" s="20">
        <v>16.5</v>
      </c>
      <c r="G45" s="23">
        <f t="shared" si="1"/>
        <v>17.5</v>
      </c>
      <c r="H45" s="32" t="str">
        <f t="shared" si="0"/>
        <v xml:space="preserve">جيد جدا </v>
      </c>
      <c r="I45" s="23">
        <f t="shared" si="2"/>
        <v>1</v>
      </c>
      <c r="J45" s="4"/>
      <c r="K45" s="14"/>
    </row>
    <row r="46" spans="1:11" ht="15.6" customHeight="1" x14ac:dyDescent="0.5">
      <c r="A46" s="14"/>
      <c r="B46" s="17"/>
      <c r="C46" s="35" t="s">
        <v>66</v>
      </c>
      <c r="D46" s="26">
        <v>15</v>
      </c>
      <c r="E46" s="21">
        <v>5</v>
      </c>
      <c r="F46" s="21">
        <v>7.5</v>
      </c>
      <c r="G46" s="22">
        <f t="shared" si="1"/>
        <v>8.5</v>
      </c>
      <c r="H46" s="33" t="str">
        <f t="shared" si="0"/>
        <v>دون المتوسط</v>
      </c>
      <c r="I46" s="22">
        <f t="shared" si="2"/>
        <v>29</v>
      </c>
      <c r="J46" s="4"/>
      <c r="K46" s="14"/>
    </row>
    <row r="47" spans="1:11" ht="15.6" customHeight="1" x14ac:dyDescent="0.5">
      <c r="A47" s="14"/>
      <c r="B47" s="17"/>
      <c r="C47" s="34" t="s">
        <v>67</v>
      </c>
      <c r="D47" s="25">
        <v>15</v>
      </c>
      <c r="E47" s="20">
        <v>6.5</v>
      </c>
      <c r="F47" s="20">
        <v>16</v>
      </c>
      <c r="G47" s="23">
        <f t="shared" si="1"/>
        <v>13.9</v>
      </c>
      <c r="H47" s="32" t="str">
        <f t="shared" si="0"/>
        <v>حسن</v>
      </c>
      <c r="I47" s="23">
        <f t="shared" si="2"/>
        <v>6</v>
      </c>
      <c r="J47" s="4"/>
      <c r="K47" s="14"/>
    </row>
    <row r="48" spans="1:11" ht="15.6" customHeight="1" x14ac:dyDescent="0.5">
      <c r="A48" s="14"/>
      <c r="B48" s="17"/>
      <c r="C48" s="35" t="s">
        <v>68</v>
      </c>
      <c r="D48" s="26">
        <v>16</v>
      </c>
      <c r="E48" s="21">
        <v>6.5</v>
      </c>
      <c r="F48" s="21">
        <v>16</v>
      </c>
      <c r="G48" s="22">
        <f t="shared" si="1"/>
        <v>14.1</v>
      </c>
      <c r="H48" s="33" t="str">
        <f t="shared" si="0"/>
        <v>جيد</v>
      </c>
      <c r="I48" s="22">
        <f t="shared" si="2"/>
        <v>5</v>
      </c>
      <c r="J48" s="4"/>
      <c r="K48" s="14"/>
    </row>
    <row r="49" spans="1:11" ht="18" customHeight="1" x14ac:dyDescent="0.2">
      <c r="A49" s="14"/>
      <c r="B49" s="17"/>
      <c r="C49" s="34" t="s">
        <v>69</v>
      </c>
      <c r="D49" s="25">
        <v>16</v>
      </c>
      <c r="E49" s="20">
        <v>6.5</v>
      </c>
      <c r="F49" s="20">
        <v>12</v>
      </c>
      <c r="G49" s="23">
        <f t="shared" si="1"/>
        <v>11.7</v>
      </c>
      <c r="H49" s="32" t="str">
        <f t="shared" si="0"/>
        <v xml:space="preserve"> متوسط</v>
      </c>
      <c r="I49" s="23">
        <f t="shared" si="2"/>
        <v>15</v>
      </c>
      <c r="K49" s="14"/>
    </row>
    <row r="50" spans="1:11" ht="23.25" x14ac:dyDescent="0.5">
      <c r="A50" s="14"/>
      <c r="B50" s="17"/>
      <c r="C50" s="35" t="s">
        <v>70</v>
      </c>
      <c r="D50" s="26">
        <v>12</v>
      </c>
      <c r="E50" s="21">
        <v>5</v>
      </c>
      <c r="F50" s="21">
        <v>6</v>
      </c>
      <c r="G50" s="22">
        <f t="shared" si="1"/>
        <v>7</v>
      </c>
      <c r="H50" s="33" t="str">
        <f t="shared" si="0"/>
        <v>دون المتوسط</v>
      </c>
      <c r="I50" s="22">
        <f t="shared" si="2"/>
        <v>37</v>
      </c>
      <c r="J50" s="4"/>
      <c r="K50" s="14"/>
    </row>
    <row r="51" spans="1:11" ht="23.25" x14ac:dyDescent="0.5">
      <c r="A51" s="14"/>
      <c r="B51" s="17"/>
      <c r="J51" s="4"/>
      <c r="K51" s="14"/>
    </row>
    <row r="52" spans="1:11" ht="23.25" x14ac:dyDescent="0.5">
      <c r="B52" s="16"/>
      <c r="C52" s="16"/>
      <c r="J52" s="4"/>
      <c r="K52" s="16"/>
    </row>
    <row r="53" spans="1:11" ht="23.25" x14ac:dyDescent="0.5">
      <c r="B53" s="16"/>
      <c r="C53" s="16"/>
      <c r="J53" s="4"/>
      <c r="K53" s="16"/>
    </row>
    <row r="54" spans="1:11" x14ac:dyDescent="0.2">
      <c r="B54" s="16"/>
      <c r="C54" s="16"/>
    </row>
  </sheetData>
  <mergeCells count="7">
    <mergeCell ref="L14:M14"/>
    <mergeCell ref="O6:P6"/>
    <mergeCell ref="O7:P7"/>
    <mergeCell ref="L10:M10"/>
    <mergeCell ref="L11:M11"/>
    <mergeCell ref="L12:M12"/>
    <mergeCell ref="L13:M13"/>
  </mergeCells>
  <pageMargins left="0.56818181818181823" right="0.69128787878787878" top="0" bottom="3.787878787878788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3م1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2019-12-12T13:16:52Z</dcterms:modified>
</cp:coreProperties>
</file>