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esktop\"/>
    </mc:Choice>
  </mc:AlternateContent>
  <xr:revisionPtr revIDLastSave="0" documentId="13_ncr:1_{F6244C2D-529B-4CA7-8B5D-6BAC23CD1C8A}" xr6:coauthVersionLast="47" xr6:coauthVersionMax="47" xr10:uidLastSave="{00000000-0000-0000-0000-000000000000}"/>
  <bookViews>
    <workbookView xWindow="-120" yWindow="-120" windowWidth="29040" windowHeight="15720" xr2:uid="{A3D2B129-11B9-46EC-B63F-A46FAB910EF3}"/>
  </bookViews>
  <sheets>
    <sheet name="PLS1" sheetId="1" r:id="rId1"/>
  </sheets>
  <externalReferences>
    <externalReference r:id="rId2"/>
  </externalReferences>
  <definedNames>
    <definedName name="equipe_s1">'PLS1'!$H$2:$I$20,'PLS1'!$AH$2:$AH$20</definedName>
    <definedName name="equipe_s2">[1]PLS2!$H$4:$I$75,[1]PLS2!$AH$4:$AH$75</definedName>
    <definedName name="_xlnm.Print_Area" localSheetId="0">'PLS1'!$A$1:$AN$20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I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AI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AI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AI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E16" i="1"/>
  <c r="C16" i="1"/>
  <c r="B16" i="1"/>
  <c r="AI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AI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AI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AI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AJ10" i="1"/>
  <c r="AI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E10" i="1"/>
  <c r="C10" i="1"/>
  <c r="B10" i="1"/>
  <c r="AI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AI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E7" i="1"/>
  <c r="C7" i="1"/>
  <c r="B7" i="1"/>
  <c r="AI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AI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AG15" i="1"/>
</calcChain>
</file>

<file path=xl/sharedStrings.xml><?xml version="1.0" encoding="utf-8"?>
<sst xmlns="http://schemas.openxmlformats.org/spreadsheetml/2006/main" count="37" uniqueCount="31">
  <si>
    <t>pique-nique</t>
  </si>
  <si>
    <t>baignade</t>
  </si>
  <si>
    <t>Effectif max</t>
  </si>
  <si>
    <t>Effectif prev</t>
  </si>
  <si>
    <t>Agent</t>
  </si>
  <si>
    <t>Horaires</t>
  </si>
  <si>
    <t>SEMAINE 1</t>
  </si>
  <si>
    <t>Infos</t>
  </si>
  <si>
    <t>Réunion</t>
  </si>
  <si>
    <t>DIRECTION</t>
  </si>
  <si>
    <t>Ados</t>
  </si>
  <si>
    <t>Primaires</t>
  </si>
  <si>
    <t>Louanne</t>
  </si>
  <si>
    <t>BUS</t>
  </si>
  <si>
    <t>Elisa</t>
  </si>
  <si>
    <t>8h</t>
  </si>
  <si>
    <t>9h</t>
  </si>
  <si>
    <t>10h</t>
  </si>
  <si>
    <t>11h</t>
  </si>
  <si>
    <t>12h</t>
  </si>
  <si>
    <t>13h</t>
  </si>
  <si>
    <t>14h</t>
  </si>
  <si>
    <t>15h</t>
  </si>
  <si>
    <t>16h</t>
  </si>
  <si>
    <t>17h</t>
  </si>
  <si>
    <t>18h</t>
  </si>
  <si>
    <t>Maters</t>
  </si>
  <si>
    <t>Aurélie</t>
  </si>
  <si>
    <t>Loan</t>
  </si>
  <si>
    <t>Noa</t>
  </si>
  <si>
    <t>Ouverture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</si>
</sst>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-mmm;@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A7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 textRotation="90"/>
    </xf>
    <xf numFmtId="0" fontId="1" fillId="0" borderId="0" xfId="1" applyAlignment="1">
      <alignment horizontal="center" vertical="center" textRotation="90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right"/>
    </xf>
    <xf numFmtId="0" fontId="1" fillId="0" borderId="0" xfId="1" applyAlignment="1">
      <alignment horizontal="center" vertical="center" wrapText="1"/>
    </xf>
    <xf numFmtId="0" fontId="3" fillId="0" borderId="0" xfId="1" applyFont="1" applyAlignment="1" applyProtection="1">
      <alignment horizontal="center" vertical="center"/>
      <protection locked="0"/>
    </xf>
    <xf numFmtId="0" fontId="1" fillId="0" borderId="0" xfId="1" applyAlignment="1">
      <alignment vertical="center" wrapText="1"/>
    </xf>
    <xf numFmtId="0" fontId="1" fillId="0" borderId="0" xfId="1" applyProtection="1">
      <protection locked="0"/>
    </xf>
    <xf numFmtId="20" fontId="1" fillId="0" borderId="0" xfId="1" applyNumberFormat="1" applyAlignment="1">
      <alignment horizontal="center" vertical="center"/>
    </xf>
    <xf numFmtId="20" fontId="1" fillId="0" borderId="0" xfId="1" applyNumberFormat="1" applyAlignment="1" applyProtection="1">
      <alignment horizontal="center" vertical="center"/>
      <protection locked="0"/>
    </xf>
    <xf numFmtId="164" fontId="1" fillId="0" borderId="2" xfId="1" applyNumberFormat="1" applyBorder="1" applyAlignment="1">
      <alignment horizontal="center" vertical="center" wrapText="1"/>
    </xf>
    <xf numFmtId="164" fontId="1" fillId="0" borderId="3" xfId="1" applyNumberFormat="1" applyBorder="1" applyAlignment="1">
      <alignment vertical="center" wrapText="1"/>
    </xf>
    <xf numFmtId="164" fontId="1" fillId="0" borderId="3" xfId="1" applyNumberFormat="1" applyBorder="1" applyAlignment="1">
      <alignment horizontal="right" vertical="center" wrapText="1"/>
    </xf>
    <xf numFmtId="0" fontId="1" fillId="2" borderId="2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4" fillId="0" borderId="5" xfId="1" applyFont="1" applyBorder="1" applyAlignment="1" applyProtection="1">
      <alignment horizontal="center" vertical="center"/>
      <protection locked="0"/>
    </xf>
    <xf numFmtId="21" fontId="1" fillId="0" borderId="5" xfId="1" applyNumberFormat="1" applyBorder="1" applyAlignment="1" applyProtection="1">
      <alignment horizontal="center" vertical="center"/>
      <protection locked="0"/>
    </xf>
    <xf numFmtId="0" fontId="1" fillId="2" borderId="5" xfId="1" applyFill="1" applyBorder="1" applyAlignment="1">
      <alignment horizontal="center" vertical="center"/>
    </xf>
    <xf numFmtId="21" fontId="1" fillId="2" borderId="6" xfId="1" applyNumberFormat="1" applyFill="1" applyBorder="1" applyAlignment="1">
      <alignment horizontal="center" vertical="center"/>
    </xf>
    <xf numFmtId="164" fontId="1" fillId="0" borderId="7" xfId="1" applyNumberFormat="1" applyBorder="1" applyAlignment="1">
      <alignment horizontal="center" vertical="center" wrapText="1"/>
    </xf>
    <xf numFmtId="164" fontId="1" fillId="0" borderId="0" xfId="1" applyNumberFormat="1" applyAlignment="1">
      <alignment vertical="center" wrapText="1"/>
    </xf>
    <xf numFmtId="164" fontId="1" fillId="0" borderId="0" xfId="1" applyNumberFormat="1" applyAlignment="1">
      <alignment horizontal="right" vertical="center" wrapText="1"/>
    </xf>
    <xf numFmtId="0" fontId="1" fillId="2" borderId="8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4" fillId="0" borderId="11" xfId="1" applyFont="1" applyBorder="1" applyAlignment="1" applyProtection="1">
      <alignment horizontal="center" vertical="center"/>
      <protection locked="0"/>
    </xf>
    <xf numFmtId="21" fontId="1" fillId="0" borderId="11" xfId="1" applyNumberFormat="1" applyBorder="1" applyAlignment="1" applyProtection="1">
      <alignment horizontal="center" vertical="center"/>
      <protection locked="0"/>
    </xf>
    <xf numFmtId="0" fontId="1" fillId="2" borderId="12" xfId="1" applyFill="1" applyBorder="1" applyAlignment="1">
      <alignment horizontal="center" vertical="center"/>
    </xf>
    <xf numFmtId="21" fontId="1" fillId="2" borderId="13" xfId="1" applyNumberFormat="1" applyFill="1" applyBorder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4" fillId="0" borderId="0" xfId="1" applyFont="1" applyAlignment="1" applyProtection="1">
      <alignment horizontal="center" vertical="center"/>
      <protection locked="0"/>
    </xf>
    <xf numFmtId="21" fontId="1" fillId="0" borderId="0" xfId="1" applyNumberFormat="1" applyAlignment="1" applyProtection="1">
      <alignment horizontal="center" vertical="center"/>
      <protection locked="0"/>
    </xf>
    <xf numFmtId="164" fontId="1" fillId="0" borderId="0" xfId="1" applyNumberFormat="1" applyAlignment="1">
      <alignment vertical="center" wrapText="1"/>
    </xf>
    <xf numFmtId="164" fontId="1" fillId="0" borderId="0" xfId="1" applyNumberFormat="1" applyAlignment="1">
      <alignment horizontal="right" vertical="center" wrapText="1"/>
    </xf>
    <xf numFmtId="0" fontId="1" fillId="3" borderId="14" xfId="1" applyFill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4" borderId="15" xfId="1" applyFill="1" applyBorder="1" applyAlignment="1" applyProtection="1">
      <alignment horizontal="center" vertical="center"/>
      <protection locked="0"/>
    </xf>
    <xf numFmtId="0" fontId="1" fillId="4" borderId="15" xfId="1" applyFill="1" applyBorder="1" applyAlignment="1" applyProtection="1">
      <alignment horizontal="center" vertical="center"/>
      <protection locked="0"/>
    </xf>
    <xf numFmtId="0" fontId="1" fillId="2" borderId="15" xfId="1" applyFill="1" applyBorder="1" applyAlignment="1">
      <alignment horizontal="center" vertical="center"/>
    </xf>
    <xf numFmtId="21" fontId="1" fillId="0" borderId="16" xfId="1" applyNumberFormat="1" applyBorder="1" applyAlignment="1" applyProtection="1">
      <alignment horizontal="center" vertical="center"/>
      <protection locked="0"/>
    </xf>
    <xf numFmtId="0" fontId="1" fillId="3" borderId="17" xfId="1" applyFill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4" borderId="12" xfId="1" applyFill="1" applyBorder="1" applyAlignment="1" applyProtection="1">
      <alignment horizontal="center" vertical="center"/>
      <protection locked="0"/>
    </xf>
    <xf numFmtId="0" fontId="1" fillId="4" borderId="12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>
      <alignment horizontal="center" vertical="center"/>
    </xf>
    <xf numFmtId="21" fontId="1" fillId="0" borderId="18" xfId="1" applyNumberFormat="1" applyBorder="1" applyAlignment="1" applyProtection="1">
      <alignment vertical="center"/>
      <protection locked="0"/>
    </xf>
    <xf numFmtId="21" fontId="1" fillId="0" borderId="0" xfId="1" applyNumberFormat="1" applyAlignment="1">
      <alignment horizontal="center" vertical="center"/>
    </xf>
    <xf numFmtId="0" fontId="1" fillId="4" borderId="19" xfId="1" applyFill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4" borderId="20" xfId="1" applyFill="1" applyBorder="1" applyAlignment="1" applyProtection="1">
      <alignment horizontal="center" vertical="center"/>
      <protection locked="0"/>
    </xf>
    <xf numFmtId="0" fontId="4" fillId="2" borderId="21" xfId="1" applyFont="1" applyFill="1" applyBorder="1" applyAlignment="1" applyProtection="1">
      <alignment horizontal="center" vertical="center"/>
      <protection locked="0"/>
    </xf>
    <xf numFmtId="21" fontId="1" fillId="0" borderId="22" xfId="1" applyNumberFormat="1" applyBorder="1" applyAlignment="1" applyProtection="1">
      <alignment horizontal="center" vertical="center"/>
      <protection locked="0"/>
    </xf>
    <xf numFmtId="21" fontId="1" fillId="0" borderId="21" xfId="1" applyNumberFormat="1" applyBorder="1" applyAlignment="1" applyProtection="1">
      <alignment horizontal="center" vertical="center"/>
      <protection locked="0"/>
    </xf>
    <xf numFmtId="0" fontId="1" fillId="2" borderId="21" xfId="1" applyFill="1" applyBorder="1" applyAlignment="1">
      <alignment horizontal="center" vertical="center"/>
    </xf>
    <xf numFmtId="21" fontId="1" fillId="0" borderId="23" xfId="1" applyNumberFormat="1" applyBorder="1" applyAlignment="1" applyProtection="1">
      <alignment horizontal="center" vertical="center"/>
      <protection locked="0"/>
    </xf>
    <xf numFmtId="0" fontId="1" fillId="2" borderId="24" xfId="1" applyFill="1" applyBorder="1" applyAlignment="1">
      <alignment horizontal="center" vertical="center"/>
    </xf>
    <xf numFmtId="164" fontId="1" fillId="0" borderId="25" xfId="1" applyNumberFormat="1" applyBorder="1" applyAlignment="1">
      <alignment horizontal="right" vertical="center" wrapText="1"/>
    </xf>
    <xf numFmtId="21" fontId="1" fillId="0" borderId="6" xfId="1" applyNumberFormat="1" applyBorder="1" applyAlignment="1">
      <alignment horizontal="center" vertical="center"/>
    </xf>
    <xf numFmtId="0" fontId="4" fillId="0" borderId="22" xfId="1" applyFont="1" applyBorder="1" applyAlignment="1" applyProtection="1">
      <alignment horizontal="center" vertical="center"/>
      <protection locked="0"/>
    </xf>
    <xf numFmtId="164" fontId="1" fillId="0" borderId="8" xfId="1" applyNumberFormat="1" applyBorder="1" applyAlignment="1">
      <alignment horizontal="center" vertical="center" wrapText="1"/>
    </xf>
    <xf numFmtId="164" fontId="1" fillId="0" borderId="9" xfId="1" applyNumberFormat="1" applyBorder="1" applyAlignment="1">
      <alignment vertical="center" wrapText="1"/>
    </xf>
    <xf numFmtId="164" fontId="1" fillId="0" borderId="27" xfId="1" applyNumberFormat="1" applyBorder="1" applyAlignment="1">
      <alignment horizontal="right" vertical="center" wrapText="1"/>
    </xf>
    <xf numFmtId="0" fontId="4" fillId="0" borderId="12" xfId="1" applyFont="1" applyBorder="1" applyAlignment="1" applyProtection="1">
      <alignment horizontal="center" vertical="center"/>
      <protection locked="0"/>
    </xf>
    <xf numFmtId="21" fontId="1" fillId="0" borderId="28" xfId="1" applyNumberFormat="1" applyBorder="1" applyAlignment="1" applyProtection="1">
      <alignment vertical="center"/>
      <protection locked="0"/>
    </xf>
    <xf numFmtId="21" fontId="1" fillId="0" borderId="23" xfId="1" applyNumberFormat="1" applyBorder="1" applyAlignment="1" applyProtection="1">
      <alignment vertical="center"/>
      <protection locked="0"/>
    </xf>
    <xf numFmtId="21" fontId="1" fillId="0" borderId="29" xfId="1" applyNumberFormat="1" applyBorder="1" applyAlignment="1">
      <alignment horizontal="center" vertical="center"/>
    </xf>
    <xf numFmtId="21" fontId="1" fillId="0" borderId="12" xfId="1" applyNumberFormat="1" applyBorder="1" applyAlignment="1" applyProtection="1">
      <alignment horizontal="center" vertical="center"/>
      <protection locked="0"/>
    </xf>
    <xf numFmtId="0" fontId="1" fillId="0" borderId="24" xfId="1" applyBorder="1"/>
    <xf numFmtId="0" fontId="1" fillId="2" borderId="3" xfId="1" applyFill="1" applyBorder="1" applyAlignment="1" applyProtection="1">
      <alignment vertical="center"/>
      <protection locked="0"/>
    </xf>
    <xf numFmtId="21" fontId="1" fillId="0" borderId="13" xfId="1" applyNumberFormat="1" applyBorder="1" applyAlignment="1">
      <alignment horizontal="center" vertical="center"/>
    </xf>
    <xf numFmtId="21" fontId="1" fillId="2" borderId="5" xfId="1" applyNumberFormat="1" applyFill="1" applyBorder="1" applyAlignment="1" applyProtection="1">
      <alignment horizontal="center" vertical="center"/>
      <protection locked="0"/>
    </xf>
    <xf numFmtId="20" fontId="1" fillId="0" borderId="0" xfId="1" applyNumberFormat="1" applyProtection="1">
      <protection locked="0"/>
    </xf>
    <xf numFmtId="21" fontId="1" fillId="2" borderId="26" xfId="1" applyNumberFormat="1" applyFill="1" applyBorder="1" applyAlignment="1" applyProtection="1">
      <alignment horizontal="center" vertical="center"/>
      <protection locked="0"/>
    </xf>
    <xf numFmtId="0" fontId="1" fillId="5" borderId="17" xfId="1" applyFill="1" applyBorder="1" applyAlignment="1">
      <alignment horizontal="center" vertical="center"/>
    </xf>
    <xf numFmtId="0" fontId="1" fillId="4" borderId="30" xfId="1" applyFill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4" borderId="5" xfId="1" applyFill="1" applyBorder="1" applyAlignment="1" applyProtection="1">
      <alignment horizontal="center" vertical="center"/>
      <protection locked="0"/>
    </xf>
    <xf numFmtId="0" fontId="1" fillId="4" borderId="5" xfId="1" applyFill="1" applyBorder="1" applyAlignment="1" applyProtection="1">
      <alignment horizontal="center" vertical="center"/>
      <protection locked="0"/>
    </xf>
    <xf numFmtId="0" fontId="1" fillId="4" borderId="31" xfId="1" applyFill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4" borderId="22" xfId="1" applyFill="1" applyBorder="1" applyAlignment="1" applyProtection="1">
      <alignment horizontal="center" vertical="center"/>
      <protection locked="0"/>
    </xf>
    <xf numFmtId="0" fontId="1" fillId="4" borderId="22" xfId="1" applyFill="1" applyBorder="1" applyAlignment="1" applyProtection="1">
      <alignment horizontal="center" vertical="center"/>
      <protection locked="0"/>
    </xf>
    <xf numFmtId="21" fontId="1" fillId="0" borderId="32" xfId="1" applyNumberFormat="1" applyBorder="1" applyAlignment="1">
      <alignment horizontal="center" vertical="center"/>
    </xf>
    <xf numFmtId="0" fontId="1" fillId="4" borderId="33" xfId="1" applyFill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4" borderId="11" xfId="1" applyFill="1" applyBorder="1" applyAlignment="1" applyProtection="1">
      <alignment horizontal="center" vertical="center"/>
      <protection locked="0"/>
    </xf>
    <xf numFmtId="0" fontId="1" fillId="4" borderId="11" xfId="1" applyFill="1" applyBorder="1" applyAlignment="1" applyProtection="1">
      <alignment horizontal="center" vertical="center"/>
      <protection locked="0"/>
    </xf>
    <xf numFmtId="0" fontId="1" fillId="2" borderId="24" xfId="1" applyFill="1" applyBorder="1" applyAlignment="1">
      <alignment horizontal="left" vertical="center"/>
    </xf>
    <xf numFmtId="0" fontId="1" fillId="5" borderId="30" xfId="1" applyFill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5" borderId="5" xfId="1" applyFill="1" applyBorder="1" applyAlignment="1" applyProtection="1">
      <alignment horizontal="center" vertical="center"/>
      <protection locked="0"/>
    </xf>
    <xf numFmtId="0" fontId="1" fillId="5" borderId="5" xfId="1" applyFill="1" applyBorder="1" applyAlignment="1" applyProtection="1">
      <alignment horizontal="center" vertical="center"/>
      <protection locked="0"/>
    </xf>
    <xf numFmtId="0" fontId="1" fillId="5" borderId="31" xfId="1" applyFill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1" fillId="5" borderId="22" xfId="1" applyFill="1" applyBorder="1" applyAlignment="1" applyProtection="1">
      <alignment horizontal="center" vertical="center"/>
      <protection locked="0"/>
    </xf>
    <xf numFmtId="0" fontId="1" fillId="5" borderId="22" xfId="1" applyFill="1" applyBorder="1" applyAlignment="1" applyProtection="1">
      <alignment horizontal="center" vertical="center"/>
      <protection locked="0"/>
    </xf>
    <xf numFmtId="0" fontId="1" fillId="0" borderId="28" xfId="1" applyBorder="1" applyAlignment="1">
      <alignment horizontal="center" vertical="center"/>
    </xf>
    <xf numFmtId="0" fontId="1" fillId="5" borderId="12" xfId="1" applyFill="1" applyBorder="1" applyAlignment="1" applyProtection="1">
      <alignment horizontal="center" vertical="center"/>
      <protection locked="0"/>
    </xf>
    <xf numFmtId="0" fontId="1" fillId="5" borderId="12" xfId="1" applyFill="1" applyBorder="1" applyAlignment="1" applyProtection="1">
      <alignment horizontal="center" vertical="center"/>
      <protection locked="0"/>
    </xf>
    <xf numFmtId="46" fontId="1" fillId="0" borderId="0" xfId="1" applyNumberFormat="1"/>
    <xf numFmtId="0" fontId="1" fillId="0" borderId="0" xfId="1" applyAlignment="1">
      <alignment horizontal="center"/>
    </xf>
    <xf numFmtId="0" fontId="5" fillId="0" borderId="0" xfId="1" applyFont="1"/>
    <xf numFmtId="20" fontId="1" fillId="0" borderId="0" xfId="1" applyNumberFormat="1"/>
    <xf numFmtId="2" fontId="1" fillId="0" borderId="0" xfId="1" applyNumberFormat="1" applyAlignment="1">
      <alignment horizontal="center"/>
    </xf>
  </cellXfs>
  <cellStyles count="2">
    <cellStyle name="Normal" xfId="0" builtinId="0"/>
    <cellStyle name="Normal 2" xfId="1" xr:uid="{602CF2F3-A1EC-436F-A731-BF3D989B7CB5}"/>
  </cellStyles>
  <dxfs count="12"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color rgb="FF00B0F0"/>
      </font>
      <fill>
        <gradientFill type="path" left="0.5" right="0.5" top="0.5" bottom="0.5">
          <stop position="0">
            <color rgb="FF00B0F0"/>
          </stop>
          <stop position="1">
            <color theme="0"/>
          </stop>
        </gradient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ilisateur/Documents/Ann&#233;e%202022-2023/Printemps%202023/Planning%20&#233;quipe%20bus%20m&#233;nage%20printemps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fichage"/>
      <sheetName val="Equipe"/>
      <sheetName val="Fiche horaire"/>
      <sheetName val="TOTAL HEURES"/>
      <sheetName val="PLS1"/>
      <sheetName val="PRS1"/>
      <sheetName val="PBS1"/>
      <sheetName val="PMS1"/>
      <sheetName val="PLS2"/>
      <sheetName val="PRS2"/>
      <sheetName val="PBS2"/>
      <sheetName val="PMS2"/>
      <sheetName val="PLS3"/>
      <sheetName val="PRS3"/>
      <sheetName val="PBS3"/>
      <sheetName val="PMS3"/>
      <sheetName val="PLS4"/>
      <sheetName val="PRS4"/>
      <sheetName val="PBS4"/>
      <sheetName val="PMS4"/>
      <sheetName val="PLS5"/>
      <sheetName val="PRS5"/>
      <sheetName val="PBS5"/>
      <sheetName val="PMS5"/>
      <sheetName val="PLS6"/>
      <sheetName val="PRS6"/>
      <sheetName val="PBS6"/>
      <sheetName val="PMS6"/>
      <sheetName val="PLS7"/>
      <sheetName val="PRS7"/>
      <sheetName val="PBS7"/>
      <sheetName val="PMS7"/>
      <sheetName val="PLS8"/>
      <sheetName val="PRS8"/>
      <sheetName val="PBS8"/>
      <sheetName val="PMS8"/>
      <sheetName val="PLS9"/>
      <sheetName val="PRS9"/>
      <sheetName val="PBS9"/>
      <sheetName val="PMS9"/>
      <sheetName val="Capacité"/>
      <sheetName val="Heures réelles"/>
    </sheetNames>
    <definedNames>
      <definedName name="reset_s1"/>
    </definedNames>
    <sheetDataSet>
      <sheetData sheetId="0"/>
      <sheetData sheetId="1"/>
      <sheetData sheetId="2" refreshError="1"/>
      <sheetData sheetId="3" refreshError="1"/>
      <sheetData sheetId="4"/>
      <sheetData sheetId="5">
        <row r="18">
          <cell r="O18" t="str">
            <v>x</v>
          </cell>
        </row>
        <row r="19">
          <cell r="O19" t="str">
            <v>x</v>
          </cell>
        </row>
      </sheetData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2">
          <cell r="F2">
            <v>24</v>
          </cell>
        </row>
        <row r="3">
          <cell r="F3">
            <v>36</v>
          </cell>
        </row>
        <row r="4">
          <cell r="F4">
            <v>12</v>
          </cell>
        </row>
      </sheetData>
      <sheetData sheetId="4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A629D-C012-401D-8EAB-0601A3C53397}">
  <sheetPr codeName="Feuil4">
    <tabColor rgb="FFFFC000"/>
    <pageSetUpPr fitToPage="1"/>
  </sheetPr>
  <dimension ref="A1:AN31"/>
  <sheetViews>
    <sheetView showGridLines="0" tabSelected="1" zoomScale="85" zoomScaleNormal="85" workbookViewId="0">
      <selection activeCell="B24" sqref="B24:D24"/>
    </sheetView>
  </sheetViews>
  <sheetFormatPr baseColWidth="10" defaultColWidth="5.7109375" defaultRowHeight="12.75" x14ac:dyDescent="0.2"/>
  <cols>
    <col min="1" max="1" width="7.7109375" style="1" customWidth="1"/>
    <col min="2" max="2" width="1.28515625" style="1" customWidth="1"/>
    <col min="3" max="3" width="1.28515625" style="9" customWidth="1"/>
    <col min="4" max="4" width="9.5703125" style="1" customWidth="1"/>
    <col min="5" max="5" width="7.28515625" style="1" customWidth="1"/>
    <col min="6" max="6" width="6.7109375" style="1" customWidth="1"/>
    <col min="7" max="7" width="6.7109375" style="1" hidden="1" customWidth="1"/>
    <col min="8" max="8" width="10.7109375" style="13" customWidth="1"/>
    <col min="9" max="9" width="10.42578125" style="13" customWidth="1"/>
    <col min="10" max="10" width="10.85546875" style="13" customWidth="1"/>
    <col min="11" max="33" width="4.42578125" style="1" customWidth="1"/>
    <col min="34" max="34" width="8" style="13" customWidth="1"/>
    <col min="35" max="35" width="10.5703125" style="1" customWidth="1"/>
    <col min="36" max="36" width="5.7109375" style="10"/>
    <col min="37" max="39" width="5.7109375" style="12"/>
    <col min="40" max="40" width="5.7109375" style="13"/>
    <col min="41" max="16384" width="5.7109375" style="1"/>
  </cols>
  <sheetData>
    <row r="1" spans="1:40" ht="48" thickBot="1" x14ac:dyDescent="0.25">
      <c r="B1" s="2" t="s">
        <v>0</v>
      </c>
      <c r="C1" s="3" t="s">
        <v>1</v>
      </c>
      <c r="E1" s="4" t="s">
        <v>2</v>
      </c>
      <c r="F1" s="4" t="s">
        <v>3</v>
      </c>
      <c r="G1" s="4"/>
      <c r="H1" s="5" t="s">
        <v>4</v>
      </c>
      <c r="I1" s="5" t="s">
        <v>5</v>
      </c>
      <c r="J1" s="6"/>
      <c r="K1" s="7" t="s">
        <v>6</v>
      </c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8" t="s">
        <v>7</v>
      </c>
      <c r="AK1" s="8"/>
      <c r="AL1" s="8"/>
      <c r="AM1" s="8"/>
      <c r="AN1" s="3" t="s">
        <v>8</v>
      </c>
    </row>
    <row r="2" spans="1:40" ht="6.75" customHeight="1" thickBot="1" x14ac:dyDescent="0.25">
      <c r="E2" s="10"/>
      <c r="F2" s="10"/>
      <c r="G2" s="10"/>
      <c r="H2" s="6"/>
      <c r="I2" s="6"/>
      <c r="J2" s="6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</row>
    <row r="3" spans="1:40" ht="13.5" hidden="1" customHeight="1" thickBot="1" x14ac:dyDescent="0.25">
      <c r="E3" s="10"/>
      <c r="F3" s="10"/>
      <c r="G3" s="10"/>
      <c r="H3" s="6"/>
      <c r="I3" s="6"/>
      <c r="J3" s="6"/>
      <c r="K3" s="14">
        <v>0.31251157407407409</v>
      </c>
      <c r="L3" s="14">
        <v>0.33334490740740735</v>
      </c>
      <c r="M3" s="14">
        <v>0.35417824074074072</v>
      </c>
      <c r="N3" s="14">
        <v>0.37501157407407404</v>
      </c>
      <c r="O3" s="14">
        <v>0.39584490740740735</v>
      </c>
      <c r="P3" s="14">
        <v>0.41667824074074072</v>
      </c>
      <c r="Q3" s="14">
        <v>0.43751157407407404</v>
      </c>
      <c r="R3" s="14">
        <v>0.45834490740740735</v>
      </c>
      <c r="S3" s="14">
        <v>0.47917824074074072</v>
      </c>
      <c r="T3" s="14">
        <v>0.50001157407407404</v>
      </c>
      <c r="U3" s="14">
        <v>0.52084490740740741</v>
      </c>
      <c r="V3" s="14">
        <v>0.54167824074074067</v>
      </c>
      <c r="W3" s="14">
        <v>0.56251157407407404</v>
      </c>
      <c r="X3" s="14">
        <v>0.58334490740740741</v>
      </c>
      <c r="Y3" s="14">
        <v>0.60417824074074067</v>
      </c>
      <c r="Z3" s="14">
        <v>0.62501157407407404</v>
      </c>
      <c r="AA3" s="14">
        <v>0.64584490740740741</v>
      </c>
      <c r="AB3" s="14">
        <v>0.66667824074074078</v>
      </c>
      <c r="AC3" s="14">
        <v>0.68751157407407415</v>
      </c>
      <c r="AD3" s="14">
        <v>0.70834490740740741</v>
      </c>
      <c r="AE3" s="14">
        <v>0.72917824074074078</v>
      </c>
      <c r="AF3" s="14">
        <v>0.75001157407407415</v>
      </c>
      <c r="AG3" s="14">
        <v>0.77084490740740741</v>
      </c>
      <c r="AH3" s="15"/>
    </row>
    <row r="4" spans="1:40" ht="15" x14ac:dyDescent="0.2">
      <c r="A4" s="16"/>
      <c r="B4" s="17"/>
      <c r="C4" s="18"/>
      <c r="D4" s="19" t="s">
        <v>9</v>
      </c>
      <c r="E4" s="20"/>
      <c r="F4" s="21"/>
      <c r="G4" s="22"/>
      <c r="H4" s="23"/>
      <c r="I4" s="24"/>
      <c r="J4" s="24"/>
      <c r="K4" s="25" t="str">
        <f>IF(AND($I4&lt;=K$3,$AH4&gt;K$3),"d","")</f>
        <v/>
      </c>
      <c r="L4" s="25" t="str">
        <f t="shared" ref="L4:AG5" si="0">IF(AND($I4&lt;=L$3,$AH4&gt;L$3),"d","")</f>
        <v/>
      </c>
      <c r="M4" s="25" t="str">
        <f t="shared" si="0"/>
        <v/>
      </c>
      <c r="N4" s="25" t="str">
        <f t="shared" si="0"/>
        <v/>
      </c>
      <c r="O4" s="25" t="str">
        <f t="shared" si="0"/>
        <v/>
      </c>
      <c r="P4" s="25" t="str">
        <f t="shared" si="0"/>
        <v/>
      </c>
      <c r="Q4" s="25" t="str">
        <f t="shared" si="0"/>
        <v/>
      </c>
      <c r="R4" s="25" t="str">
        <f t="shared" si="0"/>
        <v/>
      </c>
      <c r="S4" s="25" t="str">
        <f t="shared" si="0"/>
        <v/>
      </c>
      <c r="T4" s="25" t="str">
        <f t="shared" si="0"/>
        <v/>
      </c>
      <c r="U4" s="25" t="str">
        <f t="shared" si="0"/>
        <v/>
      </c>
      <c r="V4" s="25" t="str">
        <f t="shared" si="0"/>
        <v/>
      </c>
      <c r="W4" s="25" t="str">
        <f t="shared" si="0"/>
        <v/>
      </c>
      <c r="X4" s="25" t="str">
        <f t="shared" si="0"/>
        <v/>
      </c>
      <c r="Y4" s="25" t="str">
        <f t="shared" si="0"/>
        <v/>
      </c>
      <c r="Z4" s="25" t="str">
        <f t="shared" si="0"/>
        <v/>
      </c>
      <c r="AA4" s="25" t="str">
        <f t="shared" si="0"/>
        <v/>
      </c>
      <c r="AB4" s="25" t="str">
        <f t="shared" si="0"/>
        <v/>
      </c>
      <c r="AC4" s="25" t="str">
        <f t="shared" si="0"/>
        <v/>
      </c>
      <c r="AD4" s="25" t="str">
        <f t="shared" si="0"/>
        <v/>
      </c>
      <c r="AE4" s="25" t="str">
        <f t="shared" si="0"/>
        <v/>
      </c>
      <c r="AF4" s="25" t="str">
        <f t="shared" si="0"/>
        <v/>
      </c>
      <c r="AG4" s="25" t="str">
        <f t="shared" si="0"/>
        <v/>
      </c>
      <c r="AH4" s="24"/>
      <c r="AI4" s="26">
        <f>AH4-I4</f>
        <v>0</v>
      </c>
    </row>
    <row r="5" spans="1:40" ht="15.75" thickBot="1" x14ac:dyDescent="0.25">
      <c r="A5" s="27"/>
      <c r="B5" s="28"/>
      <c r="C5" s="29"/>
      <c r="D5" s="30"/>
      <c r="E5" s="31"/>
      <c r="F5" s="32"/>
      <c r="G5" s="33"/>
      <c r="H5" s="34"/>
      <c r="I5" s="35"/>
      <c r="J5" s="35"/>
      <c r="K5" s="36" t="str">
        <f>IF(AND($I5&lt;=K$3,$AH5&gt;K$3),"d","")</f>
        <v/>
      </c>
      <c r="L5" s="36" t="str">
        <f t="shared" si="0"/>
        <v/>
      </c>
      <c r="M5" s="36" t="str">
        <f t="shared" si="0"/>
        <v/>
      </c>
      <c r="N5" s="36" t="str">
        <f t="shared" si="0"/>
        <v/>
      </c>
      <c r="O5" s="36" t="str">
        <f t="shared" si="0"/>
        <v/>
      </c>
      <c r="P5" s="36" t="str">
        <f t="shared" si="0"/>
        <v/>
      </c>
      <c r="Q5" s="36" t="str">
        <f t="shared" si="0"/>
        <v/>
      </c>
      <c r="R5" s="36" t="str">
        <f t="shared" si="0"/>
        <v/>
      </c>
      <c r="S5" s="36" t="str">
        <f t="shared" si="0"/>
        <v/>
      </c>
      <c r="T5" s="36" t="str">
        <f t="shared" si="0"/>
        <v/>
      </c>
      <c r="U5" s="36" t="str">
        <f t="shared" si="0"/>
        <v/>
      </c>
      <c r="V5" s="36" t="str">
        <f t="shared" si="0"/>
        <v/>
      </c>
      <c r="W5" s="36" t="str">
        <f t="shared" si="0"/>
        <v/>
      </c>
      <c r="X5" s="36" t="str">
        <f t="shared" si="0"/>
        <v/>
      </c>
      <c r="Y5" s="36" t="str">
        <f t="shared" si="0"/>
        <v/>
      </c>
      <c r="Z5" s="36" t="str">
        <f t="shared" si="0"/>
        <v/>
      </c>
      <c r="AA5" s="36" t="str">
        <f t="shared" si="0"/>
        <v/>
      </c>
      <c r="AB5" s="36" t="str">
        <f t="shared" si="0"/>
        <v/>
      </c>
      <c r="AC5" s="36" t="str">
        <f t="shared" si="0"/>
        <v/>
      </c>
      <c r="AD5" s="36" t="str">
        <f t="shared" si="0"/>
        <v/>
      </c>
      <c r="AE5" s="36" t="str">
        <f t="shared" si="0"/>
        <v/>
      </c>
      <c r="AF5" s="36" t="str">
        <f t="shared" si="0"/>
        <v/>
      </c>
      <c r="AG5" s="36" t="str">
        <f t="shared" si="0"/>
        <v/>
      </c>
      <c r="AH5" s="35"/>
      <c r="AI5" s="37">
        <f>AH5-I5</f>
        <v>0</v>
      </c>
    </row>
    <row r="6" spans="1:40" ht="15.75" thickBot="1" x14ac:dyDescent="0.25">
      <c r="A6" s="27"/>
      <c r="B6" s="28"/>
      <c r="C6" s="29"/>
      <c r="D6" s="38"/>
      <c r="E6" s="38"/>
      <c r="F6" s="38"/>
      <c r="G6" s="38"/>
      <c r="H6" s="39"/>
      <c r="I6" s="40"/>
      <c r="J6" s="40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40"/>
      <c r="AI6" s="55"/>
    </row>
    <row r="7" spans="1:40" ht="15" x14ac:dyDescent="0.2">
      <c r="A7" s="27"/>
      <c r="B7" s="41">
        <f>[1]PRS1!C76</f>
        <v>0</v>
      </c>
      <c r="C7" s="42" t="str">
        <f>[1]PRS1!D67&amp;""&amp;[1]PRS1!D85</f>
        <v/>
      </c>
      <c r="D7" s="43" t="s">
        <v>10</v>
      </c>
      <c r="E7" s="44">
        <f>[1]Capacité!F4</f>
        <v>12</v>
      </c>
      <c r="F7" s="45">
        <v>9</v>
      </c>
      <c r="G7" s="46"/>
      <c r="H7" s="23"/>
      <c r="I7" s="24"/>
      <c r="J7" s="24"/>
      <c r="K7" s="47" t="str">
        <f t="shared" ref="K7:Z8" si="1">IF(AND($I7&lt;=K$3,$AH7&gt;K$3),"o","")</f>
        <v/>
      </c>
      <c r="L7" s="47" t="str">
        <f t="shared" si="1"/>
        <v/>
      </c>
      <c r="M7" s="47" t="str">
        <f t="shared" si="1"/>
        <v/>
      </c>
      <c r="N7" s="47" t="str">
        <f t="shared" si="1"/>
        <v/>
      </c>
      <c r="O7" s="47" t="str">
        <f t="shared" si="1"/>
        <v/>
      </c>
      <c r="P7" s="47" t="str">
        <f t="shared" si="1"/>
        <v/>
      </c>
      <c r="Q7" s="47" t="str">
        <f t="shared" si="1"/>
        <v/>
      </c>
      <c r="R7" s="47" t="str">
        <f t="shared" si="1"/>
        <v/>
      </c>
      <c r="S7" s="47" t="str">
        <f t="shared" si="1"/>
        <v/>
      </c>
      <c r="T7" s="47" t="str">
        <f t="shared" si="1"/>
        <v/>
      </c>
      <c r="U7" s="47" t="str">
        <f t="shared" si="1"/>
        <v/>
      </c>
      <c r="V7" s="47" t="str">
        <f t="shared" si="1"/>
        <v/>
      </c>
      <c r="W7" s="47" t="str">
        <f t="shared" si="1"/>
        <v/>
      </c>
      <c r="X7" s="47" t="str">
        <f t="shared" si="1"/>
        <v/>
      </c>
      <c r="Y7" s="47" t="str">
        <f t="shared" si="1"/>
        <v/>
      </c>
      <c r="Z7" s="47" t="str">
        <f t="shared" si="1"/>
        <v/>
      </c>
      <c r="AA7" s="47" t="str">
        <f t="shared" ref="AA7:AG8" si="2">IF(AND($I7&lt;=AA$3,$AH7&gt;AA$3),"o","")</f>
        <v/>
      </c>
      <c r="AB7" s="47" t="str">
        <f t="shared" si="2"/>
        <v/>
      </c>
      <c r="AC7" s="47" t="str">
        <f t="shared" si="2"/>
        <v/>
      </c>
      <c r="AD7" s="47" t="str">
        <f t="shared" si="2"/>
        <v/>
      </c>
      <c r="AE7" s="47" t="str">
        <f t="shared" si="2"/>
        <v/>
      </c>
      <c r="AF7" s="47" t="str">
        <f t="shared" si="2"/>
        <v/>
      </c>
      <c r="AG7" s="47" t="str">
        <f t="shared" si="2"/>
        <v/>
      </c>
      <c r="AH7" s="48"/>
      <c r="AI7" s="26">
        <f>AH7-I7</f>
        <v>0</v>
      </c>
    </row>
    <row r="8" spans="1:40" ht="15.75" thickBot="1" x14ac:dyDescent="0.25">
      <c r="A8" s="27"/>
      <c r="B8" s="41"/>
      <c r="C8" s="42"/>
      <c r="D8" s="49"/>
      <c r="E8" s="50"/>
      <c r="F8" s="51"/>
      <c r="G8" s="52"/>
      <c r="H8" s="34"/>
      <c r="I8" s="35"/>
      <c r="J8" s="35"/>
      <c r="K8" s="53" t="str">
        <f t="shared" si="1"/>
        <v/>
      </c>
      <c r="L8" s="53" t="str">
        <f t="shared" si="1"/>
        <v/>
      </c>
      <c r="M8" s="53" t="str">
        <f t="shared" si="1"/>
        <v/>
      </c>
      <c r="N8" s="53" t="str">
        <f t="shared" si="1"/>
        <v/>
      </c>
      <c r="O8" s="53" t="str">
        <f t="shared" si="1"/>
        <v/>
      </c>
      <c r="P8" s="53" t="str">
        <f t="shared" si="1"/>
        <v/>
      </c>
      <c r="Q8" s="53" t="str">
        <f t="shared" si="1"/>
        <v/>
      </c>
      <c r="R8" s="53" t="str">
        <f t="shared" si="1"/>
        <v/>
      </c>
      <c r="S8" s="53" t="str">
        <f t="shared" si="1"/>
        <v/>
      </c>
      <c r="T8" s="53" t="str">
        <f t="shared" si="1"/>
        <v/>
      </c>
      <c r="U8" s="53" t="str">
        <f t="shared" si="1"/>
        <v/>
      </c>
      <c r="V8" s="53" t="str">
        <f t="shared" si="1"/>
        <v/>
      </c>
      <c r="W8" s="53" t="str">
        <f t="shared" si="1"/>
        <v/>
      </c>
      <c r="X8" s="53" t="str">
        <f t="shared" si="1"/>
        <v/>
      </c>
      <c r="Y8" s="53" t="str">
        <f t="shared" si="1"/>
        <v/>
      </c>
      <c r="Z8" s="53" t="str">
        <f t="shared" si="1"/>
        <v/>
      </c>
      <c r="AA8" s="53" t="str">
        <f t="shared" si="2"/>
        <v/>
      </c>
      <c r="AB8" s="53" t="str">
        <f t="shared" si="2"/>
        <v/>
      </c>
      <c r="AC8" s="53" t="str">
        <f t="shared" si="2"/>
        <v/>
      </c>
      <c r="AD8" s="53" t="str">
        <f t="shared" si="2"/>
        <v/>
      </c>
      <c r="AE8" s="53" t="str">
        <f t="shared" si="2"/>
        <v/>
      </c>
      <c r="AF8" s="53" t="str">
        <f t="shared" si="2"/>
        <v/>
      </c>
      <c r="AG8" s="53" t="str">
        <f t="shared" si="2"/>
        <v/>
      </c>
      <c r="AH8" s="54"/>
      <c r="AI8" s="37">
        <f>AH8-I8</f>
        <v>0</v>
      </c>
    </row>
    <row r="9" spans="1:40" ht="15.75" thickBot="1" x14ac:dyDescent="0.25">
      <c r="A9" s="27"/>
      <c r="B9" s="28"/>
      <c r="C9" s="29"/>
      <c r="D9" s="38"/>
      <c r="E9" s="38"/>
      <c r="F9" s="38"/>
      <c r="G9" s="38"/>
      <c r="H9" s="39"/>
      <c r="I9" s="40"/>
      <c r="J9" s="40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40"/>
      <c r="AI9" s="55"/>
    </row>
    <row r="10" spans="1:40" ht="15" x14ac:dyDescent="0.2">
      <c r="A10" s="27"/>
      <c r="B10" s="41" t="str">
        <f>[1]PRS1!O19</f>
        <v>x</v>
      </c>
      <c r="C10" s="65" t="str">
        <f>[1]PRS1!P10&amp;""&amp;[1]PRS1!P28</f>
        <v/>
      </c>
      <c r="D10" s="83" t="s">
        <v>11</v>
      </c>
      <c r="E10" s="84">
        <f>[1]Capacité!F3</f>
        <v>36</v>
      </c>
      <c r="F10" s="85">
        <v>30</v>
      </c>
      <c r="G10" s="86"/>
      <c r="H10" s="23" t="s">
        <v>27</v>
      </c>
      <c r="I10" s="24">
        <v>0.3125</v>
      </c>
      <c r="J10" s="79"/>
      <c r="K10" s="25" t="str">
        <f t="shared" ref="K10:Z14" si="3">IF(AND($I10&lt;=K$3,$AH10&gt;K$3),"o","")</f>
        <v>o</v>
      </c>
      <c r="L10" s="25" t="str">
        <f t="shared" si="3"/>
        <v>o</v>
      </c>
      <c r="M10" s="25" t="str">
        <f t="shared" si="3"/>
        <v>o</v>
      </c>
      <c r="N10" s="25" t="str">
        <f t="shared" si="3"/>
        <v>o</v>
      </c>
      <c r="O10" s="25" t="str">
        <f t="shared" si="3"/>
        <v>o</v>
      </c>
      <c r="P10" s="25" t="str">
        <f t="shared" si="3"/>
        <v>o</v>
      </c>
      <c r="Q10" s="25" t="str">
        <f t="shared" si="3"/>
        <v>o</v>
      </c>
      <c r="R10" s="25" t="str">
        <f t="shared" si="3"/>
        <v>o</v>
      </c>
      <c r="S10" s="25" t="str">
        <f t="shared" si="3"/>
        <v>o</v>
      </c>
      <c r="T10" s="25" t="str">
        <f t="shared" si="3"/>
        <v>o</v>
      </c>
      <c r="U10" s="25" t="str">
        <f t="shared" si="3"/>
        <v>o</v>
      </c>
      <c r="V10" s="25" t="str">
        <f t="shared" si="3"/>
        <v>o</v>
      </c>
      <c r="W10" s="25" t="str">
        <f t="shared" si="3"/>
        <v>o</v>
      </c>
      <c r="X10" s="25" t="str">
        <f t="shared" si="3"/>
        <v>o</v>
      </c>
      <c r="Y10" s="25" t="str">
        <f t="shared" si="3"/>
        <v>o</v>
      </c>
      <c r="Z10" s="25" t="str">
        <f t="shared" si="3"/>
        <v>o</v>
      </c>
      <c r="AA10" s="25" t="str">
        <f t="shared" ref="AA10:AG14" si="4">IF(AND($I10&lt;=AA$3,$AH10&gt;AA$3),"o","")</f>
        <v>o</v>
      </c>
      <c r="AB10" s="25" t="str">
        <f t="shared" si="4"/>
        <v>o</v>
      </c>
      <c r="AC10" s="25" t="str">
        <f t="shared" si="4"/>
        <v>o</v>
      </c>
      <c r="AD10" s="25" t="str">
        <f t="shared" si="4"/>
        <v>o</v>
      </c>
      <c r="AE10" s="25" t="str">
        <f t="shared" si="4"/>
        <v/>
      </c>
      <c r="AF10" s="25" t="str">
        <f t="shared" si="4"/>
        <v/>
      </c>
      <c r="AG10" s="25" t="str">
        <f t="shared" si="4"/>
        <v/>
      </c>
      <c r="AH10" s="48">
        <v>0.72916666666666663</v>
      </c>
      <c r="AI10" s="26">
        <f t="shared" ref="AI10:AI14" si="5">AH10-I10</f>
        <v>0.41666666666666663</v>
      </c>
      <c r="AJ10" s="8">
        <f>[1]PRS1!N38</f>
        <v>0</v>
      </c>
      <c r="AK10" s="8"/>
      <c r="AL10" s="8"/>
      <c r="AM10" s="8"/>
    </row>
    <row r="11" spans="1:40" ht="15" x14ac:dyDescent="0.2">
      <c r="A11" s="27"/>
      <c r="B11" s="41"/>
      <c r="C11" s="65"/>
      <c r="D11" s="87"/>
      <c r="E11" s="88"/>
      <c r="F11" s="89"/>
      <c r="G11" s="90"/>
      <c r="H11" s="59" t="s">
        <v>14</v>
      </c>
      <c r="I11" s="60">
        <v>0.34375</v>
      </c>
      <c r="J11" s="81" t="s">
        <v>13</v>
      </c>
      <c r="K11" s="62" t="str">
        <f t="shared" si="3"/>
        <v/>
      </c>
      <c r="L11" s="62" t="str">
        <f t="shared" si="3"/>
        <v/>
      </c>
      <c r="M11" s="62" t="str">
        <f t="shared" si="3"/>
        <v>o</v>
      </c>
      <c r="N11" s="62" t="str">
        <f t="shared" si="3"/>
        <v>o</v>
      </c>
      <c r="O11" s="62" t="str">
        <f t="shared" si="3"/>
        <v>o</v>
      </c>
      <c r="P11" s="62" t="str">
        <f t="shared" si="3"/>
        <v>o</v>
      </c>
      <c r="Q11" s="62" t="str">
        <f t="shared" si="3"/>
        <v>o</v>
      </c>
      <c r="R11" s="62" t="str">
        <f t="shared" si="3"/>
        <v>o</v>
      </c>
      <c r="S11" s="62" t="str">
        <f t="shared" si="3"/>
        <v>o</v>
      </c>
      <c r="T11" s="62" t="str">
        <f t="shared" si="3"/>
        <v>o</v>
      </c>
      <c r="U11" s="62" t="str">
        <f t="shared" si="3"/>
        <v>o</v>
      </c>
      <c r="V11" s="62" t="str">
        <f t="shared" si="3"/>
        <v>o</v>
      </c>
      <c r="W11" s="62" t="str">
        <f t="shared" si="3"/>
        <v>o</v>
      </c>
      <c r="X11" s="62" t="str">
        <f t="shared" si="3"/>
        <v>o</v>
      </c>
      <c r="Y11" s="62" t="str">
        <f t="shared" si="3"/>
        <v>o</v>
      </c>
      <c r="Z11" s="62" t="str">
        <f t="shared" si="3"/>
        <v>o</v>
      </c>
      <c r="AA11" s="62" t="str">
        <f t="shared" si="4"/>
        <v>o</v>
      </c>
      <c r="AB11" s="62" t="str">
        <f t="shared" si="4"/>
        <v>o</v>
      </c>
      <c r="AC11" s="62" t="str">
        <f t="shared" si="4"/>
        <v>o</v>
      </c>
      <c r="AD11" s="62" t="str">
        <f t="shared" si="4"/>
        <v>o</v>
      </c>
      <c r="AE11" s="62" t="str">
        <f t="shared" si="4"/>
        <v>o</v>
      </c>
      <c r="AF11" s="62" t="str">
        <f t="shared" si="4"/>
        <v>o</v>
      </c>
      <c r="AG11" s="62" t="str">
        <f t="shared" si="4"/>
        <v/>
      </c>
      <c r="AH11" s="63">
        <v>0.76041666666666663</v>
      </c>
      <c r="AI11" s="91">
        <f t="shared" si="5"/>
        <v>0.41666666666666663</v>
      </c>
      <c r="AJ11" s="8"/>
      <c r="AK11" s="8"/>
      <c r="AL11" s="8"/>
      <c r="AM11" s="8"/>
    </row>
    <row r="12" spans="1:40" ht="15" x14ac:dyDescent="0.2">
      <c r="A12" s="27"/>
      <c r="B12" s="41"/>
      <c r="C12" s="65"/>
      <c r="D12" s="56"/>
      <c r="E12" s="57"/>
      <c r="F12" s="58"/>
      <c r="G12" s="90"/>
      <c r="H12" s="59" t="s">
        <v>12</v>
      </c>
      <c r="I12" s="60">
        <v>0.35416666666666669</v>
      </c>
      <c r="J12" s="81"/>
      <c r="K12" s="62" t="str">
        <f t="shared" si="3"/>
        <v/>
      </c>
      <c r="L12" s="62" t="str">
        <f t="shared" si="3"/>
        <v/>
      </c>
      <c r="M12" s="62" t="str">
        <f t="shared" si="3"/>
        <v>o</v>
      </c>
      <c r="N12" s="62" t="str">
        <f t="shared" si="3"/>
        <v>o</v>
      </c>
      <c r="O12" s="62" t="str">
        <f t="shared" si="3"/>
        <v>o</v>
      </c>
      <c r="P12" s="62" t="str">
        <f t="shared" si="3"/>
        <v>o</v>
      </c>
      <c r="Q12" s="62" t="str">
        <f t="shared" si="3"/>
        <v>o</v>
      </c>
      <c r="R12" s="62" t="str">
        <f t="shared" si="3"/>
        <v>o</v>
      </c>
      <c r="S12" s="62" t="str">
        <f t="shared" si="3"/>
        <v>o</v>
      </c>
      <c r="T12" s="62" t="str">
        <f t="shared" si="3"/>
        <v>o</v>
      </c>
      <c r="U12" s="62" t="str">
        <f t="shared" si="3"/>
        <v>o</v>
      </c>
      <c r="V12" s="62" t="str">
        <f t="shared" si="3"/>
        <v>o</v>
      </c>
      <c r="W12" s="62" t="str">
        <f t="shared" si="3"/>
        <v>o</v>
      </c>
      <c r="X12" s="62" t="str">
        <f t="shared" si="3"/>
        <v>o</v>
      </c>
      <c r="Y12" s="62" t="str">
        <f t="shared" si="3"/>
        <v>o</v>
      </c>
      <c r="Z12" s="62" t="str">
        <f t="shared" si="3"/>
        <v>o</v>
      </c>
      <c r="AA12" s="62" t="str">
        <f t="shared" si="4"/>
        <v>o</v>
      </c>
      <c r="AB12" s="62" t="str">
        <f t="shared" si="4"/>
        <v>o</v>
      </c>
      <c r="AC12" s="62" t="str">
        <f t="shared" si="4"/>
        <v>o</v>
      </c>
      <c r="AD12" s="62" t="str">
        <f t="shared" si="4"/>
        <v>o</v>
      </c>
      <c r="AE12" s="62" t="str">
        <f t="shared" si="4"/>
        <v>o</v>
      </c>
      <c r="AF12" s="62" t="str">
        <f t="shared" si="4"/>
        <v>o</v>
      </c>
      <c r="AG12" s="62" t="str">
        <f t="shared" si="4"/>
        <v/>
      </c>
      <c r="AH12" s="63">
        <v>0.77083333333333337</v>
      </c>
      <c r="AI12" s="91">
        <f t="shared" si="5"/>
        <v>0.41666666666666669</v>
      </c>
      <c r="AJ12" s="8"/>
      <c r="AK12" s="8"/>
      <c r="AL12" s="8"/>
      <c r="AM12" s="8"/>
    </row>
    <row r="13" spans="1:40" ht="15" x14ac:dyDescent="0.2">
      <c r="A13" s="27"/>
      <c r="B13" s="41"/>
      <c r="C13" s="65"/>
      <c r="D13" s="56"/>
      <c r="E13" s="57"/>
      <c r="F13" s="58"/>
      <c r="G13" s="90"/>
      <c r="H13" s="59"/>
      <c r="I13" s="60"/>
      <c r="J13" s="81"/>
      <c r="K13" s="62" t="str">
        <f t="shared" si="3"/>
        <v/>
      </c>
      <c r="L13" s="62" t="str">
        <f t="shared" si="3"/>
        <v/>
      </c>
      <c r="M13" s="62" t="str">
        <f t="shared" si="3"/>
        <v/>
      </c>
      <c r="N13" s="62" t="str">
        <f t="shared" si="3"/>
        <v/>
      </c>
      <c r="O13" s="62" t="str">
        <f t="shared" si="3"/>
        <v/>
      </c>
      <c r="P13" s="62" t="str">
        <f t="shared" si="3"/>
        <v/>
      </c>
      <c r="Q13" s="62" t="str">
        <f t="shared" si="3"/>
        <v/>
      </c>
      <c r="R13" s="62" t="str">
        <f t="shared" si="3"/>
        <v/>
      </c>
      <c r="S13" s="62" t="str">
        <f t="shared" si="3"/>
        <v/>
      </c>
      <c r="T13" s="62" t="str">
        <f t="shared" si="3"/>
        <v/>
      </c>
      <c r="U13" s="62" t="str">
        <f t="shared" si="3"/>
        <v/>
      </c>
      <c r="V13" s="62" t="str">
        <f t="shared" si="3"/>
        <v/>
      </c>
      <c r="W13" s="62" t="str">
        <f t="shared" si="3"/>
        <v/>
      </c>
      <c r="X13" s="62" t="str">
        <f t="shared" si="3"/>
        <v/>
      </c>
      <c r="Y13" s="62" t="str">
        <f t="shared" si="3"/>
        <v/>
      </c>
      <c r="Z13" s="62" t="str">
        <f t="shared" si="3"/>
        <v/>
      </c>
      <c r="AA13" s="62" t="str">
        <f t="shared" si="4"/>
        <v/>
      </c>
      <c r="AB13" s="62" t="str">
        <f t="shared" si="4"/>
        <v/>
      </c>
      <c r="AC13" s="62" t="str">
        <f t="shared" si="4"/>
        <v/>
      </c>
      <c r="AD13" s="62" t="str">
        <f t="shared" si="4"/>
        <v/>
      </c>
      <c r="AE13" s="62" t="str">
        <f t="shared" si="4"/>
        <v/>
      </c>
      <c r="AF13" s="62" t="str">
        <f t="shared" si="4"/>
        <v/>
      </c>
      <c r="AG13" s="62" t="str">
        <f t="shared" si="4"/>
        <v/>
      </c>
      <c r="AH13" s="63"/>
      <c r="AI13" s="91">
        <f t="shared" si="5"/>
        <v>0</v>
      </c>
      <c r="AJ13" s="8"/>
      <c r="AK13" s="8"/>
      <c r="AL13" s="8"/>
      <c r="AM13" s="8"/>
    </row>
    <row r="14" spans="1:40" ht="15.75" thickBot="1" x14ac:dyDescent="0.25">
      <c r="A14" s="27"/>
      <c r="B14" s="41"/>
      <c r="C14" s="65"/>
      <c r="D14" s="92"/>
      <c r="E14" s="93"/>
      <c r="F14" s="94"/>
      <c r="G14" s="95"/>
      <c r="H14" s="34"/>
      <c r="I14" s="35"/>
      <c r="J14" s="35"/>
      <c r="K14" s="53" t="str">
        <f t="shared" si="3"/>
        <v/>
      </c>
      <c r="L14" s="53" t="str">
        <f t="shared" si="3"/>
        <v/>
      </c>
      <c r="M14" s="53" t="str">
        <f t="shared" si="3"/>
        <v/>
      </c>
      <c r="N14" s="53" t="str">
        <f t="shared" si="3"/>
        <v/>
      </c>
      <c r="O14" s="53" t="str">
        <f t="shared" si="3"/>
        <v/>
      </c>
      <c r="P14" s="53" t="str">
        <f t="shared" si="3"/>
        <v/>
      </c>
      <c r="Q14" s="53" t="str">
        <f t="shared" si="3"/>
        <v/>
      </c>
      <c r="R14" s="53" t="str">
        <f t="shared" si="3"/>
        <v/>
      </c>
      <c r="S14" s="53" t="str">
        <f t="shared" si="3"/>
        <v/>
      </c>
      <c r="T14" s="53" t="str">
        <f t="shared" si="3"/>
        <v/>
      </c>
      <c r="U14" s="53" t="str">
        <f t="shared" si="3"/>
        <v/>
      </c>
      <c r="V14" s="53" t="str">
        <f t="shared" si="3"/>
        <v/>
      </c>
      <c r="W14" s="53" t="str">
        <f t="shared" si="3"/>
        <v/>
      </c>
      <c r="X14" s="53" t="str">
        <f t="shared" si="3"/>
        <v/>
      </c>
      <c r="Y14" s="53" t="str">
        <f t="shared" si="3"/>
        <v/>
      </c>
      <c r="Z14" s="53" t="str">
        <f t="shared" si="3"/>
        <v/>
      </c>
      <c r="AA14" s="53" t="str">
        <f t="shared" si="4"/>
        <v/>
      </c>
      <c r="AB14" s="53" t="str">
        <f t="shared" si="4"/>
        <v/>
      </c>
      <c r="AC14" s="53" t="str">
        <f t="shared" si="4"/>
        <v/>
      </c>
      <c r="AD14" s="53" t="str">
        <f t="shared" si="4"/>
        <v/>
      </c>
      <c r="AE14" s="53" t="str">
        <f t="shared" si="4"/>
        <v/>
      </c>
      <c r="AF14" s="53" t="str">
        <f t="shared" si="4"/>
        <v/>
      </c>
      <c r="AG14" s="53" t="str">
        <f t="shared" si="4"/>
        <v/>
      </c>
      <c r="AH14" s="54"/>
      <c r="AI14" s="78">
        <f t="shared" si="5"/>
        <v>0</v>
      </c>
      <c r="AJ14" s="8"/>
      <c r="AK14" s="8"/>
      <c r="AL14" s="8"/>
      <c r="AM14" s="8"/>
    </row>
    <row r="15" spans="1:40" ht="15.75" customHeight="1" thickBot="1" x14ac:dyDescent="0.25">
      <c r="A15" s="27"/>
      <c r="B15" s="28"/>
      <c r="C15" s="29"/>
      <c r="D15" s="76"/>
      <c r="K15" s="64" t="s">
        <v>15</v>
      </c>
      <c r="L15" s="64"/>
      <c r="M15" s="64" t="s">
        <v>16</v>
      </c>
      <c r="N15" s="64"/>
      <c r="O15" s="64" t="s">
        <v>17</v>
      </c>
      <c r="P15" s="64"/>
      <c r="Q15" s="64" t="s">
        <v>18</v>
      </c>
      <c r="R15" s="64"/>
      <c r="S15" s="64" t="s">
        <v>19</v>
      </c>
      <c r="T15" s="64"/>
      <c r="U15" s="64" t="s">
        <v>20</v>
      </c>
      <c r="V15" s="64"/>
      <c r="W15" s="64" t="s">
        <v>21</v>
      </c>
      <c r="X15" s="64"/>
      <c r="Y15" s="64" t="s">
        <v>22</v>
      </c>
      <c r="Z15" s="64"/>
      <c r="AA15" s="64" t="s">
        <v>23</v>
      </c>
      <c r="AB15" s="64"/>
      <c r="AC15" s="64" t="s">
        <v>24</v>
      </c>
      <c r="AD15" s="64"/>
      <c r="AE15" s="64" t="s">
        <v>25</v>
      </c>
      <c r="AF15" s="64"/>
      <c r="AG15" s="96" t="e">
        <f>#REF!</f>
        <v>#REF!</v>
      </c>
      <c r="AH15" s="77"/>
      <c r="AI15" s="76"/>
      <c r="AJ15" s="8"/>
      <c r="AK15" s="8"/>
      <c r="AL15" s="8"/>
      <c r="AM15" s="8"/>
    </row>
    <row r="16" spans="1:40" ht="15" x14ac:dyDescent="0.2">
      <c r="A16" s="27"/>
      <c r="B16" s="41" t="str">
        <f>[1]PRS1!O18</f>
        <v>x</v>
      </c>
      <c r="C16" s="65" t="str">
        <f>[1]PRS1!P2&amp;""&amp;[1]PRS1!P20</f>
        <v/>
      </c>
      <c r="D16" s="97" t="s">
        <v>26</v>
      </c>
      <c r="E16" s="98">
        <f>[1]Capacité!F2</f>
        <v>24</v>
      </c>
      <c r="F16" s="99">
        <v>24</v>
      </c>
      <c r="G16" s="100"/>
      <c r="H16" s="23" t="s">
        <v>12</v>
      </c>
      <c r="I16" s="24">
        <v>0.3125</v>
      </c>
      <c r="J16" s="24"/>
      <c r="K16" s="25" t="str">
        <f t="shared" ref="K16:Z19" si="6">IF(AND($I16&lt;=K$3,$AH16&gt;K$3),"o","")</f>
        <v>o</v>
      </c>
      <c r="L16" s="25" t="str">
        <f t="shared" si="6"/>
        <v>o</v>
      </c>
      <c r="M16" s="25" t="str">
        <f t="shared" si="6"/>
        <v>o</v>
      </c>
      <c r="N16" s="25" t="str">
        <f t="shared" si="6"/>
        <v>o</v>
      </c>
      <c r="O16" s="25" t="str">
        <f t="shared" si="6"/>
        <v>o</v>
      </c>
      <c r="P16" s="25" t="str">
        <f t="shared" si="6"/>
        <v>o</v>
      </c>
      <c r="Q16" s="25" t="str">
        <f t="shared" si="6"/>
        <v>o</v>
      </c>
      <c r="R16" s="25" t="str">
        <f t="shared" si="6"/>
        <v>o</v>
      </c>
      <c r="S16" s="25" t="str">
        <f t="shared" si="6"/>
        <v>o</v>
      </c>
      <c r="T16" s="25" t="str">
        <f t="shared" si="6"/>
        <v>o</v>
      </c>
      <c r="U16" s="25" t="str">
        <f t="shared" si="6"/>
        <v>o</v>
      </c>
      <c r="V16" s="25" t="str">
        <f t="shared" si="6"/>
        <v>o</v>
      </c>
      <c r="W16" s="25" t="str">
        <f t="shared" si="6"/>
        <v>o</v>
      </c>
      <c r="X16" s="25" t="str">
        <f t="shared" si="6"/>
        <v>o</v>
      </c>
      <c r="Y16" s="25" t="str">
        <f t="shared" si="6"/>
        <v>o</v>
      </c>
      <c r="Z16" s="25" t="str">
        <f t="shared" si="6"/>
        <v>o</v>
      </c>
      <c r="AA16" s="25" t="str">
        <f t="shared" ref="AA16:AG19" si="7">IF(AND($I16&lt;=AA$3,$AH16&gt;AA$3),"o","")</f>
        <v>o</v>
      </c>
      <c r="AB16" s="25" t="str">
        <f t="shared" si="7"/>
        <v>o</v>
      </c>
      <c r="AC16" s="25" t="str">
        <f t="shared" si="7"/>
        <v>o</v>
      </c>
      <c r="AD16" s="25" t="str">
        <f t="shared" si="7"/>
        <v>o</v>
      </c>
      <c r="AE16" s="25" t="str">
        <f t="shared" si="7"/>
        <v/>
      </c>
      <c r="AF16" s="25" t="str">
        <f t="shared" si="7"/>
        <v/>
      </c>
      <c r="AG16" s="25" t="str">
        <f t="shared" si="7"/>
        <v/>
      </c>
      <c r="AH16" s="48">
        <v>0.72916666666666663</v>
      </c>
      <c r="AI16" s="66">
        <f t="shared" ref="AI16:AI19" si="8">AH16-I16</f>
        <v>0.41666666666666663</v>
      </c>
      <c r="AJ16" s="8"/>
      <c r="AK16" s="8"/>
      <c r="AL16" s="8"/>
      <c r="AM16" s="8"/>
      <c r="AN16" s="80"/>
    </row>
    <row r="17" spans="1:40" ht="15" x14ac:dyDescent="0.2">
      <c r="A17" s="27"/>
      <c r="B17" s="41"/>
      <c r="C17" s="65"/>
      <c r="D17" s="101"/>
      <c r="E17" s="102"/>
      <c r="F17" s="103"/>
      <c r="G17" s="104"/>
      <c r="H17" s="67" t="s">
        <v>28</v>
      </c>
      <c r="I17" s="61">
        <v>0.35416666666666669</v>
      </c>
      <c r="J17" s="60"/>
      <c r="K17" s="62" t="str">
        <f t="shared" si="6"/>
        <v/>
      </c>
      <c r="L17" s="62" t="str">
        <f t="shared" si="6"/>
        <v/>
      </c>
      <c r="M17" s="62" t="str">
        <f t="shared" si="6"/>
        <v>o</v>
      </c>
      <c r="N17" s="62" t="str">
        <f t="shared" si="6"/>
        <v>o</v>
      </c>
      <c r="O17" s="62" t="str">
        <f t="shared" si="6"/>
        <v>o</v>
      </c>
      <c r="P17" s="62" t="str">
        <f t="shared" si="6"/>
        <v>o</v>
      </c>
      <c r="Q17" s="62" t="str">
        <f t="shared" si="6"/>
        <v>o</v>
      </c>
      <c r="R17" s="62" t="str">
        <f t="shared" si="6"/>
        <v>o</v>
      </c>
      <c r="S17" s="62" t="str">
        <f t="shared" si="6"/>
        <v>o</v>
      </c>
      <c r="T17" s="62" t="str">
        <f t="shared" si="6"/>
        <v>o</v>
      </c>
      <c r="U17" s="62" t="str">
        <f t="shared" si="6"/>
        <v>o</v>
      </c>
      <c r="V17" s="62" t="str">
        <f t="shared" si="6"/>
        <v>o</v>
      </c>
      <c r="W17" s="62" t="str">
        <f t="shared" si="6"/>
        <v>o</v>
      </c>
      <c r="X17" s="62" t="str">
        <f t="shared" si="6"/>
        <v>o</v>
      </c>
      <c r="Y17" s="62" t="str">
        <f t="shared" si="6"/>
        <v>o</v>
      </c>
      <c r="Z17" s="62" t="str">
        <f t="shared" si="6"/>
        <v>o</v>
      </c>
      <c r="AA17" s="62" t="str">
        <f t="shared" si="7"/>
        <v>o</v>
      </c>
      <c r="AB17" s="62" t="str">
        <f t="shared" si="7"/>
        <v>o</v>
      </c>
      <c r="AC17" s="62" t="str">
        <f t="shared" si="7"/>
        <v>o</v>
      </c>
      <c r="AD17" s="62" t="str">
        <f t="shared" si="7"/>
        <v>o</v>
      </c>
      <c r="AE17" s="62" t="str">
        <f t="shared" si="7"/>
        <v>o</v>
      </c>
      <c r="AF17" s="62" t="str">
        <f t="shared" si="7"/>
        <v>o</v>
      </c>
      <c r="AG17" s="62" t="str">
        <f t="shared" si="7"/>
        <v/>
      </c>
      <c r="AH17" s="73">
        <v>0.77083333333333337</v>
      </c>
      <c r="AI17" s="74">
        <f t="shared" si="8"/>
        <v>0.41666666666666669</v>
      </c>
      <c r="AJ17" s="8"/>
      <c r="AK17" s="8"/>
      <c r="AL17" s="8"/>
      <c r="AM17" s="8"/>
    </row>
    <row r="18" spans="1:40" ht="15" x14ac:dyDescent="0.2">
      <c r="A18" s="27"/>
      <c r="B18" s="41"/>
      <c r="C18" s="65"/>
      <c r="D18" s="101"/>
      <c r="E18" s="102"/>
      <c r="F18" s="103"/>
      <c r="G18" s="104"/>
      <c r="H18" s="67" t="s">
        <v>29</v>
      </c>
      <c r="I18" s="61">
        <v>0.35416666666666669</v>
      </c>
      <c r="J18" s="60"/>
      <c r="K18" s="62" t="str">
        <f t="shared" si="6"/>
        <v/>
      </c>
      <c r="L18" s="62" t="str">
        <f t="shared" si="6"/>
        <v/>
      </c>
      <c r="M18" s="62" t="str">
        <f t="shared" si="6"/>
        <v>o</v>
      </c>
      <c r="N18" s="62" t="str">
        <f t="shared" si="6"/>
        <v>o</v>
      </c>
      <c r="O18" s="62" t="str">
        <f t="shared" si="6"/>
        <v>o</v>
      </c>
      <c r="P18" s="62" t="str">
        <f t="shared" si="6"/>
        <v>o</v>
      </c>
      <c r="Q18" s="62" t="str">
        <f t="shared" si="6"/>
        <v>o</v>
      </c>
      <c r="R18" s="62" t="str">
        <f t="shared" si="6"/>
        <v>o</v>
      </c>
      <c r="S18" s="62" t="str">
        <f t="shared" si="6"/>
        <v>o</v>
      </c>
      <c r="T18" s="62" t="str">
        <f t="shared" si="6"/>
        <v>o</v>
      </c>
      <c r="U18" s="62" t="str">
        <f t="shared" si="6"/>
        <v>o</v>
      </c>
      <c r="V18" s="62" t="str">
        <f t="shared" si="6"/>
        <v>o</v>
      </c>
      <c r="W18" s="62" t="str">
        <f t="shared" si="6"/>
        <v>o</v>
      </c>
      <c r="X18" s="62" t="str">
        <f t="shared" si="6"/>
        <v>o</v>
      </c>
      <c r="Y18" s="62" t="str">
        <f t="shared" si="6"/>
        <v>o</v>
      </c>
      <c r="Z18" s="62" t="str">
        <f t="shared" si="6"/>
        <v>o</v>
      </c>
      <c r="AA18" s="62" t="str">
        <f t="shared" si="7"/>
        <v>o</v>
      </c>
      <c r="AB18" s="62" t="str">
        <f t="shared" si="7"/>
        <v>o</v>
      </c>
      <c r="AC18" s="62" t="str">
        <f t="shared" si="7"/>
        <v>o</v>
      </c>
      <c r="AD18" s="62" t="str">
        <f t="shared" si="7"/>
        <v>o</v>
      </c>
      <c r="AE18" s="62" t="str">
        <f t="shared" si="7"/>
        <v>o</v>
      </c>
      <c r="AF18" s="62" t="str">
        <f t="shared" si="7"/>
        <v>o</v>
      </c>
      <c r="AG18" s="62" t="str">
        <f t="shared" si="7"/>
        <v/>
      </c>
      <c r="AH18" s="73">
        <v>0.77083333333333337</v>
      </c>
      <c r="AI18" s="74">
        <f t="shared" si="8"/>
        <v>0.41666666666666669</v>
      </c>
      <c r="AJ18" s="8"/>
      <c r="AK18" s="8"/>
      <c r="AL18" s="8"/>
      <c r="AM18" s="8"/>
    </row>
    <row r="19" spans="1:40" ht="15.75" thickBot="1" x14ac:dyDescent="0.25">
      <c r="A19" s="68"/>
      <c r="B19" s="69"/>
      <c r="C19" s="70"/>
      <c r="D19" s="82"/>
      <c r="E19" s="105"/>
      <c r="F19" s="106"/>
      <c r="G19" s="107"/>
      <c r="H19" s="71" t="s">
        <v>27</v>
      </c>
      <c r="I19" s="75">
        <v>0.3125</v>
      </c>
      <c r="J19" s="75"/>
      <c r="K19" s="53" t="str">
        <f t="shared" si="6"/>
        <v>o</v>
      </c>
      <c r="L19" s="53" t="str">
        <f t="shared" si="6"/>
        <v>o</v>
      </c>
      <c r="M19" s="53" t="str">
        <f t="shared" si="6"/>
        <v>o</v>
      </c>
      <c r="N19" s="53" t="str">
        <f t="shared" si="6"/>
        <v>o</v>
      </c>
      <c r="O19" s="53" t="str">
        <f t="shared" si="6"/>
        <v>o</v>
      </c>
      <c r="P19" s="53" t="str">
        <f t="shared" si="6"/>
        <v>o</v>
      </c>
      <c r="Q19" s="53" t="str">
        <f t="shared" si="6"/>
        <v>o</v>
      </c>
      <c r="R19" s="53" t="str">
        <f t="shared" si="6"/>
        <v>o</v>
      </c>
      <c r="S19" s="53" t="str">
        <f t="shared" si="6"/>
        <v>o</v>
      </c>
      <c r="T19" s="53" t="str">
        <f t="shared" si="6"/>
        <v>o</v>
      </c>
      <c r="U19" s="53" t="str">
        <f t="shared" si="6"/>
        <v>o</v>
      </c>
      <c r="V19" s="53" t="str">
        <f t="shared" si="6"/>
        <v>o</v>
      </c>
      <c r="W19" s="53" t="str">
        <f t="shared" si="6"/>
        <v>o</v>
      </c>
      <c r="X19" s="53" t="str">
        <f t="shared" si="6"/>
        <v>o</v>
      </c>
      <c r="Y19" s="53" t="str">
        <f t="shared" si="6"/>
        <v>o</v>
      </c>
      <c r="Z19" s="53" t="str">
        <f t="shared" si="6"/>
        <v>o</v>
      </c>
      <c r="AA19" s="53" t="str">
        <f t="shared" si="7"/>
        <v>o</v>
      </c>
      <c r="AB19" s="53" t="str">
        <f t="shared" si="7"/>
        <v>o</v>
      </c>
      <c r="AC19" s="53" t="str">
        <f t="shared" si="7"/>
        <v>o</v>
      </c>
      <c r="AD19" s="53" t="str">
        <f t="shared" si="7"/>
        <v>o</v>
      </c>
      <c r="AE19" s="53" t="str">
        <f t="shared" si="7"/>
        <v>o</v>
      </c>
      <c r="AF19" s="53" t="str">
        <f t="shared" si="7"/>
        <v>o</v>
      </c>
      <c r="AG19" s="53" t="str">
        <f t="shared" si="7"/>
        <v>o</v>
      </c>
      <c r="AH19" s="72">
        <v>0.79166666666666663</v>
      </c>
      <c r="AI19" s="78">
        <f t="shared" si="8"/>
        <v>0.47916666666666663</v>
      </c>
      <c r="AJ19" s="8"/>
      <c r="AK19" s="8"/>
      <c r="AL19" s="8"/>
      <c r="AM19" s="8"/>
    </row>
    <row r="20" spans="1:40" x14ac:dyDescent="0.2">
      <c r="AI20" s="108"/>
    </row>
    <row r="23" spans="1:40" s="10" customFormat="1" x14ac:dyDescent="0.2">
      <c r="A23" s="110" t="s">
        <v>30</v>
      </c>
      <c r="B23" s="1"/>
      <c r="C23" s="9"/>
      <c r="D23" s="1"/>
      <c r="E23" s="1"/>
      <c r="F23" s="1"/>
      <c r="G23" s="1"/>
      <c r="H23" s="13"/>
      <c r="I23" s="13"/>
      <c r="J23" s="1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3"/>
      <c r="AI23" s="1"/>
      <c r="AK23" s="12"/>
      <c r="AL23" s="12"/>
      <c r="AM23" s="12"/>
      <c r="AN23" s="13"/>
    </row>
    <row r="24" spans="1:40" s="10" customFormat="1" x14ac:dyDescent="0.2">
      <c r="A24" s="1" t="s">
        <v>27</v>
      </c>
      <c r="B24" s="112">
        <f>SUMIF($H$4:$H$85,A24,$I$4:$I$85)</f>
        <v>0.625</v>
      </c>
      <c r="C24" s="112"/>
      <c r="D24" s="112"/>
      <c r="E24" s="1"/>
      <c r="F24" s="1"/>
      <c r="G24" s="1"/>
      <c r="H24" s="13"/>
      <c r="I24" s="13"/>
      <c r="J24" s="13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3"/>
      <c r="AI24" s="1"/>
      <c r="AK24" s="12"/>
      <c r="AL24" s="12"/>
      <c r="AM24" s="12"/>
      <c r="AN24" s="13"/>
    </row>
    <row r="25" spans="1:40" s="10" customFormat="1" x14ac:dyDescent="0.2">
      <c r="A25" s="1" t="s">
        <v>28</v>
      </c>
      <c r="B25" s="109"/>
      <c r="C25" s="109"/>
      <c r="D25" s="1"/>
      <c r="E25" s="1"/>
      <c r="F25" s="1"/>
      <c r="G25" s="1"/>
      <c r="H25" s="13"/>
      <c r="I25" s="13"/>
      <c r="J25" s="13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3"/>
      <c r="AI25" s="111"/>
      <c r="AK25" s="12"/>
      <c r="AL25" s="12"/>
      <c r="AM25" s="12"/>
      <c r="AN25" s="13"/>
    </row>
    <row r="26" spans="1:40" s="10" customFormat="1" x14ac:dyDescent="0.2">
      <c r="A26" s="1" t="s">
        <v>12</v>
      </c>
      <c r="B26" s="109"/>
      <c r="C26" s="109"/>
      <c r="D26" s="1"/>
      <c r="E26" s="1"/>
      <c r="F26" s="1"/>
      <c r="G26" s="1"/>
      <c r="H26" s="13"/>
      <c r="I26" s="13"/>
      <c r="J26" s="13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3"/>
      <c r="AI26" s="1"/>
      <c r="AK26" s="12"/>
      <c r="AL26" s="12"/>
      <c r="AM26" s="12"/>
      <c r="AN26" s="13"/>
    </row>
    <row r="27" spans="1:40" s="10" customFormat="1" x14ac:dyDescent="0.2">
      <c r="A27" s="1" t="s">
        <v>14</v>
      </c>
      <c r="B27" s="109"/>
      <c r="C27" s="109"/>
      <c r="D27" s="1"/>
      <c r="E27" s="1"/>
      <c r="F27" s="1"/>
      <c r="G27" s="1"/>
      <c r="H27" s="13"/>
      <c r="I27" s="13"/>
      <c r="J27" s="13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3"/>
      <c r="AI27" s="1"/>
      <c r="AK27" s="12"/>
      <c r="AL27" s="12"/>
      <c r="AM27" s="12"/>
      <c r="AN27" s="13"/>
    </row>
    <row r="28" spans="1:40" s="10" customFormat="1" x14ac:dyDescent="0.2">
      <c r="A28" s="1"/>
      <c r="B28" s="109"/>
      <c r="C28" s="109"/>
      <c r="D28" s="1"/>
      <c r="E28" s="1"/>
      <c r="F28" s="1"/>
      <c r="G28" s="1"/>
      <c r="H28" s="13"/>
      <c r="I28" s="13"/>
      <c r="J28" s="13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3"/>
      <c r="AI28" s="1"/>
      <c r="AK28" s="12"/>
      <c r="AL28" s="12"/>
      <c r="AM28" s="12"/>
      <c r="AN28" s="13"/>
    </row>
    <row r="29" spans="1:40" s="10" customFormat="1" x14ac:dyDescent="0.2">
      <c r="A29" s="1"/>
      <c r="B29" s="109"/>
      <c r="C29" s="109"/>
      <c r="D29" s="1"/>
      <c r="E29" s="1"/>
      <c r="F29" s="1"/>
      <c r="G29" s="1"/>
      <c r="H29" s="13"/>
      <c r="I29" s="13"/>
      <c r="J29" s="1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3"/>
      <c r="AI29" s="1"/>
      <c r="AK29" s="12"/>
      <c r="AL29" s="12"/>
      <c r="AM29" s="12"/>
      <c r="AN29" s="13"/>
    </row>
    <row r="30" spans="1:40" s="10" customFormat="1" x14ac:dyDescent="0.2">
      <c r="A30" s="1"/>
      <c r="B30" s="109"/>
      <c r="C30" s="109"/>
      <c r="D30" s="1"/>
      <c r="E30" s="1"/>
      <c r="F30" s="1"/>
      <c r="G30" s="1"/>
      <c r="H30" s="13"/>
      <c r="I30" s="13"/>
      <c r="J30" s="13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3"/>
      <c r="AI30" s="1"/>
      <c r="AK30" s="12"/>
      <c r="AL30" s="12"/>
      <c r="AM30" s="12"/>
      <c r="AN30" s="13"/>
    </row>
    <row r="31" spans="1:40" s="10" customFormat="1" x14ac:dyDescent="0.2">
      <c r="A31" s="1"/>
      <c r="B31" s="109"/>
      <c r="C31" s="109"/>
      <c r="D31" s="1"/>
      <c r="E31" s="1"/>
      <c r="F31" s="1"/>
      <c r="G31" s="1"/>
      <c r="H31" s="13"/>
      <c r="I31" s="13"/>
      <c r="J31" s="13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3"/>
      <c r="AI31" s="1"/>
      <c r="AK31" s="12"/>
      <c r="AL31" s="12"/>
      <c r="AM31" s="12"/>
      <c r="AN31" s="13"/>
    </row>
  </sheetData>
  <sheetProtection insertRows="0" selectLockedCells="1"/>
  <mergeCells count="39">
    <mergeCell ref="B26:C26"/>
    <mergeCell ref="B27:C27"/>
    <mergeCell ref="B28:C28"/>
    <mergeCell ref="B29:C29"/>
    <mergeCell ref="B30:C30"/>
    <mergeCell ref="B31:C31"/>
    <mergeCell ref="B24:D24"/>
    <mergeCell ref="B25:C25"/>
    <mergeCell ref="Y15:Z15"/>
    <mergeCell ref="AA15:AB15"/>
    <mergeCell ref="AC15:AD15"/>
    <mergeCell ref="AE15:AF15"/>
    <mergeCell ref="B16:B19"/>
    <mergeCell ref="C16:C19"/>
    <mergeCell ref="D16:D19"/>
    <mergeCell ref="E16:E19"/>
    <mergeCell ref="F16:F19"/>
    <mergeCell ref="E10:E14"/>
    <mergeCell ref="F10:F14"/>
    <mergeCell ref="AJ10:AM19"/>
    <mergeCell ref="K15:L15"/>
    <mergeCell ref="M15:N15"/>
    <mergeCell ref="O15:P15"/>
    <mergeCell ref="Q15:R15"/>
    <mergeCell ref="S15:T15"/>
    <mergeCell ref="U15:V15"/>
    <mergeCell ref="W15:X15"/>
    <mergeCell ref="A4:A19"/>
    <mergeCell ref="D4:F5"/>
    <mergeCell ref="B7:B8"/>
    <mergeCell ref="C7:C8"/>
    <mergeCell ref="D7:D8"/>
    <mergeCell ref="E7:E8"/>
    <mergeCell ref="F7:F8"/>
    <mergeCell ref="B10:B14"/>
    <mergeCell ref="C10:C14"/>
    <mergeCell ref="D10:D14"/>
    <mergeCell ref="K1:AI1"/>
    <mergeCell ref="AJ1:AM1"/>
  </mergeCells>
  <conditionalFormatting sqref="K4:AH19">
    <cfRule type="expression" dxfId="11" priority="12">
      <formula>K4="o"</formula>
    </cfRule>
    <cfRule type="expression" dxfId="10" priority="13">
      <formula>K4="d"</formula>
    </cfRule>
  </conditionalFormatting>
  <conditionalFormatting sqref="B1:B20">
    <cfRule type="expression" dxfId="9" priority="14">
      <formula>$B1="x"</formula>
    </cfRule>
  </conditionalFormatting>
  <conditionalFormatting sqref="I1:I1048576">
    <cfRule type="cellIs" dxfId="8" priority="9" operator="equal">
      <formula>0.3125</formula>
    </cfRule>
  </conditionalFormatting>
  <conditionalFormatting sqref="AI1:AI1048576">
    <cfRule type="cellIs" dxfId="7" priority="8" operator="greaterThanOrEqual">
      <formula>0.458333333333333</formula>
    </cfRule>
  </conditionalFormatting>
  <conditionalFormatting sqref="AH1:AH1048576">
    <cfRule type="cellIs" dxfId="6" priority="7" operator="greaterThanOrEqual">
      <formula>0.791666666666667</formula>
    </cfRule>
  </conditionalFormatting>
  <conditionalFormatting sqref="C1:C20">
    <cfRule type="expression" dxfId="5" priority="15">
      <formula>$C1="b"</formula>
    </cfRule>
    <cfRule type="expression" dxfId="4" priority="16">
      <formula>$C1="bb"</formula>
    </cfRule>
  </conditionalFormatting>
  <conditionalFormatting sqref="J1:J1048576">
    <cfRule type="containsText" dxfId="3" priority="10" operator="containsText" text="Marsac">
      <formula>NOT(ISERROR(SEARCH("Marsac",J1)))</formula>
    </cfRule>
    <cfRule type="containsText" dxfId="2" priority="11" operator="containsText" text="Asnières">
      <formula>NOT(ISERROR(SEARCH("Asnières",J1)))</formula>
    </cfRule>
  </conditionalFormatting>
  <conditionalFormatting sqref="A32:XFD1048576 D25:XFD31 A24:B31 E24:XFD24 A1:XFD23">
    <cfRule type="expression" dxfId="1" priority="1">
      <formula>A1=0</formula>
    </cfRule>
    <cfRule type="expression" dxfId="0" priority="2">
      <formula>A1=""</formula>
    </cfRule>
  </conditionalFormatting>
  <pageMargins left="0.25" right="0.25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PLS1</vt:lpstr>
      <vt:lpstr>equipe_s1</vt:lpstr>
      <vt:lpstr>'PLS1'!Zone_d_impression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2023-03-06T15:30:06Z</dcterms:created>
  <dcterms:modified xsi:type="dcterms:W3CDTF">2023-03-06T15:34:32Z</dcterms:modified>
</cp:coreProperties>
</file>