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8_{289101DC-AB40-4BA6-BBB1-E60550C16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S19" i="1"/>
  <c r="S20" i="1"/>
  <c r="S21" i="1"/>
  <c r="S22" i="1"/>
  <c r="S23" i="1"/>
  <c r="S24" i="1"/>
  <c r="S25" i="1"/>
  <c r="S26" i="1"/>
  <c r="S27" i="1"/>
  <c r="S28" i="1"/>
  <c r="S17" i="1"/>
  <c r="R18" i="1"/>
  <c r="R19" i="1"/>
  <c r="R20" i="1"/>
  <c r="R21" i="1"/>
  <c r="R22" i="1"/>
  <c r="R23" i="1"/>
  <c r="R24" i="1"/>
  <c r="R25" i="1"/>
  <c r="R26" i="1"/>
  <c r="R27" i="1"/>
  <c r="R28" i="1"/>
  <c r="R17" i="1"/>
  <c r="T3" i="1"/>
  <c r="T4" i="1"/>
  <c r="T5" i="1"/>
  <c r="T6" i="1"/>
  <c r="T7" i="1"/>
  <c r="T8" i="1"/>
  <c r="T9" i="1"/>
  <c r="T10" i="1"/>
  <c r="T11" i="1"/>
  <c r="T12" i="1"/>
  <c r="T13" i="1"/>
  <c r="T2" i="1"/>
  <c r="R33" i="1"/>
  <c r="R34" i="1"/>
  <c r="R35" i="1"/>
  <c r="R36" i="1"/>
  <c r="S36" i="1" s="1"/>
  <c r="R3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2" i="1"/>
  <c r="V15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2" i="1"/>
  <c r="S10" i="1" s="1"/>
  <c r="S35" i="1" l="1"/>
  <c r="S32" i="1"/>
  <c r="S33" i="1"/>
  <c r="W33" i="1"/>
  <c r="V33" i="1"/>
  <c r="S5" i="1"/>
  <c r="S13" i="1"/>
  <c r="S9" i="1"/>
  <c r="S34" i="1"/>
  <c r="S2" i="1"/>
  <c r="S4" i="1"/>
  <c r="S12" i="1"/>
  <c r="S7" i="1"/>
  <c r="S3" i="1"/>
  <c r="S11" i="1"/>
  <c r="V12" i="1"/>
  <c r="S6" i="1"/>
  <c r="S8" i="1"/>
  <c r="W36" i="1" l="1"/>
  <c r="V36" i="1"/>
  <c r="V35" i="1"/>
  <c r="W34" i="1"/>
  <c r="W35" i="1"/>
  <c r="V34" i="1"/>
  <c r="V6" i="1"/>
  <c r="V3" i="1"/>
  <c r="V32" i="1"/>
  <c r="W32" i="1"/>
  <c r="V9" i="1" l="1"/>
  <c r="W3" i="1"/>
  <c r="W6" i="1"/>
</calcChain>
</file>

<file path=xl/sharedStrings.xml><?xml version="1.0" encoding="utf-8"?>
<sst xmlns="http://schemas.openxmlformats.org/spreadsheetml/2006/main" count="206" uniqueCount="112">
  <si>
    <t>DATE</t>
  </si>
  <si>
    <t>HEURE</t>
  </si>
  <si>
    <t>19h00</t>
  </si>
  <si>
    <t>21h08</t>
  </si>
  <si>
    <t>15h00</t>
  </si>
  <si>
    <t>10h55</t>
  </si>
  <si>
    <t>10h28</t>
  </si>
  <si>
    <t>09h11</t>
  </si>
  <si>
    <t>04h42</t>
  </si>
  <si>
    <t>18h09</t>
  </si>
  <si>
    <t>13h19</t>
  </si>
  <si>
    <t>03h18</t>
  </si>
  <si>
    <t>10h26</t>
  </si>
  <si>
    <t>09h50</t>
  </si>
  <si>
    <t>16h31</t>
  </si>
  <si>
    <t>12h12</t>
  </si>
  <si>
    <t>01h10</t>
  </si>
  <si>
    <t>23h44</t>
  </si>
  <si>
    <t>17h00</t>
  </si>
  <si>
    <t>05h38</t>
  </si>
  <si>
    <t>08h30</t>
  </si>
  <si>
    <t>09h38</t>
  </si>
  <si>
    <t>10h43</t>
  </si>
  <si>
    <t>11h21</t>
  </si>
  <si>
    <t>11h26</t>
  </si>
  <si>
    <t>14h37</t>
  </si>
  <si>
    <t>06h58</t>
  </si>
  <si>
    <t>09h01</t>
  </si>
  <si>
    <t>09h49</t>
  </si>
  <si>
    <t>10h36</t>
  </si>
  <si>
    <t>16h42</t>
  </si>
  <si>
    <t>17h41</t>
  </si>
  <si>
    <t>09h07</t>
  </si>
  <si>
    <t>15h04</t>
  </si>
  <si>
    <t>18h20</t>
  </si>
  <si>
    <t>02h44</t>
  </si>
  <si>
    <t>07h10</t>
  </si>
  <si>
    <t>07h17</t>
  </si>
  <si>
    <t>09h04</t>
  </si>
  <si>
    <t>20h44</t>
  </si>
  <si>
    <t>01h05</t>
  </si>
  <si>
    <t>03h45</t>
  </si>
  <si>
    <t>05h04</t>
  </si>
  <si>
    <t>08h38</t>
  </si>
  <si>
    <t>01h56</t>
  </si>
  <si>
    <t>08h21</t>
  </si>
  <si>
    <t>09h26</t>
  </si>
  <si>
    <t>11h51</t>
  </si>
  <si>
    <t>12h44</t>
  </si>
  <si>
    <t>14h14</t>
  </si>
  <si>
    <t>14h39</t>
  </si>
  <si>
    <t>19h30</t>
  </si>
  <si>
    <t>02h58</t>
  </si>
  <si>
    <t>12h14</t>
  </si>
  <si>
    <t>20h00</t>
  </si>
  <si>
    <t>03h59</t>
  </si>
  <si>
    <t>05h45</t>
  </si>
  <si>
    <t>10h18</t>
  </si>
  <si>
    <t>10h45</t>
  </si>
  <si>
    <t>10h19</t>
  </si>
  <si>
    <t>01h02</t>
  </si>
  <si>
    <t>06h43</t>
  </si>
  <si>
    <t>08h29</t>
  </si>
  <si>
    <t>10h05</t>
  </si>
  <si>
    <t>11h00</t>
  </si>
  <si>
    <t>18h12</t>
  </si>
  <si>
    <t>00h56</t>
  </si>
  <si>
    <t>03h49</t>
  </si>
  <si>
    <t>15h24</t>
  </si>
  <si>
    <t>11h18</t>
  </si>
  <si>
    <t>15h39</t>
  </si>
  <si>
    <t>15h15</t>
  </si>
  <si>
    <t>21h07</t>
  </si>
  <si>
    <t>07h44</t>
  </si>
  <si>
    <t>Bat</t>
  </si>
  <si>
    <t>AVIGNON</t>
  </si>
  <si>
    <t>Carpentras</t>
  </si>
  <si>
    <t>Montélimar</t>
  </si>
  <si>
    <t>Sorgues</t>
  </si>
  <si>
    <t>Montauban</t>
  </si>
  <si>
    <t>Combien d'interventions sont réalisées le WE et la semaine?</t>
  </si>
  <si>
    <t>Combien d'interventions sont réalisées le jour?</t>
  </si>
  <si>
    <t>Combien d'interventions sont réalisées la nuit?</t>
  </si>
  <si>
    <t>Quelles sont las plages horaires les plus sollicitées?</t>
  </si>
  <si>
    <t>heure Excel</t>
  </si>
  <si>
    <t>Jour</t>
  </si>
  <si>
    <t>06:30-08:00</t>
  </si>
  <si>
    <t>08:00-10:00</t>
  </si>
  <si>
    <t>10:00-12:00</t>
  </si>
  <si>
    <t>12:00-14:00</t>
  </si>
  <si>
    <t>14:00-16:00</t>
  </si>
  <si>
    <t>16:00-18:30</t>
  </si>
  <si>
    <t>18:30-20:00</t>
  </si>
  <si>
    <t>20:00-22:00</t>
  </si>
  <si>
    <t>22:00-24:00</t>
  </si>
  <si>
    <t>00:00-02:00</t>
  </si>
  <si>
    <t>02:00-04:00</t>
  </si>
  <si>
    <t>04:00-06:30</t>
  </si>
  <si>
    <t>Nuit</t>
  </si>
  <si>
    <t>TOTAL</t>
  </si>
  <si>
    <t>Semaine</t>
  </si>
  <si>
    <t>WE</t>
  </si>
  <si>
    <t>Nbre interv.</t>
  </si>
  <si>
    <t>Rang</t>
  </si>
  <si>
    <t>Classement</t>
  </si>
  <si>
    <t>Commune</t>
  </si>
  <si>
    <t xml:space="preserve"> Plage</t>
  </si>
  <si>
    <t xml:space="preserve">Plage </t>
  </si>
  <si>
    <t>convertir les heures en texte en heure Excel exploitables</t>
  </si>
  <si>
    <t>Il faut d'abord rajouter une colonne (ici M) pour</t>
  </si>
  <si>
    <t>Puis une autre colonne (ici L) pour extraire le jour de la semaine</t>
  </si>
  <si>
    <t>de la date (pour compter ensuite les 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</si>
</sst>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wrapText="1"/>
    </xf>
    <xf numFmtId="165" fontId="0" fillId="0" borderId="0" xfId="0" applyNumberFormat="1"/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6" fillId="0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9" fontId="6" fillId="0" borderId="5" xfId="1" applyFont="1" applyBorder="1" applyAlignment="1">
      <alignment horizontal="center"/>
    </xf>
    <xf numFmtId="9" fontId="6" fillId="0" borderId="3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2"/>
  <sheetViews>
    <sheetView tabSelected="1" workbookViewId="0">
      <selection activeCell="Y29" sqref="Y29"/>
    </sheetView>
  </sheetViews>
  <sheetFormatPr baseColWidth="10" defaultColWidth="8.85546875" defaultRowHeight="15" x14ac:dyDescent="0.25"/>
  <cols>
    <col min="1" max="1" width="16" customWidth="1"/>
    <col min="2" max="2" width="14.42578125" customWidth="1"/>
    <col min="3" max="3" width="18.7109375" customWidth="1"/>
    <col min="5" max="5" width="11.42578125" customWidth="1"/>
    <col min="13" max="13" width="11.28515625" bestFit="1" customWidth="1"/>
    <col min="14" max="14" width="8" style="6" customWidth="1"/>
    <col min="17" max="17" width="11.42578125" bestFit="1" customWidth="1"/>
    <col min="18" max="18" width="12" bestFit="1" customWidth="1"/>
    <col min="19" max="20" width="11.7109375" style="12" customWidth="1"/>
    <col min="21" max="21" width="11.5703125" bestFit="1" customWidth="1"/>
    <col min="22" max="22" width="11.7109375" style="12" bestFit="1" customWidth="1"/>
    <col min="23" max="24" width="11.5703125" bestFit="1" customWidth="1"/>
  </cols>
  <sheetData>
    <row r="1" spans="1:23" ht="21.75" thickBot="1" x14ac:dyDescent="0.3">
      <c r="A1" s="1" t="s">
        <v>0</v>
      </c>
      <c r="B1" s="1" t="s">
        <v>1</v>
      </c>
      <c r="C1" s="1" t="s">
        <v>74</v>
      </c>
      <c r="M1" t="s">
        <v>84</v>
      </c>
      <c r="N1" s="6" t="s">
        <v>85</v>
      </c>
      <c r="R1" s="13" t="s">
        <v>106</v>
      </c>
      <c r="S1" s="23" t="s">
        <v>102</v>
      </c>
      <c r="T1" s="13" t="s">
        <v>103</v>
      </c>
    </row>
    <row r="2" spans="1:23" ht="15" customHeight="1" x14ac:dyDescent="0.25">
      <c r="A2" s="2">
        <v>44929</v>
      </c>
      <c r="B2" s="8" t="s">
        <v>2</v>
      </c>
      <c r="C2" s="3" t="s">
        <v>75</v>
      </c>
      <c r="M2" s="9">
        <f>TIME(VALUE(LEFT(B2,FIND("h",B2)-1)),VALUE(RIGHT(B2,2)),0)</f>
        <v>0.79166666666666663</v>
      </c>
      <c r="N2" s="6">
        <f>WEEKDAY(A2,2)</f>
        <v>2</v>
      </c>
      <c r="R2" s="10" t="s">
        <v>86</v>
      </c>
      <c r="S2" s="13">
        <f>COUNTIFS(M:M,"&gt;="&amp;LEFT(R2,5),M:M,"&lt;"&amp;RIGHT(R2,5))</f>
        <v>5</v>
      </c>
      <c r="T2" s="29">
        <f>RANK(S2,$S$2:$S$13)+COUNTIF(S$2:S2,S2)-1</f>
        <v>6</v>
      </c>
      <c r="V2" s="16" t="s">
        <v>85</v>
      </c>
      <c r="W2" s="17"/>
    </row>
    <row r="3" spans="1:23" ht="15" customHeight="1" thickBot="1" x14ac:dyDescent="0.3">
      <c r="A3" s="2">
        <v>44930</v>
      </c>
      <c r="B3" s="3" t="s">
        <v>3</v>
      </c>
      <c r="C3" s="3" t="s">
        <v>75</v>
      </c>
      <c r="M3" s="9">
        <f t="shared" ref="M3:M66" si="0">TIME(VALUE(LEFT(B3,FIND("h",B3)-1)),VALUE(RIGHT(B3,2)),0)</f>
        <v>0.88055555555555554</v>
      </c>
      <c r="N3" s="6">
        <f t="shared" ref="N3:N66" si="1">WEEKDAY(A3,2)</f>
        <v>3</v>
      </c>
      <c r="R3" s="11" t="s">
        <v>87</v>
      </c>
      <c r="S3" s="13">
        <f t="shared" ref="S3:S13" si="2">COUNTIFS(M:M,"&gt;="&amp;LEFT(R3,5),M:M,"&lt;"&amp;RIGHT(R3,5))</f>
        <v>12</v>
      </c>
      <c r="T3" s="29">
        <f>RANK(S3,$S$2:$S$13)+COUNTIF(S$2:S3,S3)-1</f>
        <v>2</v>
      </c>
      <c r="V3" s="18">
        <f>SUM(S2:S7)</f>
        <v>54</v>
      </c>
      <c r="W3" s="19">
        <f>V3/V9</f>
        <v>0.67500000000000004</v>
      </c>
    </row>
    <row r="4" spans="1:23" ht="15" customHeight="1" thickBot="1" x14ac:dyDescent="0.3">
      <c r="A4" s="2">
        <v>44930</v>
      </c>
      <c r="B4" s="3" t="s">
        <v>4</v>
      </c>
      <c r="C4" s="3" t="s">
        <v>75</v>
      </c>
      <c r="M4" s="9">
        <f t="shared" si="0"/>
        <v>0.625</v>
      </c>
      <c r="N4" s="6">
        <f t="shared" si="1"/>
        <v>3</v>
      </c>
      <c r="R4" s="11" t="s">
        <v>88</v>
      </c>
      <c r="S4" s="13">
        <f t="shared" si="2"/>
        <v>16</v>
      </c>
      <c r="T4" s="29">
        <f>RANK(S4,$S$2:$S$13)+COUNTIF(S$2:S4,S4)-1</f>
        <v>1</v>
      </c>
      <c r="W4" s="15"/>
    </row>
    <row r="5" spans="1:23" ht="15" customHeight="1" x14ac:dyDescent="0.25">
      <c r="A5" s="2">
        <v>44930</v>
      </c>
      <c r="B5" s="3" t="s">
        <v>5</v>
      </c>
      <c r="C5" s="3" t="s">
        <v>75</v>
      </c>
      <c r="M5" s="9">
        <f t="shared" si="0"/>
        <v>0.4548611111111111</v>
      </c>
      <c r="N5" s="6">
        <f t="shared" si="1"/>
        <v>3</v>
      </c>
      <c r="R5" s="11" t="s">
        <v>89</v>
      </c>
      <c r="S5" s="13">
        <f t="shared" si="2"/>
        <v>4</v>
      </c>
      <c r="T5" s="29">
        <f>RANK(S5,$S$2:$S$13)+COUNTIF(S$2:S5,S5)-1</f>
        <v>10</v>
      </c>
      <c r="V5" s="16" t="s">
        <v>98</v>
      </c>
      <c r="W5" s="20"/>
    </row>
    <row r="6" spans="1:23" ht="15" customHeight="1" thickBot="1" x14ac:dyDescent="0.3">
      <c r="A6" s="2">
        <v>44930</v>
      </c>
      <c r="B6" s="3" t="s">
        <v>6</v>
      </c>
      <c r="C6" s="3" t="s">
        <v>75</v>
      </c>
      <c r="M6" s="9">
        <f t="shared" si="0"/>
        <v>0.43611111111111112</v>
      </c>
      <c r="N6" s="6">
        <f t="shared" si="1"/>
        <v>3</v>
      </c>
      <c r="R6" s="11" t="s">
        <v>90</v>
      </c>
      <c r="S6" s="13">
        <f t="shared" si="2"/>
        <v>10</v>
      </c>
      <c r="T6" s="29">
        <f>RANK(S6,$S$2:$S$13)+COUNTIF(S$2:S6,S6)-1</f>
        <v>3</v>
      </c>
      <c r="V6" s="18">
        <f>SUM(S8:S13)</f>
        <v>26</v>
      </c>
      <c r="W6" s="19">
        <f>V6/V9</f>
        <v>0.32500000000000001</v>
      </c>
    </row>
    <row r="7" spans="1:23" ht="15" customHeight="1" thickBot="1" x14ac:dyDescent="0.3">
      <c r="A7" s="2">
        <v>44930</v>
      </c>
      <c r="B7" s="3" t="s">
        <v>7</v>
      </c>
      <c r="C7" s="3" t="s">
        <v>75</v>
      </c>
      <c r="E7" s="7" t="s">
        <v>80</v>
      </c>
      <c r="F7" s="7"/>
      <c r="G7" s="7"/>
      <c r="H7" s="7"/>
      <c r="I7" s="7"/>
      <c r="J7" s="7"/>
      <c r="K7" s="7"/>
      <c r="L7" s="7"/>
      <c r="M7" s="9">
        <f t="shared" si="0"/>
        <v>0.38263888888888892</v>
      </c>
      <c r="N7" s="6">
        <f t="shared" si="1"/>
        <v>3</v>
      </c>
      <c r="R7" s="11" t="s">
        <v>91</v>
      </c>
      <c r="S7" s="13">
        <f t="shared" si="2"/>
        <v>7</v>
      </c>
      <c r="T7" s="29">
        <f>RANK(S7,$S$2:$S$13)+COUNTIF(S$2:S7,S7)-1</f>
        <v>4</v>
      </c>
    </row>
    <row r="8" spans="1:23" ht="15" customHeight="1" x14ac:dyDescent="0.25">
      <c r="A8" s="2">
        <v>44930</v>
      </c>
      <c r="B8" s="3" t="s">
        <v>8</v>
      </c>
      <c r="C8" s="3" t="s">
        <v>75</v>
      </c>
      <c r="E8" s="7" t="s">
        <v>81</v>
      </c>
      <c r="F8" s="7"/>
      <c r="G8" s="7"/>
      <c r="H8" s="7"/>
      <c r="I8" s="7"/>
      <c r="J8" s="7"/>
      <c r="K8" s="7"/>
      <c r="L8" s="7"/>
      <c r="M8" s="9">
        <f t="shared" si="0"/>
        <v>0.19583333333333333</v>
      </c>
      <c r="N8" s="6">
        <f t="shared" si="1"/>
        <v>3</v>
      </c>
      <c r="R8" s="11" t="s">
        <v>92</v>
      </c>
      <c r="S8" s="13">
        <f t="shared" si="2"/>
        <v>5</v>
      </c>
      <c r="T8" s="29">
        <f>RANK(S8,$S$2:$S$13)+COUNTIF(S$2:S8,S8)-1</f>
        <v>7</v>
      </c>
      <c r="V8" s="21" t="s">
        <v>99</v>
      </c>
    </row>
    <row r="9" spans="1:23" ht="15" customHeight="1" thickBot="1" x14ac:dyDescent="0.3">
      <c r="A9" s="2">
        <v>44931</v>
      </c>
      <c r="B9" s="3" t="s">
        <v>9</v>
      </c>
      <c r="C9" s="3" t="s">
        <v>75</v>
      </c>
      <c r="E9" s="7" t="s">
        <v>82</v>
      </c>
      <c r="F9" s="7"/>
      <c r="G9" s="7"/>
      <c r="H9" s="7"/>
      <c r="I9" s="7"/>
      <c r="J9" s="7"/>
      <c r="K9" s="7"/>
      <c r="L9" s="7"/>
      <c r="M9" s="9">
        <f t="shared" si="0"/>
        <v>0.75624999999999998</v>
      </c>
      <c r="N9" s="6">
        <f t="shared" si="1"/>
        <v>4</v>
      </c>
      <c r="R9" s="14" t="s">
        <v>93</v>
      </c>
      <c r="S9" s="13">
        <f t="shared" si="2"/>
        <v>4</v>
      </c>
      <c r="T9" s="29">
        <f>RANK(S9,$S$2:$S$13)+COUNTIF(S$2:S9,S9)-1</f>
        <v>11</v>
      </c>
      <c r="V9" s="22">
        <f>V3+V6</f>
        <v>80</v>
      </c>
    </row>
    <row r="10" spans="1:23" ht="15" customHeight="1" thickBot="1" x14ac:dyDescent="0.3">
      <c r="A10" s="2">
        <v>44931</v>
      </c>
      <c r="B10" s="3" t="s">
        <v>10</v>
      </c>
      <c r="C10" s="3" t="s">
        <v>75</v>
      </c>
      <c r="E10" s="7" t="s">
        <v>83</v>
      </c>
      <c r="F10" s="7"/>
      <c r="G10" s="7"/>
      <c r="H10" s="7"/>
      <c r="I10" s="7"/>
      <c r="J10" s="7"/>
      <c r="K10" s="7"/>
      <c r="L10" s="7"/>
      <c r="M10" s="9">
        <f t="shared" si="0"/>
        <v>0.55486111111111114</v>
      </c>
      <c r="N10" s="6">
        <f t="shared" si="1"/>
        <v>4</v>
      </c>
      <c r="R10" s="14" t="s">
        <v>94</v>
      </c>
      <c r="S10" s="13">
        <f t="shared" si="2"/>
        <v>1</v>
      </c>
      <c r="T10" s="29">
        <f>RANK(S10,$S$2:$S$13)+COUNTIF(S$2:S10,S10)-1</f>
        <v>12</v>
      </c>
    </row>
    <row r="11" spans="1:23" ht="15" customHeight="1" x14ac:dyDescent="0.25">
      <c r="A11" s="2">
        <v>44931</v>
      </c>
      <c r="B11" s="3" t="s">
        <v>11</v>
      </c>
      <c r="C11" s="3" t="s">
        <v>75</v>
      </c>
      <c r="M11" s="9">
        <f t="shared" si="0"/>
        <v>0.13749999999999998</v>
      </c>
      <c r="N11" s="6">
        <f t="shared" si="1"/>
        <v>4</v>
      </c>
      <c r="R11" s="14" t="s">
        <v>95</v>
      </c>
      <c r="S11" s="13">
        <f t="shared" si="2"/>
        <v>5</v>
      </c>
      <c r="T11" s="29">
        <f>RANK(S11,$S$2:$S$13)+COUNTIF(S$2:S11,S11)-1</f>
        <v>8</v>
      </c>
      <c r="V11" s="21" t="s">
        <v>100</v>
      </c>
    </row>
    <row r="12" spans="1:23" ht="15" customHeight="1" thickBot="1" x14ac:dyDescent="0.3">
      <c r="A12" s="2">
        <v>44932</v>
      </c>
      <c r="B12" s="3" t="s">
        <v>4</v>
      </c>
      <c r="C12" s="3" t="s">
        <v>75</v>
      </c>
      <c r="M12" s="9">
        <f t="shared" si="0"/>
        <v>0.625</v>
      </c>
      <c r="N12" s="6">
        <f t="shared" si="1"/>
        <v>5</v>
      </c>
      <c r="R12" s="14" t="s">
        <v>96</v>
      </c>
      <c r="S12" s="13">
        <f t="shared" si="2"/>
        <v>6</v>
      </c>
      <c r="T12" s="29">
        <f>RANK(S12,$S$2:$S$13)+COUNTIF(S$2:S12,S12)-1</f>
        <v>5</v>
      </c>
      <c r="V12" s="22">
        <f>COUNTIF(N:N,"&lt;6")</f>
        <v>66</v>
      </c>
    </row>
    <row r="13" spans="1:23" ht="15" customHeight="1" thickBot="1" x14ac:dyDescent="0.3">
      <c r="A13" s="4">
        <v>44932</v>
      </c>
      <c r="B13" s="5" t="s">
        <v>12</v>
      </c>
      <c r="C13" s="3" t="s">
        <v>75</v>
      </c>
      <c r="F13" s="25" t="s">
        <v>109</v>
      </c>
      <c r="M13" s="9">
        <f t="shared" si="0"/>
        <v>0.43472222222222223</v>
      </c>
      <c r="N13" s="6">
        <f t="shared" si="1"/>
        <v>5</v>
      </c>
      <c r="R13" s="14" t="s">
        <v>97</v>
      </c>
      <c r="S13" s="13">
        <f t="shared" si="2"/>
        <v>5</v>
      </c>
      <c r="T13" s="29">
        <f>RANK(S13,$S$2:$S$13)+COUNTIF(S$2:S13,S13)-1</f>
        <v>9</v>
      </c>
    </row>
    <row r="14" spans="1:23" ht="15" customHeight="1" x14ac:dyDescent="0.25">
      <c r="A14" s="4">
        <v>44932</v>
      </c>
      <c r="B14" s="5" t="s">
        <v>13</v>
      </c>
      <c r="C14" s="3" t="s">
        <v>75</v>
      </c>
      <c r="F14" s="25" t="s">
        <v>108</v>
      </c>
      <c r="M14" s="9">
        <f t="shared" si="0"/>
        <v>0.40972222222222227</v>
      </c>
      <c r="N14" s="6">
        <f t="shared" si="1"/>
        <v>5</v>
      </c>
      <c r="V14" s="21" t="s">
        <v>101</v>
      </c>
    </row>
    <row r="15" spans="1:23" ht="15" customHeight="1" thickBot="1" x14ac:dyDescent="0.3">
      <c r="A15" s="4">
        <v>44933</v>
      </c>
      <c r="B15" s="5" t="s">
        <v>14</v>
      </c>
      <c r="C15" s="3" t="s">
        <v>75</v>
      </c>
      <c r="F15" s="25"/>
      <c r="M15" s="9">
        <f t="shared" si="0"/>
        <v>0.68819444444444444</v>
      </c>
      <c r="N15" s="6">
        <f t="shared" si="1"/>
        <v>6</v>
      </c>
      <c r="V15" s="22">
        <f>COUNTIF(N:N,"&gt;5")</f>
        <v>14</v>
      </c>
    </row>
    <row r="16" spans="1:23" ht="15" customHeight="1" x14ac:dyDescent="0.25">
      <c r="A16" s="4">
        <v>44933</v>
      </c>
      <c r="B16" s="5" t="s">
        <v>15</v>
      </c>
      <c r="C16" s="3" t="s">
        <v>75</v>
      </c>
      <c r="F16" s="25" t="s">
        <v>110</v>
      </c>
      <c r="M16" s="9">
        <f t="shared" si="0"/>
        <v>0.5083333333333333</v>
      </c>
      <c r="N16" s="6">
        <f t="shared" si="1"/>
        <v>6</v>
      </c>
      <c r="Q16" s="23" t="s">
        <v>104</v>
      </c>
      <c r="R16" s="26" t="s">
        <v>107</v>
      </c>
      <c r="S16" s="23" t="s">
        <v>102</v>
      </c>
    </row>
    <row r="17" spans="1:23" ht="15" customHeight="1" x14ac:dyDescent="0.25">
      <c r="A17" s="4">
        <v>44934</v>
      </c>
      <c r="B17" s="5" t="s">
        <v>16</v>
      </c>
      <c r="C17" s="3" t="s">
        <v>75</v>
      </c>
      <c r="F17" s="25" t="s">
        <v>111</v>
      </c>
      <c r="M17" s="9">
        <f t="shared" si="0"/>
        <v>4.8611111111111112E-2</v>
      </c>
      <c r="N17" s="6">
        <f t="shared" si="1"/>
        <v>7</v>
      </c>
      <c r="Q17" s="29">
        <v>1</v>
      </c>
      <c r="R17" s="23" t="str">
        <f>INDEX($R$2:$R$13,MATCH(Q17,$T$2:$T$13,0))</f>
        <v>10:00-12:00</v>
      </c>
      <c r="S17" s="13">
        <f>INDEX($S$2:$S$13,MATCH(Q17,$T$2:$T$13,0))</f>
        <v>16</v>
      </c>
    </row>
    <row r="18" spans="1:23" ht="15" customHeight="1" x14ac:dyDescent="0.25">
      <c r="A18" s="4">
        <v>44934</v>
      </c>
      <c r="B18" s="5" t="s">
        <v>17</v>
      </c>
      <c r="C18" s="3" t="s">
        <v>75</v>
      </c>
      <c r="F18" s="25"/>
      <c r="M18" s="9">
        <f t="shared" si="0"/>
        <v>0.98888888888888893</v>
      </c>
      <c r="N18" s="6">
        <f t="shared" si="1"/>
        <v>7</v>
      </c>
      <c r="Q18" s="29">
        <v>2</v>
      </c>
      <c r="R18" s="23" t="str">
        <f t="shared" ref="R18:R28" si="3">INDEX($R$2:$R$13,MATCH(Q18,$T$2:$T$13,0))</f>
        <v>08:00-10:00</v>
      </c>
      <c r="S18" s="13">
        <f t="shared" ref="S18:S28" si="4">INDEX($S$2:$S$13,MATCH(Q18,$T$2:$T$13,0))</f>
        <v>12</v>
      </c>
    </row>
    <row r="19" spans="1:23" ht="15" customHeight="1" x14ac:dyDescent="0.25">
      <c r="A19" s="4">
        <v>44935</v>
      </c>
      <c r="B19" s="5" t="s">
        <v>18</v>
      </c>
      <c r="C19" s="5" t="s">
        <v>76</v>
      </c>
      <c r="M19" s="9">
        <f t="shared" si="0"/>
        <v>0.70833333333333337</v>
      </c>
      <c r="N19" s="6">
        <f t="shared" si="1"/>
        <v>1</v>
      </c>
      <c r="Q19" s="29">
        <v>3</v>
      </c>
      <c r="R19" s="23" t="str">
        <f t="shared" si="3"/>
        <v>14:00-16:00</v>
      </c>
      <c r="S19" s="13">
        <f t="shared" si="4"/>
        <v>10</v>
      </c>
    </row>
    <row r="20" spans="1:23" ht="15" customHeight="1" x14ac:dyDescent="0.25">
      <c r="A20" s="4">
        <v>44936</v>
      </c>
      <c r="B20" s="5" t="s">
        <v>19</v>
      </c>
      <c r="C20" s="5" t="s">
        <v>76</v>
      </c>
      <c r="M20" s="9">
        <f t="shared" si="0"/>
        <v>0.23472222222222219</v>
      </c>
      <c r="N20" s="6">
        <f t="shared" si="1"/>
        <v>2</v>
      </c>
      <c r="Q20" s="29">
        <v>4</v>
      </c>
      <c r="R20" s="23" t="str">
        <f t="shared" si="3"/>
        <v>16:00-18:30</v>
      </c>
      <c r="S20" s="13">
        <f t="shared" si="4"/>
        <v>7</v>
      </c>
    </row>
    <row r="21" spans="1:23" ht="15" customHeight="1" x14ac:dyDescent="0.25">
      <c r="A21" s="4">
        <v>44936</v>
      </c>
      <c r="B21" s="5" t="s">
        <v>20</v>
      </c>
      <c r="C21" s="5" t="s">
        <v>76</v>
      </c>
      <c r="M21" s="9">
        <f t="shared" si="0"/>
        <v>0.35416666666666669</v>
      </c>
      <c r="N21" s="6">
        <f t="shared" si="1"/>
        <v>2</v>
      </c>
      <c r="Q21" s="29">
        <v>5</v>
      </c>
      <c r="R21" s="23" t="str">
        <f t="shared" si="3"/>
        <v>02:00-04:00</v>
      </c>
      <c r="S21" s="13">
        <f t="shared" si="4"/>
        <v>6</v>
      </c>
    </row>
    <row r="22" spans="1:23" ht="15" customHeight="1" x14ac:dyDescent="0.25">
      <c r="A22" s="4">
        <v>44936</v>
      </c>
      <c r="B22" s="5" t="s">
        <v>21</v>
      </c>
      <c r="C22" s="5" t="s">
        <v>76</v>
      </c>
      <c r="M22" s="9">
        <f t="shared" si="0"/>
        <v>0.40138888888888885</v>
      </c>
      <c r="N22" s="6">
        <f t="shared" si="1"/>
        <v>2</v>
      </c>
      <c r="Q22" s="29">
        <v>6</v>
      </c>
      <c r="R22" s="23" t="str">
        <f t="shared" si="3"/>
        <v>06:30-08:00</v>
      </c>
      <c r="S22" s="13">
        <f t="shared" si="4"/>
        <v>5</v>
      </c>
    </row>
    <row r="23" spans="1:23" ht="15" customHeight="1" x14ac:dyDescent="0.25">
      <c r="A23" s="4">
        <v>44936</v>
      </c>
      <c r="B23" s="5" t="s">
        <v>22</v>
      </c>
      <c r="C23" s="5" t="s">
        <v>76</v>
      </c>
      <c r="M23" s="9">
        <f t="shared" si="0"/>
        <v>0.4465277777777778</v>
      </c>
      <c r="N23" s="6">
        <f t="shared" si="1"/>
        <v>2</v>
      </c>
      <c r="Q23" s="29">
        <v>7</v>
      </c>
      <c r="R23" s="23" t="str">
        <f t="shared" si="3"/>
        <v>18:30-20:00</v>
      </c>
      <c r="S23" s="13">
        <f t="shared" si="4"/>
        <v>5</v>
      </c>
    </row>
    <row r="24" spans="1:23" ht="15" customHeight="1" x14ac:dyDescent="0.25">
      <c r="A24" s="4">
        <v>44936</v>
      </c>
      <c r="B24" s="5" t="s">
        <v>23</v>
      </c>
      <c r="C24" s="5" t="s">
        <v>76</v>
      </c>
      <c r="M24" s="9">
        <f t="shared" si="0"/>
        <v>0.47291666666666665</v>
      </c>
      <c r="N24" s="6">
        <f t="shared" si="1"/>
        <v>2</v>
      </c>
      <c r="Q24" s="29">
        <v>8</v>
      </c>
      <c r="R24" s="23" t="str">
        <f t="shared" si="3"/>
        <v>00:00-02:00</v>
      </c>
      <c r="S24" s="13">
        <f t="shared" si="4"/>
        <v>5</v>
      </c>
    </row>
    <row r="25" spans="1:23" ht="15" customHeight="1" x14ac:dyDescent="0.25">
      <c r="A25" s="4">
        <v>44936</v>
      </c>
      <c r="B25" s="5" t="s">
        <v>24</v>
      </c>
      <c r="C25" s="5" t="s">
        <v>76</v>
      </c>
      <c r="M25" s="9">
        <f t="shared" si="0"/>
        <v>0.47638888888888892</v>
      </c>
      <c r="N25" s="6">
        <f t="shared" si="1"/>
        <v>2</v>
      </c>
      <c r="Q25" s="29">
        <v>9</v>
      </c>
      <c r="R25" s="23" t="str">
        <f t="shared" si="3"/>
        <v>04:00-06:30</v>
      </c>
      <c r="S25" s="13">
        <f t="shared" si="4"/>
        <v>5</v>
      </c>
    </row>
    <row r="26" spans="1:23" ht="15" customHeight="1" x14ac:dyDescent="0.25">
      <c r="A26" s="4">
        <v>44936</v>
      </c>
      <c r="B26" s="5" t="s">
        <v>25</v>
      </c>
      <c r="C26" s="5" t="s">
        <v>76</v>
      </c>
      <c r="M26" s="9">
        <f t="shared" si="0"/>
        <v>0.60902777777777783</v>
      </c>
      <c r="N26" s="6">
        <f t="shared" si="1"/>
        <v>2</v>
      </c>
      <c r="Q26" s="29">
        <v>10</v>
      </c>
      <c r="R26" s="23" t="str">
        <f t="shared" si="3"/>
        <v>12:00-14:00</v>
      </c>
      <c r="S26" s="13">
        <f t="shared" si="4"/>
        <v>4</v>
      </c>
    </row>
    <row r="27" spans="1:23" ht="15" customHeight="1" x14ac:dyDescent="0.25">
      <c r="A27" s="4">
        <v>44937</v>
      </c>
      <c r="B27" s="5" t="s">
        <v>26</v>
      </c>
      <c r="C27" s="5" t="s">
        <v>76</v>
      </c>
      <c r="M27" s="9">
        <f t="shared" si="0"/>
        <v>0.2902777777777778</v>
      </c>
      <c r="N27" s="6">
        <f t="shared" si="1"/>
        <v>3</v>
      </c>
      <c r="Q27" s="29">
        <v>11</v>
      </c>
      <c r="R27" s="23" t="str">
        <f t="shared" si="3"/>
        <v>20:00-22:00</v>
      </c>
      <c r="S27" s="13">
        <f t="shared" si="4"/>
        <v>4</v>
      </c>
    </row>
    <row r="28" spans="1:23" ht="15" customHeight="1" x14ac:dyDescent="0.25">
      <c r="A28" s="4">
        <v>44937</v>
      </c>
      <c r="B28" s="5" t="s">
        <v>27</v>
      </c>
      <c r="C28" s="5" t="s">
        <v>76</v>
      </c>
      <c r="M28" s="9">
        <f t="shared" si="0"/>
        <v>0.3756944444444445</v>
      </c>
      <c r="N28" s="6">
        <f t="shared" si="1"/>
        <v>3</v>
      </c>
      <c r="Q28" s="29">
        <v>12</v>
      </c>
      <c r="R28" s="23" t="str">
        <f t="shared" si="3"/>
        <v>22:00-24:00</v>
      </c>
      <c r="S28" s="13">
        <f t="shared" si="4"/>
        <v>1</v>
      </c>
    </row>
    <row r="29" spans="1:23" ht="15" customHeight="1" x14ac:dyDescent="0.25">
      <c r="A29" s="4">
        <v>44937</v>
      </c>
      <c r="B29" s="5" t="s">
        <v>28</v>
      </c>
      <c r="C29" s="5" t="s">
        <v>76</v>
      </c>
      <c r="M29" s="9">
        <f t="shared" si="0"/>
        <v>0.40902777777777777</v>
      </c>
      <c r="N29" s="6">
        <f t="shared" si="1"/>
        <v>3</v>
      </c>
    </row>
    <row r="30" spans="1:23" ht="15" customHeight="1" x14ac:dyDescent="0.25">
      <c r="A30" s="4">
        <v>44937</v>
      </c>
      <c r="B30" s="5" t="s">
        <v>29</v>
      </c>
      <c r="C30" s="5" t="s">
        <v>76</v>
      </c>
      <c r="M30" s="9">
        <f t="shared" si="0"/>
        <v>0.44166666666666665</v>
      </c>
      <c r="N30" s="6">
        <f t="shared" si="1"/>
        <v>3</v>
      </c>
    </row>
    <row r="31" spans="1:23" ht="15" customHeight="1" x14ac:dyDescent="0.25">
      <c r="A31" s="4">
        <v>44937</v>
      </c>
      <c r="B31" s="5" t="s">
        <v>30</v>
      </c>
      <c r="C31" s="5" t="s">
        <v>76</v>
      </c>
      <c r="M31" s="9">
        <f t="shared" si="0"/>
        <v>0.6958333333333333</v>
      </c>
      <c r="N31" s="6">
        <f t="shared" si="1"/>
        <v>3</v>
      </c>
      <c r="R31" s="23" t="s">
        <v>102</v>
      </c>
      <c r="S31" s="13" t="s">
        <v>103</v>
      </c>
      <c r="U31" s="26" t="s">
        <v>104</v>
      </c>
      <c r="V31" s="26" t="s">
        <v>102</v>
      </c>
      <c r="W31" s="13" t="s">
        <v>105</v>
      </c>
    </row>
    <row r="32" spans="1:23" ht="15" customHeight="1" x14ac:dyDescent="0.25">
      <c r="A32" s="4">
        <v>44937</v>
      </c>
      <c r="B32" s="5" t="s">
        <v>31</v>
      </c>
      <c r="C32" s="5" t="s">
        <v>76</v>
      </c>
      <c r="M32" s="9">
        <f t="shared" si="0"/>
        <v>0.7368055555555556</v>
      </c>
      <c r="N32" s="6">
        <f t="shared" si="1"/>
        <v>3</v>
      </c>
      <c r="Q32" s="23" t="s">
        <v>75</v>
      </c>
      <c r="R32" s="13">
        <f>COUNTIF(C:C,Q32)</f>
        <v>17</v>
      </c>
      <c r="S32" s="24">
        <f>RANK(R32,$R$32:$R$36)+COUNTIF(R$32:R32,R32)-1</f>
        <v>2</v>
      </c>
      <c r="U32" s="24">
        <v>1</v>
      </c>
      <c r="V32" s="13">
        <f>INDEX($R$32:$R$36,MATCH(U32,$S$32:$S$36,0))</f>
        <v>21</v>
      </c>
      <c r="W32" s="13" t="str">
        <f>INDEX($Q$32:$Q$36,MATCH(U32,$S$32:$S$36,0))</f>
        <v>Montauban</v>
      </c>
    </row>
    <row r="33" spans="1:23" ht="15" customHeight="1" x14ac:dyDescent="0.25">
      <c r="A33" s="4">
        <v>44938</v>
      </c>
      <c r="B33" s="5" t="s">
        <v>32</v>
      </c>
      <c r="C33" s="5" t="s">
        <v>76</v>
      </c>
      <c r="M33" s="9">
        <f t="shared" si="0"/>
        <v>0.37986111111111115</v>
      </c>
      <c r="N33" s="6">
        <f t="shared" si="1"/>
        <v>4</v>
      </c>
      <c r="Q33" s="23" t="s">
        <v>76</v>
      </c>
      <c r="R33" s="13">
        <f>COUNTIF(C:C,Q33)</f>
        <v>15</v>
      </c>
      <c r="S33" s="24">
        <f>RANK(R33,$R$32:$R$36)+COUNTIF(R$32:R33,R33)-1</f>
        <v>3</v>
      </c>
      <c r="T33" s="27"/>
      <c r="U33" s="24">
        <v>2</v>
      </c>
      <c r="V33" s="13">
        <f>INDEX($R$32:$R$36,MATCH(U33,$S$32:$S$36,0))</f>
        <v>17</v>
      </c>
      <c r="W33" s="13" t="str">
        <f>INDEX($Q$32:$Q$36,MATCH(U33,$S$32:$S$36,0))</f>
        <v>AVIGNON</v>
      </c>
    </row>
    <row r="34" spans="1:23" ht="15" customHeight="1" x14ac:dyDescent="0.25">
      <c r="A34" s="4">
        <v>44938</v>
      </c>
      <c r="B34" s="5" t="s">
        <v>33</v>
      </c>
      <c r="C34" s="5" t="s">
        <v>77</v>
      </c>
      <c r="M34" s="9">
        <f t="shared" si="0"/>
        <v>0.62777777777777777</v>
      </c>
      <c r="N34" s="6">
        <f t="shared" si="1"/>
        <v>4</v>
      </c>
      <c r="Q34" s="23" t="s">
        <v>79</v>
      </c>
      <c r="R34" s="13">
        <f>COUNTIF(C:C,Q34)</f>
        <v>21</v>
      </c>
      <c r="S34" s="24">
        <f>RANK(R34,$R$32:$R$36)+COUNTIF(R$32:R34,R34)-1</f>
        <v>1</v>
      </c>
      <c r="T34" s="28"/>
      <c r="U34" s="24">
        <v>3</v>
      </c>
      <c r="V34" s="13">
        <f>INDEX($R$32:$R$36,MATCH(U34,$S$32:$S$36,0))</f>
        <v>15</v>
      </c>
      <c r="W34" s="13" t="str">
        <f>INDEX($Q$32:$Q$36,MATCH(U34,$S$32:$S$36,0))</f>
        <v>Carpentras</v>
      </c>
    </row>
    <row r="35" spans="1:23" ht="15" customHeight="1" x14ac:dyDescent="0.25">
      <c r="A35" s="4">
        <v>44938</v>
      </c>
      <c r="B35" s="5" t="s">
        <v>34</v>
      </c>
      <c r="C35" s="5" t="s">
        <v>77</v>
      </c>
      <c r="M35" s="9">
        <f t="shared" si="0"/>
        <v>0.76388888888888884</v>
      </c>
      <c r="N35" s="6">
        <f t="shared" si="1"/>
        <v>4</v>
      </c>
      <c r="Q35" s="23" t="s">
        <v>77</v>
      </c>
      <c r="R35" s="13">
        <f>COUNTIF(C:C,Q35)</f>
        <v>13</v>
      </c>
      <c r="S35" s="24">
        <f>RANK(R35,$R$32:$R$36)+COUNTIF(R$32:R35,R35)-1</f>
        <v>5</v>
      </c>
      <c r="T35" s="28"/>
      <c r="U35" s="24">
        <v>4</v>
      </c>
      <c r="V35" s="13">
        <f>INDEX($R$32:$R$36,MATCH(U35,$S$32:$S$36,0))</f>
        <v>14</v>
      </c>
      <c r="W35" s="13" t="str">
        <f>INDEX($Q$32:$Q$36,MATCH(U35,$S$32:$S$36,0))</f>
        <v>Sorgues</v>
      </c>
    </row>
    <row r="36" spans="1:23" ht="15" customHeight="1" x14ac:dyDescent="0.25">
      <c r="A36" s="4">
        <v>44939</v>
      </c>
      <c r="B36" s="5" t="s">
        <v>35</v>
      </c>
      <c r="C36" s="5" t="s">
        <v>77</v>
      </c>
      <c r="M36" s="9">
        <f t="shared" si="0"/>
        <v>0.11388888888888889</v>
      </c>
      <c r="N36" s="6">
        <f t="shared" si="1"/>
        <v>5</v>
      </c>
      <c r="Q36" s="23" t="s">
        <v>78</v>
      </c>
      <c r="R36" s="13">
        <f>COUNTIF(C:C,Q36)</f>
        <v>14</v>
      </c>
      <c r="S36" s="24">
        <f>RANK(R36,$R$32:$R$36)+COUNTIF(R$32:R36,R36)-1</f>
        <v>4</v>
      </c>
      <c r="T36" s="28"/>
      <c r="U36" s="24">
        <v>5</v>
      </c>
      <c r="V36" s="13">
        <f>INDEX($R$32:$R$36,MATCH(U36,$S$32:$S$36,0))</f>
        <v>13</v>
      </c>
      <c r="W36" s="13" t="str">
        <f>INDEX($Q$32:$Q$36,MATCH(U36,$S$32:$S$36,0))</f>
        <v>Montélimar</v>
      </c>
    </row>
    <row r="37" spans="1:23" ht="15" customHeight="1" x14ac:dyDescent="0.25">
      <c r="A37" s="4">
        <v>44939</v>
      </c>
      <c r="B37" s="5" t="s">
        <v>36</v>
      </c>
      <c r="C37" s="5" t="s">
        <v>77</v>
      </c>
      <c r="M37" s="9">
        <f t="shared" si="0"/>
        <v>0.2986111111111111</v>
      </c>
      <c r="N37" s="6">
        <f t="shared" si="1"/>
        <v>5</v>
      </c>
      <c r="T37" s="28"/>
    </row>
    <row r="38" spans="1:23" ht="15" customHeight="1" x14ac:dyDescent="0.25">
      <c r="A38" s="4">
        <v>44941</v>
      </c>
      <c r="B38" s="5" t="s">
        <v>37</v>
      </c>
      <c r="C38" s="5" t="s">
        <v>77</v>
      </c>
      <c r="M38" s="9">
        <f t="shared" si="0"/>
        <v>0.3034722222222222</v>
      </c>
      <c r="N38" s="6">
        <f t="shared" si="1"/>
        <v>7</v>
      </c>
      <c r="T38" s="28"/>
    </row>
    <row r="39" spans="1:23" ht="15" customHeight="1" x14ac:dyDescent="0.25">
      <c r="A39" s="4">
        <v>44941</v>
      </c>
      <c r="B39" s="5" t="s">
        <v>38</v>
      </c>
      <c r="C39" s="5" t="s">
        <v>77</v>
      </c>
      <c r="M39" s="9">
        <f t="shared" si="0"/>
        <v>0.37777777777777777</v>
      </c>
      <c r="N39" s="6">
        <f t="shared" si="1"/>
        <v>7</v>
      </c>
    </row>
    <row r="40" spans="1:23" ht="15" customHeight="1" x14ac:dyDescent="0.25">
      <c r="A40" s="4">
        <v>44941</v>
      </c>
      <c r="B40" s="5" t="s">
        <v>39</v>
      </c>
      <c r="C40" s="5" t="s">
        <v>77</v>
      </c>
      <c r="M40" s="9">
        <f t="shared" si="0"/>
        <v>0.86388888888888893</v>
      </c>
      <c r="N40" s="6">
        <f t="shared" si="1"/>
        <v>7</v>
      </c>
    </row>
    <row r="41" spans="1:23" ht="15" customHeight="1" x14ac:dyDescent="0.25">
      <c r="A41" s="4">
        <v>44942</v>
      </c>
      <c r="B41" s="5" t="s">
        <v>40</v>
      </c>
      <c r="C41" s="5" t="s">
        <v>77</v>
      </c>
      <c r="M41" s="9">
        <f t="shared" si="0"/>
        <v>4.5138888888888888E-2</v>
      </c>
      <c r="N41" s="6">
        <f t="shared" si="1"/>
        <v>1</v>
      </c>
      <c r="V41"/>
    </row>
    <row r="42" spans="1:23" ht="15" customHeight="1" x14ac:dyDescent="0.25">
      <c r="A42" s="4">
        <v>44942</v>
      </c>
      <c r="B42" s="5" t="s">
        <v>41</v>
      </c>
      <c r="C42" s="5" t="s">
        <v>77</v>
      </c>
      <c r="M42" s="9">
        <f t="shared" si="0"/>
        <v>0.15625</v>
      </c>
      <c r="N42" s="6">
        <f t="shared" si="1"/>
        <v>1</v>
      </c>
      <c r="V42"/>
    </row>
    <row r="43" spans="1:23" ht="15" customHeight="1" x14ac:dyDescent="0.25">
      <c r="A43" s="2">
        <v>44942</v>
      </c>
      <c r="B43" s="3" t="s">
        <v>42</v>
      </c>
      <c r="C43" s="5" t="s">
        <v>77</v>
      </c>
      <c r="M43" s="9">
        <f t="shared" si="0"/>
        <v>0.21111111111111111</v>
      </c>
      <c r="N43" s="6">
        <f t="shared" si="1"/>
        <v>1</v>
      </c>
      <c r="V43"/>
    </row>
    <row r="44" spans="1:23" ht="15" customHeight="1" x14ac:dyDescent="0.25">
      <c r="A44" s="2">
        <v>44942</v>
      </c>
      <c r="B44" s="3" t="s">
        <v>43</v>
      </c>
      <c r="C44" s="5" t="s">
        <v>77</v>
      </c>
      <c r="M44" s="9">
        <f t="shared" si="0"/>
        <v>0.35972222222222222</v>
      </c>
      <c r="N44" s="6">
        <f t="shared" si="1"/>
        <v>1</v>
      </c>
      <c r="V44"/>
    </row>
    <row r="45" spans="1:23" ht="15" customHeight="1" x14ac:dyDescent="0.25">
      <c r="A45" s="2">
        <v>44943</v>
      </c>
      <c r="B45" s="3" t="s">
        <v>44</v>
      </c>
      <c r="C45" s="5" t="s">
        <v>77</v>
      </c>
      <c r="M45" s="9">
        <f t="shared" si="0"/>
        <v>8.0555555555555561E-2</v>
      </c>
      <c r="N45" s="6">
        <f t="shared" si="1"/>
        <v>2</v>
      </c>
      <c r="V45"/>
    </row>
    <row r="46" spans="1:23" ht="15" customHeight="1" x14ac:dyDescent="0.25">
      <c r="A46" s="2">
        <v>44943</v>
      </c>
      <c r="B46" s="3" t="s">
        <v>45</v>
      </c>
      <c r="C46" s="5" t="s">
        <v>77</v>
      </c>
      <c r="M46" s="9">
        <f t="shared" si="0"/>
        <v>0.34791666666666665</v>
      </c>
      <c r="N46" s="6">
        <f t="shared" si="1"/>
        <v>2</v>
      </c>
      <c r="V46"/>
    </row>
    <row r="47" spans="1:23" ht="15" customHeight="1" x14ac:dyDescent="0.25">
      <c r="A47" s="2">
        <v>44943</v>
      </c>
      <c r="B47" s="3" t="s">
        <v>46</v>
      </c>
      <c r="C47" s="3" t="s">
        <v>78</v>
      </c>
      <c r="M47" s="9">
        <f t="shared" si="0"/>
        <v>0.39305555555555555</v>
      </c>
      <c r="N47" s="6">
        <f t="shared" si="1"/>
        <v>2</v>
      </c>
    </row>
    <row r="48" spans="1:23" ht="15" customHeight="1" x14ac:dyDescent="0.25">
      <c r="A48" s="2">
        <v>44943</v>
      </c>
      <c r="B48" s="3" t="s">
        <v>47</v>
      </c>
      <c r="C48" s="3" t="s">
        <v>78</v>
      </c>
      <c r="M48" s="9">
        <f t="shared" si="0"/>
        <v>0.49374999999999997</v>
      </c>
      <c r="N48" s="6">
        <f t="shared" si="1"/>
        <v>2</v>
      </c>
    </row>
    <row r="49" spans="1:14" ht="15" customHeight="1" x14ac:dyDescent="0.25">
      <c r="A49" s="2">
        <v>44943</v>
      </c>
      <c r="B49" s="3" t="s">
        <v>48</v>
      </c>
      <c r="C49" s="3" t="s">
        <v>78</v>
      </c>
      <c r="M49" s="9">
        <f t="shared" si="0"/>
        <v>0.53055555555555556</v>
      </c>
      <c r="N49" s="6">
        <f t="shared" si="1"/>
        <v>2</v>
      </c>
    </row>
    <row r="50" spans="1:14" ht="15" customHeight="1" x14ac:dyDescent="0.25">
      <c r="A50" s="4">
        <v>44943</v>
      </c>
      <c r="B50" s="5" t="s">
        <v>49</v>
      </c>
      <c r="C50" s="3" t="s">
        <v>78</v>
      </c>
      <c r="M50" s="9">
        <f t="shared" si="0"/>
        <v>0.59305555555555556</v>
      </c>
      <c r="N50" s="6">
        <f t="shared" si="1"/>
        <v>2</v>
      </c>
    </row>
    <row r="51" spans="1:14" ht="15" customHeight="1" x14ac:dyDescent="0.25">
      <c r="A51" s="4">
        <v>44943</v>
      </c>
      <c r="B51" s="5" t="s">
        <v>50</v>
      </c>
      <c r="C51" s="3" t="s">
        <v>78</v>
      </c>
      <c r="M51" s="9">
        <f t="shared" si="0"/>
        <v>0.61041666666666672</v>
      </c>
      <c r="N51" s="6">
        <f t="shared" si="1"/>
        <v>2</v>
      </c>
    </row>
    <row r="52" spans="1:14" ht="15" customHeight="1" x14ac:dyDescent="0.25">
      <c r="A52" s="4">
        <v>44943</v>
      </c>
      <c r="B52" s="5" t="s">
        <v>2</v>
      </c>
      <c r="C52" s="3" t="s">
        <v>78</v>
      </c>
      <c r="M52" s="9">
        <f t="shared" si="0"/>
        <v>0.79166666666666663</v>
      </c>
      <c r="N52" s="6">
        <f t="shared" si="1"/>
        <v>2</v>
      </c>
    </row>
    <row r="53" spans="1:14" ht="15" customHeight="1" x14ac:dyDescent="0.25">
      <c r="A53" s="4">
        <v>44943</v>
      </c>
      <c r="B53" s="5" t="s">
        <v>51</v>
      </c>
      <c r="C53" s="3" t="s">
        <v>78</v>
      </c>
      <c r="M53" s="9">
        <f t="shared" si="0"/>
        <v>0.8125</v>
      </c>
      <c r="N53" s="6">
        <f t="shared" si="1"/>
        <v>2</v>
      </c>
    </row>
    <row r="54" spans="1:14" ht="15" customHeight="1" x14ac:dyDescent="0.25">
      <c r="A54" s="4">
        <v>44944</v>
      </c>
      <c r="B54" s="5" t="s">
        <v>52</v>
      </c>
      <c r="C54" s="3" t="s">
        <v>78</v>
      </c>
      <c r="M54" s="9">
        <f t="shared" si="0"/>
        <v>0.12361111111111112</v>
      </c>
      <c r="N54" s="6">
        <f t="shared" si="1"/>
        <v>3</v>
      </c>
    </row>
    <row r="55" spans="1:14" ht="15" customHeight="1" x14ac:dyDescent="0.25">
      <c r="A55" s="4">
        <v>44944</v>
      </c>
      <c r="B55" s="5" t="s">
        <v>42</v>
      </c>
      <c r="C55" s="3" t="s">
        <v>78</v>
      </c>
      <c r="M55" s="9">
        <f t="shared" si="0"/>
        <v>0.21111111111111111</v>
      </c>
      <c r="N55" s="6">
        <f t="shared" si="1"/>
        <v>3</v>
      </c>
    </row>
    <row r="56" spans="1:14" ht="15" customHeight="1" x14ac:dyDescent="0.25">
      <c r="A56" s="4">
        <v>44944</v>
      </c>
      <c r="B56" s="5" t="s">
        <v>6</v>
      </c>
      <c r="C56" s="3" t="s">
        <v>78</v>
      </c>
      <c r="M56" s="9">
        <f t="shared" si="0"/>
        <v>0.43611111111111112</v>
      </c>
      <c r="N56" s="6">
        <f t="shared" si="1"/>
        <v>3</v>
      </c>
    </row>
    <row r="57" spans="1:14" ht="15" customHeight="1" x14ac:dyDescent="0.25">
      <c r="A57" s="4">
        <v>44944</v>
      </c>
      <c r="B57" s="5" t="s">
        <v>53</v>
      </c>
      <c r="C57" s="3" t="s">
        <v>78</v>
      </c>
      <c r="M57" s="9">
        <f t="shared" si="0"/>
        <v>0.50972222222222219</v>
      </c>
      <c r="N57" s="6">
        <f t="shared" si="1"/>
        <v>3</v>
      </c>
    </row>
    <row r="58" spans="1:14" ht="15" customHeight="1" x14ac:dyDescent="0.25">
      <c r="A58" s="4">
        <v>44944</v>
      </c>
      <c r="B58" s="5" t="s">
        <v>54</v>
      </c>
      <c r="C58" s="3" t="s">
        <v>78</v>
      </c>
      <c r="M58" s="9">
        <f t="shared" si="0"/>
        <v>0.83333333333333337</v>
      </c>
      <c r="N58" s="6">
        <f t="shared" si="1"/>
        <v>3</v>
      </c>
    </row>
    <row r="59" spans="1:14" ht="15" customHeight="1" x14ac:dyDescent="0.25">
      <c r="A59" s="4">
        <v>44945</v>
      </c>
      <c r="B59" s="5" t="s">
        <v>55</v>
      </c>
      <c r="C59" s="3" t="s">
        <v>78</v>
      </c>
      <c r="M59" s="9">
        <f t="shared" si="0"/>
        <v>0.16597222222222222</v>
      </c>
      <c r="N59" s="6">
        <f t="shared" si="1"/>
        <v>4</v>
      </c>
    </row>
    <row r="60" spans="1:14" ht="15" customHeight="1" x14ac:dyDescent="0.25">
      <c r="A60" s="4">
        <v>44945</v>
      </c>
      <c r="B60" s="5" t="s">
        <v>56</v>
      </c>
      <c r="C60" s="3" t="s">
        <v>78</v>
      </c>
      <c r="M60" s="9">
        <f t="shared" si="0"/>
        <v>0.23958333333333334</v>
      </c>
      <c r="N60" s="6">
        <f t="shared" si="1"/>
        <v>4</v>
      </c>
    </row>
    <row r="61" spans="1:14" ht="15" customHeight="1" x14ac:dyDescent="0.25">
      <c r="A61" s="4">
        <v>44945</v>
      </c>
      <c r="B61" s="5" t="s">
        <v>33</v>
      </c>
      <c r="C61" s="5" t="s">
        <v>79</v>
      </c>
      <c r="M61" s="9">
        <f t="shared" si="0"/>
        <v>0.62777777777777777</v>
      </c>
      <c r="N61" s="6">
        <f t="shared" si="1"/>
        <v>4</v>
      </c>
    </row>
    <row r="62" spans="1:14" ht="15" customHeight="1" x14ac:dyDescent="0.25">
      <c r="A62" s="4">
        <v>44945</v>
      </c>
      <c r="B62" s="5" t="s">
        <v>51</v>
      </c>
      <c r="C62" s="5" t="s">
        <v>79</v>
      </c>
      <c r="M62" s="9">
        <f t="shared" si="0"/>
        <v>0.8125</v>
      </c>
      <c r="N62" s="6">
        <f t="shared" si="1"/>
        <v>4</v>
      </c>
    </row>
    <row r="63" spans="1:14" ht="15" customHeight="1" x14ac:dyDescent="0.25">
      <c r="A63" s="4">
        <v>44946</v>
      </c>
      <c r="B63" s="5" t="s">
        <v>57</v>
      </c>
      <c r="C63" s="5" t="s">
        <v>79</v>
      </c>
      <c r="M63" s="9">
        <f t="shared" si="0"/>
        <v>0.4291666666666667</v>
      </c>
      <c r="N63" s="6">
        <f t="shared" si="1"/>
        <v>5</v>
      </c>
    </row>
    <row r="64" spans="1:14" ht="15" customHeight="1" x14ac:dyDescent="0.25">
      <c r="A64" s="4">
        <v>44946</v>
      </c>
      <c r="B64" s="5" t="s">
        <v>58</v>
      </c>
      <c r="C64" s="5" t="s">
        <v>79</v>
      </c>
      <c r="M64" s="9">
        <f t="shared" si="0"/>
        <v>0.44791666666666669</v>
      </c>
      <c r="N64" s="6">
        <f t="shared" si="1"/>
        <v>5</v>
      </c>
    </row>
    <row r="65" spans="1:14" ht="15" customHeight="1" x14ac:dyDescent="0.25">
      <c r="A65" s="4">
        <v>44947</v>
      </c>
      <c r="B65" s="5" t="s">
        <v>59</v>
      </c>
      <c r="C65" s="5" t="s">
        <v>79</v>
      </c>
      <c r="M65" s="9">
        <f t="shared" si="0"/>
        <v>0.42986111111111108</v>
      </c>
      <c r="N65" s="6">
        <f t="shared" si="1"/>
        <v>6</v>
      </c>
    </row>
    <row r="66" spans="1:14" ht="15" customHeight="1" x14ac:dyDescent="0.25">
      <c r="A66" s="4">
        <v>44947</v>
      </c>
      <c r="B66" s="5" t="s">
        <v>58</v>
      </c>
      <c r="C66" s="5" t="s">
        <v>79</v>
      </c>
      <c r="M66" s="9">
        <f t="shared" si="0"/>
        <v>0.44791666666666669</v>
      </c>
      <c r="N66" s="6">
        <f t="shared" si="1"/>
        <v>6</v>
      </c>
    </row>
    <row r="67" spans="1:14" ht="15" customHeight="1" x14ac:dyDescent="0.25">
      <c r="A67" s="4">
        <v>44948</v>
      </c>
      <c r="B67" s="5" t="s">
        <v>60</v>
      </c>
      <c r="C67" s="5" t="s">
        <v>79</v>
      </c>
      <c r="M67" s="9">
        <f t="shared" ref="M67:M81" si="5">TIME(VALUE(LEFT(B67,FIND("h",B67)-1)),VALUE(RIGHT(B67,2)),0)</f>
        <v>4.3055555555555562E-2</v>
      </c>
      <c r="N67" s="6">
        <f t="shared" ref="N67:N81" si="6">WEEKDAY(A67,2)</f>
        <v>7</v>
      </c>
    </row>
    <row r="68" spans="1:14" ht="15" customHeight="1" x14ac:dyDescent="0.25">
      <c r="A68" s="4">
        <v>44948</v>
      </c>
      <c r="B68" s="5" t="s">
        <v>61</v>
      </c>
      <c r="C68" s="5" t="s">
        <v>79</v>
      </c>
      <c r="M68" s="9">
        <f t="shared" si="5"/>
        <v>0.27986111111111112</v>
      </c>
      <c r="N68" s="6">
        <f t="shared" si="6"/>
        <v>7</v>
      </c>
    </row>
    <row r="69" spans="1:14" ht="15" customHeight="1" x14ac:dyDescent="0.25">
      <c r="A69" s="4">
        <v>44948</v>
      </c>
      <c r="B69" s="5" t="s">
        <v>62</v>
      </c>
      <c r="C69" s="5" t="s">
        <v>79</v>
      </c>
      <c r="M69" s="9">
        <f t="shared" si="5"/>
        <v>0.35347222222222219</v>
      </c>
      <c r="N69" s="6">
        <f t="shared" si="6"/>
        <v>7</v>
      </c>
    </row>
    <row r="70" spans="1:14" ht="15" customHeight="1" x14ac:dyDescent="0.25">
      <c r="A70" s="4">
        <v>44948</v>
      </c>
      <c r="B70" s="5" t="s">
        <v>63</v>
      </c>
      <c r="C70" s="5" t="s">
        <v>79</v>
      </c>
      <c r="M70" s="9">
        <f t="shared" si="5"/>
        <v>0.4201388888888889</v>
      </c>
      <c r="N70" s="6">
        <f t="shared" si="6"/>
        <v>7</v>
      </c>
    </row>
    <row r="71" spans="1:14" ht="15" customHeight="1" x14ac:dyDescent="0.25">
      <c r="A71" s="4">
        <v>44948</v>
      </c>
      <c r="B71" s="5" t="s">
        <v>64</v>
      </c>
      <c r="C71" s="5" t="s">
        <v>79</v>
      </c>
      <c r="M71" s="9">
        <f t="shared" si="5"/>
        <v>0.45833333333333331</v>
      </c>
      <c r="N71" s="6">
        <f t="shared" si="6"/>
        <v>7</v>
      </c>
    </row>
    <row r="72" spans="1:14" ht="15" customHeight="1" x14ac:dyDescent="0.25">
      <c r="A72" s="4">
        <v>44949</v>
      </c>
      <c r="B72" s="5" t="s">
        <v>65</v>
      </c>
      <c r="C72" s="5" t="s">
        <v>79</v>
      </c>
      <c r="M72" s="9">
        <f t="shared" si="5"/>
        <v>0.7583333333333333</v>
      </c>
      <c r="N72" s="6">
        <f t="shared" si="6"/>
        <v>1</v>
      </c>
    </row>
    <row r="73" spans="1:14" ht="15" customHeight="1" x14ac:dyDescent="0.25">
      <c r="A73" s="4">
        <v>44949</v>
      </c>
      <c r="B73" s="5" t="s">
        <v>2</v>
      </c>
      <c r="C73" s="5" t="s">
        <v>79</v>
      </c>
      <c r="M73" s="9">
        <f t="shared" si="5"/>
        <v>0.79166666666666663</v>
      </c>
      <c r="N73" s="6">
        <f t="shared" si="6"/>
        <v>1</v>
      </c>
    </row>
    <row r="74" spans="1:14" ht="15" customHeight="1" x14ac:dyDescent="0.25">
      <c r="A74" s="4">
        <v>44950</v>
      </c>
      <c r="B74" s="5" t="s">
        <v>66</v>
      </c>
      <c r="C74" s="5" t="s">
        <v>79</v>
      </c>
      <c r="M74" s="9">
        <f t="shared" si="5"/>
        <v>3.888888888888889E-2</v>
      </c>
      <c r="N74" s="6">
        <f t="shared" si="6"/>
        <v>2</v>
      </c>
    </row>
    <row r="75" spans="1:14" ht="15" customHeight="1" x14ac:dyDescent="0.25">
      <c r="A75" s="4">
        <v>44950</v>
      </c>
      <c r="B75" s="5" t="s">
        <v>67</v>
      </c>
      <c r="C75" s="5" t="s">
        <v>79</v>
      </c>
      <c r="M75" s="9">
        <f t="shared" si="5"/>
        <v>0.15902777777777777</v>
      </c>
      <c r="N75" s="6">
        <f t="shared" si="6"/>
        <v>2</v>
      </c>
    </row>
    <row r="76" spans="1:14" ht="15" customHeight="1" x14ac:dyDescent="0.25">
      <c r="A76" s="4">
        <v>44950</v>
      </c>
      <c r="B76" s="5" t="s">
        <v>68</v>
      </c>
      <c r="C76" s="5" t="s">
        <v>79</v>
      </c>
      <c r="M76" s="9">
        <f t="shared" si="5"/>
        <v>0.64166666666666672</v>
      </c>
      <c r="N76" s="6">
        <f t="shared" si="6"/>
        <v>2</v>
      </c>
    </row>
    <row r="77" spans="1:14" ht="15" customHeight="1" x14ac:dyDescent="0.25">
      <c r="A77" s="4">
        <v>44951</v>
      </c>
      <c r="B77" s="5" t="s">
        <v>69</v>
      </c>
      <c r="C77" s="5" t="s">
        <v>79</v>
      </c>
      <c r="M77" s="9">
        <f t="shared" si="5"/>
        <v>0.47083333333333338</v>
      </c>
      <c r="N77" s="6">
        <f t="shared" si="6"/>
        <v>3</v>
      </c>
    </row>
    <row r="78" spans="1:14" ht="15" customHeight="1" x14ac:dyDescent="0.25">
      <c r="A78" s="4">
        <v>44951</v>
      </c>
      <c r="B78" s="5" t="s">
        <v>70</v>
      </c>
      <c r="C78" s="5" t="s">
        <v>79</v>
      </c>
      <c r="M78" s="9">
        <f t="shared" si="5"/>
        <v>0.65208333333333335</v>
      </c>
      <c r="N78" s="6">
        <f t="shared" si="6"/>
        <v>3</v>
      </c>
    </row>
    <row r="79" spans="1:14" ht="15" customHeight="1" x14ac:dyDescent="0.25">
      <c r="A79" s="4">
        <v>44952</v>
      </c>
      <c r="B79" s="5" t="s">
        <v>71</v>
      </c>
      <c r="C79" s="5" t="s">
        <v>79</v>
      </c>
      <c r="M79" s="9">
        <f t="shared" si="5"/>
        <v>0.63541666666666663</v>
      </c>
      <c r="N79" s="6">
        <f t="shared" si="6"/>
        <v>4</v>
      </c>
    </row>
    <row r="80" spans="1:14" ht="15" customHeight="1" x14ac:dyDescent="0.25">
      <c r="A80" s="4">
        <v>44952</v>
      </c>
      <c r="B80" s="5" t="s">
        <v>72</v>
      </c>
      <c r="C80" s="5" t="s">
        <v>79</v>
      </c>
      <c r="M80" s="9">
        <f t="shared" si="5"/>
        <v>0.87986111111111109</v>
      </c>
      <c r="N80" s="6">
        <f t="shared" si="6"/>
        <v>4</v>
      </c>
    </row>
    <row r="81" spans="1:14" ht="15" customHeight="1" x14ac:dyDescent="0.25">
      <c r="A81" s="4">
        <v>44953</v>
      </c>
      <c r="B81" s="5" t="s">
        <v>73</v>
      </c>
      <c r="C81" s="5" t="s">
        <v>79</v>
      </c>
      <c r="M81" s="9">
        <f t="shared" si="5"/>
        <v>0.32222222222222224</v>
      </c>
      <c r="N81" s="6">
        <f t="shared" si="6"/>
        <v>5</v>
      </c>
    </row>
    <row r="82" spans="1:14" ht="15" customHeight="1" x14ac:dyDescent="0.25"/>
  </sheetData>
  <sortState xmlns:xlrd2="http://schemas.microsoft.com/office/spreadsheetml/2017/richdata2" ref="Q33:Q36">
    <sortCondition ref="Q32:Q36"/>
  </sortState>
  <mergeCells count="4">
    <mergeCell ref="E7:L7"/>
    <mergeCell ref="E8:L8"/>
    <mergeCell ref="E9:L9"/>
    <mergeCell ref="E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2023-02-22T18:02:26Z</dcterms:modified>
</cp:coreProperties>
</file>