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aout2017\GROUPaout16\Autres Ex et PP\"/>
    </mc:Choice>
  </mc:AlternateContent>
  <xr:revisionPtr revIDLastSave="0" documentId="13_ncr:1_{FE0D9E45-0B73-4F9A-B14D-44C713C00DE2}" xr6:coauthVersionLast="47" xr6:coauthVersionMax="47" xr10:uidLastSave="{00000000-0000-0000-0000-000000000000}"/>
  <bookViews>
    <workbookView xWindow="-120" yWindow="-120" windowWidth="29040" windowHeight="15840" activeTab="1" xr2:uid="{B40BD236-76D1-41BB-9795-4D6216AD1AB5}"/>
  </bookViews>
  <sheets>
    <sheet name="DATA" sheetId="2" r:id="rId1"/>
    <sheet name="Feuil1" sheetId="1" r:id="rId2"/>
  </sheets>
  <definedNames>
    <definedName name="heures">DATA!$C$4:$C$6</definedName>
    <definedName name="livreurs">DATA!$A$1:$A$3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1" l="1"/>
  <c r="E2" i="1"/>
  <c r="D3" i="1"/>
  <c r="O47" i="1" s="1"/>
  <c r="E3" i="1"/>
  <c r="Q47" i="1" s="1"/>
  <c r="D4" i="1"/>
  <c r="E4" i="1"/>
  <c r="Q49" i="1" s="1"/>
  <c r="D5" i="1"/>
  <c r="E5" i="1"/>
  <c r="D6" i="1"/>
  <c r="E6" i="1"/>
  <c r="D7" i="1"/>
  <c r="E7" i="1"/>
  <c r="D8" i="1"/>
  <c r="E8" i="1"/>
  <c r="D9" i="1"/>
  <c r="E9" i="1"/>
  <c r="D10" i="1"/>
  <c r="E10" i="1"/>
  <c r="D11" i="1"/>
  <c r="N49" i="1" s="1"/>
  <c r="E11" i="1"/>
  <c r="P49" i="1" s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O48" i="1" s="1"/>
  <c r="E19" i="1"/>
  <c r="P48" i="1" s="1"/>
  <c r="D20" i="1"/>
  <c r="E20" i="1"/>
  <c r="Q48" i="1"/>
  <c r="P47" i="1"/>
  <c r="O49" i="1"/>
  <c r="N48" i="1"/>
  <c r="L47" i="1"/>
  <c r="M47" i="1"/>
  <c r="L48" i="1"/>
  <c r="M48" i="1"/>
  <c r="L49" i="1"/>
  <c r="M49" i="1"/>
  <c r="K48" i="1"/>
  <c r="K49" i="1"/>
  <c r="K47" i="1"/>
  <c r="N1" i="1"/>
  <c r="Q1" i="1"/>
  <c r="T1" i="1"/>
  <c r="W1" i="1"/>
  <c r="Z1" i="1"/>
  <c r="AC1" i="1"/>
  <c r="AF1" i="1"/>
  <c r="K1" i="1"/>
  <c r="N3" i="1"/>
  <c r="O3" i="1"/>
  <c r="Q3" i="1"/>
  <c r="T3" i="1"/>
  <c r="W3" i="1"/>
  <c r="Z3" i="1"/>
  <c r="AC3" i="1"/>
  <c r="AF3" i="1"/>
  <c r="N2" i="1"/>
  <c r="O2" i="1"/>
  <c r="Q2" i="1"/>
  <c r="T2" i="1"/>
  <c r="W2" i="1"/>
  <c r="X2" i="1"/>
  <c r="Z2" i="1"/>
  <c r="AC2" i="1"/>
  <c r="AF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" i="1"/>
  <c r="K2" i="1"/>
  <c r="AG4" i="1"/>
  <c r="AH4" i="1" s="1"/>
  <c r="AD4" i="1"/>
  <c r="AD2" i="1" s="1"/>
  <c r="AA4" i="1"/>
  <c r="AB4" i="1" s="1"/>
  <c r="AB1" i="1" s="1"/>
  <c r="X4" i="1"/>
  <c r="X1" i="1" s="1"/>
  <c r="U4" i="1"/>
  <c r="V4" i="1" s="1"/>
  <c r="R4" i="1"/>
  <c r="R2" i="1" s="1"/>
  <c r="K3" i="1"/>
  <c r="O4" i="1"/>
  <c r="O1" i="1" s="1"/>
  <c r="L4" i="1"/>
  <c r="M4" i="1" s="1"/>
  <c r="M2" i="1" s="1"/>
  <c r="N47" i="1" l="1"/>
  <c r="AB2" i="1"/>
  <c r="AA3" i="1"/>
  <c r="AA2" i="1"/>
  <c r="L2" i="1"/>
  <c r="AA1" i="1"/>
  <c r="V9" i="1"/>
  <c r="AH9" i="1"/>
  <c r="AH3" i="1"/>
  <c r="AD3" i="1"/>
  <c r="V3" i="1"/>
  <c r="R3" i="1"/>
  <c r="AH1" i="1"/>
  <c r="AD1" i="1"/>
  <c r="V1" i="1"/>
  <c r="R1" i="1"/>
  <c r="AH2" i="1"/>
  <c r="V2" i="1"/>
  <c r="AG3" i="1"/>
  <c r="U3" i="1"/>
  <c r="M3" i="1"/>
  <c r="AG1" i="1"/>
  <c r="U1" i="1"/>
  <c r="M1" i="1"/>
  <c r="AG2" i="1"/>
  <c r="U2" i="1"/>
  <c r="AB3" i="1"/>
  <c r="X3" i="1"/>
  <c r="L3" i="1"/>
  <c r="L1" i="1"/>
  <c r="AB14" i="1"/>
  <c r="W13" i="1"/>
  <c r="AC6" i="1"/>
  <c r="Q13" i="1"/>
  <c r="AC13" i="1"/>
  <c r="N14" i="1"/>
  <c r="V14" i="1"/>
  <c r="AH14" i="1"/>
  <c r="Q10" i="1"/>
  <c r="AG10" i="1"/>
  <c r="V11" i="1"/>
  <c r="AH11" i="1"/>
  <c r="Q7" i="1"/>
  <c r="M13" i="1"/>
  <c r="U13" i="1"/>
  <c r="AG13" i="1"/>
  <c r="Z14" i="1"/>
  <c r="M10" i="1"/>
  <c r="U10" i="1"/>
  <c r="AC10" i="1"/>
  <c r="N11" i="1"/>
  <c r="Z11" i="1"/>
  <c r="M7" i="1"/>
  <c r="U7" i="1"/>
  <c r="N9" i="1"/>
  <c r="O12" i="1"/>
  <c r="AD8" i="1"/>
  <c r="V8" i="1"/>
  <c r="N8" i="1"/>
  <c r="AC7" i="1"/>
  <c r="N7" i="1"/>
  <c r="W11" i="1"/>
  <c r="AD10" i="1"/>
  <c r="N10" i="1"/>
  <c r="W14" i="1"/>
  <c r="AD13" i="1"/>
  <c r="N13" i="1"/>
  <c r="M14" i="1"/>
  <c r="U6" i="1"/>
  <c r="Z9" i="1"/>
  <c r="K8" i="1"/>
  <c r="AA8" i="1"/>
  <c r="AH7" i="1"/>
  <c r="Z7" i="1"/>
  <c r="K11" i="1"/>
  <c r="Z10" i="1"/>
  <c r="K14" i="1"/>
  <c r="Z13" i="1"/>
  <c r="P4" i="1"/>
  <c r="O13" i="1"/>
  <c r="O10" i="1"/>
  <c r="O7" i="1"/>
  <c r="S4" i="1"/>
  <c r="S6" i="1" s="1"/>
  <c r="R11" i="1"/>
  <c r="R14" i="1"/>
  <c r="Y4" i="1"/>
  <c r="X14" i="1"/>
  <c r="X11" i="1"/>
  <c r="X8" i="1"/>
  <c r="X13" i="1"/>
  <c r="X10" i="1"/>
  <c r="X7" i="1"/>
  <c r="AE4" i="1"/>
  <c r="AD9" i="1"/>
  <c r="AD11" i="1"/>
  <c r="AD14" i="1"/>
  <c r="Q6" i="1"/>
  <c r="W9" i="1"/>
  <c r="AD12" i="1"/>
  <c r="AH8" i="1"/>
  <c r="Z8" i="1"/>
  <c r="R8" i="1"/>
  <c r="AG7" i="1"/>
  <c r="V7" i="1"/>
  <c r="O11" i="1"/>
  <c r="V10" i="1"/>
  <c r="O14" i="1"/>
  <c r="V13" i="1"/>
  <c r="AG6" i="1"/>
  <c r="R9" i="1"/>
  <c r="W8" i="1"/>
  <c r="O8" i="1"/>
  <c r="AD7" i="1"/>
  <c r="R7" i="1"/>
  <c r="AA11" i="1"/>
  <c r="AH10" i="1"/>
  <c r="R10" i="1"/>
  <c r="AA14" i="1"/>
  <c r="AH13" i="1"/>
  <c r="R13" i="1"/>
  <c r="M6" i="1"/>
  <c r="L12" i="1"/>
  <c r="AB6" i="1"/>
  <c r="M9" i="1"/>
  <c r="AA12" i="1"/>
  <c r="K6" i="1"/>
  <c r="AG8" i="1"/>
  <c r="AC8" i="1"/>
  <c r="U8" i="1"/>
  <c r="Q8" i="1"/>
  <c r="M8" i="1"/>
  <c r="AF7" i="1"/>
  <c r="AB7" i="1"/>
  <c r="T7" i="1"/>
  <c r="L7" i="1"/>
  <c r="AG11" i="1"/>
  <c r="AC11" i="1"/>
  <c r="U11" i="1"/>
  <c r="Q11" i="1"/>
  <c r="M11" i="1"/>
  <c r="AF10" i="1"/>
  <c r="AB10" i="1"/>
  <c r="T10" i="1"/>
  <c r="L10" i="1"/>
  <c r="AG14" i="1"/>
  <c r="AC14" i="1"/>
  <c r="U14" i="1"/>
  <c r="Q14" i="1"/>
  <c r="AF13" i="1"/>
  <c r="AB13" i="1"/>
  <c r="T13" i="1"/>
  <c r="L13" i="1"/>
  <c r="L6" i="1"/>
  <c r="N6" i="1"/>
  <c r="K12" i="1"/>
  <c r="W12" i="1"/>
  <c r="K7" i="1"/>
  <c r="AF8" i="1"/>
  <c r="AB8" i="1"/>
  <c r="T8" i="1"/>
  <c r="L8" i="1"/>
  <c r="AA7" i="1"/>
  <c r="W7" i="1"/>
  <c r="K10" i="1"/>
  <c r="AF11" i="1"/>
  <c r="AB11" i="1"/>
  <c r="T11" i="1"/>
  <c r="L11" i="1"/>
  <c r="AA10" i="1"/>
  <c r="W10" i="1"/>
  <c r="K13" i="1"/>
  <c r="AF14" i="1"/>
  <c r="T14" i="1"/>
  <c r="L14" i="1"/>
  <c r="AA13" i="1"/>
  <c r="AG9" i="1"/>
  <c r="AC9" i="1"/>
  <c r="Y9" i="1"/>
  <c r="U9" i="1"/>
  <c r="Q9" i="1"/>
  <c r="AH12" i="1"/>
  <c r="Z12" i="1"/>
  <c r="V12" i="1"/>
  <c r="R12" i="1"/>
  <c r="N12" i="1"/>
  <c r="AF9" i="1"/>
  <c r="AB9" i="1"/>
  <c r="X9" i="1"/>
  <c r="T9" i="1"/>
  <c r="L9" i="1"/>
  <c r="AG12" i="1"/>
  <c r="AC12" i="1"/>
  <c r="Y12" i="1"/>
  <c r="U12" i="1"/>
  <c r="Q12" i="1"/>
  <c r="M12" i="1"/>
  <c r="AE9" i="1"/>
  <c r="AA9" i="1"/>
  <c r="O9" i="1"/>
  <c r="K9" i="1"/>
  <c r="AF12" i="1"/>
  <c r="AB12" i="1"/>
  <c r="X12" i="1"/>
  <c r="T12" i="1"/>
  <c r="AF6" i="1"/>
  <c r="X6" i="1"/>
  <c r="T6" i="1"/>
  <c r="AA6" i="1"/>
  <c r="W6" i="1"/>
  <c r="O6" i="1"/>
  <c r="AH6" i="1"/>
  <c r="AD6" i="1"/>
  <c r="Z6" i="1"/>
  <c r="V6" i="1"/>
  <c r="R6" i="1"/>
  <c r="V18" i="1" l="1"/>
  <c r="U17" i="1"/>
  <c r="S2" i="1"/>
  <c r="S1" i="1"/>
  <c r="S3" i="1"/>
  <c r="P1" i="1"/>
  <c r="P3" i="1"/>
  <c r="P2" i="1"/>
  <c r="P6" i="1"/>
  <c r="P12" i="1"/>
  <c r="P9" i="1"/>
  <c r="Y2" i="1"/>
  <c r="Y1" i="1"/>
  <c r="Y3" i="1"/>
  <c r="AE2" i="1"/>
  <c r="AE1" i="1"/>
  <c r="AE3" i="1"/>
  <c r="O17" i="1"/>
  <c r="AA17" i="1"/>
  <c r="AF18" i="1"/>
  <c r="N16" i="1"/>
  <c r="T17" i="1"/>
  <c r="Q18" i="1"/>
  <c r="K16" i="1"/>
  <c r="R17" i="1"/>
  <c r="R18" i="1"/>
  <c r="Z16" i="1"/>
  <c r="AC16" i="1"/>
  <c r="K17" i="1"/>
  <c r="Z18" i="1"/>
  <c r="X18" i="1"/>
  <c r="AH17" i="1"/>
  <c r="N17" i="1"/>
  <c r="AD18" i="1"/>
  <c r="M17" i="1"/>
  <c r="Y6" i="1"/>
  <c r="Y13" i="1"/>
  <c r="Y10" i="1"/>
  <c r="Y7" i="1"/>
  <c r="Y14" i="1"/>
  <c r="Y11" i="1"/>
  <c r="Y8" i="1"/>
  <c r="Z17" i="1"/>
  <c r="AD16" i="1"/>
  <c r="W16" i="1"/>
  <c r="T16" i="1"/>
  <c r="L18" i="1"/>
  <c r="L16" i="1"/>
  <c r="AB17" i="1"/>
  <c r="U18" i="1"/>
  <c r="M16" i="1"/>
  <c r="AD17" i="1"/>
  <c r="AG16" i="1"/>
  <c r="Q16" i="1"/>
  <c r="AE13" i="1"/>
  <c r="AE10" i="1"/>
  <c r="AE7" i="1"/>
  <c r="AE8" i="1"/>
  <c r="AE14" i="1"/>
  <c r="AE11" i="1"/>
  <c r="AE12" i="1"/>
  <c r="U16" i="1"/>
  <c r="R16" i="1"/>
  <c r="AH16" i="1"/>
  <c r="AA16" i="1"/>
  <c r="X16" i="1"/>
  <c r="T18" i="1"/>
  <c r="AF17" i="1"/>
  <c r="AC18" i="1"/>
  <c r="O18" i="1"/>
  <c r="V17" i="1"/>
  <c r="AH18" i="1"/>
  <c r="X17" i="1"/>
  <c r="AA18" i="1"/>
  <c r="AC17" i="1"/>
  <c r="V16" i="1"/>
  <c r="O16" i="1"/>
  <c r="AE6" i="1"/>
  <c r="AF16" i="1"/>
  <c r="W17" i="1"/>
  <c r="AB18" i="1"/>
  <c r="L17" i="1"/>
  <c r="M18" i="1"/>
  <c r="AG18" i="1"/>
  <c r="AB16" i="1"/>
  <c r="W18" i="1"/>
  <c r="AG17" i="1"/>
  <c r="S13" i="1"/>
  <c r="S10" i="1"/>
  <c r="S7" i="1"/>
  <c r="S9" i="1"/>
  <c r="S12" i="1"/>
  <c r="S14" i="1"/>
  <c r="S11" i="1"/>
  <c r="S8" i="1"/>
  <c r="P14" i="1"/>
  <c r="P11" i="1"/>
  <c r="P8" i="1"/>
  <c r="P13" i="1"/>
  <c r="P10" i="1"/>
  <c r="P7" i="1"/>
  <c r="K18" i="1"/>
  <c r="N18" i="1"/>
  <c r="Q17" i="1"/>
  <c r="K23" i="1" l="1"/>
  <c r="O36" i="1"/>
  <c r="L38" i="1"/>
  <c r="L36" i="1"/>
  <c r="O37" i="1"/>
  <c r="L37" i="1"/>
  <c r="K25" i="1"/>
  <c r="K38" i="1"/>
  <c r="N25" i="1"/>
  <c r="O23" i="1"/>
  <c r="O24" i="1"/>
  <c r="N23" i="1"/>
  <c r="K37" i="1"/>
  <c r="N38" i="1"/>
  <c r="O38" i="1"/>
  <c r="L24" i="1"/>
  <c r="K36" i="1"/>
  <c r="N37" i="1"/>
  <c r="N36" i="1"/>
  <c r="N24" i="1"/>
  <c r="L23" i="1"/>
  <c r="K24" i="1"/>
  <c r="L25" i="1"/>
  <c r="O25" i="1"/>
  <c r="P16" i="1"/>
  <c r="S18" i="1"/>
  <c r="Y17" i="1"/>
  <c r="P18" i="1"/>
  <c r="S17" i="1"/>
  <c r="Y18" i="1"/>
  <c r="AE16" i="1"/>
  <c r="P36" i="1" s="1"/>
  <c r="AE18" i="1"/>
  <c r="P38" i="1" s="1"/>
  <c r="S16" i="1"/>
  <c r="P17" i="1"/>
  <c r="AE17" i="1"/>
  <c r="P37" i="1" s="1"/>
  <c r="Y16" i="1"/>
  <c r="M23" i="1" l="1"/>
  <c r="K28" i="1" s="1"/>
  <c r="M24" i="1"/>
  <c r="K29" i="1" s="1"/>
  <c r="P25" i="1"/>
  <c r="L30" i="1" s="1"/>
  <c r="L43" i="1"/>
  <c r="M36" i="1"/>
  <c r="K41" i="1" s="1"/>
  <c r="L42" i="1"/>
  <c r="L41" i="1"/>
  <c r="M37" i="1"/>
  <c r="K42" i="1" s="1"/>
  <c r="M25" i="1"/>
  <c r="K30" i="1" s="1"/>
  <c r="P24" i="1"/>
  <c r="L29" i="1" s="1"/>
  <c r="M38" i="1"/>
  <c r="K43" i="1" s="1"/>
  <c r="P23" i="1"/>
  <c r="L28" i="1" s="1"/>
</calcChain>
</file>

<file path=xl/sharedStrings.xml><?xml version="1.0" encoding="utf-8"?>
<sst xmlns="http://schemas.openxmlformats.org/spreadsheetml/2006/main" count="123" uniqueCount="27">
  <si>
    <t>Livreur</t>
  </si>
  <si>
    <t>Nbre colis</t>
  </si>
  <si>
    <t>Nbre palettes</t>
  </si>
  <si>
    <t>Semaine</t>
  </si>
  <si>
    <t>A</t>
  </si>
  <si>
    <t>B</t>
  </si>
  <si>
    <t>C</t>
  </si>
  <si>
    <t xml:space="preserve">Date </t>
  </si>
  <si>
    <t>Heure</t>
  </si>
  <si>
    <t>Mois</t>
  </si>
  <si>
    <t>Colis</t>
  </si>
  <si>
    <t>Palettes</t>
  </si>
  <si>
    <t>09:00/10:00</t>
  </si>
  <si>
    <t>10:00/11:00</t>
  </si>
  <si>
    <t>11:00/12:00</t>
  </si>
  <si>
    <t>plage en jaune nommée livreurs pour être utilisée dans listes déroulantes autres feuilles</t>
  </si>
  <si>
    <t>plage en bleu  nommée heures pour être utilisée dans listes déroulantes autres feuilles</t>
  </si>
  <si>
    <t>Livreur 1</t>
  </si>
  <si>
    <t>Livreur 2</t>
  </si>
  <si>
    <t>Livreur 3</t>
  </si>
  <si>
    <t>Nbre de colis</t>
  </si>
  <si>
    <t>Nbre de palettes</t>
  </si>
  <si>
    <t>Nbre de livraisons</t>
  </si>
  <si>
    <t>Livreurs</t>
  </si>
  <si>
    <t>Nbre de passages</t>
  </si>
  <si>
    <t>la colonne H de comptage par jour et tranche horaire peut être masquée au besoin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</si>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</sst>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d"/>
    <numFmt numFmtId="165" formatCode="&quot;Semaine &quot;0"/>
    <numFmt numFmtId="168" formatCode="&quot;Mois &quot;0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2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20" fontId="0" fillId="0" borderId="0" xfId="0" applyNumberFormat="1" applyAlignment="1">
      <alignment horizontal="center"/>
    </xf>
    <xf numFmtId="0" fontId="1" fillId="0" borderId="0" xfId="0" applyFont="1"/>
    <xf numFmtId="20" fontId="0" fillId="3" borderId="0" xfId="0" applyNumberFormat="1" applyFill="1" applyAlignment="1">
      <alignment horizontal="center"/>
    </xf>
    <xf numFmtId="0" fontId="1" fillId="0" borderId="0" xfId="0" applyFont="1" applyFill="1" applyBorder="1"/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1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168" fontId="3" fillId="4" borderId="0" xfId="0" applyNumberFormat="1" applyFont="1" applyFill="1" applyAlignment="1">
      <alignment horizontal="center"/>
    </xf>
    <xf numFmtId="165" fontId="1" fillId="4" borderId="0" xfId="0" applyNumberFormat="1" applyFont="1" applyFill="1" applyAlignment="1">
      <alignment horizontal="center"/>
    </xf>
    <xf numFmtId="164" fontId="1" fillId="4" borderId="0" xfId="0" applyNumberFormat="1" applyFont="1" applyFill="1" applyAlignment="1">
      <alignment horizontal="center"/>
    </xf>
    <xf numFmtId="14" fontId="1" fillId="4" borderId="0" xfId="0" applyNumberFormat="1" applyFont="1" applyFill="1" applyAlignment="1">
      <alignment horizontal="center"/>
    </xf>
    <xf numFmtId="20" fontId="0" fillId="4" borderId="0" xfId="0" applyNumberFormat="1" applyFill="1" applyAlignment="1">
      <alignment horizontal="center"/>
    </xf>
    <xf numFmtId="0" fontId="0" fillId="4" borderId="1" xfId="0" applyFill="1" applyBorder="1" applyAlignment="1">
      <alignment horizontal="center"/>
    </xf>
    <xf numFmtId="165" fontId="1" fillId="5" borderId="0" xfId="0" applyNumberFormat="1" applyFont="1" applyFill="1" applyAlignment="1">
      <alignment horizontal="center"/>
    </xf>
    <xf numFmtId="0" fontId="0" fillId="5" borderId="0" xfId="0" applyFill="1"/>
    <xf numFmtId="0" fontId="3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165" fontId="1" fillId="6" borderId="0" xfId="0" applyNumberFormat="1" applyFont="1" applyFill="1" applyAlignment="1">
      <alignment horizontal="center"/>
    </xf>
    <xf numFmtId="0" fontId="0" fillId="6" borderId="0" xfId="0" applyFill="1"/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168" fontId="1" fillId="7" borderId="0" xfId="0" applyNumberFormat="1" applyFont="1" applyFill="1" applyAlignment="1">
      <alignment horizontal="center"/>
    </xf>
    <xf numFmtId="0" fontId="0" fillId="7" borderId="0" xfId="0" applyFill="1"/>
    <xf numFmtId="168" fontId="1" fillId="8" borderId="0" xfId="0" applyNumberFormat="1" applyFont="1" applyFill="1" applyAlignment="1">
      <alignment horizontal="center"/>
    </xf>
    <xf numFmtId="0" fontId="0" fillId="8" borderId="0" xfId="0" applyFill="1"/>
    <xf numFmtId="0" fontId="3" fillId="7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FA514-A9F9-44D2-A253-DD4D0C6D6FA7}">
  <dimension ref="A1:D6"/>
  <sheetViews>
    <sheetView workbookViewId="0">
      <selection activeCell="F19" sqref="F19"/>
    </sheetView>
  </sheetViews>
  <sheetFormatPr baseColWidth="10" defaultRowHeight="15.75" x14ac:dyDescent="0.25"/>
  <sheetData>
    <row r="1" spans="1:4" x14ac:dyDescent="0.25">
      <c r="A1" s="1" t="s">
        <v>4</v>
      </c>
    </row>
    <row r="2" spans="1:4" x14ac:dyDescent="0.25">
      <c r="A2" s="1" t="s">
        <v>5</v>
      </c>
      <c r="B2" t="s">
        <v>15</v>
      </c>
    </row>
    <row r="3" spans="1:4" x14ac:dyDescent="0.25">
      <c r="A3" s="1" t="s">
        <v>6</v>
      </c>
    </row>
    <row r="4" spans="1:4" x14ac:dyDescent="0.25">
      <c r="C4" s="14" t="s">
        <v>12</v>
      </c>
    </row>
    <row r="5" spans="1:4" x14ac:dyDescent="0.25">
      <c r="C5" s="14" t="s">
        <v>13</v>
      </c>
      <c r="D5" t="s">
        <v>16</v>
      </c>
    </row>
    <row r="6" spans="1:4" x14ac:dyDescent="0.25">
      <c r="C6" s="14" t="s">
        <v>14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1B343-ED9C-4030-9405-AEAFBE83DD60}">
  <dimension ref="A1:AH49"/>
  <sheetViews>
    <sheetView tabSelected="1" workbookViewId="0">
      <selection activeCell="G27" sqref="G27"/>
    </sheetView>
  </sheetViews>
  <sheetFormatPr baseColWidth="10" defaultRowHeight="15.75" x14ac:dyDescent="0.25"/>
  <cols>
    <col min="1" max="1" width="15.5" customWidth="1"/>
    <col min="2" max="2" width="10.375" style="8" bestFit="1" customWidth="1"/>
    <col min="3" max="3" width="10.625" style="8" bestFit="1" customWidth="1"/>
    <col min="4" max="4" width="7.75" style="8" bestFit="1" customWidth="1"/>
    <col min="5" max="5" width="7.75" style="8" customWidth="1"/>
    <col min="6" max="6" width="9.375" style="8" bestFit="1" customWidth="1"/>
    <col min="7" max="7" width="12.5" style="8" bestFit="1" customWidth="1"/>
    <col min="8" max="9" width="18.125" customWidth="1"/>
    <col min="10" max="10" width="16.375" bestFit="1" customWidth="1"/>
  </cols>
  <sheetData>
    <row r="1" spans="1:34" s="2" customFormat="1" x14ac:dyDescent="0.25">
      <c r="A1" s="3" t="s">
        <v>0</v>
      </c>
      <c r="B1" s="3" t="s">
        <v>7</v>
      </c>
      <c r="C1" s="3" t="s">
        <v>8</v>
      </c>
      <c r="D1" s="3" t="s">
        <v>3</v>
      </c>
      <c r="E1" s="3" t="s">
        <v>9</v>
      </c>
      <c r="F1" s="3" t="s">
        <v>1</v>
      </c>
      <c r="G1" s="3" t="s">
        <v>2</v>
      </c>
      <c r="J1"/>
      <c r="K1" s="21">
        <f>MONTH(K4)</f>
        <v>1</v>
      </c>
      <c r="L1" s="21">
        <f t="shared" ref="L1:AH1" si="0">MONTH(L4)</f>
        <v>1</v>
      </c>
      <c r="M1" s="21">
        <f t="shared" si="0"/>
        <v>1</v>
      </c>
      <c r="N1" s="17">
        <f t="shared" si="0"/>
        <v>1</v>
      </c>
      <c r="O1" s="17">
        <f t="shared" si="0"/>
        <v>1</v>
      </c>
      <c r="P1" s="17">
        <f t="shared" si="0"/>
        <v>1</v>
      </c>
      <c r="Q1" s="21">
        <f t="shared" si="0"/>
        <v>1</v>
      </c>
      <c r="R1" s="21">
        <f t="shared" si="0"/>
        <v>1</v>
      </c>
      <c r="S1" s="21">
        <f t="shared" si="0"/>
        <v>1</v>
      </c>
      <c r="T1" s="17">
        <f t="shared" si="0"/>
        <v>1</v>
      </c>
      <c r="U1" s="17">
        <f t="shared" si="0"/>
        <v>1</v>
      </c>
      <c r="V1" s="17">
        <f t="shared" si="0"/>
        <v>1</v>
      </c>
      <c r="W1" s="21">
        <f t="shared" si="0"/>
        <v>1</v>
      </c>
      <c r="X1" s="21">
        <f t="shared" si="0"/>
        <v>1</v>
      </c>
      <c r="Y1" s="21">
        <f t="shared" si="0"/>
        <v>1</v>
      </c>
      <c r="Z1" s="17">
        <f t="shared" si="0"/>
        <v>1</v>
      </c>
      <c r="AA1" s="17">
        <f t="shared" si="0"/>
        <v>1</v>
      </c>
      <c r="AB1" s="17">
        <f t="shared" si="0"/>
        <v>1</v>
      </c>
      <c r="AC1" s="21">
        <f t="shared" si="0"/>
        <v>2</v>
      </c>
      <c r="AD1" s="21">
        <f t="shared" si="0"/>
        <v>2</v>
      </c>
      <c r="AE1" s="21">
        <f t="shared" si="0"/>
        <v>2</v>
      </c>
      <c r="AF1" s="17">
        <f t="shared" si="0"/>
        <v>2</v>
      </c>
      <c r="AG1" s="17">
        <f t="shared" si="0"/>
        <v>2</v>
      </c>
      <c r="AH1" s="17">
        <f t="shared" si="0"/>
        <v>2</v>
      </c>
    </row>
    <row r="2" spans="1:34" x14ac:dyDescent="0.25">
      <c r="A2" s="4" t="s">
        <v>5</v>
      </c>
      <c r="B2" s="5">
        <v>44949</v>
      </c>
      <c r="C2" s="6" t="s">
        <v>12</v>
      </c>
      <c r="D2" s="7">
        <f>IF(B2="","",_xlfn.ISOWEEKNUM(B2))</f>
        <v>4</v>
      </c>
      <c r="E2" s="7">
        <f>MONTH(B2)</f>
        <v>1</v>
      </c>
      <c r="F2" s="7">
        <v>4</v>
      </c>
      <c r="G2" s="7">
        <v>5</v>
      </c>
      <c r="H2" t="str">
        <f>B2&amp;"_"&amp;C2&amp;"-"&amp;COUNTIFS(B$2:B2,B2,C$2:C2,C2)</f>
        <v>44949_09:00/10:00-1</v>
      </c>
      <c r="J2" s="2"/>
      <c r="K2" s="22">
        <f>_xlfn.ISOWEEKNUM(K4)</f>
        <v>4</v>
      </c>
      <c r="L2" s="22">
        <f t="shared" ref="L2:AH2" si="1">_xlfn.ISOWEEKNUM(L4)</f>
        <v>4</v>
      </c>
      <c r="M2" s="22">
        <f t="shared" si="1"/>
        <v>4</v>
      </c>
      <c r="N2" s="11">
        <f t="shared" si="1"/>
        <v>4</v>
      </c>
      <c r="O2" s="11">
        <f t="shared" si="1"/>
        <v>4</v>
      </c>
      <c r="P2" s="11">
        <f t="shared" si="1"/>
        <v>4</v>
      </c>
      <c r="Q2" s="22">
        <f t="shared" si="1"/>
        <v>4</v>
      </c>
      <c r="R2" s="22">
        <f t="shared" si="1"/>
        <v>4</v>
      </c>
      <c r="S2" s="22">
        <f t="shared" si="1"/>
        <v>4</v>
      </c>
      <c r="T2" s="11">
        <f t="shared" si="1"/>
        <v>4</v>
      </c>
      <c r="U2" s="11">
        <f t="shared" si="1"/>
        <v>4</v>
      </c>
      <c r="V2" s="11">
        <f t="shared" si="1"/>
        <v>4</v>
      </c>
      <c r="W2" s="22">
        <f t="shared" si="1"/>
        <v>5</v>
      </c>
      <c r="X2" s="22">
        <f t="shared" si="1"/>
        <v>5</v>
      </c>
      <c r="Y2" s="22">
        <f t="shared" si="1"/>
        <v>5</v>
      </c>
      <c r="Z2" s="11">
        <f t="shared" si="1"/>
        <v>5</v>
      </c>
      <c r="AA2" s="11">
        <f t="shared" si="1"/>
        <v>5</v>
      </c>
      <c r="AB2" s="11">
        <f t="shared" si="1"/>
        <v>5</v>
      </c>
      <c r="AC2" s="22">
        <f t="shared" si="1"/>
        <v>5</v>
      </c>
      <c r="AD2" s="22">
        <f t="shared" si="1"/>
        <v>5</v>
      </c>
      <c r="AE2" s="22">
        <f t="shared" si="1"/>
        <v>5</v>
      </c>
      <c r="AF2" s="11">
        <f t="shared" si="1"/>
        <v>5</v>
      </c>
      <c r="AG2" s="11">
        <f t="shared" si="1"/>
        <v>5</v>
      </c>
      <c r="AH2" s="11">
        <f t="shared" si="1"/>
        <v>5</v>
      </c>
    </row>
    <row r="3" spans="1:34" x14ac:dyDescent="0.25">
      <c r="A3" s="4" t="s">
        <v>4</v>
      </c>
      <c r="B3" s="5">
        <v>44949</v>
      </c>
      <c r="C3" s="6" t="s">
        <v>14</v>
      </c>
      <c r="D3" s="7">
        <f t="shared" ref="D3:D20" si="2">IF(B3="","",_xlfn.ISOWEEKNUM(B3))</f>
        <v>4</v>
      </c>
      <c r="E3" s="7">
        <f t="shared" ref="E3:E20" si="3">MONTH(B3)</f>
        <v>1</v>
      </c>
      <c r="F3" s="7">
        <v>10</v>
      </c>
      <c r="G3" s="7"/>
      <c r="H3" t="str">
        <f>B3&amp;"_"&amp;C3&amp;"-"&amp;COUNTIFS(B$2:B3,B3,C$2:C3,C3)</f>
        <v>44949_11:00/12:00-1</v>
      </c>
      <c r="K3" s="23">
        <f>K4</f>
        <v>44949</v>
      </c>
      <c r="L3" s="23">
        <f t="shared" ref="L3:AH3" si="4">L4</f>
        <v>44949</v>
      </c>
      <c r="M3" s="23">
        <f t="shared" si="4"/>
        <v>44949</v>
      </c>
      <c r="N3" s="10">
        <f t="shared" si="4"/>
        <v>44950</v>
      </c>
      <c r="O3" s="10">
        <f t="shared" si="4"/>
        <v>44950</v>
      </c>
      <c r="P3" s="10">
        <f t="shared" si="4"/>
        <v>44950</v>
      </c>
      <c r="Q3" s="23">
        <f t="shared" si="4"/>
        <v>44951</v>
      </c>
      <c r="R3" s="23">
        <f t="shared" si="4"/>
        <v>44951</v>
      </c>
      <c r="S3" s="23">
        <f t="shared" si="4"/>
        <v>44951</v>
      </c>
      <c r="T3" s="10">
        <f t="shared" si="4"/>
        <v>44952</v>
      </c>
      <c r="U3" s="10">
        <f t="shared" si="4"/>
        <v>44952</v>
      </c>
      <c r="V3" s="10">
        <f t="shared" si="4"/>
        <v>44952</v>
      </c>
      <c r="W3" s="23">
        <f t="shared" si="4"/>
        <v>44956</v>
      </c>
      <c r="X3" s="23">
        <f t="shared" si="4"/>
        <v>44956</v>
      </c>
      <c r="Y3" s="23">
        <f t="shared" si="4"/>
        <v>44956</v>
      </c>
      <c r="Z3" s="10">
        <f t="shared" si="4"/>
        <v>44957</v>
      </c>
      <c r="AA3" s="10">
        <f t="shared" si="4"/>
        <v>44957</v>
      </c>
      <c r="AB3" s="10">
        <f t="shared" si="4"/>
        <v>44957</v>
      </c>
      <c r="AC3" s="23">
        <f t="shared" si="4"/>
        <v>44958</v>
      </c>
      <c r="AD3" s="23">
        <f t="shared" si="4"/>
        <v>44958</v>
      </c>
      <c r="AE3" s="23">
        <f t="shared" si="4"/>
        <v>44958</v>
      </c>
      <c r="AF3" s="10">
        <f t="shared" si="4"/>
        <v>44959</v>
      </c>
      <c r="AG3" s="10">
        <f t="shared" si="4"/>
        <v>44959</v>
      </c>
      <c r="AH3" s="10">
        <f t="shared" si="4"/>
        <v>44959</v>
      </c>
    </row>
    <row r="4" spans="1:34" x14ac:dyDescent="0.25">
      <c r="A4" s="4" t="s">
        <v>6</v>
      </c>
      <c r="B4" s="5">
        <v>44949</v>
      </c>
      <c r="C4" s="6" t="s">
        <v>14</v>
      </c>
      <c r="D4" s="7">
        <f t="shared" si="2"/>
        <v>4</v>
      </c>
      <c r="E4" s="7">
        <f t="shared" si="3"/>
        <v>1</v>
      </c>
      <c r="F4" s="7"/>
      <c r="G4" s="7">
        <v>6</v>
      </c>
      <c r="H4" t="str">
        <f>B4&amp;"_"&amp;C4&amp;"-"&amp;COUNTIFS(B$2:B4,B4,C$2:C4,C4)</f>
        <v>44949_11:00/12:00-2</v>
      </c>
      <c r="K4" s="24">
        <v>44949</v>
      </c>
      <c r="L4" s="24">
        <f>K4</f>
        <v>44949</v>
      </c>
      <c r="M4" s="24">
        <f>L4</f>
        <v>44949</v>
      </c>
      <c r="N4" s="9">
        <v>44950</v>
      </c>
      <c r="O4" s="9">
        <f>N4</f>
        <v>44950</v>
      </c>
      <c r="P4" s="9">
        <f>O4</f>
        <v>44950</v>
      </c>
      <c r="Q4" s="24">
        <v>44951</v>
      </c>
      <c r="R4" s="24">
        <f>Q4</f>
        <v>44951</v>
      </c>
      <c r="S4" s="24">
        <f>R4</f>
        <v>44951</v>
      </c>
      <c r="T4" s="9">
        <v>44952</v>
      </c>
      <c r="U4" s="9">
        <f>T4</f>
        <v>44952</v>
      </c>
      <c r="V4" s="9">
        <f>U4</f>
        <v>44952</v>
      </c>
      <c r="W4" s="24">
        <v>44956</v>
      </c>
      <c r="X4" s="24">
        <f>W4</f>
        <v>44956</v>
      </c>
      <c r="Y4" s="24">
        <f>X4</f>
        <v>44956</v>
      </c>
      <c r="Z4" s="9">
        <v>44957</v>
      </c>
      <c r="AA4" s="9">
        <f>Z4</f>
        <v>44957</v>
      </c>
      <c r="AB4" s="9">
        <f>AA4</f>
        <v>44957</v>
      </c>
      <c r="AC4" s="24">
        <v>44958</v>
      </c>
      <c r="AD4" s="24">
        <f>AC4</f>
        <v>44958</v>
      </c>
      <c r="AE4" s="24">
        <f>AD4</f>
        <v>44958</v>
      </c>
      <c r="AF4" s="9">
        <v>44959</v>
      </c>
      <c r="AG4" s="9">
        <f>AF4</f>
        <v>44959</v>
      </c>
      <c r="AH4" s="9">
        <f>AG4</f>
        <v>44959</v>
      </c>
    </row>
    <row r="5" spans="1:34" x14ac:dyDescent="0.25">
      <c r="A5" s="4" t="s">
        <v>4</v>
      </c>
      <c r="B5" s="5">
        <v>44950</v>
      </c>
      <c r="C5" s="6" t="s">
        <v>13</v>
      </c>
      <c r="D5" s="7">
        <f t="shared" si="2"/>
        <v>4</v>
      </c>
      <c r="E5" s="7">
        <f t="shared" si="3"/>
        <v>1</v>
      </c>
      <c r="F5" s="7">
        <v>2</v>
      </c>
      <c r="G5" s="7">
        <v>2</v>
      </c>
      <c r="H5" t="str">
        <f>B5&amp;"_"&amp;C5&amp;"-"&amp;COUNTIFS(B$2:B5,B5,C$2:C5,C5)</f>
        <v>44950_10:00/11:00-1</v>
      </c>
      <c r="K5" s="25" t="s">
        <v>12</v>
      </c>
      <c r="L5" s="25" t="s">
        <v>13</v>
      </c>
      <c r="M5" s="25" t="s">
        <v>14</v>
      </c>
      <c r="N5" s="12" t="s">
        <v>12</v>
      </c>
      <c r="O5" s="12" t="s">
        <v>13</v>
      </c>
      <c r="P5" s="12" t="s">
        <v>14</v>
      </c>
      <c r="Q5" s="25" t="s">
        <v>12</v>
      </c>
      <c r="R5" s="25" t="s">
        <v>13</v>
      </c>
      <c r="S5" s="25" t="s">
        <v>14</v>
      </c>
      <c r="T5" s="12" t="s">
        <v>12</v>
      </c>
      <c r="U5" s="12" t="s">
        <v>13</v>
      </c>
      <c r="V5" s="12" t="s">
        <v>14</v>
      </c>
      <c r="W5" s="25" t="s">
        <v>12</v>
      </c>
      <c r="X5" s="25" t="s">
        <v>13</v>
      </c>
      <c r="Y5" s="25" t="s">
        <v>14</v>
      </c>
      <c r="Z5" s="12" t="s">
        <v>12</v>
      </c>
      <c r="AA5" s="12" t="s">
        <v>13</v>
      </c>
      <c r="AB5" s="12" t="s">
        <v>14</v>
      </c>
      <c r="AC5" s="25" t="s">
        <v>12</v>
      </c>
      <c r="AD5" s="25" t="s">
        <v>13</v>
      </c>
      <c r="AE5" s="25" t="s">
        <v>14</v>
      </c>
      <c r="AF5" s="12" t="s">
        <v>12</v>
      </c>
      <c r="AG5" s="12" t="s">
        <v>13</v>
      </c>
      <c r="AH5" s="12" t="s">
        <v>14</v>
      </c>
    </row>
    <row r="6" spans="1:34" x14ac:dyDescent="0.25">
      <c r="A6" s="4" t="s">
        <v>5</v>
      </c>
      <c r="B6" s="5">
        <v>44951</v>
      </c>
      <c r="C6" s="6" t="s">
        <v>12</v>
      </c>
      <c r="D6" s="7">
        <f t="shared" si="2"/>
        <v>4</v>
      </c>
      <c r="E6" s="7">
        <f t="shared" si="3"/>
        <v>1</v>
      </c>
      <c r="F6" s="7">
        <v>5</v>
      </c>
      <c r="G6" s="7"/>
      <c r="H6" t="str">
        <f>B6&amp;"_"&amp;C6&amp;"-"&amp;COUNTIFS(B$2:B6,B6,C$2:C6,C6)</f>
        <v>44951_09:00/10:00-1</v>
      </c>
      <c r="J6" s="13" t="s">
        <v>17</v>
      </c>
      <c r="K6" s="26" t="str">
        <f>IFERROR(INDEX($A:$A,MATCH(K$4&amp;"_"&amp;K$5&amp;"-1",$H:$H,0)),"")</f>
        <v>B</v>
      </c>
      <c r="L6" s="26" t="str">
        <f>IFERROR(INDEX($A:$A,MATCH(L$4&amp;"_"&amp;L$5&amp;"-1",$H:$H,0)),"")</f>
        <v/>
      </c>
      <c r="M6" s="26" t="str">
        <f>IFERROR(INDEX($A:$A,MATCH(M$4&amp;"_"&amp;M$5&amp;"-1",$H:$H,0)),"")</f>
        <v>A</v>
      </c>
      <c r="N6" s="7" t="str">
        <f>IFERROR(INDEX($A:$A,MATCH(N$4&amp;"_"&amp;N$5&amp;"-1",$H:$H,0)),"")</f>
        <v/>
      </c>
      <c r="O6" s="7" t="str">
        <f>IFERROR(INDEX($A:$A,MATCH(O$4&amp;"_"&amp;O$5&amp;"-1",$H:$H,0)),"")</f>
        <v>A</v>
      </c>
      <c r="P6" s="7" t="str">
        <f>IFERROR(INDEX($A:$A,MATCH(P$4&amp;"_"&amp;P$5&amp;"-1",$H:$H,0)),"")</f>
        <v/>
      </c>
      <c r="Q6" s="26" t="str">
        <f>IFERROR(INDEX($A:$A,MATCH(Q$4&amp;"_"&amp;Q$5&amp;"-1",$H:$H,0)),"")</f>
        <v>B</v>
      </c>
      <c r="R6" s="26" t="str">
        <f>IFERROR(INDEX($A:$A,MATCH(R$4&amp;"_"&amp;R$5&amp;"-1",$H:$H,0)),"")</f>
        <v/>
      </c>
      <c r="S6" s="26" t="str">
        <f>IFERROR(INDEX($A:$A,MATCH(S$4&amp;"_"&amp;S$5&amp;"-1",$H:$H,0)),"")</f>
        <v>A</v>
      </c>
      <c r="T6" s="7" t="str">
        <f>IFERROR(INDEX($A:$A,MATCH(T$4&amp;"_"&amp;T$5&amp;"-1",$H:$H,0)),"")</f>
        <v>A</v>
      </c>
      <c r="U6" s="7" t="str">
        <f>IFERROR(INDEX($A:$A,MATCH(U$4&amp;"_"&amp;U$5&amp;"-1",$H:$H,0)),"")</f>
        <v>B</v>
      </c>
      <c r="V6" s="7" t="str">
        <f>IFERROR(INDEX($A:$A,MATCH(V$4&amp;"_"&amp;V$5&amp;"-1",$H:$H,0)),"")</f>
        <v/>
      </c>
      <c r="W6" s="26" t="str">
        <f>IFERROR(INDEX($A:$A,MATCH(W$4&amp;"_"&amp;W$5&amp;"-1",$H:$H,0)),"")</f>
        <v>C</v>
      </c>
      <c r="X6" s="26" t="str">
        <f>IFERROR(INDEX($A:$A,MATCH(X$4&amp;"_"&amp;X$5&amp;"-1",$H:$H,0)),"")</f>
        <v/>
      </c>
      <c r="Y6" s="26" t="str">
        <f>IFERROR(INDEX($A:$A,MATCH(Y$4&amp;"_"&amp;Y$5&amp;"-1",$H:$H,0)),"")</f>
        <v/>
      </c>
      <c r="Z6" s="7" t="str">
        <f>IFERROR(INDEX($A:$A,MATCH(Z$4&amp;"_"&amp;Z$5&amp;"-1",$H:$H,0)),"")</f>
        <v>A</v>
      </c>
      <c r="AA6" s="7" t="str">
        <f>IFERROR(INDEX($A:$A,MATCH(AA$4&amp;"_"&amp;AA$5&amp;"-1",$H:$H,0)),"")</f>
        <v/>
      </c>
      <c r="AB6" s="7" t="str">
        <f>IFERROR(INDEX($A:$A,MATCH(AB$4&amp;"_"&amp;AB$5&amp;"-1",$H:$H,0)),"")</f>
        <v>C</v>
      </c>
      <c r="AC6" s="26" t="str">
        <f>IFERROR(INDEX($A:$A,MATCH(AC$4&amp;"_"&amp;AC$5&amp;"-1",$H:$H,0)),"")</f>
        <v/>
      </c>
      <c r="AD6" s="26" t="str">
        <f>IFERROR(INDEX($A:$A,MATCH(AD$4&amp;"_"&amp;AD$5&amp;"-1",$H:$H,0)),"")</f>
        <v>B</v>
      </c>
      <c r="AE6" s="26" t="str">
        <f>IFERROR(INDEX($A:$A,MATCH(AE$4&amp;"_"&amp;AE$5&amp;"-1",$H:$H,0)),"")</f>
        <v/>
      </c>
      <c r="AF6" s="7" t="str">
        <f>IFERROR(INDEX($A:$A,MATCH(AF$4&amp;"_"&amp;AF$5&amp;"-1",$H:$H,0)),"")</f>
        <v>B</v>
      </c>
      <c r="AG6" s="7" t="str">
        <f>IFERROR(INDEX($A:$A,MATCH(AG$4&amp;"_"&amp;AG$5&amp;"-1",$H:$H,0)),"")</f>
        <v>C</v>
      </c>
      <c r="AH6" s="7" t="str">
        <f>IFERROR(INDEX($A:$A,MATCH(AH$4&amp;"_"&amp;AH$5&amp;"-1",$H:$H,0)),"")</f>
        <v/>
      </c>
    </row>
    <row r="7" spans="1:34" x14ac:dyDescent="0.25">
      <c r="A7" s="4" t="s">
        <v>4</v>
      </c>
      <c r="B7" s="5">
        <v>44951</v>
      </c>
      <c r="C7" s="6" t="s">
        <v>14</v>
      </c>
      <c r="D7" s="7">
        <f t="shared" si="2"/>
        <v>4</v>
      </c>
      <c r="E7" s="7">
        <f t="shared" si="3"/>
        <v>1</v>
      </c>
      <c r="F7" s="7">
        <v>10</v>
      </c>
      <c r="G7" s="7">
        <v>5</v>
      </c>
      <c r="H7" t="str">
        <f>B7&amp;"_"&amp;C7&amp;"-"&amp;COUNTIFS(B$2:B7,B7,C$2:C7,C7)</f>
        <v>44951_11:00/12:00-1</v>
      </c>
      <c r="J7" s="13" t="s">
        <v>10</v>
      </c>
      <c r="K7" s="26">
        <f>IFERROR(INDEX($F:$F,MATCH(K$4&amp;"_"&amp;K$5&amp;"-1",$H:$H,0)),"")</f>
        <v>4</v>
      </c>
      <c r="L7" s="26" t="str">
        <f>IFERROR(INDEX($F:$F,MATCH(L$4&amp;"_"&amp;L$5&amp;"-1",$H:$H,0)),"")</f>
        <v/>
      </c>
      <c r="M7" s="26">
        <f>IFERROR(INDEX($F:$F,MATCH(M$4&amp;"_"&amp;M$5&amp;"-1",$H:$H,0)),"")</f>
        <v>10</v>
      </c>
      <c r="N7" s="7" t="str">
        <f>IFERROR(INDEX($F:$F,MATCH(N$4&amp;"_"&amp;N$5&amp;"-1",$H:$H,0)),"")</f>
        <v/>
      </c>
      <c r="O7" s="7">
        <f>IFERROR(INDEX($F:$F,MATCH(O$4&amp;"_"&amp;O$5&amp;"-1",$H:$H,0)),"")</f>
        <v>2</v>
      </c>
      <c r="P7" s="7" t="str">
        <f>IFERROR(INDEX($F:$F,MATCH(P$4&amp;"_"&amp;P$5&amp;"-1",$H:$H,0)),"")</f>
        <v/>
      </c>
      <c r="Q7" s="26">
        <f>IFERROR(INDEX($F:$F,MATCH(Q$4&amp;"_"&amp;Q$5&amp;"-1",$H:$H,0)),"")</f>
        <v>5</v>
      </c>
      <c r="R7" s="26" t="str">
        <f>IFERROR(INDEX($F:$F,MATCH(R$4&amp;"_"&amp;R$5&amp;"-1",$H:$H,0)),"")</f>
        <v/>
      </c>
      <c r="S7" s="26">
        <f>IFERROR(INDEX($F:$F,MATCH(S$4&amp;"_"&amp;S$5&amp;"-1",$H:$H,0)),"")</f>
        <v>10</v>
      </c>
      <c r="T7" s="7">
        <f>IFERROR(INDEX($F:$F,MATCH(T$4&amp;"_"&amp;T$5&amp;"-1",$H:$H,0)),"")</f>
        <v>2</v>
      </c>
      <c r="U7" s="7">
        <f>IFERROR(INDEX($F:$F,MATCH(U$4&amp;"_"&amp;U$5&amp;"-1",$H:$H,0)),"")</f>
        <v>4</v>
      </c>
      <c r="V7" s="7" t="str">
        <f>IFERROR(INDEX($F:$F,MATCH(V$4&amp;"_"&amp;V$5&amp;"-1",$H:$H,0)),"")</f>
        <v/>
      </c>
      <c r="W7" s="26">
        <f>IFERROR(INDEX($F:$F,MATCH(W$4&amp;"_"&amp;W$5&amp;"-1",$H:$H,0)),"")</f>
        <v>2</v>
      </c>
      <c r="X7" s="26" t="str">
        <f>IFERROR(INDEX($F:$F,MATCH(X$4&amp;"_"&amp;X$5&amp;"-1",$H:$H,0)),"")</f>
        <v/>
      </c>
      <c r="Y7" s="26" t="str">
        <f>IFERROR(INDEX($F:$F,MATCH(Y$4&amp;"_"&amp;Y$5&amp;"-1",$H:$H,0)),"")</f>
        <v/>
      </c>
      <c r="Z7" s="7">
        <f>IFERROR(INDEX($F:$F,MATCH(Z$4&amp;"_"&amp;Z$5&amp;"-1",$H:$H,0)),"")</f>
        <v>0</v>
      </c>
      <c r="AA7" s="7" t="str">
        <f>IFERROR(INDEX($F:$F,MATCH(AA$4&amp;"_"&amp;AA$5&amp;"-1",$H:$H,0)),"")</f>
        <v/>
      </c>
      <c r="AB7" s="7">
        <f>IFERROR(INDEX($F:$F,MATCH(AB$4&amp;"_"&amp;AB$5&amp;"-1",$H:$H,0)),"")</f>
        <v>6</v>
      </c>
      <c r="AC7" s="26" t="str">
        <f>IFERROR(INDEX($F:$F,MATCH(AC$4&amp;"_"&amp;AC$5&amp;"-1",$H:$H,0)),"")</f>
        <v/>
      </c>
      <c r="AD7" s="26">
        <f>IFERROR(INDEX($F:$F,MATCH(AD$4&amp;"_"&amp;AD$5&amp;"-1",$H:$H,0)),"")</f>
        <v>5</v>
      </c>
      <c r="AE7" s="26" t="str">
        <f>IFERROR(INDEX($F:$F,MATCH(AE$4&amp;"_"&amp;AE$5&amp;"-1",$H:$H,0)),"")</f>
        <v/>
      </c>
      <c r="AF7" s="7">
        <f>IFERROR(INDEX($F:$F,MATCH(AF$4&amp;"_"&amp;AF$5&amp;"-1",$H:$H,0)),"")</f>
        <v>5</v>
      </c>
      <c r="AG7" s="7">
        <f>IFERROR(INDEX($F:$F,MATCH(AG$4&amp;"_"&amp;AG$5&amp;"-1",$H:$H,0)),"")</f>
        <v>2</v>
      </c>
      <c r="AH7" s="7" t="str">
        <f>IFERROR(INDEX($F:$F,MATCH(AH$4&amp;"_"&amp;AH$5&amp;"-1",$H:$H,0)),"")</f>
        <v/>
      </c>
    </row>
    <row r="8" spans="1:34" x14ac:dyDescent="0.25">
      <c r="A8" s="4" t="s">
        <v>6</v>
      </c>
      <c r="B8" s="5">
        <v>44951</v>
      </c>
      <c r="C8" s="6" t="s">
        <v>14</v>
      </c>
      <c r="D8" s="7">
        <f t="shared" si="2"/>
        <v>4</v>
      </c>
      <c r="E8" s="7">
        <f t="shared" si="3"/>
        <v>1</v>
      </c>
      <c r="F8" s="7">
        <v>7</v>
      </c>
      <c r="G8" s="7">
        <v>2</v>
      </c>
      <c r="H8" t="str">
        <f>B8&amp;"_"&amp;C8&amp;"-"&amp;COUNTIFS(B$2:B8,B8,C$2:C8,C8)</f>
        <v>44951_11:00/12:00-2</v>
      </c>
      <c r="J8" s="13" t="s">
        <v>11</v>
      </c>
      <c r="K8" s="26">
        <f>IFERROR(INDEX($G:$G,MATCH(K$4&amp;"_"&amp;K$5&amp;"-1",$H:$H,0)),"")</f>
        <v>5</v>
      </c>
      <c r="L8" s="26" t="str">
        <f>IFERROR(INDEX($G:$G,MATCH(L$4&amp;"_"&amp;L$5&amp;"-1",$H:$H,0)),"")</f>
        <v/>
      </c>
      <c r="M8" s="26">
        <f>IFERROR(INDEX($G:$G,MATCH(M$4&amp;"_"&amp;M$5&amp;"-1",$H:$H,0)),"")</f>
        <v>0</v>
      </c>
      <c r="N8" s="7" t="str">
        <f>IFERROR(INDEX($G:$G,MATCH(N$4&amp;"_"&amp;N$5&amp;"-1",$H:$H,0)),"")</f>
        <v/>
      </c>
      <c r="O8" s="7">
        <f>IFERROR(INDEX($G:$G,MATCH(O$4&amp;"_"&amp;O$5&amp;"-1",$H:$H,0)),"")</f>
        <v>2</v>
      </c>
      <c r="P8" s="7" t="str">
        <f>IFERROR(INDEX($G:$G,MATCH(P$4&amp;"_"&amp;P$5&amp;"-1",$H:$H,0)),"")</f>
        <v/>
      </c>
      <c r="Q8" s="26">
        <f>IFERROR(INDEX($G:$G,MATCH(Q$4&amp;"_"&amp;Q$5&amp;"-1",$H:$H,0)),"")</f>
        <v>0</v>
      </c>
      <c r="R8" s="26" t="str">
        <f>IFERROR(INDEX($G:$G,MATCH(R$4&amp;"_"&amp;R$5&amp;"-1",$H:$H,0)),"")</f>
        <v/>
      </c>
      <c r="S8" s="26">
        <f>IFERROR(INDEX($G:$G,MATCH(S$4&amp;"_"&amp;S$5&amp;"-1",$H:$H,0)),"")</f>
        <v>5</v>
      </c>
      <c r="T8" s="7">
        <f>IFERROR(INDEX($G:$G,MATCH(T$4&amp;"_"&amp;T$5&amp;"-1",$H:$H,0)),"")</f>
        <v>0</v>
      </c>
      <c r="U8" s="7">
        <f>IFERROR(INDEX($G:$G,MATCH(U$4&amp;"_"&amp;U$5&amp;"-1",$H:$H,0)),"")</f>
        <v>4</v>
      </c>
      <c r="V8" s="7" t="str">
        <f>IFERROR(INDEX($G:$G,MATCH(V$4&amp;"_"&amp;V$5&amp;"-1",$H:$H,0)),"")</f>
        <v/>
      </c>
      <c r="W8" s="26">
        <f>IFERROR(INDEX($G:$G,MATCH(W$4&amp;"_"&amp;W$5&amp;"-1",$H:$H,0)),"")</f>
        <v>3</v>
      </c>
      <c r="X8" s="26" t="str">
        <f>IFERROR(INDEX($G:$G,MATCH(X$4&amp;"_"&amp;X$5&amp;"-1",$H:$H,0)),"")</f>
        <v/>
      </c>
      <c r="Y8" s="26" t="str">
        <f>IFERROR(INDEX($G:$G,MATCH(Y$4&amp;"_"&amp;Y$5&amp;"-1",$H:$H,0)),"")</f>
        <v/>
      </c>
      <c r="Z8" s="7">
        <f>IFERROR(INDEX($G:$G,MATCH(Z$4&amp;"_"&amp;Z$5&amp;"-1",$H:$H,0)),"")</f>
        <v>8</v>
      </c>
      <c r="AA8" s="7" t="str">
        <f>IFERROR(INDEX($G:$G,MATCH(AA$4&amp;"_"&amp;AA$5&amp;"-1",$H:$H,0)),"")</f>
        <v/>
      </c>
      <c r="AB8" s="7">
        <f>IFERROR(INDEX($G:$G,MATCH(AB$4&amp;"_"&amp;AB$5&amp;"-1",$H:$H,0)),"")</f>
        <v>1</v>
      </c>
      <c r="AC8" s="26" t="str">
        <f>IFERROR(INDEX($G:$G,MATCH(AC$4&amp;"_"&amp;AC$5&amp;"-1",$H:$H,0)),"")</f>
        <v/>
      </c>
      <c r="AD8" s="26">
        <f>IFERROR(INDEX($G:$G,MATCH(AD$4&amp;"_"&amp;AD$5&amp;"-1",$H:$H,0)),"")</f>
        <v>0</v>
      </c>
      <c r="AE8" s="26" t="str">
        <f>IFERROR(INDEX($G:$G,MATCH(AE$4&amp;"_"&amp;AE$5&amp;"-1",$H:$H,0)),"")</f>
        <v/>
      </c>
      <c r="AF8" s="7">
        <f>IFERROR(INDEX($G:$G,MATCH(AF$4&amp;"_"&amp;AF$5&amp;"-1",$H:$H,0)),"")</f>
        <v>1</v>
      </c>
      <c r="AG8" s="7">
        <f>IFERROR(INDEX($G:$G,MATCH(AG$4&amp;"_"&amp;AG$5&amp;"-1",$H:$H,0)),"")</f>
        <v>0</v>
      </c>
      <c r="AH8" s="7" t="str">
        <f>IFERROR(INDEX($G:$G,MATCH(AH$4&amp;"_"&amp;AH$5&amp;"-1",$H:$H,0)),"")</f>
        <v/>
      </c>
    </row>
    <row r="9" spans="1:34" x14ac:dyDescent="0.25">
      <c r="A9" s="4" t="s">
        <v>4</v>
      </c>
      <c r="B9" s="5">
        <v>44952</v>
      </c>
      <c r="C9" s="6" t="s">
        <v>12</v>
      </c>
      <c r="D9" s="7">
        <f t="shared" si="2"/>
        <v>4</v>
      </c>
      <c r="E9" s="7">
        <f t="shared" si="3"/>
        <v>1</v>
      </c>
      <c r="F9" s="7">
        <v>2</v>
      </c>
      <c r="G9" s="7"/>
      <c r="H9" t="str">
        <f>B9&amp;"_"&amp;C9&amp;"-"&amp;COUNTIFS(B$2:B9,B9,C$2:C9,C9)</f>
        <v>44952_09:00/10:00-1</v>
      </c>
      <c r="J9" s="13" t="s">
        <v>18</v>
      </c>
      <c r="K9" s="26" t="str">
        <f>IFERROR(INDEX($A:$A,MATCH(K$4&amp;"_"&amp;K$5&amp;"-2",$H:$H,0)),"")</f>
        <v/>
      </c>
      <c r="L9" s="26" t="str">
        <f>IFERROR(INDEX($A:$A,MATCH(L$4&amp;"_"&amp;L$5&amp;"-2",$H:$H,0)),"")</f>
        <v/>
      </c>
      <c r="M9" s="26" t="str">
        <f>IFERROR(INDEX($A:$A,MATCH(M$4&amp;"_"&amp;M$5&amp;"-2",$H:$H,0)),"")</f>
        <v>C</v>
      </c>
      <c r="N9" s="7" t="str">
        <f>IFERROR(INDEX($A:$A,MATCH(N$4&amp;"_"&amp;N$5&amp;"-2",$H:$H,0)),"")</f>
        <v/>
      </c>
      <c r="O9" s="7" t="str">
        <f>IFERROR(INDEX($A:$A,MATCH(O$4&amp;"_"&amp;O$5&amp;"-2",$H:$H,0)),"")</f>
        <v/>
      </c>
      <c r="P9" s="7" t="str">
        <f>IFERROR(INDEX($A:$A,MATCH(P$4&amp;"_"&amp;P$5&amp;"-2",$H:$H,0)),"")</f>
        <v/>
      </c>
      <c r="Q9" s="26" t="str">
        <f>IFERROR(INDEX($A:$A,MATCH(Q$4&amp;"_"&amp;Q$5&amp;"-2",$H:$H,0)),"")</f>
        <v/>
      </c>
      <c r="R9" s="26" t="str">
        <f>IFERROR(INDEX($A:$A,MATCH(R$4&amp;"_"&amp;R$5&amp;"-2",$H:$H,0)),"")</f>
        <v/>
      </c>
      <c r="S9" s="26" t="str">
        <f>IFERROR(INDEX($A:$A,MATCH(S$4&amp;"_"&amp;S$5&amp;"-2",$H:$H,0)),"")</f>
        <v>C</v>
      </c>
      <c r="T9" s="7" t="str">
        <f>IFERROR(INDEX($A:$A,MATCH(T$4&amp;"_"&amp;T$5&amp;"-2",$H:$H,0)),"")</f>
        <v/>
      </c>
      <c r="U9" s="7" t="str">
        <f>IFERROR(INDEX($A:$A,MATCH(U$4&amp;"_"&amp;U$5&amp;"-2",$H:$H,0)),"")</f>
        <v/>
      </c>
      <c r="V9" s="7" t="str">
        <f>IFERROR(INDEX($A:$A,MATCH(V$4&amp;"_"&amp;V$5&amp;"-2",$H:$H,0)),"")</f>
        <v/>
      </c>
      <c r="W9" s="26" t="str">
        <f>IFERROR(INDEX($A:$A,MATCH(W$4&amp;"_"&amp;W$5&amp;"-2",$H:$H,0)),"")</f>
        <v>B</v>
      </c>
      <c r="X9" s="26" t="str">
        <f>IFERROR(INDEX($A:$A,MATCH(X$4&amp;"_"&amp;X$5&amp;"-2",$H:$H,0)),"")</f>
        <v/>
      </c>
      <c r="Y9" s="26" t="str">
        <f>IFERROR(INDEX($A:$A,MATCH(Y$4&amp;"_"&amp;Y$5&amp;"-2",$H:$H,0)),"")</f>
        <v/>
      </c>
      <c r="Z9" s="7" t="str">
        <f>IFERROR(INDEX($A:$A,MATCH(Z$4&amp;"_"&amp;Z$5&amp;"-2",$H:$H,0)),"")</f>
        <v>B</v>
      </c>
      <c r="AA9" s="7" t="str">
        <f>IFERROR(INDEX($A:$A,MATCH(AA$4&amp;"_"&amp;AA$5&amp;"-2",$H:$H,0)),"")</f>
        <v/>
      </c>
      <c r="AB9" s="7" t="str">
        <f>IFERROR(INDEX($A:$A,MATCH(AB$4&amp;"_"&amp;AB$5&amp;"-2",$H:$H,0)),"")</f>
        <v/>
      </c>
      <c r="AC9" s="26" t="str">
        <f>IFERROR(INDEX($A:$A,MATCH(AC$4&amp;"_"&amp;AC$5&amp;"-2",$H:$H,0)),"")</f>
        <v/>
      </c>
      <c r="AD9" s="26" t="str">
        <f>IFERROR(INDEX($A:$A,MATCH(AD$4&amp;"_"&amp;AD$5&amp;"-2",$H:$H,0)),"")</f>
        <v>C</v>
      </c>
      <c r="AE9" s="26" t="str">
        <f>IFERROR(INDEX($A:$A,MATCH(AE$4&amp;"_"&amp;AE$5&amp;"-2",$H:$H,0)),"")</f>
        <v/>
      </c>
      <c r="AF9" s="7" t="str">
        <f>IFERROR(INDEX($A:$A,MATCH(AF$4&amp;"_"&amp;AF$5&amp;"-2",$H:$H,0)),"")</f>
        <v/>
      </c>
      <c r="AG9" s="7" t="str">
        <f>IFERROR(INDEX($A:$A,MATCH(AG$4&amp;"_"&amp;AG$5&amp;"-2",$H:$H,0)),"")</f>
        <v/>
      </c>
      <c r="AH9" s="7" t="str">
        <f>IFERROR(INDEX($A:$A,MATCH(AH$4&amp;"_"&amp;AH$5&amp;"-2",$H:$H,0)),"")</f>
        <v/>
      </c>
    </row>
    <row r="10" spans="1:34" x14ac:dyDescent="0.25">
      <c r="A10" s="4" t="s">
        <v>5</v>
      </c>
      <c r="B10" s="5">
        <v>44952</v>
      </c>
      <c r="C10" s="6" t="s">
        <v>13</v>
      </c>
      <c r="D10" s="7">
        <f t="shared" si="2"/>
        <v>4</v>
      </c>
      <c r="E10" s="7">
        <f t="shared" si="3"/>
        <v>1</v>
      </c>
      <c r="F10" s="7">
        <v>4</v>
      </c>
      <c r="G10" s="7">
        <v>4</v>
      </c>
      <c r="H10" t="str">
        <f>B10&amp;"_"&amp;C10&amp;"-"&amp;COUNTIFS(B$2:B10,B10,C$2:C10,C10)</f>
        <v>44952_10:00/11:00-1</v>
      </c>
      <c r="J10" s="13" t="s">
        <v>10</v>
      </c>
      <c r="K10" s="26" t="str">
        <f>IFERROR(INDEX($F:$F,MATCH(K$4&amp;"_"&amp;K$5&amp;"-2",$H:$H,0)),"")</f>
        <v/>
      </c>
      <c r="L10" s="26" t="str">
        <f>IFERROR(INDEX($F:$F,MATCH(L$4&amp;"_"&amp;L$5&amp;"-2",$H:$H,0)),"")</f>
        <v/>
      </c>
      <c r="M10" s="26">
        <f>IFERROR(INDEX($F:$F,MATCH(M$4&amp;"_"&amp;M$5&amp;"-2",$H:$H,0)),"")</f>
        <v>0</v>
      </c>
      <c r="N10" s="7" t="str">
        <f>IFERROR(INDEX($F:$F,MATCH(N$4&amp;"_"&amp;N$5&amp;"-2",$H:$H,0)),"")</f>
        <v/>
      </c>
      <c r="O10" s="7" t="str">
        <f>IFERROR(INDEX($F:$F,MATCH(O$4&amp;"_"&amp;O$5&amp;"-2",$H:$H,0)),"")</f>
        <v/>
      </c>
      <c r="P10" s="7" t="str">
        <f>IFERROR(INDEX($F:$F,MATCH(P$4&amp;"_"&amp;P$5&amp;"-2",$H:$H,0)),"")</f>
        <v/>
      </c>
      <c r="Q10" s="26" t="str">
        <f>IFERROR(INDEX($F:$F,MATCH(Q$4&amp;"_"&amp;Q$5&amp;"-2",$H:$H,0)),"")</f>
        <v/>
      </c>
      <c r="R10" s="26" t="str">
        <f>IFERROR(INDEX($F:$F,MATCH(R$4&amp;"_"&amp;R$5&amp;"-2",$H:$H,0)),"")</f>
        <v/>
      </c>
      <c r="S10" s="26">
        <f>IFERROR(INDEX($F:$F,MATCH(S$4&amp;"_"&amp;S$5&amp;"-2",$H:$H,0)),"")</f>
        <v>7</v>
      </c>
      <c r="T10" s="7" t="str">
        <f>IFERROR(INDEX($F:$F,MATCH(T$4&amp;"_"&amp;T$5&amp;"-2",$H:$H,0)),"")</f>
        <v/>
      </c>
      <c r="U10" s="7" t="str">
        <f>IFERROR(INDEX($F:$F,MATCH(U$4&amp;"_"&amp;U$5&amp;"-2",$H:$H,0)),"")</f>
        <v/>
      </c>
      <c r="V10" s="7" t="str">
        <f>IFERROR(INDEX($F:$F,MATCH(V$4&amp;"_"&amp;V$5&amp;"-2",$H:$H,0)),"")</f>
        <v/>
      </c>
      <c r="W10" s="26">
        <f>IFERROR(INDEX($F:$F,MATCH(W$4&amp;"_"&amp;W$5&amp;"-2",$H:$H,0)),"")</f>
        <v>10</v>
      </c>
      <c r="X10" s="26" t="str">
        <f>IFERROR(INDEX($F:$F,MATCH(X$4&amp;"_"&amp;X$5&amp;"-2",$H:$H,0)),"")</f>
        <v/>
      </c>
      <c r="Y10" s="26" t="str">
        <f>IFERROR(INDEX($F:$F,MATCH(Y$4&amp;"_"&amp;Y$5&amp;"-2",$H:$H,0)),"")</f>
        <v/>
      </c>
      <c r="Z10" s="7">
        <f>IFERROR(INDEX($F:$F,MATCH(Z$4&amp;"_"&amp;Z$5&amp;"-2",$H:$H,0)),"")</f>
        <v>0</v>
      </c>
      <c r="AA10" s="7" t="str">
        <f>IFERROR(INDEX($F:$F,MATCH(AA$4&amp;"_"&amp;AA$5&amp;"-2",$H:$H,0)),"")</f>
        <v/>
      </c>
      <c r="AB10" s="7" t="str">
        <f>IFERROR(INDEX($F:$F,MATCH(AB$4&amp;"_"&amp;AB$5&amp;"-2",$H:$H,0)),"")</f>
        <v/>
      </c>
      <c r="AC10" s="26" t="str">
        <f>IFERROR(INDEX($F:$F,MATCH(AC$4&amp;"_"&amp;AC$5&amp;"-2",$H:$H,0)),"")</f>
        <v/>
      </c>
      <c r="AD10" s="26">
        <f>IFERROR(INDEX($F:$F,MATCH(AD$4&amp;"_"&amp;AD$5&amp;"-2",$H:$H,0)),"")</f>
        <v>0</v>
      </c>
      <c r="AE10" s="26" t="str">
        <f>IFERROR(INDEX($F:$F,MATCH(AE$4&amp;"_"&amp;AE$5&amp;"-2",$H:$H,0)),"")</f>
        <v/>
      </c>
      <c r="AF10" s="7" t="str">
        <f>IFERROR(INDEX($F:$F,MATCH(AF$4&amp;"_"&amp;AF$5&amp;"-2",$H:$H,0)),"")</f>
        <v/>
      </c>
      <c r="AG10" s="7" t="str">
        <f>IFERROR(INDEX($F:$F,MATCH(AG$4&amp;"_"&amp;AG$5&amp;"-2",$H:$H,0)),"")</f>
        <v/>
      </c>
      <c r="AH10" s="7" t="str">
        <f>IFERROR(INDEX($F:$F,MATCH(AH$4&amp;"_"&amp;AH$5&amp;"-2",$H:$H,0)),"")</f>
        <v/>
      </c>
    </row>
    <row r="11" spans="1:34" x14ac:dyDescent="0.25">
      <c r="A11" s="4" t="s">
        <v>6</v>
      </c>
      <c r="B11" s="5">
        <v>44956</v>
      </c>
      <c r="C11" s="6" t="s">
        <v>12</v>
      </c>
      <c r="D11" s="7">
        <f t="shared" si="2"/>
        <v>5</v>
      </c>
      <c r="E11" s="7">
        <f t="shared" si="3"/>
        <v>1</v>
      </c>
      <c r="F11" s="7">
        <v>2</v>
      </c>
      <c r="G11" s="7">
        <v>3</v>
      </c>
      <c r="H11" t="str">
        <f>B11&amp;"_"&amp;C11&amp;"-"&amp;COUNTIFS(B$2:B11,B11,C$2:C11,C11)</f>
        <v>44956_09:00/10:00-1</v>
      </c>
      <c r="I11" t="s">
        <v>26</v>
      </c>
      <c r="J11" s="13" t="s">
        <v>11</v>
      </c>
      <c r="K11" s="26" t="str">
        <f>IFERROR(INDEX($G:$G,MATCH(K$4&amp;"_"&amp;K$5&amp;"-2",$H:$H,0)),"")</f>
        <v/>
      </c>
      <c r="L11" s="26" t="str">
        <f>IFERROR(INDEX($G:$G,MATCH(L$4&amp;"_"&amp;L$5&amp;"-2",$H:$H,0)),"")</f>
        <v/>
      </c>
      <c r="M11" s="26">
        <f>IFERROR(INDEX($G:$G,MATCH(M$4&amp;"_"&amp;M$5&amp;"-2",$H:$H,0)),"")</f>
        <v>6</v>
      </c>
      <c r="N11" s="7" t="str">
        <f>IFERROR(INDEX($G:$G,MATCH(N$4&amp;"_"&amp;N$5&amp;"-2",$H:$H,0)),"")</f>
        <v/>
      </c>
      <c r="O11" s="7" t="str">
        <f>IFERROR(INDEX($G:$G,MATCH(O$4&amp;"_"&amp;O$5&amp;"-2",$H:$H,0)),"")</f>
        <v/>
      </c>
      <c r="P11" s="7" t="str">
        <f>IFERROR(INDEX($G:$G,MATCH(P$4&amp;"_"&amp;P$5&amp;"-2",$H:$H,0)),"")</f>
        <v/>
      </c>
      <c r="Q11" s="26" t="str">
        <f>IFERROR(INDEX($G:$G,MATCH(Q$4&amp;"_"&amp;Q$5&amp;"-2",$H:$H,0)),"")</f>
        <v/>
      </c>
      <c r="R11" s="26" t="str">
        <f>IFERROR(INDEX($G:$G,MATCH(R$4&amp;"_"&amp;R$5&amp;"-2",$H:$H,0)),"")</f>
        <v/>
      </c>
      <c r="S11" s="26">
        <f>IFERROR(INDEX($G:$G,MATCH(S$4&amp;"_"&amp;S$5&amp;"-2",$H:$H,0)),"")</f>
        <v>2</v>
      </c>
      <c r="T11" s="7" t="str">
        <f>IFERROR(INDEX($G:$G,MATCH(T$4&amp;"_"&amp;T$5&amp;"-2",$H:$H,0)),"")</f>
        <v/>
      </c>
      <c r="U11" s="7" t="str">
        <f>IFERROR(INDEX($G:$G,MATCH(U$4&amp;"_"&amp;U$5&amp;"-2",$H:$H,0)),"")</f>
        <v/>
      </c>
      <c r="V11" s="7" t="str">
        <f>IFERROR(INDEX($G:$G,MATCH(V$4&amp;"_"&amp;V$5&amp;"-2",$H:$H,0)),"")</f>
        <v/>
      </c>
      <c r="W11" s="26">
        <f>IFERROR(INDEX($G:$G,MATCH(W$4&amp;"_"&amp;W$5&amp;"-2",$H:$H,0)),"")</f>
        <v>0</v>
      </c>
      <c r="X11" s="26" t="str">
        <f>IFERROR(INDEX($G:$G,MATCH(X$4&amp;"_"&amp;X$5&amp;"-2",$H:$H,0)),"")</f>
        <v/>
      </c>
      <c r="Y11" s="26" t="str">
        <f>IFERROR(INDEX($G:$G,MATCH(Y$4&amp;"_"&amp;Y$5&amp;"-2",$H:$H,0)),"")</f>
        <v/>
      </c>
      <c r="Z11" s="7">
        <f>IFERROR(INDEX($G:$G,MATCH(Z$4&amp;"_"&amp;Z$5&amp;"-2",$H:$H,0)),"")</f>
        <v>4</v>
      </c>
      <c r="AA11" s="7" t="str">
        <f>IFERROR(INDEX($G:$G,MATCH(AA$4&amp;"_"&amp;AA$5&amp;"-2",$H:$H,0)),"")</f>
        <v/>
      </c>
      <c r="AB11" s="7" t="str">
        <f>IFERROR(INDEX($G:$G,MATCH(AB$4&amp;"_"&amp;AB$5&amp;"-2",$H:$H,0)),"")</f>
        <v/>
      </c>
      <c r="AC11" s="26" t="str">
        <f>IFERROR(INDEX($G:$G,MATCH(AC$4&amp;"_"&amp;AC$5&amp;"-2",$H:$H,0)),"")</f>
        <v/>
      </c>
      <c r="AD11" s="26">
        <f>IFERROR(INDEX($G:$G,MATCH(AD$4&amp;"_"&amp;AD$5&amp;"-2",$H:$H,0)),"")</f>
        <v>4</v>
      </c>
      <c r="AE11" s="26" t="str">
        <f>IFERROR(INDEX($G:$G,MATCH(AE$4&amp;"_"&amp;AE$5&amp;"-2",$H:$H,0)),"")</f>
        <v/>
      </c>
      <c r="AF11" s="7" t="str">
        <f>IFERROR(INDEX($G:$G,MATCH(AF$4&amp;"_"&amp;AF$5&amp;"-2",$H:$H,0)),"")</f>
        <v/>
      </c>
      <c r="AG11" s="7" t="str">
        <f>IFERROR(INDEX($G:$G,MATCH(AG$4&amp;"_"&amp;AG$5&amp;"-2",$H:$H,0)),"")</f>
        <v/>
      </c>
      <c r="AH11" s="7" t="str">
        <f>IFERROR(INDEX($G:$G,MATCH(AH$4&amp;"_"&amp;AH$5&amp;"-2",$H:$H,0)),"")</f>
        <v/>
      </c>
    </row>
    <row r="12" spans="1:34" x14ac:dyDescent="0.25">
      <c r="A12" s="4" t="s">
        <v>5</v>
      </c>
      <c r="B12" s="5">
        <v>44956</v>
      </c>
      <c r="C12" s="6" t="s">
        <v>12</v>
      </c>
      <c r="D12" s="7">
        <f t="shared" si="2"/>
        <v>5</v>
      </c>
      <c r="E12" s="7">
        <f t="shared" si="3"/>
        <v>1</v>
      </c>
      <c r="F12" s="7">
        <v>10</v>
      </c>
      <c r="G12" s="7"/>
      <c r="H12" t="str">
        <f>B12&amp;"_"&amp;C12&amp;"-"&amp;COUNTIFS(B$2:B12,B12,C$2:C12,C12)</f>
        <v>44956_09:00/10:00-2</v>
      </c>
      <c r="J12" s="13" t="s">
        <v>19</v>
      </c>
      <c r="K12" s="26" t="str">
        <f>IFERROR(INDEX($A:$A,MATCH(K$4&amp;"_"&amp;K$5&amp;"-3",$H:$H,0)),"")</f>
        <v/>
      </c>
      <c r="L12" s="26" t="str">
        <f>IFERROR(INDEX($A:$A,MATCH(L$4&amp;"_"&amp;L$5&amp;"-3",$H:$H,0)),"")</f>
        <v/>
      </c>
      <c r="M12" s="26" t="str">
        <f>IFERROR(INDEX($A:$A,MATCH(M$4&amp;"_"&amp;M$5&amp;"-3",$H:$H,0)),"")</f>
        <v/>
      </c>
      <c r="N12" s="7" t="str">
        <f>IFERROR(INDEX($A:$A,MATCH(N$4&amp;"_"&amp;N$5&amp;"-3",$H:$H,0)),"")</f>
        <v/>
      </c>
      <c r="O12" s="7" t="str">
        <f>IFERROR(INDEX($A:$A,MATCH(O$4&amp;"_"&amp;O$5&amp;"-3",$H:$H,0)),"")</f>
        <v/>
      </c>
      <c r="P12" s="7" t="str">
        <f>IFERROR(INDEX($A:$A,MATCH(P$4&amp;"_"&amp;P$5&amp;"-3",$H:$H,0)),"")</f>
        <v/>
      </c>
      <c r="Q12" s="26" t="str">
        <f>IFERROR(INDEX($A:$A,MATCH(Q$4&amp;"_"&amp;Q$5&amp;"-3",$H:$H,0)),"")</f>
        <v/>
      </c>
      <c r="R12" s="26" t="str">
        <f>IFERROR(INDEX($A:$A,MATCH(R$4&amp;"_"&amp;R$5&amp;"-3",$H:$H,0)),"")</f>
        <v/>
      </c>
      <c r="S12" s="26" t="str">
        <f>IFERROR(INDEX($A:$A,MATCH(S$4&amp;"_"&amp;S$5&amp;"-3",$H:$H,0)),"")</f>
        <v/>
      </c>
      <c r="T12" s="7" t="str">
        <f>IFERROR(INDEX($A:$A,MATCH(T$4&amp;"_"&amp;T$5&amp;"-3",$H:$H,0)),"")</f>
        <v/>
      </c>
      <c r="U12" s="7" t="str">
        <f>IFERROR(INDEX($A:$A,MATCH(U$4&amp;"_"&amp;U$5&amp;"-3",$H:$H,0)),"")</f>
        <v/>
      </c>
      <c r="V12" s="7" t="str">
        <f>IFERROR(INDEX($A:$A,MATCH(V$4&amp;"_"&amp;V$5&amp;"-3",$H:$H,0)),"")</f>
        <v/>
      </c>
      <c r="W12" s="26" t="str">
        <f>IFERROR(INDEX($A:$A,MATCH(W$4&amp;"_"&amp;W$5&amp;"-3",$H:$H,0)),"")</f>
        <v/>
      </c>
      <c r="X12" s="26" t="str">
        <f>IFERROR(INDEX($A:$A,MATCH(X$4&amp;"_"&amp;X$5&amp;"-3",$H:$H,0)),"")</f>
        <v/>
      </c>
      <c r="Y12" s="26" t="str">
        <f>IFERROR(INDEX($A:$A,MATCH(Y$4&amp;"_"&amp;Y$5&amp;"-3",$H:$H,0)),"")</f>
        <v/>
      </c>
      <c r="Z12" s="7" t="str">
        <f>IFERROR(INDEX($A:$A,MATCH(Z$4&amp;"_"&amp;Z$5&amp;"-3",$H:$H,0)),"")</f>
        <v/>
      </c>
      <c r="AA12" s="7" t="str">
        <f>IFERROR(INDEX($A:$A,MATCH(AA$4&amp;"_"&amp;AA$5&amp;"-3",$H:$H,0)),"")</f>
        <v/>
      </c>
      <c r="AB12" s="7" t="str">
        <f>IFERROR(INDEX($A:$A,MATCH(AB$4&amp;"_"&amp;AB$5&amp;"-3",$H:$H,0)),"")</f>
        <v/>
      </c>
      <c r="AC12" s="26" t="str">
        <f>IFERROR(INDEX($A:$A,MATCH(AC$4&amp;"_"&amp;AC$5&amp;"-3",$H:$H,0)),"")</f>
        <v/>
      </c>
      <c r="AD12" s="26" t="str">
        <f>IFERROR(INDEX($A:$A,MATCH(AD$4&amp;"_"&amp;AD$5&amp;"-3",$H:$H,0)),"")</f>
        <v>A</v>
      </c>
      <c r="AE12" s="26" t="str">
        <f>IFERROR(INDEX($A:$A,MATCH(AE$4&amp;"_"&amp;AE$5&amp;"-3",$H:$H,0)),"")</f>
        <v/>
      </c>
      <c r="AF12" s="7" t="str">
        <f>IFERROR(INDEX($A:$A,MATCH(AF$4&amp;"_"&amp;AF$5&amp;"-3",$H:$H,0)),"")</f>
        <v/>
      </c>
      <c r="AG12" s="7" t="str">
        <f>IFERROR(INDEX($A:$A,MATCH(AG$4&amp;"_"&amp;AG$5&amp;"-3",$H:$H,0)),"")</f>
        <v/>
      </c>
      <c r="AH12" s="7" t="str">
        <f>IFERROR(INDEX($A:$A,MATCH(AH$4&amp;"_"&amp;AH$5&amp;"-3",$H:$H,0)),"")</f>
        <v/>
      </c>
    </row>
    <row r="13" spans="1:34" x14ac:dyDescent="0.25">
      <c r="A13" s="4" t="s">
        <v>4</v>
      </c>
      <c r="B13" s="5">
        <v>44957</v>
      </c>
      <c r="C13" s="6" t="s">
        <v>12</v>
      </c>
      <c r="D13" s="7">
        <f t="shared" si="2"/>
        <v>5</v>
      </c>
      <c r="E13" s="7">
        <f t="shared" si="3"/>
        <v>1</v>
      </c>
      <c r="F13" s="7"/>
      <c r="G13" s="7">
        <v>8</v>
      </c>
      <c r="H13" t="str">
        <f>B13&amp;"_"&amp;C13&amp;"-"&amp;COUNTIFS(B$2:B13,B13,C$2:C13,C13)</f>
        <v>44957_09:00/10:00-1</v>
      </c>
      <c r="J13" s="13" t="s">
        <v>10</v>
      </c>
      <c r="K13" s="26" t="str">
        <f>IFERROR(INDEX($F:$F,MATCH(K$4&amp;"_"&amp;K$5&amp;"-3",$H:$H,0)),"")</f>
        <v/>
      </c>
      <c r="L13" s="26" t="str">
        <f>IFERROR(INDEX($F:$F,MATCH(L$4&amp;"_"&amp;L$5&amp;"-3",$H:$H,0)),"")</f>
        <v/>
      </c>
      <c r="M13" s="26" t="str">
        <f>IFERROR(INDEX($F:$F,MATCH(M$4&amp;"_"&amp;M$5&amp;"-3",$H:$H,0)),"")</f>
        <v/>
      </c>
      <c r="N13" s="7" t="str">
        <f>IFERROR(INDEX($F:$F,MATCH(N$4&amp;"_"&amp;N$5&amp;"-3",$H:$H,0)),"")</f>
        <v/>
      </c>
      <c r="O13" s="7" t="str">
        <f>IFERROR(INDEX($F:$F,MATCH(O$4&amp;"_"&amp;O$5&amp;"-3",$H:$H,0)),"")</f>
        <v/>
      </c>
      <c r="P13" s="7" t="str">
        <f>IFERROR(INDEX($F:$F,MATCH(P$4&amp;"_"&amp;P$5&amp;"-3",$H:$H,0)),"")</f>
        <v/>
      </c>
      <c r="Q13" s="26" t="str">
        <f>IFERROR(INDEX($F:$F,MATCH(Q$4&amp;"_"&amp;Q$5&amp;"-3",$H:$H,0)),"")</f>
        <v/>
      </c>
      <c r="R13" s="26" t="str">
        <f>IFERROR(INDEX($F:$F,MATCH(R$4&amp;"_"&amp;R$5&amp;"-3",$H:$H,0)),"")</f>
        <v/>
      </c>
      <c r="S13" s="26" t="str">
        <f>IFERROR(INDEX($F:$F,MATCH(S$4&amp;"_"&amp;S$5&amp;"-3",$H:$H,0)),"")</f>
        <v/>
      </c>
      <c r="T13" s="7" t="str">
        <f>IFERROR(INDEX($F:$F,MATCH(T$4&amp;"_"&amp;T$5&amp;"-3",$H:$H,0)),"")</f>
        <v/>
      </c>
      <c r="U13" s="7" t="str">
        <f>IFERROR(INDEX($F:$F,MATCH(U$4&amp;"_"&amp;U$5&amp;"-3",$H:$H,0)),"")</f>
        <v/>
      </c>
      <c r="V13" s="7" t="str">
        <f>IFERROR(INDEX($F:$F,MATCH(V$4&amp;"_"&amp;V$5&amp;"-3",$H:$H,0)),"")</f>
        <v/>
      </c>
      <c r="W13" s="26" t="str">
        <f>IFERROR(INDEX($F:$F,MATCH(W$4&amp;"_"&amp;W$5&amp;"-3",$H:$H,0)),"")</f>
        <v/>
      </c>
      <c r="X13" s="26" t="str">
        <f>IFERROR(INDEX($F:$F,MATCH(X$4&amp;"_"&amp;X$5&amp;"-3",$H:$H,0)),"")</f>
        <v/>
      </c>
      <c r="Y13" s="26" t="str">
        <f>IFERROR(INDEX($F:$F,MATCH(Y$4&amp;"_"&amp;Y$5&amp;"-3",$H:$H,0)),"")</f>
        <v/>
      </c>
      <c r="Z13" s="7" t="str">
        <f>IFERROR(INDEX($F:$F,MATCH(Z$4&amp;"_"&amp;Z$5&amp;"-3",$H:$H,0)),"")</f>
        <v/>
      </c>
      <c r="AA13" s="7" t="str">
        <f>IFERROR(INDEX($F:$F,MATCH(AA$4&amp;"_"&amp;AA$5&amp;"-3",$H:$H,0)),"")</f>
        <v/>
      </c>
      <c r="AB13" s="7" t="str">
        <f>IFERROR(INDEX($F:$F,MATCH(AB$4&amp;"_"&amp;AB$5&amp;"-3",$H:$H,0)),"")</f>
        <v/>
      </c>
      <c r="AC13" s="26" t="str">
        <f>IFERROR(INDEX($F:$F,MATCH(AC$4&amp;"_"&amp;AC$5&amp;"-3",$H:$H,0)),"")</f>
        <v/>
      </c>
      <c r="AD13" s="26">
        <f>IFERROR(INDEX($F:$F,MATCH(AD$4&amp;"_"&amp;AD$5&amp;"-3",$H:$H,0)),"")</f>
        <v>7</v>
      </c>
      <c r="AE13" s="26" t="str">
        <f>IFERROR(INDEX($F:$F,MATCH(AE$4&amp;"_"&amp;AE$5&amp;"-3",$H:$H,0)),"")</f>
        <v/>
      </c>
      <c r="AF13" s="7" t="str">
        <f>IFERROR(INDEX($F:$F,MATCH(AF$4&amp;"_"&amp;AF$5&amp;"-3",$H:$H,0)),"")</f>
        <v/>
      </c>
      <c r="AG13" s="7" t="str">
        <f>IFERROR(INDEX($F:$F,MATCH(AG$4&amp;"_"&amp;AG$5&amp;"-3",$H:$H,0)),"")</f>
        <v/>
      </c>
      <c r="AH13" s="7" t="str">
        <f>IFERROR(INDEX($F:$F,MATCH(AH$4&amp;"_"&amp;AH$5&amp;"-3",$H:$H,0)),"")</f>
        <v/>
      </c>
    </row>
    <row r="14" spans="1:34" x14ac:dyDescent="0.25">
      <c r="A14" s="4" t="s">
        <v>5</v>
      </c>
      <c r="B14" s="5">
        <v>44957</v>
      </c>
      <c r="C14" s="6" t="s">
        <v>12</v>
      </c>
      <c r="D14" s="7">
        <f t="shared" si="2"/>
        <v>5</v>
      </c>
      <c r="E14" s="7">
        <f t="shared" si="3"/>
        <v>1</v>
      </c>
      <c r="F14" s="7"/>
      <c r="G14" s="7">
        <v>4</v>
      </c>
      <c r="H14" t="str">
        <f>B14&amp;"_"&amp;C14&amp;"-"&amp;COUNTIFS(B$2:B14,B14,C$2:C14,C14)</f>
        <v>44957_09:00/10:00-2</v>
      </c>
      <c r="J14" s="13" t="s">
        <v>11</v>
      </c>
      <c r="K14" s="26" t="str">
        <f>IFERROR(INDEX($G:$G,MATCH(K$4&amp;"_"&amp;K$5&amp;"-3",$H:$H,0)),"")</f>
        <v/>
      </c>
      <c r="L14" s="26" t="str">
        <f>IFERROR(INDEX($G:$G,MATCH(L$4&amp;"_"&amp;L$5&amp;"-3",$H:$H,0)),"")</f>
        <v/>
      </c>
      <c r="M14" s="26" t="str">
        <f>IFERROR(INDEX($G:$G,MATCH(M$4&amp;"_"&amp;M$5&amp;"-3",$H:$H,0)),"")</f>
        <v/>
      </c>
      <c r="N14" s="7" t="str">
        <f>IFERROR(INDEX($G:$G,MATCH(N$4&amp;"_"&amp;N$5&amp;"-3",$H:$H,0)),"")</f>
        <v/>
      </c>
      <c r="O14" s="7" t="str">
        <f>IFERROR(INDEX($G:$G,MATCH(O$4&amp;"_"&amp;O$5&amp;"-3",$H:$H,0)),"")</f>
        <v/>
      </c>
      <c r="P14" s="7" t="str">
        <f>IFERROR(INDEX($G:$G,MATCH(P$4&amp;"_"&amp;P$5&amp;"-3",$H:$H,0)),"")</f>
        <v/>
      </c>
      <c r="Q14" s="26" t="str">
        <f>IFERROR(INDEX($G:$G,MATCH(Q$4&amp;"_"&amp;Q$5&amp;"-3",$H:$H,0)),"")</f>
        <v/>
      </c>
      <c r="R14" s="26" t="str">
        <f>IFERROR(INDEX($G:$G,MATCH(R$4&amp;"_"&amp;R$5&amp;"-3",$H:$H,0)),"")</f>
        <v/>
      </c>
      <c r="S14" s="26" t="str">
        <f>IFERROR(INDEX($G:$G,MATCH(S$4&amp;"_"&amp;S$5&amp;"-3",$H:$H,0)),"")</f>
        <v/>
      </c>
      <c r="T14" s="7" t="str">
        <f>IFERROR(INDEX($G:$G,MATCH(T$4&amp;"_"&amp;T$5&amp;"-3",$H:$H,0)),"")</f>
        <v/>
      </c>
      <c r="U14" s="7" t="str">
        <f>IFERROR(INDEX($G:$G,MATCH(U$4&amp;"_"&amp;U$5&amp;"-3",$H:$H,0)),"")</f>
        <v/>
      </c>
      <c r="V14" s="7" t="str">
        <f>IFERROR(INDEX($G:$G,MATCH(V$4&amp;"_"&amp;V$5&amp;"-3",$H:$H,0)),"")</f>
        <v/>
      </c>
      <c r="W14" s="26" t="str">
        <f>IFERROR(INDEX($G:$G,MATCH(W$4&amp;"_"&amp;W$5&amp;"-3",$H:$H,0)),"")</f>
        <v/>
      </c>
      <c r="X14" s="26" t="str">
        <f>IFERROR(INDEX($G:$G,MATCH(X$4&amp;"_"&amp;X$5&amp;"-3",$H:$H,0)),"")</f>
        <v/>
      </c>
      <c r="Y14" s="26" t="str">
        <f>IFERROR(INDEX($G:$G,MATCH(Y$4&amp;"_"&amp;Y$5&amp;"-3",$H:$H,0)),"")</f>
        <v/>
      </c>
      <c r="Z14" s="7" t="str">
        <f>IFERROR(INDEX($G:$G,MATCH(Z$4&amp;"_"&amp;Z$5&amp;"-3",$H:$H,0)),"")</f>
        <v/>
      </c>
      <c r="AA14" s="7" t="str">
        <f>IFERROR(INDEX($G:$G,MATCH(AA$4&amp;"_"&amp;AA$5&amp;"-3",$H:$H,0)),"")</f>
        <v/>
      </c>
      <c r="AB14" s="7" t="str">
        <f>IFERROR(INDEX($G:$G,MATCH(AB$4&amp;"_"&amp;AB$5&amp;"-3",$H:$H,0)),"")</f>
        <v/>
      </c>
      <c r="AC14" s="26" t="str">
        <f>IFERROR(INDEX($G:$G,MATCH(AC$4&amp;"_"&amp;AC$5&amp;"-3",$H:$H,0)),"")</f>
        <v/>
      </c>
      <c r="AD14" s="26">
        <f>IFERROR(INDEX($G:$G,MATCH(AD$4&amp;"_"&amp;AD$5&amp;"-3",$H:$H,0)),"")</f>
        <v>2</v>
      </c>
      <c r="AE14" s="26" t="str">
        <f>IFERROR(INDEX($G:$G,MATCH(AE$4&amp;"_"&amp;AE$5&amp;"-3",$H:$H,0)),"")</f>
        <v/>
      </c>
      <c r="AF14" s="7" t="str">
        <f>IFERROR(INDEX($G:$G,MATCH(AF$4&amp;"_"&amp;AF$5&amp;"-3",$H:$H,0)),"")</f>
        <v/>
      </c>
      <c r="AG14" s="7" t="str">
        <f>IFERROR(INDEX($G:$G,MATCH(AG$4&amp;"_"&amp;AG$5&amp;"-3",$H:$H,0)),"")</f>
        <v/>
      </c>
      <c r="AH14" s="7" t="str">
        <f>IFERROR(INDEX($G:$G,MATCH(AH$4&amp;"_"&amp;AH$5&amp;"-3",$H:$H,0)),"")</f>
        <v/>
      </c>
    </row>
    <row r="15" spans="1:34" x14ac:dyDescent="0.25">
      <c r="A15" s="4" t="s">
        <v>6</v>
      </c>
      <c r="B15" s="5">
        <v>44957</v>
      </c>
      <c r="C15" s="6" t="s">
        <v>14</v>
      </c>
      <c r="D15" s="7">
        <f t="shared" si="2"/>
        <v>5</v>
      </c>
      <c r="E15" s="7">
        <f t="shared" si="3"/>
        <v>1</v>
      </c>
      <c r="F15" s="7">
        <v>6</v>
      </c>
      <c r="G15" s="7">
        <v>1</v>
      </c>
      <c r="H15" t="str">
        <f>B15&amp;"_"&amp;C15&amp;"-"&amp;COUNTIFS(B$2:B15,B15,C$2:C15,C15)</f>
        <v>44957_11:00/12:00-1</v>
      </c>
    </row>
    <row r="16" spans="1:34" x14ac:dyDescent="0.25">
      <c r="A16" s="4" t="s">
        <v>5</v>
      </c>
      <c r="B16" s="5">
        <v>44958</v>
      </c>
      <c r="C16" s="6" t="s">
        <v>13</v>
      </c>
      <c r="D16" s="7">
        <f t="shared" si="2"/>
        <v>5</v>
      </c>
      <c r="E16" s="7">
        <f t="shared" si="3"/>
        <v>2</v>
      </c>
      <c r="F16" s="7">
        <v>5</v>
      </c>
      <c r="G16" s="7"/>
      <c r="H16" t="str">
        <f>B16&amp;"_"&amp;C16&amp;"-"&amp;COUNTIFS(B$2:B16,B16,C$2:C16,C16)</f>
        <v>44958_10:00/11:00-1</v>
      </c>
      <c r="J16" s="15" t="s">
        <v>22</v>
      </c>
      <c r="K16" s="19">
        <f>COUNTIF(K6:K14,"&gt;=""A")</f>
        <v>1</v>
      </c>
      <c r="L16" s="19">
        <f>COUNTIF(L6:L14,"&gt;=""A")</f>
        <v>0</v>
      </c>
      <c r="M16" s="19">
        <f>COUNTIF(M6:M14,"&gt;=""A")</f>
        <v>2</v>
      </c>
      <c r="N16" s="19">
        <f t="shared" ref="N16:AH16" si="5">COUNTIF(N6:N14,"&gt;=""A")</f>
        <v>0</v>
      </c>
      <c r="O16" s="19">
        <f t="shared" si="5"/>
        <v>1</v>
      </c>
      <c r="P16" s="19">
        <f t="shared" si="5"/>
        <v>0</v>
      </c>
      <c r="Q16" s="19">
        <f t="shared" si="5"/>
        <v>1</v>
      </c>
      <c r="R16" s="19">
        <f t="shared" si="5"/>
        <v>0</v>
      </c>
      <c r="S16" s="19">
        <f t="shared" si="5"/>
        <v>2</v>
      </c>
      <c r="T16" s="19">
        <f t="shared" si="5"/>
        <v>1</v>
      </c>
      <c r="U16" s="19">
        <f t="shared" si="5"/>
        <v>1</v>
      </c>
      <c r="V16" s="19">
        <f t="shared" si="5"/>
        <v>0</v>
      </c>
      <c r="W16" s="19">
        <f t="shared" si="5"/>
        <v>2</v>
      </c>
      <c r="X16" s="19">
        <f t="shared" si="5"/>
        <v>0</v>
      </c>
      <c r="Y16" s="19">
        <f t="shared" si="5"/>
        <v>0</v>
      </c>
      <c r="Z16" s="19">
        <f t="shared" si="5"/>
        <v>2</v>
      </c>
      <c r="AA16" s="19">
        <f t="shared" si="5"/>
        <v>0</v>
      </c>
      <c r="AB16" s="19">
        <f t="shared" si="5"/>
        <v>1</v>
      </c>
      <c r="AC16" s="19">
        <f t="shared" si="5"/>
        <v>0</v>
      </c>
      <c r="AD16" s="19">
        <f t="shared" si="5"/>
        <v>3</v>
      </c>
      <c r="AE16" s="19">
        <f t="shared" si="5"/>
        <v>0</v>
      </c>
      <c r="AF16" s="19">
        <f t="shared" si="5"/>
        <v>1</v>
      </c>
      <c r="AG16" s="19">
        <f t="shared" si="5"/>
        <v>1</v>
      </c>
      <c r="AH16" s="19">
        <f t="shared" si="5"/>
        <v>0</v>
      </c>
    </row>
    <row r="17" spans="1:34" x14ac:dyDescent="0.25">
      <c r="A17" s="4" t="s">
        <v>6</v>
      </c>
      <c r="B17" s="5">
        <v>44958</v>
      </c>
      <c r="C17" s="6" t="s">
        <v>13</v>
      </c>
      <c r="D17" s="7">
        <f t="shared" si="2"/>
        <v>5</v>
      </c>
      <c r="E17" s="7">
        <f t="shared" si="3"/>
        <v>2</v>
      </c>
      <c r="F17" s="7"/>
      <c r="G17" s="7">
        <v>4</v>
      </c>
      <c r="H17" t="str">
        <f>B17&amp;"_"&amp;C17&amp;"-"&amp;COUNTIFS(B$2:B17,B17,C$2:C17,C17)</f>
        <v>44958_10:00/11:00-2</v>
      </c>
      <c r="J17" s="15" t="s">
        <v>20</v>
      </c>
      <c r="K17" s="3">
        <f>SUMIF($J$6:$J$14,"Colis",K6:K14)</f>
        <v>4</v>
      </c>
      <c r="L17" s="3">
        <f t="shared" ref="L17:AH17" si="6">SUMIF($J$6:$J$14,"Colis",L6:L14)</f>
        <v>0</v>
      </c>
      <c r="M17" s="3">
        <f t="shared" si="6"/>
        <v>10</v>
      </c>
      <c r="N17" s="3">
        <f t="shared" si="6"/>
        <v>0</v>
      </c>
      <c r="O17" s="3">
        <f t="shared" si="6"/>
        <v>2</v>
      </c>
      <c r="P17" s="3">
        <f t="shared" si="6"/>
        <v>0</v>
      </c>
      <c r="Q17" s="3">
        <f t="shared" si="6"/>
        <v>5</v>
      </c>
      <c r="R17" s="3">
        <f t="shared" si="6"/>
        <v>0</v>
      </c>
      <c r="S17" s="3">
        <f t="shared" si="6"/>
        <v>17</v>
      </c>
      <c r="T17" s="3">
        <f t="shared" si="6"/>
        <v>2</v>
      </c>
      <c r="U17" s="3">
        <f t="shared" si="6"/>
        <v>4</v>
      </c>
      <c r="V17" s="3">
        <f t="shared" si="6"/>
        <v>0</v>
      </c>
      <c r="W17" s="3">
        <f t="shared" si="6"/>
        <v>12</v>
      </c>
      <c r="X17" s="3">
        <f t="shared" si="6"/>
        <v>0</v>
      </c>
      <c r="Y17" s="3">
        <f t="shared" si="6"/>
        <v>0</v>
      </c>
      <c r="Z17" s="3">
        <f t="shared" si="6"/>
        <v>0</v>
      </c>
      <c r="AA17" s="3">
        <f t="shared" si="6"/>
        <v>0</v>
      </c>
      <c r="AB17" s="3">
        <f t="shared" si="6"/>
        <v>6</v>
      </c>
      <c r="AC17" s="3">
        <f t="shared" si="6"/>
        <v>0</v>
      </c>
      <c r="AD17" s="3">
        <f t="shared" si="6"/>
        <v>12</v>
      </c>
      <c r="AE17" s="3">
        <f t="shared" si="6"/>
        <v>0</v>
      </c>
      <c r="AF17" s="3">
        <f t="shared" si="6"/>
        <v>5</v>
      </c>
      <c r="AG17" s="3">
        <f t="shared" si="6"/>
        <v>2</v>
      </c>
      <c r="AH17" s="3">
        <f t="shared" si="6"/>
        <v>0</v>
      </c>
    </row>
    <row r="18" spans="1:34" x14ac:dyDescent="0.25">
      <c r="A18" s="4" t="s">
        <v>4</v>
      </c>
      <c r="B18" s="5">
        <v>44958</v>
      </c>
      <c r="C18" s="6" t="s">
        <v>13</v>
      </c>
      <c r="D18" s="7">
        <f t="shared" si="2"/>
        <v>5</v>
      </c>
      <c r="E18" s="7">
        <f t="shared" si="3"/>
        <v>2</v>
      </c>
      <c r="F18" s="7">
        <v>7</v>
      </c>
      <c r="G18" s="7">
        <v>2</v>
      </c>
      <c r="H18" t="str">
        <f>B18&amp;"_"&amp;C18&amp;"-"&amp;COUNTIFS(B$2:B18,B18,C$2:C18,C18)</f>
        <v>44958_10:00/11:00-3</v>
      </c>
      <c r="J18" s="15" t="s">
        <v>21</v>
      </c>
      <c r="K18" s="3">
        <f>SUMIF($J$6:$J$14,"Palettes",K6:K14)</f>
        <v>5</v>
      </c>
      <c r="L18" s="3">
        <f>SUMIF($J$6:$J$14,"Palettes",L6:L14)</f>
        <v>0</v>
      </c>
      <c r="M18" s="3">
        <f t="shared" ref="M18:AH18" si="7">SUMIF($J$6:$J$14,"Palettes",M6:M14)</f>
        <v>6</v>
      </c>
      <c r="N18" s="3">
        <f t="shared" si="7"/>
        <v>0</v>
      </c>
      <c r="O18" s="3">
        <f t="shared" si="7"/>
        <v>2</v>
      </c>
      <c r="P18" s="3">
        <f t="shared" si="7"/>
        <v>0</v>
      </c>
      <c r="Q18" s="3">
        <f t="shared" si="7"/>
        <v>0</v>
      </c>
      <c r="R18" s="3">
        <f t="shared" si="7"/>
        <v>0</v>
      </c>
      <c r="S18" s="3">
        <f t="shared" si="7"/>
        <v>7</v>
      </c>
      <c r="T18" s="3">
        <f t="shared" si="7"/>
        <v>0</v>
      </c>
      <c r="U18" s="3">
        <f t="shared" si="7"/>
        <v>4</v>
      </c>
      <c r="V18" s="3">
        <f t="shared" si="7"/>
        <v>0</v>
      </c>
      <c r="W18" s="3">
        <f t="shared" si="7"/>
        <v>3</v>
      </c>
      <c r="X18" s="3">
        <f t="shared" si="7"/>
        <v>0</v>
      </c>
      <c r="Y18" s="3">
        <f t="shared" si="7"/>
        <v>0</v>
      </c>
      <c r="Z18" s="3">
        <f t="shared" si="7"/>
        <v>12</v>
      </c>
      <c r="AA18" s="3">
        <f t="shared" si="7"/>
        <v>0</v>
      </c>
      <c r="AB18" s="3">
        <f t="shared" si="7"/>
        <v>1</v>
      </c>
      <c r="AC18" s="3">
        <f t="shared" si="7"/>
        <v>0</v>
      </c>
      <c r="AD18" s="3">
        <f t="shared" si="7"/>
        <v>6</v>
      </c>
      <c r="AE18" s="3">
        <f t="shared" si="7"/>
        <v>0</v>
      </c>
      <c r="AF18" s="3">
        <f t="shared" si="7"/>
        <v>1</v>
      </c>
      <c r="AG18" s="3">
        <f t="shared" si="7"/>
        <v>0</v>
      </c>
      <c r="AH18" s="3">
        <f t="shared" si="7"/>
        <v>0</v>
      </c>
    </row>
    <row r="19" spans="1:34" x14ac:dyDescent="0.25">
      <c r="A19" s="4" t="s">
        <v>5</v>
      </c>
      <c r="B19" s="5">
        <v>44959</v>
      </c>
      <c r="C19" s="6" t="s">
        <v>12</v>
      </c>
      <c r="D19" s="7">
        <f t="shared" si="2"/>
        <v>5</v>
      </c>
      <c r="E19" s="7">
        <f t="shared" si="3"/>
        <v>2</v>
      </c>
      <c r="F19" s="7">
        <v>5</v>
      </c>
      <c r="G19" s="7">
        <v>1</v>
      </c>
      <c r="H19" t="str">
        <f>B19&amp;"_"&amp;C19&amp;"-"&amp;COUNTIFS(B$2:B19,B19,C$2:C19,C19)</f>
        <v>44959_09:00/10:00-1</v>
      </c>
    </row>
    <row r="20" spans="1:34" x14ac:dyDescent="0.25">
      <c r="A20" s="4" t="s">
        <v>6</v>
      </c>
      <c r="B20" s="5">
        <v>44959</v>
      </c>
      <c r="C20" s="6" t="s">
        <v>13</v>
      </c>
      <c r="D20" s="7">
        <f t="shared" si="2"/>
        <v>5</v>
      </c>
      <c r="E20" s="7">
        <f t="shared" si="3"/>
        <v>2</v>
      </c>
      <c r="F20" s="7">
        <v>2</v>
      </c>
      <c r="G20" s="7"/>
      <c r="H20" t="str">
        <f>B20&amp;"_"&amp;C20&amp;"-"&amp;COUNTIFS(B$2:B20,B20,C$2:C20,C20)</f>
        <v>44959_10:00/11:00-1</v>
      </c>
    </row>
    <row r="21" spans="1:34" x14ac:dyDescent="0.25">
      <c r="J21" s="15"/>
      <c r="K21" s="27">
        <v>4</v>
      </c>
      <c r="L21" s="27">
        <v>4</v>
      </c>
      <c r="M21" s="27">
        <v>4</v>
      </c>
      <c r="N21" s="31">
        <v>5</v>
      </c>
      <c r="O21" s="31">
        <v>5</v>
      </c>
      <c r="P21" s="31">
        <v>5</v>
      </c>
    </row>
    <row r="22" spans="1:34" x14ac:dyDescent="0.25">
      <c r="F22" s="8" t="s">
        <v>25</v>
      </c>
      <c r="K22" s="28" t="s">
        <v>12</v>
      </c>
      <c r="L22" s="28" t="s">
        <v>13</v>
      </c>
      <c r="M22" s="28" t="s">
        <v>14</v>
      </c>
      <c r="N22" s="32" t="s">
        <v>12</v>
      </c>
      <c r="O22" s="32" t="s">
        <v>13</v>
      </c>
      <c r="P22" s="32" t="s">
        <v>14</v>
      </c>
    </row>
    <row r="23" spans="1:34" x14ac:dyDescent="0.25">
      <c r="J23" s="15" t="s">
        <v>22</v>
      </c>
      <c r="K23" s="29">
        <f>SUMIFS(16:16,2:2,K$21,5:5,K$22)</f>
        <v>3</v>
      </c>
      <c r="L23" s="29">
        <f>SUMIFS(16:16,2:2,L$21,5:5,L$22)</f>
        <v>2</v>
      </c>
      <c r="M23" s="29">
        <f>SUMIFS(16:16,2:2,M$21,5:5,M$22)</f>
        <v>4</v>
      </c>
      <c r="N23" s="33">
        <f>SUMIFS(16:16,2:2,N$21,5:5,N$22)</f>
        <v>5</v>
      </c>
      <c r="O23" s="33">
        <f>SUMIFS(16:16,2:2,O$21,5:5,O$22)</f>
        <v>4</v>
      </c>
      <c r="P23" s="33">
        <f>SUMIFS(16:16,2:2,P$21,5:5,P$22)</f>
        <v>1</v>
      </c>
    </row>
    <row r="24" spans="1:34" x14ac:dyDescent="0.25">
      <c r="J24" s="15" t="s">
        <v>20</v>
      </c>
      <c r="K24" s="30">
        <f>SUMIFS(17:17,2:2,K$21,5:5,K$22)</f>
        <v>11</v>
      </c>
      <c r="L24" s="30">
        <f>SUMIFS(17:17,2:2,L$21,5:5,L$22)</f>
        <v>6</v>
      </c>
      <c r="M24" s="30">
        <f>SUMIFS(17:17,2:2,M$21,5:5,M$22)</f>
        <v>27</v>
      </c>
      <c r="N24" s="34">
        <f>SUMIFS(17:17,2:2,N$21,5:5,N$22)</f>
        <v>17</v>
      </c>
      <c r="O24" s="34">
        <f>SUMIFS(17:17,2:2,O$21,5:5,O$22)</f>
        <v>14</v>
      </c>
      <c r="P24" s="34">
        <f>SUMIFS(17:17,2:2,P$21,5:5,P$22)</f>
        <v>6</v>
      </c>
    </row>
    <row r="25" spans="1:34" x14ac:dyDescent="0.25">
      <c r="J25" s="15" t="s">
        <v>21</v>
      </c>
      <c r="K25" s="30">
        <f>SUMIFS(18:18,2:2,K$21,5:5,K$22)</f>
        <v>5</v>
      </c>
      <c r="L25" s="30">
        <f>SUMIFS(18:18,2:2,L$21,5:5,L$22)</f>
        <v>6</v>
      </c>
      <c r="M25" s="30">
        <f>SUMIFS(18:18,2:2,M$21,5:5,M$22)</f>
        <v>13</v>
      </c>
      <c r="N25" s="34">
        <f>SUMIFS(18:18,2:2,N$21,5:5,N$22)</f>
        <v>16</v>
      </c>
      <c r="O25" s="34">
        <f>SUMIFS(18:18,2:2,O$21,5:5,O$22)</f>
        <v>6</v>
      </c>
      <c r="P25" s="34">
        <f>SUMIFS(18:18,2:2,P$21,5:5,P$22)</f>
        <v>1</v>
      </c>
    </row>
    <row r="27" spans="1:34" x14ac:dyDescent="0.25">
      <c r="K27" s="27">
        <v>4</v>
      </c>
      <c r="L27" s="31">
        <v>5</v>
      </c>
    </row>
    <row r="28" spans="1:34" x14ac:dyDescent="0.25">
      <c r="J28" s="15" t="s">
        <v>22</v>
      </c>
      <c r="K28" s="29">
        <f>SUM(K23:M23)</f>
        <v>9</v>
      </c>
      <c r="L28" s="33">
        <f>SUM(N23:P23)</f>
        <v>10</v>
      </c>
    </row>
    <row r="29" spans="1:34" x14ac:dyDescent="0.25">
      <c r="J29" s="15" t="s">
        <v>20</v>
      </c>
      <c r="K29" s="30">
        <f t="shared" ref="K29:K30" si="8">SUM(K24:M24)</f>
        <v>44</v>
      </c>
      <c r="L29" s="34">
        <f t="shared" ref="L29:L30" si="9">SUM(N24:P24)</f>
        <v>37</v>
      </c>
    </row>
    <row r="30" spans="1:34" x14ac:dyDescent="0.25">
      <c r="J30" s="15" t="s">
        <v>21</v>
      </c>
      <c r="K30" s="30">
        <f t="shared" si="8"/>
        <v>24</v>
      </c>
      <c r="L30" s="34">
        <f t="shared" si="9"/>
        <v>23</v>
      </c>
    </row>
    <row r="34" spans="9:17" x14ac:dyDescent="0.25">
      <c r="J34" s="15"/>
      <c r="K34" s="35">
        <v>1</v>
      </c>
      <c r="L34" s="35">
        <v>1</v>
      </c>
      <c r="M34" s="35">
        <v>1</v>
      </c>
      <c r="N34" s="37">
        <v>2</v>
      </c>
      <c r="O34" s="37">
        <v>2</v>
      </c>
      <c r="P34" s="37">
        <v>2</v>
      </c>
    </row>
    <row r="35" spans="9:17" x14ac:dyDescent="0.25">
      <c r="K35" s="36" t="s">
        <v>12</v>
      </c>
      <c r="L35" s="36" t="s">
        <v>13</v>
      </c>
      <c r="M35" s="36" t="s">
        <v>14</v>
      </c>
      <c r="N35" s="38" t="s">
        <v>12</v>
      </c>
      <c r="O35" s="38" t="s">
        <v>13</v>
      </c>
      <c r="P35" s="38" t="s">
        <v>14</v>
      </c>
    </row>
    <row r="36" spans="9:17" x14ac:dyDescent="0.25">
      <c r="J36" s="15" t="s">
        <v>22</v>
      </c>
      <c r="K36" s="39">
        <f>SUMIFS(16:16,1:1,K$34,5:5,K$35)</f>
        <v>7</v>
      </c>
      <c r="L36" s="39">
        <f>SUMIFS(16:16,1:1,L$34,5:5,L$35)</f>
        <v>2</v>
      </c>
      <c r="M36" s="39">
        <f>SUMIFS(16:16,1:1,M$34,5:5,M$35)</f>
        <v>5</v>
      </c>
      <c r="N36" s="40">
        <f>SUMIFS(16:16,1:1,N$34,5:5,N$35)</f>
        <v>1</v>
      </c>
      <c r="O36" s="40">
        <f>SUMIFS(16:16,1:1,O$34,5:5,O$35)</f>
        <v>4</v>
      </c>
      <c r="P36" s="40">
        <f>SUMIFS(16:16,1:1,P$34,5:5,P$35)</f>
        <v>0</v>
      </c>
    </row>
    <row r="37" spans="9:17" x14ac:dyDescent="0.25">
      <c r="J37" s="15" t="s">
        <v>20</v>
      </c>
      <c r="K37" s="41">
        <f>SUMIFS(17:17,1:1,K$34,5:5,K$35)</f>
        <v>23</v>
      </c>
      <c r="L37" s="41">
        <f>SUMIFS(17:17,1:1,L$34,5:5,L$35)</f>
        <v>6</v>
      </c>
      <c r="M37" s="41">
        <f>SUMIFS(17:17,1:1,M$34,5:5,M$35)</f>
        <v>33</v>
      </c>
      <c r="N37" s="42">
        <f>SUMIFS(17:17,1:1,N$34,5:5,N$35)</f>
        <v>5</v>
      </c>
      <c r="O37" s="42">
        <f>SUMIFS(17:17,1:1,O$34,5:5,O$35)</f>
        <v>14</v>
      </c>
      <c r="P37" s="42">
        <f>SUMIFS(17:17,1:1,P$34,5:5,P$35)</f>
        <v>0</v>
      </c>
    </row>
    <row r="38" spans="9:17" x14ac:dyDescent="0.25">
      <c r="J38" s="15" t="s">
        <v>21</v>
      </c>
      <c r="K38" s="41">
        <f>SUMIFS(18:18,1:1,K$34,5:5,K$35)</f>
        <v>20</v>
      </c>
      <c r="L38" s="41">
        <f>SUMIFS(18:18,1:1,L$34,5:5,L$35)</f>
        <v>6</v>
      </c>
      <c r="M38" s="41">
        <f>SUMIFS(18:18,1:1,M$34,5:5,M$35)</f>
        <v>14</v>
      </c>
      <c r="N38" s="42">
        <f>SUMIFS(18:18,1:1,N$34,5:5,N$35)</f>
        <v>1</v>
      </c>
      <c r="O38" s="42">
        <f>SUMIFS(18:18,1:1,O$34,5:5,O$35)</f>
        <v>6</v>
      </c>
      <c r="P38" s="42">
        <f>SUMIFS(18:18,1:1,P$34,5:5,P$35)</f>
        <v>0</v>
      </c>
    </row>
    <row r="40" spans="9:17" x14ac:dyDescent="0.25">
      <c r="K40" s="35">
        <v>1</v>
      </c>
      <c r="L40" s="37">
        <v>2</v>
      </c>
    </row>
    <row r="41" spans="9:17" x14ac:dyDescent="0.25">
      <c r="J41" s="15" t="s">
        <v>22</v>
      </c>
      <c r="K41" s="39">
        <f>SUM(K36:M36)</f>
        <v>14</v>
      </c>
      <c r="L41" s="40">
        <f>SUM(N36:P36)</f>
        <v>5</v>
      </c>
      <c r="O41" s="18"/>
    </row>
    <row r="42" spans="9:17" x14ac:dyDescent="0.25">
      <c r="J42" s="15" t="s">
        <v>20</v>
      </c>
      <c r="K42" s="41">
        <f t="shared" ref="K42:K43" si="10">SUM(K37:M37)</f>
        <v>62</v>
      </c>
      <c r="L42" s="42">
        <f t="shared" ref="L42:L43" si="11">SUM(N37:P37)</f>
        <v>19</v>
      </c>
    </row>
    <row r="43" spans="9:17" x14ac:dyDescent="0.25">
      <c r="J43" s="15" t="s">
        <v>21</v>
      </c>
      <c r="K43" s="41">
        <f t="shared" si="10"/>
        <v>40</v>
      </c>
      <c r="L43" s="42">
        <f t="shared" si="11"/>
        <v>7</v>
      </c>
    </row>
    <row r="45" spans="9:17" x14ac:dyDescent="0.25">
      <c r="K45" s="13" t="s">
        <v>24</v>
      </c>
    </row>
    <row r="46" spans="9:17" x14ac:dyDescent="0.25">
      <c r="K46" s="13" t="s">
        <v>12</v>
      </c>
      <c r="L46" s="13" t="s">
        <v>13</v>
      </c>
      <c r="M46" s="13" t="s">
        <v>14</v>
      </c>
      <c r="N46" s="11">
        <v>4</v>
      </c>
      <c r="O46" s="11">
        <v>5</v>
      </c>
      <c r="P46" s="18">
        <v>1</v>
      </c>
      <c r="Q46" s="18">
        <v>2</v>
      </c>
    </row>
    <row r="47" spans="9:17" x14ac:dyDescent="0.25">
      <c r="I47" s="20" t="s">
        <v>23</v>
      </c>
      <c r="J47" s="16" t="s">
        <v>4</v>
      </c>
      <c r="K47" s="3">
        <f>COUNTIFS($A:$A,$J47,$C:$C,K$46)</f>
        <v>2</v>
      </c>
      <c r="L47" s="3">
        <f>COUNTIFS($A:$A,$J47,$C:$C,L$46)</f>
        <v>2</v>
      </c>
      <c r="M47" s="3">
        <f>COUNTIFS($A:$A,$J47,$C:$C,M$46)</f>
        <v>2</v>
      </c>
      <c r="N47" s="3">
        <f>COUNTIFS($A:$A,$J47,$D:$D,N$46)</f>
        <v>4</v>
      </c>
      <c r="O47" s="3">
        <f>COUNTIFS($A:$A,$J47,$D:$D,O$46)</f>
        <v>2</v>
      </c>
      <c r="P47" s="3">
        <f>COUNTIFS($A:$A,$J47,$E:$E,P$46)</f>
        <v>5</v>
      </c>
      <c r="Q47" s="3">
        <f>COUNTIFS($A:$A,$J47,$E:$E,Q$46)</f>
        <v>1</v>
      </c>
    </row>
    <row r="48" spans="9:17" x14ac:dyDescent="0.25">
      <c r="J48" s="16" t="s">
        <v>5</v>
      </c>
      <c r="K48" s="3">
        <f>COUNTIFS($A:$A,$J48,$C:$C,K$46)</f>
        <v>5</v>
      </c>
      <c r="L48" s="3">
        <f>COUNTIFS($A:$A,$J48,$C:$C,L$46)</f>
        <v>2</v>
      </c>
      <c r="M48" s="3">
        <f>COUNTIFS($A:$A,$J48,$C:$C,M$46)</f>
        <v>0</v>
      </c>
      <c r="N48" s="3">
        <f>COUNTIFS($A:$A,$J48,$D:$D,N$46)</f>
        <v>3</v>
      </c>
      <c r="O48" s="3">
        <f>COUNTIFS($A:$A,$J48,$D:$D,O$46)</f>
        <v>4</v>
      </c>
      <c r="P48" s="3">
        <f>COUNTIFS($A:$A,$J48,$E:$E,P$46)</f>
        <v>5</v>
      </c>
      <c r="Q48" s="3">
        <f>COUNTIFS($A:$A,$J48,$E:$E,Q$46)</f>
        <v>2</v>
      </c>
    </row>
    <row r="49" spans="10:17" x14ac:dyDescent="0.25">
      <c r="J49" s="16" t="s">
        <v>6</v>
      </c>
      <c r="K49" s="3">
        <f>COUNTIFS($A:$A,$J49,$C:$C,K$46)</f>
        <v>1</v>
      </c>
      <c r="L49" s="3">
        <f>COUNTIFS($A:$A,$J49,$C:$C,L$46)</f>
        <v>2</v>
      </c>
      <c r="M49" s="3">
        <f>COUNTIFS($A:$A,$J49,$C:$C,M$46)</f>
        <v>3</v>
      </c>
      <c r="N49" s="3">
        <f>COUNTIFS($A:$A,$J49,$D:$D,N$46)</f>
        <v>2</v>
      </c>
      <c r="O49" s="3">
        <f>COUNTIFS($A:$A,$J49,$D:$D,O$46)</f>
        <v>4</v>
      </c>
      <c r="P49" s="3">
        <f>COUNTIFS($A:$A,$J49,$E:$E,P$46)</f>
        <v>4</v>
      </c>
      <c r="Q49" s="3">
        <f>COUNTIFS($A:$A,$J49,$E:$E,Q$46)</f>
        <v>2</v>
      </c>
    </row>
  </sheetData>
  <phoneticPr fontId="2" type="noConversion"/>
  <dataValidations count="2">
    <dataValidation type="list" allowBlank="1" showInputMessage="1" showErrorMessage="1" sqref="A2:A20" xr:uid="{97FDE5C0-8CCD-433B-A965-425E269E873E}">
      <formula1>livreurs</formula1>
    </dataValidation>
    <dataValidation type="list" allowBlank="1" showInputMessage="1" showErrorMessage="1" sqref="C2:C20" xr:uid="{FBD951BC-0976-4FBE-9762-A7F87A7DFF2E}">
      <formula1>heures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DATA</vt:lpstr>
      <vt:lpstr>Feuil1</vt:lpstr>
      <vt:lpstr>heures</vt:lpstr>
      <vt:lpstr>livreurs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TISSOT</dc:creator>
  <cp:lastModifiedBy>TISSOT</cp:lastModifiedBy>
  <dcterms:created xsi:type="dcterms:W3CDTF">2023-02-03T22:58:38Z</dcterms:created>
  <dcterms:modified xsi:type="dcterms:W3CDTF">2023-02-05T17:31:25Z</dcterms:modified>
</cp:coreProperties>
</file>