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media/image2.png" ContentType="image/png"/>
  <Override PartName="/xl/media/image3.wmf" ContentType="image/x-wmf"/>
  <Override PartName="/xl/media/image4.png" ContentType="image/pn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  <sheet name="Feuille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<sst xmlns="http://schemas.openxmlformats.org/spreadsheetml/2006/main" count="1329" uniqueCount="669">
  <si>
    <t xml:space="preserve">COOPERATIVE ANDINES</t>
  </si>
  <si>
    <t xml:space="preserve">Pour une économie équitable</t>
  </si>
  <si>
    <t xml:space="preserve">Tarifs professionnels</t>
  </si>
  <si>
    <t xml:space="preserve">OCTOBRE 2022</t>
  </si>
  <si>
    <t xml:space="preserve">Produits alimentaires</t>
  </si>
  <si>
    <t xml:space="preserve">24  AVENUE STALINGRAD – 93240 STAINS</t>
  </si>
  <si>
    <t xml:space="preserve">Tel: 01 48 20 48 60</t>
  </si>
  <si>
    <t xml:space="preserve">Site Internet :www.andines.com // Courriel : coop@andines.com</t>
  </si>
  <si>
    <t xml:space="preserve">COOPERATIVE à capital variable  -  Siret 438 422 206 00039 Code NAF: 4638B</t>
  </si>
  <si>
    <t xml:space="preserve">Ces nouveaux tarifs annulent et remplacent les précédents.</t>
  </si>
  <si>
    <t xml:space="preserve">Nom (et prenom) du client:</t>
  </si>
  <si>
    <t xml:space="preserve">PRODUITS ALIMENTAIRES</t>
  </si>
  <si>
    <t xml:space="preserve">Code</t>
  </si>
  <si>
    <t xml:space="preserve">Produit</t>
  </si>
  <si>
    <t xml:space="preserve">Provenance</t>
  </si>
  <si>
    <t xml:space="preserve">Poids net</t>
  </si>
  <si>
    <t xml:space="preserve">TVA</t>
  </si>
  <si>
    <t xml:space="preserve">Cond.</t>
  </si>
  <si>
    <t xml:space="preserve">Prix unitaire de gros HT</t>
  </si>
  <si>
    <t xml:space="preserve">prix ttc unitaire</t>
  </si>
  <si>
    <t xml:space="preserve">CAFES &amp; THES</t>
  </si>
  <si>
    <t xml:space="preserve">RBA01</t>
  </si>
  <si>
    <t xml:space="preserve">Café Biologique SOBERANO moulu 250gr  certifié FR-BIO-01</t>
  </si>
  <si>
    <t xml:space="preserve">Colombie</t>
  </si>
  <si>
    <t xml:space="preserve">250g</t>
  </si>
  <si>
    <t xml:space="preserve">RBA02</t>
  </si>
  <si>
    <t xml:space="preserve">Café Biologique SOBERANO grain 250gr  certifié FR-BIO-01</t>
  </si>
  <si>
    <t xml:space="preserve">RBA03</t>
  </si>
  <si>
    <t xml:space="preserve">Cafe  Soberano 1kg en grains - certifié  FR-BIO-01</t>
  </si>
  <si>
    <t xml:space="preserve">1kg</t>
  </si>
  <si>
    <t xml:space="preserve">RBA40</t>
  </si>
  <si>
    <t xml:space="preserve">Café de Colombie en grains vrac -certifié FR-BIO-01</t>
  </si>
  <si>
    <t xml:space="preserve">5KG</t>
  </si>
  <si>
    <t xml:space="preserve">REP18</t>
  </si>
  <si>
    <t xml:space="preserve">Rooibos 100g</t>
  </si>
  <si>
    <t xml:space="preserve">Afrique du sud</t>
  </si>
  <si>
    <t xml:space="preserve">100g</t>
  </si>
  <si>
    <t xml:space="preserve">REP22</t>
  </si>
  <si>
    <t xml:space="preserve">Thé noir fin Kilimanjaro de Tanzanie 100g</t>
  </si>
  <si>
    <t xml:space="preserve">Tanzanie</t>
  </si>
  <si>
    <t xml:space="preserve">100 g</t>
  </si>
  <si>
    <t xml:space="preserve">RRC01</t>
  </si>
  <si>
    <t xml:space="preserve">Thé Vert Chun Mee - 100 g - certifié FR-BIO-01</t>
  </si>
  <si>
    <t xml:space="preserve">Chine</t>
  </si>
  <si>
    <t xml:space="preserve">x12</t>
  </si>
  <si>
    <t xml:space="preserve">modification de prix</t>
  </si>
  <si>
    <t xml:space="preserve">RRC02</t>
  </si>
  <si>
    <t xml:space="preserve">Thé Vert Earl Grey - 100 g – certifié FR-BIO-01</t>
  </si>
  <si>
    <t xml:space="preserve">X12</t>
  </si>
  <si>
    <t xml:space="preserve">RRC03</t>
  </si>
  <si>
    <t xml:space="preserve">Thé Vert Mang'T - 100 g – certifié FR-BIO-01</t>
  </si>
  <si>
    <t xml:space="preserve">RRC10</t>
  </si>
  <si>
    <t xml:space="preserve">Thé Noir Breakfast - 100 g - certifié FR-BIO-01</t>
  </si>
  <si>
    <t xml:space="preserve">Inde</t>
  </si>
  <si>
    <t xml:space="preserve">RRC11</t>
  </si>
  <si>
    <t xml:space="preserve">Thé Noir Earl Grey -  100 g - certifié FR-BIO-01</t>
  </si>
  <si>
    <t xml:space="preserve">RRC12</t>
  </si>
  <si>
    <t xml:space="preserve">Thé Noir Goût Russe - 100 g - certifié FR -BIO-01</t>
  </si>
  <si>
    <t xml:space="preserve">CFBA10</t>
  </si>
  <si>
    <t xml:space="preserve">infusion bruyère 50gr certifiée BIO-FR01</t>
  </si>
  <si>
    <t xml:space="preserve">Ardèche</t>
  </si>
  <si>
    <t xml:space="preserve">50gr</t>
  </si>
  <si>
    <t xml:space="preserve">x3</t>
  </si>
  <si>
    <t xml:space="preserve">CFBA14</t>
  </si>
  <si>
    <t xml:space="preserve">infusion cynorrhodon 100gr certifiée BIO-FR01</t>
  </si>
  <si>
    <t xml:space="preserve">100gr</t>
  </si>
  <si>
    <t xml:space="preserve">CLADA09</t>
  </si>
  <si>
    <t xml:space="preserve">infusion humeur pétillante certifiée BIO-FR01</t>
  </si>
  <si>
    <t xml:space="preserve">91-France</t>
  </si>
  <si>
    <t xml:space="preserve">28g</t>
  </si>
  <si>
    <t xml:space="preserve">x2</t>
  </si>
  <si>
    <t xml:space="preserve">nouveau</t>
  </si>
  <si>
    <t xml:space="preserve">CLADA04</t>
  </si>
  <si>
    <t xml:space="preserve">infusion apres repas certifiée BIO-FR01</t>
  </si>
  <si>
    <t xml:space="preserve">30g</t>
  </si>
  <si>
    <t xml:space="preserve">CLADA05</t>
  </si>
  <si>
    <t xml:space="preserve">infusion calme interieur certifiée BIO-FR01</t>
  </si>
  <si>
    <t xml:space="preserve">25g</t>
  </si>
  <si>
    <t xml:space="preserve">CLADA10</t>
  </si>
  <si>
    <t xml:space="preserve">infusion menthe poivrée certifiée BIO-FR01</t>
  </si>
  <si>
    <t xml:space="preserve">27g</t>
  </si>
  <si>
    <t xml:space="preserve">CLADA11</t>
  </si>
  <si>
    <t xml:space="preserve">infusion menthe verte certifiée BIO-FR01</t>
  </si>
  <si>
    <t xml:space="preserve">CHOCOLAT / CACAO</t>
  </si>
  <si>
    <t xml:space="preserve">CKO09</t>
  </si>
  <si>
    <t xml:space="preserve">kokichoco (noisettes enrobées de chocolat) 125g</t>
  </si>
  <si>
    <t xml:space="preserve">France</t>
  </si>
  <si>
    <t xml:space="preserve">125gr</t>
  </si>
  <si>
    <t xml:space="preserve">changement de conditionnement</t>
  </si>
  <si>
    <t xml:space="preserve">CPC01</t>
  </si>
  <si>
    <t xml:space="preserve">Tablette de chocolat au lait équitable certifié FR -BIO-01</t>
  </si>
  <si>
    <t xml:space="preserve">Rep. Dominicaine</t>
  </si>
  <si>
    <t xml:space="preserve">80g</t>
  </si>
  <si>
    <t xml:space="preserve">CPC02</t>
  </si>
  <si>
    <t xml:space="preserve">Tablette de chocolat noir équitable certifié FR -BIO-01</t>
  </si>
  <si>
    <t xml:space="preserve">changement de prix</t>
  </si>
  <si>
    <t xml:space="preserve">REP21</t>
  </si>
  <si>
    <t xml:space="preserve">Cacao en poudre certifié BO-BIO 123</t>
  </si>
  <si>
    <t xml:space="preserve">Bolivie</t>
  </si>
  <si>
    <t xml:space="preserve">250G</t>
  </si>
  <si>
    <t xml:space="preserve">CONFITURES DE FRUITS &amp; MIEL</t>
  </si>
  <si>
    <t xml:space="preserve">CEH23</t>
  </si>
  <si>
    <t xml:space="preserve">Confiture extra figue-abricot FR-BIO-01</t>
  </si>
  <si>
    <t xml:space="preserve">130gr</t>
  </si>
  <si>
    <t xml:space="preserve">RLT14</t>
  </si>
  <si>
    <t xml:space="preserve">Confiture de citrons de Sicile Libera Terra IT-BIO-01</t>
  </si>
  <si>
    <t xml:space="preserve">Italie</t>
  </si>
  <si>
    <t xml:space="preserve">270G</t>
  </si>
  <si>
    <t xml:space="preserve">RLT14OS</t>
  </si>
  <si>
    <t xml:space="preserve">confiture orange sanguine certifiée IT-BIO-01</t>
  </si>
  <si>
    <t xml:space="preserve">GOÛTERS</t>
  </si>
  <si>
    <t xml:space="preserve">RLT12A</t>
  </si>
  <si>
    <t xml:space="preserve">Biscuits avoine et amandes certifiée IT BIO</t>
  </si>
  <si>
    <t xml:space="preserve">nouvelle recette</t>
  </si>
  <si>
    <t xml:space="preserve">RLT12O</t>
  </si>
  <si>
    <t xml:space="preserve">Biscuits marmelade d'orange cacao certifiée IT Bio</t>
  </si>
  <si>
    <t xml:space="preserve">RLT12SC</t>
  </si>
  <si>
    <t xml:space="preserve">Biscuit cacao farine semi complete certifies IT BIO</t>
  </si>
  <si>
    <t xml:space="preserve">250 g</t>
  </si>
  <si>
    <t xml:space="preserve">NOUVEAU</t>
  </si>
  <si>
    <t xml:space="preserve">CEH16</t>
  </si>
  <si>
    <t xml:space="preserve">Purée Pomme-Kiwi sans sucre ajouté certifié FR-BIO-01</t>
  </si>
  <si>
    <t xml:space="preserve">250gr</t>
  </si>
  <si>
    <t xml:space="preserve">CEH17</t>
  </si>
  <si>
    <t xml:space="preserve">Purée Pomme-Amande certifié FR-BIO-01</t>
  </si>
  <si>
    <t xml:space="preserve">CKO01</t>
  </si>
  <si>
    <t xml:space="preserve">Chabraque de l'écureuil gout intense (pâte à tartiner noisette)</t>
  </si>
  <si>
    <t xml:space="preserve">230gr</t>
  </si>
  <si>
    <t xml:space="preserve">CKO10</t>
  </si>
  <si>
    <t xml:space="preserve">Crème de noisettes « casse noisette »</t>
  </si>
  <si>
    <t xml:space="preserve">380 gr</t>
  </si>
  <si>
    <t xml:space="preserve">CFDC01</t>
  </si>
  <si>
    <t xml:space="preserve">crème de chataigne des Cévennes</t>
  </si>
  <si>
    <t xml:space="preserve">Pâtes</t>
  </si>
  <si>
    <t xml:space="preserve">RLT06</t>
  </si>
  <si>
    <t xml:space="preserve">Pates spaghetti  Libera Terra 500g IT-BIO</t>
  </si>
  <si>
    <t xml:space="preserve">500g</t>
  </si>
  <si>
    <t xml:space="preserve">RLT07</t>
  </si>
  <si>
    <t xml:space="preserve">Pâtes Paccheri Libera Terra 500g  IT-BIO-01</t>
  </si>
  <si>
    <t xml:space="preserve">RLT08</t>
  </si>
  <si>
    <t xml:space="preserve">Pâtes Busiate Libera Terra  IT-BIO-01</t>
  </si>
  <si>
    <t xml:space="preserve">RLT05</t>
  </si>
  <si>
    <t xml:space="preserve">Pates Rigatoni Libera Terra certifiees 500g IT-BIO</t>
  </si>
  <si>
    <t xml:space="preserve">RLT04</t>
  </si>
  <si>
    <t xml:space="preserve">Pates Caserecce Libera Terra certifiees 500g IT-BIO</t>
  </si>
  <si>
    <t xml:space="preserve">RLT11NC</t>
  </si>
  <si>
    <t xml:space="preserve">Pates Penne Libera Terra certifiees 500g IT-BIO</t>
  </si>
  <si>
    <t xml:space="preserve">RLT06L</t>
  </si>
  <si>
    <t xml:space="preserve">Pates linguine Libera Terra certifiees 500g IT-BIO</t>
  </si>
  <si>
    <t xml:space="preserve">RLT03</t>
  </si>
  <si>
    <t xml:space="preserve">Pates Anelli Libera Terra certifiees 500g IT-BIO</t>
  </si>
  <si>
    <t xml:space="preserve">Pâtes au blé complet</t>
  </si>
  <si>
    <t xml:space="preserve">RLT11</t>
  </si>
  <si>
    <t xml:space="preserve">Pates completes Penne Rigate Libera Terra 500g IT-BIO</t>
  </si>
  <si>
    <t xml:space="preserve">RLT15</t>
  </si>
  <si>
    <t xml:space="preserve">Pates completes Pipe Rigate 500g Libera Terra certifiées IT-BIO</t>
  </si>
  <si>
    <t xml:space="preserve">RLT06l</t>
  </si>
  <si>
    <t xml:space="preserve">Pates completes Spaghetti Libera terra 500g IT-BIO</t>
  </si>
  <si>
    <t xml:space="preserve">RLT10</t>
  </si>
  <si>
    <t xml:space="preserve">Pates completes Eliche Libera Terra 500g IT-BIO</t>
  </si>
  <si>
    <t xml:space="preserve">RLT09</t>
  </si>
  <si>
    <t xml:space="preserve">Pâtes complètes Canolicchi Libera Terra 500g  IT-BIO-01</t>
  </si>
  <si>
    <t xml:space="preserve">Produits secs</t>
  </si>
  <si>
    <t xml:space="preserve">REP25</t>
  </si>
  <si>
    <t xml:space="preserve">riz Brésil 500G-mouvement des sans terre</t>
  </si>
  <si>
    <t xml:space="preserve">Brésil</t>
  </si>
  <si>
    <t xml:space="preserve">REP26</t>
  </si>
  <si>
    <t xml:space="preserve">riz basmati 500g certifié BIO DE-OKO-001</t>
  </si>
  <si>
    <t xml:space="preserve">RUF01</t>
  </si>
  <si>
    <t xml:space="preserve">Freekeh (blé vert grillé) 800grs.</t>
  </si>
  <si>
    <t xml:space="preserve">Palestine</t>
  </si>
  <si>
    <t xml:space="preserve">800g</t>
  </si>
  <si>
    <t xml:space="preserve">RUM01</t>
  </si>
  <si>
    <t xml:space="preserve">Maftoul de Palestine 800g</t>
  </si>
  <si>
    <t xml:space="preserve">REP05</t>
  </si>
  <si>
    <t xml:space="preserve">Riz rouge du Cambodge</t>
  </si>
  <si>
    <t xml:space="preserve">Cambodge</t>
  </si>
  <si>
    <t xml:space="preserve">REP05B</t>
  </si>
  <si>
    <t xml:space="preserve">Riz brun du Cambodge</t>
  </si>
  <si>
    <t xml:space="preserve">REP10</t>
  </si>
  <si>
    <t xml:space="preserve">Quinoa blanc Bolivie 500g</t>
  </si>
  <si>
    <t xml:space="preserve">X5</t>
  </si>
  <si>
    <t xml:space="preserve">retour en stock</t>
  </si>
  <si>
    <t xml:space="preserve">REP08</t>
  </si>
  <si>
    <t xml:space="preserve">Quinoa noir 500g</t>
  </si>
  <si>
    <t xml:space="preserve">RES02</t>
  </si>
  <si>
    <t xml:space="preserve">Sésame bigarré 500 G</t>
  </si>
  <si>
    <t xml:space="preserve">Burkina Faso</t>
  </si>
  <si>
    <t xml:space="preserve">Sésame bigarré 250 G</t>
  </si>
  <si>
    <t xml:space="preserve">RFA02</t>
  </si>
  <si>
    <t xml:space="preserve">Haricots noirs d'Equateur 1kg</t>
  </si>
  <si>
    <t xml:space="preserve">Equateur</t>
  </si>
  <si>
    <t xml:space="preserve">RFA05</t>
  </si>
  <si>
    <t xml:space="preserve">Haricots noirs d'Equateur 500gr</t>
  </si>
  <si>
    <t xml:space="preserve">REP17</t>
  </si>
  <si>
    <t xml:space="preserve">Sucre roux bio en poudre d'Equateur (1kg) certifié FR-BIO-01</t>
  </si>
  <si>
    <t xml:space="preserve">fruits secs</t>
  </si>
  <si>
    <t xml:space="preserve">CKO02</t>
  </si>
  <si>
    <t xml:space="preserve">Amandes en coque 1kg</t>
  </si>
  <si>
    <t xml:space="preserve">CKO11</t>
  </si>
  <si>
    <t xml:space="preserve">Noisettes décortiquées 5kg</t>
  </si>
  <si>
    <t xml:space="preserve">5kg</t>
  </si>
  <si>
    <t xml:space="preserve">RUD04</t>
  </si>
  <si>
    <t xml:space="preserve">Dattes Medjoul "Jumbo" 500g</t>
  </si>
  <si>
    <t xml:space="preserve">nouvelle récolte</t>
  </si>
  <si>
    <t xml:space="preserve">CKO05</t>
  </si>
  <si>
    <t xml:space="preserve">noisettes entières en sachet de 500g</t>
  </si>
  <si>
    <t xml:space="preserve">CKO06</t>
  </si>
  <si>
    <t xml:space="preserve">noix lara en coque sachet 500g</t>
  </si>
  <si>
    <t xml:space="preserve">PRODUITS SECS VRAC</t>
  </si>
  <si>
    <t xml:space="preserve">REP</t>
  </si>
  <si>
    <t xml:space="preserve">riz blanc Brésil 5kg</t>
  </si>
  <si>
    <t xml:space="preserve">x1</t>
  </si>
  <si>
    <t xml:space="preserve">riz blanc basmati 5kg certifié BIO DE-OKO-001</t>
  </si>
  <si>
    <t xml:space="preserve">riz blanc Brésil 25kg</t>
  </si>
  <si>
    <t xml:space="preserve">25kg</t>
  </si>
  <si>
    <t xml:space="preserve">riz blanc basmati 25kg certifié BIO DE-OKO-001</t>
  </si>
  <si>
    <t xml:space="preserve">Riz rouge du Cambodge 5kg</t>
  </si>
  <si>
    <t xml:space="preserve">Riz brun du Cambodge 5kg</t>
  </si>
  <si>
    <t xml:space="preserve">RES</t>
  </si>
  <si>
    <t xml:space="preserve">Sésame Bigarré 2kg</t>
  </si>
  <si>
    <t xml:space="preserve">2kg</t>
  </si>
  <si>
    <t xml:space="preserve">RFA04</t>
  </si>
  <si>
    <t xml:space="preserve">haricots noirs 5kg</t>
  </si>
  <si>
    <t xml:space="preserve">CONSERVES</t>
  </si>
  <si>
    <t xml:space="preserve">RLT16</t>
  </si>
  <si>
    <t xml:space="preserve">purée de tomates siccagno 410gr certifiée IT-BIO</t>
  </si>
  <si>
    <t xml:space="preserve">410GR</t>
  </si>
  <si>
    <t xml:space="preserve">CEH27</t>
  </si>
  <si>
    <t xml:space="preserve">Ratatouille artisanale à l'huile d'Olive FR-BIO-01</t>
  </si>
  <si>
    <t xml:space="preserve">325gr</t>
  </si>
  <si>
    <t xml:space="preserve">CEH07</t>
  </si>
  <si>
    <t xml:space="preserve">Tajine végétarien aux fruits secs certifié FR-BIO-01</t>
  </si>
  <si>
    <t xml:space="preserve">CEH26</t>
  </si>
  <si>
    <t xml:space="preserve">Haricots Noirs Andines (en conserve) 750 ml</t>
  </si>
  <si>
    <t xml:space="preserve">730 gr</t>
  </si>
  <si>
    <t xml:space="preserve">offre salade d'été-10%</t>
  </si>
  <si>
    <t xml:space="preserve">RLT18</t>
  </si>
  <si>
    <t xml:space="preserve">Tartinable d'aubergines130g certifiée IT-BIO-01</t>
  </si>
  <si>
    <t xml:space="preserve">RLT17</t>
  </si>
  <si>
    <t xml:space="preserve">tartinable d'artichaut 130gr certifié IT BIO</t>
  </si>
  <si>
    <t xml:space="preserve">CEH02</t>
  </si>
  <si>
    <t xml:space="preserve">Ma P'tite soupe Délice du Potager  certifié FR-BIO-01</t>
  </si>
  <si>
    <t xml:space="preserve">500ml</t>
  </si>
  <si>
    <t xml:space="preserve">CEH05</t>
  </si>
  <si>
    <t xml:space="preserve">Gaspacho provençal au basilic frais certifie FR-BIO-01</t>
  </si>
  <si>
    <t xml:space="preserve">CEH0301</t>
  </si>
  <si>
    <t xml:space="preserve">Ma P'tite soupe DUO délices de pois cassés certifie FR-BIO-01</t>
  </si>
  <si>
    <t xml:space="preserve">CEH0302</t>
  </si>
  <si>
    <t xml:space="preserve">Ma P'tite soupe Lentilles Corail Tomate  certifié FR-BIO-01</t>
  </si>
  <si>
    <t xml:space="preserve">CFB02</t>
  </si>
  <si>
    <t xml:space="preserve">Effiloché de boeuf nature (150gr) FR-BIO-01</t>
  </si>
  <si>
    <t xml:space="preserve">150gr</t>
  </si>
  <si>
    <t xml:space="preserve">CFB05</t>
  </si>
  <si>
    <t xml:space="preserve">Effiloché de boeuf aux olives (150g) FR-BIO-01</t>
  </si>
  <si>
    <t xml:space="preserve">CFB04</t>
  </si>
  <si>
    <t xml:space="preserve">Effiloché de boeuf au curry (150g) FR-BIO-01</t>
  </si>
  <si>
    <t xml:space="preserve">CFB03</t>
  </si>
  <si>
    <t xml:space="preserve">Effiloché de boeuf au paprika (150g) FR-BIO-01</t>
  </si>
  <si>
    <t xml:space="preserve">PRODUITS DE LA MER</t>
  </si>
  <si>
    <t xml:space="preserve">COA04</t>
  </si>
  <si>
    <t xml:space="preserve">Rillettes de thon blanc germon - 200gr</t>
  </si>
  <si>
    <t xml:space="preserve">200 g</t>
  </si>
  <si>
    <t xml:space="preserve">x6</t>
  </si>
  <si>
    <t xml:space="preserve">COA05</t>
  </si>
  <si>
    <t xml:space="preserve">Rillettes de maquereau - 200gr</t>
  </si>
  <si>
    <t xml:space="preserve">COA06</t>
  </si>
  <si>
    <t xml:space="preserve">Rillettes de sardine - 200gr</t>
  </si>
  <si>
    <t xml:space="preserve">COA08</t>
  </si>
  <si>
    <t xml:space="preserve">Thon blanc germon à l'huile d'olive</t>
  </si>
  <si>
    <t xml:space="preserve">COA09</t>
  </si>
  <si>
    <t xml:space="preserve">Filets de maquereau à l'huile d'olive</t>
  </si>
  <si>
    <t xml:space="preserve">280 g</t>
  </si>
  <si>
    <t xml:space="preserve">COA14</t>
  </si>
  <si>
    <t xml:space="preserve">Sardines de Saint Gué à l'huile d'olive - 280 gr</t>
  </si>
  <si>
    <t xml:space="preserve">COA14P</t>
  </si>
  <si>
    <t xml:space="preserve">Sardine de "Saint Gué" à l'huile d'Olive - 180 gr</t>
  </si>
  <si>
    <t xml:space="preserve">180g</t>
  </si>
  <si>
    <t xml:space="preserve">COA22</t>
  </si>
  <si>
    <t xml:space="preserve">Foie de Lotte "petit prince" - 200 gr</t>
  </si>
  <si>
    <t xml:space="preserve">200g</t>
  </si>
  <si>
    <t xml:space="preserve">COA18</t>
  </si>
  <si>
    <t xml:space="preserve">Tartare Océane</t>
  </si>
  <si>
    <t xml:space="preserve">COA20W</t>
  </si>
  <si>
    <t xml:space="preserve">Soupes de poissons au wakamé 680</t>
  </si>
  <si>
    <t xml:space="preserve">HUILES ALIMENTAIRES / VINAIGRES</t>
  </si>
  <si>
    <t xml:space="preserve">RUA02</t>
  </si>
  <si>
    <t xml:space="preserve">Huile d'Olive Extra Vierge Conv. 75cl.</t>
  </si>
  <si>
    <t xml:space="preserve">75cl</t>
  </si>
  <si>
    <t xml:space="preserve">nouvelle recolte</t>
  </si>
  <si>
    <t xml:space="preserve">RUA03</t>
  </si>
  <si>
    <t xml:space="preserve">Huile d'Olive Extra Vierge Bio. 75cl.</t>
  </si>
  <si>
    <t xml:space="preserve">RUA07</t>
  </si>
  <si>
    <t xml:space="preserve">BIB 5L d'huile d'Olive Extra Vierge "conventionnelle"</t>
  </si>
  <si>
    <t xml:space="preserve">5l</t>
  </si>
  <si>
    <t xml:space="preserve">RUA05</t>
  </si>
  <si>
    <t xml:space="preserve">BIB 5L Huile Extra Vierge certifiée Bio</t>
  </si>
  <si>
    <t xml:space="preserve">CRA01</t>
  </si>
  <si>
    <t xml:space="preserve">Huile vierge de chanvre - 25cl - certifié FR-BIO-01</t>
  </si>
  <si>
    <t xml:space="preserve">25cl</t>
  </si>
  <si>
    <t xml:space="preserve">x4</t>
  </si>
  <si>
    <t xml:space="preserve">RCD10</t>
  </si>
  <si>
    <t xml:space="preserve">Vinaigre de Cidre 50cl -  FR-BIO-01</t>
  </si>
  <si>
    <t xml:space="preserve">50cl</t>
  </si>
  <si>
    <t xml:space="preserve">RCD11</t>
  </si>
  <si>
    <t xml:space="preserve">Vinaigre fût de chêne poire - FR-BIO-01</t>
  </si>
  <si>
    <t xml:space="preserve">RCD12</t>
  </si>
  <si>
    <t xml:space="preserve">Vinaigre de cidre au basilic -  FR-BIO-01</t>
  </si>
  <si>
    <t xml:space="preserve">RCD13</t>
  </si>
  <si>
    <t xml:space="preserve">Vinaigre de cidre vieilli en fût de chêne FR-BIO-01</t>
  </si>
  <si>
    <t xml:space="preserve">EPICES-AROMATES</t>
  </si>
  <si>
    <t xml:space="preserve">CLADA01</t>
  </si>
  <si>
    <t xml:space="preserve">pot herbes de provence certifie BIO-FR01</t>
  </si>
  <si>
    <t xml:space="preserve">CLADA02</t>
  </si>
  <si>
    <t xml:space="preserve">pot aromates grillades certifié BIO-FR01</t>
  </si>
  <si>
    <t xml:space="preserve">CLADA03</t>
  </si>
  <si>
    <t xml:space="preserve">pot aromates salade certifié FR-BIO01</t>
  </si>
  <si>
    <t xml:space="preserve">REP23</t>
  </si>
  <si>
    <t xml:space="preserve">Gingembre Séché en morceau - vrac- (à infuser)</t>
  </si>
  <si>
    <t xml:space="preserve">Sri Lanka</t>
  </si>
  <si>
    <t xml:space="preserve">1 kg</t>
  </si>
  <si>
    <t xml:space="preserve">REP11</t>
  </si>
  <si>
    <t xml:space="preserve">Curry moulu  pot 40g</t>
  </si>
  <si>
    <t xml:space="preserve">40g</t>
  </si>
  <si>
    <t xml:space="preserve">RFG02</t>
  </si>
  <si>
    <t xml:space="preserve">Curcuma en poudre  pot 40gr -</t>
  </si>
  <si>
    <t xml:space="preserve">REP20P</t>
  </si>
  <si>
    <t xml:space="preserve">Gingembre pot 40g</t>
  </si>
  <si>
    <t xml:space="preserve">RFG07</t>
  </si>
  <si>
    <t xml:space="preserve">Poivre Noir en grain -pot 40 gr -</t>
  </si>
  <si>
    <t xml:space="preserve">REP12</t>
  </si>
  <si>
    <t xml:space="preserve">Clous de girofle pot15g</t>
  </si>
  <si>
    <t xml:space="preserve">15g</t>
  </si>
  <si>
    <t xml:space="preserve">RUZ03</t>
  </si>
  <si>
    <t xml:space="preserve">Zaatar (pot 35G)</t>
  </si>
  <si>
    <t xml:space="preserve">35g</t>
  </si>
  <si>
    <t xml:space="preserve">RUZ01</t>
  </si>
  <si>
    <t xml:space="preserve">Zaatar (vrac) 1kg</t>
  </si>
  <si>
    <t xml:space="preserve">CFI01</t>
  </si>
  <si>
    <t xml:space="preserve">mange tout le pot 85g-condiment pimente</t>
  </si>
  <si>
    <t xml:space="preserve">Hérault – 34</t>
  </si>
  <si>
    <t xml:space="preserve">85g</t>
  </si>
  <si>
    <t xml:space="preserve">BOISSONS SANS ALCOOL</t>
  </si>
  <si>
    <t xml:space="preserve">CFDI03</t>
  </si>
  <si>
    <t xml:space="preserve">Jus de Baobab Faso Die</t>
  </si>
  <si>
    <t xml:space="preserve">Normandie</t>
  </si>
  <si>
    <t xml:space="preserve">1L</t>
  </si>
  <si>
    <t xml:space="preserve">CFDI05</t>
  </si>
  <si>
    <t xml:space="preserve">jus de bissap Faso'Die</t>
  </si>
  <si>
    <t xml:space="preserve">CFDI01</t>
  </si>
  <si>
    <t xml:space="preserve">jus de bissap gingembre Faso'Die</t>
  </si>
  <si>
    <t xml:space="preserve">CFDI02</t>
  </si>
  <si>
    <t xml:space="preserve">jus de gingembre Faso'Die</t>
  </si>
  <si>
    <t xml:space="preserve">CFDI04</t>
  </si>
  <si>
    <t xml:space="preserve">jus de gingembre curcuma Faso'Die</t>
  </si>
  <si>
    <t xml:space="preserve">RCD03</t>
  </si>
  <si>
    <t xml:space="preserve">Jus de pomme Marcotte 1L certifié FR-BIO-01</t>
  </si>
  <si>
    <t xml:space="preserve">1l</t>
  </si>
  <si>
    <t xml:space="preserve">CFA01</t>
  </si>
  <si>
    <t xml:space="preserve">Nectar d'abricot 1L ferme de l'Ayguemarse</t>
  </si>
  <si>
    <t xml:space="preserve">Drome</t>
  </si>
  <si>
    <t xml:space="preserve">CFA02</t>
  </si>
  <si>
    <t xml:space="preserve">Nectar de cerise 75cl ferme de l'Ayguemarse</t>
  </si>
  <si>
    <t xml:space="preserve">75 cl</t>
  </si>
  <si>
    <t xml:space="preserve">CFBA02</t>
  </si>
  <si>
    <t xml:space="preserve">sirop de framboise-certifié FR-BIO-01</t>
  </si>
  <si>
    <t xml:space="preserve">50 cl</t>
  </si>
  <si>
    <t xml:space="preserve">CFBA03</t>
  </si>
  <si>
    <t xml:space="preserve">sirop de myrtille certifié FR-BIO-01</t>
  </si>
  <si>
    <t xml:space="preserve">CFBA01</t>
  </si>
  <si>
    <t xml:space="preserve">Sirop de menthe -certifié FR-BIO-01</t>
  </si>
  <si>
    <t xml:space="preserve">CFBA04</t>
  </si>
  <si>
    <t xml:space="preserve">sirop de  violette certifié FR-BIO-01</t>
  </si>
  <si>
    <t xml:space="preserve">CFBA13</t>
  </si>
  <si>
    <t xml:space="preserve">sirop de verveine certifié FR-BIO-01</t>
  </si>
  <si>
    <t xml:space="preserve">CFBA05</t>
  </si>
  <si>
    <t xml:space="preserve">sirop de chataigne certifié FR-BIO-01</t>
  </si>
  <si>
    <t xml:space="preserve">CFBA16</t>
  </si>
  <si>
    <t xml:space="preserve">sirop de sapin certifié FR-BIO-01</t>
  </si>
  <si>
    <t xml:space="preserve">RCB45LIMF</t>
  </si>
  <si>
    <t xml:space="preserve">Limonade artisanale au citron Fût 20L (solidaire -Esat Les Rateliers)</t>
  </si>
  <si>
    <t xml:space="preserve">20L</t>
  </si>
  <si>
    <t xml:space="preserve">au sucre de canne non raffiné et vrai citron, disponible au Cafézoîde à la pression</t>
  </si>
  <si>
    <t xml:space="preserve">BIERES ET CIDRE 33cl.</t>
  </si>
  <si>
    <t xml:space="preserve">RBNS01</t>
  </si>
  <si>
    <t xml:space="preserve">Bière Da Funk brasserie no Science 33cl</t>
  </si>
  <si>
    <t xml:space="preserve">Belgique</t>
  </si>
  <si>
    <t xml:space="preserve">33cl</t>
  </si>
  <si>
    <t xml:space="preserve">RBNS02</t>
  </si>
  <si>
    <t xml:space="preserve">Bière Noisy Pale Ale brasserie no science 33cl</t>
  </si>
  <si>
    <t xml:space="preserve">RBNS03</t>
  </si>
  <si>
    <t xml:space="preserve">Bière sabotage brasserie no science 33cl</t>
  </si>
  <si>
    <t xml:space="preserve">RBNS05</t>
  </si>
  <si>
    <t xml:space="preserve">Bière whack cacao brasserie no science 33cl</t>
  </si>
  <si>
    <t xml:space="preserve">RCB45BA</t>
  </si>
  <si>
    <t xml:space="preserve">Bière Blanche (4°) "Bell de Loing" (solidaire -Esat Les Rateliers)</t>
  </si>
  <si>
    <t xml:space="preserve">France - 45</t>
  </si>
  <si>
    <t xml:space="preserve">transport fluvial</t>
  </si>
  <si>
    <t xml:space="preserve">RCB45BO</t>
  </si>
  <si>
    <t xml:space="preserve">Bière Blonde (5,5°) "Bell de Loing" (solidaire -Esat Les Rateliers)</t>
  </si>
  <si>
    <t xml:space="preserve">RCB45AM</t>
  </si>
  <si>
    <t xml:space="preserve">Bière Ambrée (5,5°) "Bell de Loing" (solidaire -Esat Les Rateliers)</t>
  </si>
  <si>
    <t xml:space="preserve">RCB45BR</t>
  </si>
  <si>
    <t xml:space="preserve">Bière Brune (7,5°) "Bell de Loing" (solidaire -Esat Les Rateliers)</t>
  </si>
  <si>
    <t xml:space="preserve">RCB45R</t>
  </si>
  <si>
    <t xml:space="preserve">Bière Rousse (8°) "Bell de Loing" (solidaire  -Esat Les Rateliers)</t>
  </si>
  <si>
    <t xml:space="preserve">RCB45SA</t>
  </si>
  <si>
    <t xml:space="preserve">Bière Blonde au Safran (5,5°) "Bell de Loing" (solidaire -Esat Les Rateliers)</t>
  </si>
  <si>
    <t xml:space="preserve">RCB822G</t>
  </si>
  <si>
    <t xml:space="preserve">biere missioux shoyu Kaiso Biru (33cl)</t>
  </si>
  <si>
    <t xml:space="preserve">France - 82</t>
  </si>
  <si>
    <t xml:space="preserve">33 cl</t>
  </si>
  <si>
    <t xml:space="preserve">RCB822IMS</t>
  </si>
  <si>
    <t xml:space="preserve">bière missioux Un peu de dessert (33cl)</t>
  </si>
  <si>
    <t xml:space="preserve">RCB822LC</t>
  </si>
  <si>
    <t xml:space="preserve">bière missioux collab La commune Session IPA (33cl)</t>
  </si>
  <si>
    <t xml:space="preserve">RCB822S</t>
  </si>
  <si>
    <t xml:space="preserve">bière missioux blanche Sirocco (33cl)</t>
  </si>
  <si>
    <t xml:space="preserve">RCB822TA</t>
  </si>
  <si>
    <t xml:space="preserve">bière missioux Tajine Abricot (33cl)</t>
  </si>
  <si>
    <t xml:space="preserve">RCB82EM</t>
  </si>
  <si>
    <t xml:space="preserve">bière missioux Espiritu Michelada (33cl)</t>
  </si>
  <si>
    <t xml:space="preserve">RCB82COT</t>
  </si>
  <si>
    <t xml:space="preserve">bière missioux cup of tea (33cl)</t>
  </si>
  <si>
    <t xml:space="preserve">RCB82AA</t>
  </si>
  <si>
    <t xml:space="preserve">bière missioux Amber Ale (33cl)</t>
  </si>
  <si>
    <t xml:space="preserve">RCB82RP</t>
  </si>
  <si>
    <t xml:space="preserve">bière missioux Smoked Rye Porter (33cl)</t>
  </si>
  <si>
    <t xml:space="preserve">RCB82NHJ</t>
  </si>
  <si>
    <t xml:space="preserve">bière missioux New Hoppy Jasmine (33cl)</t>
  </si>
  <si>
    <t xml:space="preserve">RCB93</t>
  </si>
  <si>
    <t xml:space="preserve">Bière "la 9.3 du container"   fortement ambrée (9,3°)</t>
  </si>
  <si>
    <t xml:space="preserve">NOUVEL ARRIVAGE</t>
  </si>
  <si>
    <t xml:space="preserve">RCB77BL</t>
  </si>
  <si>
    <t xml:space="preserve">bière blonde sans alcool BIO-FR-01 Grand Morin</t>
  </si>
  <si>
    <t xml:space="preserve">France - 77</t>
  </si>
  <si>
    <t xml:space="preserve">RCD02</t>
  </si>
  <si>
    <t xml:space="preserve">Petit Cidre Fermier (33 cl) certifié Bio - SCOP Marcotte</t>
  </si>
  <si>
    <t xml:space="preserve">BIERES ET CIDRE grand format 75 cl</t>
  </si>
  <si>
    <t xml:space="preserve">RCB932BF</t>
  </si>
  <si>
    <t xml:space="preserve">Bière des faucheurs (7,5°)-Les collectifs de faucheurs volontaires</t>
  </si>
  <si>
    <t xml:space="preserve">FRANCE</t>
  </si>
  <si>
    <t xml:space="preserve">75CL</t>
  </si>
  <si>
    <t xml:space="preserve">X6</t>
  </si>
  <si>
    <t xml:space="preserve">RCB45BAG</t>
  </si>
  <si>
    <t xml:space="preserve">RCB45BOG</t>
  </si>
  <si>
    <t xml:space="preserve">Bière Blonde (5,5°) "Bell de Loing" (solidaire  -Esat Les Rateliers)</t>
  </si>
  <si>
    <t xml:space="preserve">RCB45AMG</t>
  </si>
  <si>
    <t xml:space="preserve">Bière Ambrée (5,5°) "Bell de Loing" (solidaire  -Esat Les Rateliers)</t>
  </si>
  <si>
    <t xml:space="preserve">RCB45BRG</t>
  </si>
  <si>
    <t xml:space="preserve">Bière Brune (7,5°) "Bell de Loing" (solidaire  -Esat Les Rateliers)</t>
  </si>
  <si>
    <t xml:space="preserve">RCB45RG</t>
  </si>
  <si>
    <t xml:space="preserve">RCB45SAG</t>
  </si>
  <si>
    <t xml:space="preserve">Bière Blonde au Safran (5,5°) "Bell de Loing" (solidaire  -Esat Les Rateliers)</t>
  </si>
  <si>
    <t xml:space="preserve">RCB77TRG</t>
  </si>
  <si>
    <t xml:space="preserve">bière triple 75cl  HEY GIU  Grand Morin  FR-BIO-01</t>
  </si>
  <si>
    <t xml:space="preserve">RCD01</t>
  </si>
  <si>
    <t xml:space="preserve">Cidre Fermier (75 cl) certifié Bio - SCOP Marcotte</t>
  </si>
  <si>
    <t xml:space="preserve">France - 76</t>
  </si>
  <si>
    <t xml:space="preserve">VINS bouteilles et cubis</t>
  </si>
  <si>
    <t xml:space="preserve">CFL31</t>
  </si>
  <si>
    <t xml:space="preserve">Vin rouge la Barotte BIB 3 Litres certifié BIO-FR01</t>
  </si>
  <si>
    <t xml:space="preserve">3L</t>
  </si>
  <si>
    <t xml:space="preserve">X1</t>
  </si>
  <si>
    <t xml:space="preserve">CFL33</t>
  </si>
  <si>
    <t xml:space="preserve">Vin blanc la Barotte BIB 3 litres certifié BIO-FR01</t>
  </si>
  <si>
    <t xml:space="preserve">CFL34</t>
  </si>
  <si>
    <t xml:space="preserve">Vin rouge AOP Bordeaux Emile Grelier certifie BIO FR 01</t>
  </si>
  <si>
    <t xml:space="preserve">France-33</t>
  </si>
  <si>
    <t xml:space="preserve">nouveau agroforesterie et transport fluvial</t>
  </si>
  <si>
    <t xml:space="preserve">CVB01</t>
  </si>
  <si>
    <t xml:space="preserve">vin rouge Val Beylie cuvée Plaisir certifié BIO FR01</t>
  </si>
  <si>
    <t xml:space="preserve">CVB02</t>
  </si>
  <si>
    <t xml:space="preserve">vin blanc Val Beylie Demoiselle certifié BIO-FR01</t>
  </si>
  <si>
    <t xml:space="preserve">CVB03</t>
  </si>
  <si>
    <t xml:space="preserve">vin rouge Val Beylie Harmonie certifié FR-BIO01</t>
  </si>
  <si>
    <t xml:space="preserve">CVB04</t>
  </si>
  <si>
    <t xml:space="preserve">vin rouge Val Beylie Originel certifié BIO-FR01</t>
  </si>
  <si>
    <t xml:space="preserve">CCM02</t>
  </si>
  <si>
    <t xml:space="preserve">vin rouge Minervois "A Main levée" 75cl. certifiée FR-BIO-01</t>
  </si>
  <si>
    <t xml:space="preserve">France - 11</t>
  </si>
  <si>
    <t xml:space="preserve">CCM01</t>
  </si>
  <si>
    <t xml:space="preserve">vin rouge Minervois "A pleine Main" 75cl. certifiée FR-BIO-01</t>
  </si>
  <si>
    <t xml:space="preserve">CMI01</t>
  </si>
  <si>
    <t xml:space="preserve">Vin Rouge cuvée RUSTIQUE-IGP Ardèche -   FR-BIO-01</t>
  </si>
  <si>
    <t xml:space="preserve">France - 07</t>
  </si>
  <si>
    <t xml:space="preserve">CMI02</t>
  </si>
  <si>
    <t xml:space="preserve">Vin rouge cuvée d'ALPHONSE-IGP Ardèche -   FR-BIO-01</t>
  </si>
  <si>
    <t xml:space="preserve">CMI05G</t>
  </si>
  <si>
    <t xml:space="preserve">Grenache (vieilles vignes) Syrah des Faucheurs - FR-BIO-01</t>
  </si>
  <si>
    <t xml:space="preserve">CMI07</t>
  </si>
  <si>
    <t xml:space="preserve">vin blanc La Montagnère-certifié BIO-FR01</t>
  </si>
  <si>
    <t xml:space="preserve">CMI08</t>
  </si>
  <si>
    <t xml:space="preserve">vin rosé des faucheurs certifié BIO FR 01</t>
  </si>
  <si>
    <t xml:space="preserve">CRD01</t>
  </si>
  <si>
    <t xml:space="preserve">L'ASTRUC – Vin rouge SIG  certifié FR-BIO-01</t>
  </si>
  <si>
    <t xml:space="preserve">France - 33</t>
  </si>
  <si>
    <t xml:space="preserve">CRD02</t>
  </si>
  <si>
    <t xml:space="preserve">Lo RISOLET-  Vin blanc SIG certifié FR-BIO-01</t>
  </si>
  <si>
    <t xml:space="preserve">Vin blanc moelleux Rosette- Bergerac ch. Tuquet certifié FR-BIO-01</t>
  </si>
  <si>
    <t xml:space="preserve">Apéritifs</t>
  </si>
  <si>
    <t xml:space="preserve">CFBA06</t>
  </si>
  <si>
    <t xml:space="preserve">apéritif gentiane certifié FR-BIO-01</t>
  </si>
  <si>
    <t xml:space="preserve">CFBA07</t>
  </si>
  <si>
    <t xml:space="preserve">apéritif myrtille certifié FR-BIO-01</t>
  </si>
  <si>
    <t xml:space="preserve">CFBA08</t>
  </si>
  <si>
    <t xml:space="preserve">apéritif chataigne certifié FR-BIO-01</t>
  </si>
  <si>
    <t xml:space="preserve">CFBA19</t>
  </si>
  <si>
    <t xml:space="preserve">apéritif framboise certifié BIO-FR-01</t>
  </si>
  <si>
    <t xml:space="preserve">Conditions de vente et de livraison</t>
  </si>
  <si>
    <t xml:space="preserve">Franco de Port via Point Relais: Dans la limite de 25kg de marchandise pour toute commande superieur à 250 euros d'achat.</t>
  </si>
  <si>
    <t xml:space="preserve">Franco à la palette (superieur à 200kg): à partir de 800 euros de commande. Nous encourageons donc vivement de mutualiser le transport avec d'autres partenaires afin d'atteindre ce franco.</t>
  </si>
  <si>
    <t xml:space="preserve">Veuillez nous appeler si ces conditions posent un souci, nous étudierons au cas par cas les différentes possibilités d'expeditions…</t>
  </si>
  <si>
    <t xml:space="preserve">La Coopérative Andines s'engage à respecter son Guide d'engagements pour une économie équitable et solidaire</t>
  </si>
  <si>
    <t xml:space="preserve">Tarifs professionnels Produits Hygiène &amp; Soin Du Corps</t>
  </si>
  <si>
    <t xml:space="preserve">Mai 2022</t>
  </si>
  <si>
    <t xml:space="preserve">HYGIENE</t>
  </si>
  <si>
    <t xml:space="preserve">FP01</t>
  </si>
  <si>
    <t xml:space="preserve">Mouchoirs POPEE</t>
  </si>
  <si>
    <t xml:space="preserve">FP02</t>
  </si>
  <si>
    <t xml:space="preserve">Papier toilette POPEE-paquet de 6 rouleaux sous film</t>
  </si>
  <si>
    <t xml:space="preserve">SAVONS</t>
  </si>
  <si>
    <t xml:space="preserve">CKO12</t>
  </si>
  <si>
    <t xml:space="preserve">savon surgras noisette</t>
  </si>
  <si>
    <t xml:space="preserve">cko12p</t>
  </si>
  <si>
    <t xml:space="preserve">mini savon surgras noisette</t>
  </si>
  <si>
    <t xml:space="preserve">35gr</t>
  </si>
  <si>
    <t xml:space="preserve">RVF02</t>
  </si>
  <si>
    <t xml:space="preserve">savon artisanal "La grande Jeanne" lait miel</t>
  </si>
  <si>
    <t xml:space="preserve">France (Loire)</t>
  </si>
  <si>
    <t xml:space="preserve">RVF03</t>
  </si>
  <si>
    <t xml:space="preserve">savon artisanal "La grande Jeanne" lavande</t>
  </si>
  <si>
    <t xml:space="preserve">RVF04</t>
  </si>
  <si>
    <t xml:space="preserve">savon artisanal "La grande Jeanne" ortie</t>
  </si>
  <si>
    <t xml:space="preserve">RVF05</t>
  </si>
  <si>
    <t xml:space="preserve">savon artisanal "La grande Jeanne" lait</t>
  </si>
  <si>
    <t xml:space="preserve">RVF06</t>
  </si>
  <si>
    <t xml:space="preserve">savon artisanal "La grande Jeanne" lait chanvre</t>
  </si>
  <si>
    <t xml:space="preserve">IFP0001</t>
  </si>
  <si>
    <t xml:space="preserve">Savon Artisanal au Neem - aromathérapie - 75gr</t>
  </si>
  <si>
    <t xml:space="preserve">75 gr</t>
  </si>
  <si>
    <t xml:space="preserve">x5</t>
  </si>
  <si>
    <t xml:space="preserve">IFP0002</t>
  </si>
  <si>
    <t xml:space="preserve">Savon artisanal Rocou avec aromathérapie -75gr</t>
  </si>
  <si>
    <t xml:space="preserve">IFP0003</t>
  </si>
  <si>
    <t xml:space="preserve">Savon artisanal au Santal -Aromatherapie - 75gr</t>
  </si>
  <si>
    <t xml:space="preserve">IFP0004</t>
  </si>
  <si>
    <t xml:space="preserve">Savon artisanal Spiruline avec aromathérapie- 75gr</t>
  </si>
  <si>
    <t xml:space="preserve">IFP0005</t>
  </si>
  <si>
    <t xml:space="preserve">Savon artisanal Curcuma avec aromathérapie-75gr</t>
  </si>
  <si>
    <t xml:space="preserve">IFP0006</t>
  </si>
  <si>
    <t xml:space="preserve">Savon Artisanal aux 21 Herbes - Aromathérapie - 75gr</t>
  </si>
  <si>
    <t xml:space="preserve">IFP0007</t>
  </si>
  <si>
    <t xml:space="preserve">Savon artisanal Henné avec aromathérapie - 75gr</t>
  </si>
  <si>
    <t xml:space="preserve">IFP0147</t>
  </si>
  <si>
    <t xml:space="preserve">Savon artisanal Jasmin - aromathérapie- 75gr</t>
  </si>
  <si>
    <t xml:space="preserve">UAN01</t>
  </si>
  <si>
    <t xml:space="preserve">Savon à l'huile d'olive de Palestine "Les amis de Naplouse"- 115g</t>
  </si>
  <si>
    <t xml:space="preserve">115g</t>
  </si>
  <si>
    <t xml:space="preserve">PRODUITS SOINS DU CORPS</t>
  </si>
  <si>
    <t xml:space="preserve">ALI13</t>
  </si>
  <si>
    <t xml:space="preserve">Gratte dos en bambou</t>
  </si>
  <si>
    <t xml:space="preserve">X2</t>
  </si>
  <si>
    <t xml:space="preserve">TBI60</t>
  </si>
  <si>
    <t xml:space="preserve">Pierre de gommage pour le corps dans étui en sybag</t>
  </si>
  <si>
    <t xml:space="preserve">Guatemala</t>
  </si>
  <si>
    <t xml:space="preserve">x 4</t>
  </si>
  <si>
    <t xml:space="preserve">ECOPRODUITS    (TVA 20%)</t>
  </si>
  <si>
    <t xml:space="preserve">ENCENS - BATONNETS (100% huiles essentielles)</t>
  </si>
  <si>
    <t xml:space="preserve">IPO25/2</t>
  </si>
  <si>
    <t xml:space="preserve">Etui 10  Bâtonnets Patchouli</t>
  </si>
  <si>
    <t xml:space="preserve">x10</t>
  </si>
  <si>
    <t xml:space="preserve">IPO19/1</t>
  </si>
  <si>
    <t xml:space="preserve">Etui 10 Bâtonnets Citron</t>
  </si>
  <si>
    <t xml:space="preserve">IPO21/4</t>
  </si>
  <si>
    <t xml:space="preserve">Etui 10  Bâtonnets Eucalyptus</t>
  </si>
  <si>
    <t xml:space="preserve">ENCENS - BATONNETS KOLAM</t>
  </si>
  <si>
    <t xml:space="preserve">IPO76/1</t>
  </si>
  <si>
    <t xml:space="preserve">Etui 10 Bâtonnets Kolam Citronelle</t>
  </si>
  <si>
    <t xml:space="preserve">IPO76/2</t>
  </si>
  <si>
    <t xml:space="preserve">Etui 10 Bâtonnets Kolam Chevrefeuille</t>
  </si>
  <si>
    <t xml:space="preserve">IPO76/4</t>
  </si>
  <si>
    <t xml:space="preserve">Etui 10 Bâtonnets Kolam Violette africaine</t>
  </si>
  <si>
    <t xml:space="preserve">Etui 10 Bâtonnets Kolam Amande</t>
  </si>
  <si>
    <t xml:space="preserve">IPO77/1</t>
  </si>
  <si>
    <t xml:space="preserve">Etui 10 Bâtonnets Kolam Frangipanier</t>
  </si>
  <si>
    <t xml:space="preserve">IPO79/5</t>
  </si>
  <si>
    <t xml:space="preserve">Etui 10 Bâtonnets Kolam Gouttes de rosée</t>
  </si>
  <si>
    <t xml:space="preserve">IPO80/1</t>
  </si>
  <si>
    <t xml:space="preserve">Etui 10 Bâtonnets Kolam Surya Rose</t>
  </si>
  <si>
    <t xml:space="preserve">IPO81/8</t>
  </si>
  <si>
    <t xml:space="preserve">Etui 10 Bâtonnets Kolam Tubéreuse</t>
  </si>
  <si>
    <t xml:space="preserve">IPO90/0</t>
  </si>
  <si>
    <t xml:space="preserve">Etui 10 Bâtonnets Kolam Thé Vert</t>
  </si>
  <si>
    <t xml:space="preserve">IPO91/7</t>
  </si>
  <si>
    <t xml:space="preserve">Etui 10 Bâtonnets Kolam Musc</t>
  </si>
  <si>
    <t xml:space="preserve">IPO93/1</t>
  </si>
  <si>
    <t xml:space="preserve">Etui 10 Bâtonnets Kolam Cèdre</t>
  </si>
  <si>
    <t xml:space="preserve">IPO95/5</t>
  </si>
  <si>
    <t xml:space="preserve">Etui 10 Bâtonnets Kolam Ambre</t>
  </si>
  <si>
    <t xml:space="preserve">IPO96/2</t>
  </si>
  <si>
    <t xml:space="preserve">Etui 10 Bâtonnets Kolam Myrrhe</t>
  </si>
  <si>
    <t xml:space="preserve">IPO97/9</t>
  </si>
  <si>
    <t xml:space="preserve">Etui 10 Bâtonnets Kolam Oliban</t>
  </si>
  <si>
    <t xml:space="preserve">ENCENS - CONES (100% huiles essentielles)</t>
  </si>
  <si>
    <t xml:space="preserve">IPO28/3</t>
  </si>
  <si>
    <t xml:space="preserve">Etui 10 Cônes Oliban</t>
  </si>
  <si>
    <t xml:space="preserve">IPO29/0</t>
  </si>
  <si>
    <t xml:space="preserve">Etui 10 Cônes Citronnelle</t>
  </si>
  <si>
    <t xml:space="preserve">IPO30/6</t>
  </si>
  <si>
    <t xml:space="preserve">Etui 10 Cônes Eucalyptus</t>
  </si>
  <si>
    <t xml:space="preserve">IPO31/3</t>
  </si>
  <si>
    <t xml:space="preserve">Etui 10 Cônes Lavande</t>
  </si>
  <si>
    <t xml:space="preserve">IPO32/0</t>
  </si>
  <si>
    <t xml:space="preserve">Etui 10 Cônes Ylang Ylang</t>
  </si>
  <si>
    <t xml:space="preserve">IPO33/7</t>
  </si>
  <si>
    <t xml:space="preserve">Etui 10 Cônes Patchouli</t>
  </si>
  <si>
    <t xml:space="preserve">IPO34/4</t>
  </si>
  <si>
    <t xml:space="preserve">Etui 10 Cônes Orange</t>
  </si>
  <si>
    <t xml:space="preserve">IPO35/1</t>
  </si>
  <si>
    <t xml:space="preserve">Etui 10 Cônes Citron</t>
  </si>
  <si>
    <t xml:space="preserve">AUTRES ENCENS</t>
  </si>
  <si>
    <t xml:space="preserve">ALI09</t>
  </si>
  <si>
    <t xml:space="preserve">Porte encens en bambou</t>
  </si>
  <si>
    <t xml:space="preserve">NSQ01</t>
  </si>
  <si>
    <t xml:space="preserve">Encens touareg avec Braseiro</t>
  </si>
  <si>
    <t xml:space="preserve">Niger</t>
  </si>
  <si>
    <t xml:space="preserve">NSQ02</t>
  </si>
  <si>
    <t xml:space="preserve">Recharge encens touareg dans boite en cuir</t>
  </si>
  <si>
    <t xml:space="preserve">IPO59/7</t>
  </si>
  <si>
    <t xml:space="preserve">Etui 10 Bâtonnets encens anti moustique</t>
  </si>
  <si>
    <t xml:space="preserve">x 5</t>
  </si>
  <si>
    <t xml:space="preserve">AUTRES ECOPRODUITS</t>
  </si>
  <si>
    <t xml:space="preserve">ACB01</t>
  </si>
  <si>
    <t xml:space="preserve">Diffuseur de senteur en terre cuite H: 15cm</t>
  </si>
  <si>
    <t xml:space="preserve">ACB02</t>
  </si>
  <si>
    <t xml:space="preserve">Diffuseur de senteur en terre cuite H: 20cm</t>
  </si>
  <si>
    <t xml:space="preserve">ACB03</t>
  </si>
  <si>
    <t xml:space="preserve">Diffuseur de senteur en terre cuite H: 25cm</t>
  </si>
  <si>
    <t xml:space="preserve">TSR02</t>
  </si>
  <si>
    <t xml:space="preserve">Boule anti-stress en coton</t>
  </si>
  <si>
    <t xml:space="preserve">PRODUITS D'INFORMATION ET CULTURELS</t>
  </si>
  <si>
    <t xml:space="preserve">ZAT34</t>
  </si>
  <si>
    <t xml:space="preserve">Livret : Saveurs très chocolat</t>
  </si>
  <si>
    <t xml:space="preserve">ZAT103</t>
  </si>
  <si>
    <t xml:space="preserve">DVD et brochure « RENCONTRE EN BOLIVIE POUR UNE ECONOMIE EQUITABLE » - Minga</t>
  </si>
  <si>
    <t xml:space="preserve">Dvd et brochure</t>
  </si>
  <si>
    <t xml:space="preserve">ZAT104</t>
  </si>
  <si>
    <t xml:space="preserve">DVD " L'assiette sale », de Denys Piningre</t>
  </si>
  <si>
    <t xml:space="preserve">DVD 50 mn</t>
  </si>
  <si>
    <t xml:space="preserve">ZAT200</t>
  </si>
  <si>
    <t xml:space="preserve">DVD: Le Beurre et l'argent du beurre (filières de karité au Burkina Faso)</t>
  </si>
  <si>
    <t xml:space="preserve">DVD documentaire</t>
  </si>
  <si>
    <t xml:space="preserve">ZAT19</t>
  </si>
  <si>
    <t xml:space="preserve">Livre « Vers un commerce équitable » - MINGA</t>
  </si>
  <si>
    <t xml:space="preserve">Livret 48 p.</t>
  </si>
  <si>
    <t xml:space="preserve">Livre «  L'économie solidaires en pratique » - éditions érès</t>
  </si>
  <si>
    <t xml:space="preserve">Livre</t>
  </si>
  <si>
    <t xml:space="preserve">ZAT33</t>
  </si>
  <si>
    <t xml:space="preserve">Livret : Salades et plats d'été</t>
  </si>
  <si>
    <t xml:space="preserve">ZAT100</t>
  </si>
  <si>
    <t xml:space="preserve">CD: « Afrah - Outat El Haj" - Musique du Maroc oriental</t>
  </si>
  <si>
    <t xml:space="preserve">CD 10 pistes</t>
  </si>
  <si>
    <t xml:space="preserve">ZAT101</t>
  </si>
  <si>
    <t xml:space="preserve">CD: « AISSAOUA - Musique du Maroc oriental</t>
  </si>
  <si>
    <t xml:space="preserve">CD</t>
  </si>
  <si>
    <t xml:space="preserve">ZAT102</t>
  </si>
  <si>
    <t xml:space="preserve">CD: « Le son de Ménilmontant » - Fairplaylist - Musique, équité, écologie</t>
  </si>
  <si>
    <t xml:space="preserve">Conditions de vente et de livraison: voir tarifs alimentaires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</si>
</sst>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_-* #,##0.00\ [$€-40C]_-;\-* #,##0.00\ [$€-40C]_-;_-* \-??\ [$€-40C]_-;_-@_-"/>
    <numFmt numFmtId="166" formatCode="#,##0.00&quot; €&quot;"/>
    <numFmt numFmtId="167" formatCode="@"/>
    <numFmt numFmtId="168" formatCode="0.00"/>
    <numFmt numFmtId="169" formatCode="#,##0.00\ [$€-401]\ ;\-#,##0.00\ [$€-401]\ ;&quot; -&quot;#\ [$€-401]\ "/>
    <numFmt numFmtId="170" formatCode="0\ %"/>
    <numFmt numFmtId="171" formatCode="0.0%"/>
    <numFmt numFmtId="172" formatCode="#,##0.00&quot; €&quot;;[RED]\-#,##0.00&quot; €&quot;"/>
    <numFmt numFmtId="173" formatCode="0"/>
    <numFmt numFmtId="174" formatCode="#,##0.00&quot;   &quot;"/>
    <numFmt numFmtId="175" formatCode="0.00\ %"/>
    <numFmt numFmtId="176" formatCode="#,##0.00,\€"/>
  </numFmts>
  <fonts count="4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sz val="24"/>
      <name val="Arial"/>
      <family val="2"/>
      <charset val="1"/>
    </font>
    <font>
      <sz val="10"/>
      <color rgb="FF003300"/>
      <name val="Arial"/>
      <family val="2"/>
      <charset val="1"/>
    </font>
    <font>
      <sz val="18"/>
      <name val="Arial"/>
      <family val="2"/>
      <charset val="1"/>
    </font>
    <font>
      <sz val="18"/>
      <color rgb="FF003300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3300"/>
      <name val="Arial"/>
      <family val="2"/>
      <charset val="1"/>
    </font>
    <font>
      <sz val="11"/>
      <name val="Arial"/>
      <family val="2"/>
      <charset val="1"/>
    </font>
    <font>
      <b val="true"/>
      <u val="single"/>
      <sz val="14"/>
      <name val="Arial"/>
      <family val="2"/>
      <charset val="1"/>
    </font>
    <font>
      <sz val="10"/>
      <name val="Arial"/>
      <family val="0"/>
      <charset val="1"/>
    </font>
    <font>
      <sz val="10"/>
      <color rgb="FFFF0000"/>
      <name val="Arial"/>
      <family val="2"/>
      <charset val="1"/>
    </font>
    <font>
      <sz val="14"/>
      <name val="Arial"/>
      <family val="2"/>
      <charset val="1"/>
    </font>
    <font>
      <sz val="12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9"/>
      <color rgb="FF003300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3300"/>
      <name val="Arial"/>
      <family val="2"/>
      <charset val="1"/>
    </font>
    <font>
      <b val="true"/>
      <sz val="11"/>
      <color rgb="FF800000"/>
      <name val="Arial"/>
      <family val="2"/>
      <charset val="1"/>
    </font>
    <font>
      <b val="true"/>
      <sz val="10"/>
      <color rgb="FF800000"/>
      <name val="Arial"/>
      <family val="2"/>
      <charset val="1"/>
    </font>
    <font>
      <b val="true"/>
      <sz val="9"/>
      <color rgb="FF800000"/>
      <name val="Arial"/>
      <family val="2"/>
      <charset val="1"/>
    </font>
    <font>
      <sz val="10"/>
      <color rgb="FFFF6600"/>
      <name val="Arial"/>
      <family val="2"/>
      <charset val="1"/>
    </font>
    <font>
      <sz val="14"/>
      <color rgb="FF003300"/>
      <name val="Arial"/>
      <family val="2"/>
      <charset val="1"/>
    </font>
    <font>
      <sz val="11"/>
      <color rgb="FF003300"/>
      <name val="Arial"/>
      <family val="2"/>
      <charset val="1"/>
    </font>
    <font>
      <b val="true"/>
      <sz val="11"/>
      <color rgb="FF00330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2"/>
      <name val="Arial"/>
      <family val="2"/>
      <charset val="1"/>
    </font>
    <font>
      <sz val="16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00B0F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CDC56"/>
        <bgColor rgb="FFFFFF99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66FFFF"/>
        <bgColor rgb="FF33CCCC"/>
      </patternFill>
    </fill>
    <fill>
      <patternFill patternType="solid">
        <fgColor rgb="FFC5E0B4"/>
        <bgColor rgb="FFBDD7EE"/>
      </patternFill>
    </fill>
    <fill>
      <patternFill patternType="solid">
        <fgColor rgb="FFBDD7EE"/>
        <bgColor rgb="FFC5E0B4"/>
      </patternFill>
    </fill>
    <fill>
      <patternFill patternType="solid">
        <fgColor rgb="FFFFFFCC"/>
        <bgColor rgb="FFFFFFFF"/>
      </patternFill>
    </fill>
    <fill>
      <patternFill patternType="solid">
        <fgColor rgb="FFA9D18E"/>
        <bgColor rgb="FFC5E0B4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>
        <color rgb="FFFFFFFF"/>
      </right>
      <top style="medium">
        <color rgb="FFFFFFFF"/>
      </top>
      <bottom/>
      <diagonal/>
    </border>
    <border diagonalUp="false" diagonalDown="false">
      <left/>
      <right style="medium">
        <color rgb="FFFFFFFF"/>
      </right>
      <top/>
      <bottom style="medium">
        <color rgb="FFFFFFFF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9" fontId="1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9" xfId="2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6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7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7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3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2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3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2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12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2" fillId="7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0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2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2" fillId="4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0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9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7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2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0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7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4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0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0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7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7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4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1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2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7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30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3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3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3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7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7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4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0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4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35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4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7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5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9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0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7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7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7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0" fillId="7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4" fillId="7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0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0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7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31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1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2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1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9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9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9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3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7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5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2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2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2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2" fillId="7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32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5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2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7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3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2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2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7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8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2" fillId="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0" fillId="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2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2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3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7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32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3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7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2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8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8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8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5" fillId="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2" fillId="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2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5" fillId="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5" fillId="8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37" fillId="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3" fillId="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3" fillId="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3" fillId="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5" fillId="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3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3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3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9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4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3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6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4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3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8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8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3" fillId="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8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8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2" fillId="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2" fillId="8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0" fillId="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2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9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29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9" fillId="5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2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2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32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7" borderId="2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1" fillId="9" borderId="2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1" fillId="7" borderId="1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1" fillId="7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1" fillId="7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1" fillId="7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41" fillId="7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2" fillId="9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7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2" fillId="7" borderId="1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7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12" fillId="7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9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5" fillId="0" borderId="1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3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36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6" fillId="0" borderId="1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0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2" fillId="1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42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11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0" fillId="0" borderId="1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4" fillId="0" borderId="11" xfId="2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0" borderId="1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0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4" fillId="0" borderId="5" xfId="2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9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12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12" borderId="2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1" fillId="12" borderId="1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1" fillId="12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5E0B4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66FFFF"/>
      <rgbColor rgb="FFFF99CC"/>
      <rgbColor rgb="FFCC99FF"/>
      <rgbColor rgb="FFFCDC56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wmf"/><Relationship Id="rId2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183240</xdr:colOff>
      <xdr:row>4</xdr:row>
      <xdr:rowOff>102240</xdr:rowOff>
    </xdr:from>
    <xdr:to>
      <xdr:col>7</xdr:col>
      <xdr:colOff>221760</xdr:colOff>
      <xdr:row>6</xdr:row>
      <xdr:rowOff>230760</xdr:rowOff>
    </xdr:to>
    <xdr:pic>
      <xdr:nvPicPr>
        <xdr:cNvPr id="0" name="Picture 6" descr=""/>
        <xdr:cNvPicPr/>
      </xdr:nvPicPr>
      <xdr:blipFill>
        <a:blip r:embed="rId1"/>
        <a:stretch/>
      </xdr:blipFill>
      <xdr:spPr>
        <a:xfrm>
          <a:off x="8942760" y="1257840"/>
          <a:ext cx="1473840" cy="661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39960</xdr:colOff>
      <xdr:row>0</xdr:row>
      <xdr:rowOff>0</xdr:rowOff>
    </xdr:from>
    <xdr:to>
      <xdr:col>0</xdr:col>
      <xdr:colOff>562680</xdr:colOff>
      <xdr:row>3</xdr:row>
      <xdr:rowOff>68040</xdr:rowOff>
    </xdr:to>
    <xdr:pic>
      <xdr:nvPicPr>
        <xdr:cNvPr id="1" name="Image 4" descr=""/>
        <xdr:cNvPicPr/>
      </xdr:nvPicPr>
      <xdr:blipFill>
        <a:blip r:embed="rId2"/>
        <a:stretch/>
      </xdr:blipFill>
      <xdr:spPr>
        <a:xfrm>
          <a:off x="39960" y="0"/>
          <a:ext cx="522720" cy="956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22680</xdr:colOff>
      <xdr:row>0</xdr:row>
      <xdr:rowOff>5400</xdr:rowOff>
    </xdr:from>
    <xdr:to>
      <xdr:col>3</xdr:col>
      <xdr:colOff>490320</xdr:colOff>
      <xdr:row>3</xdr:row>
      <xdr:rowOff>120960</xdr:rowOff>
    </xdr:to>
    <xdr:pic>
      <xdr:nvPicPr>
        <xdr:cNvPr id="2" name="Picture 6" descr=""/>
        <xdr:cNvPicPr/>
      </xdr:nvPicPr>
      <xdr:blipFill>
        <a:blip r:embed="rId1"/>
        <a:stretch/>
      </xdr:blipFill>
      <xdr:spPr>
        <a:xfrm>
          <a:off x="645480" y="5400"/>
          <a:ext cx="1713600" cy="100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560520</xdr:colOff>
      <xdr:row>0</xdr:row>
      <xdr:rowOff>2520</xdr:rowOff>
    </xdr:from>
    <xdr:to>
      <xdr:col>5</xdr:col>
      <xdr:colOff>252360</xdr:colOff>
      <xdr:row>3</xdr:row>
      <xdr:rowOff>17640</xdr:rowOff>
    </xdr:to>
    <xdr:pic>
      <xdr:nvPicPr>
        <xdr:cNvPr id="3" name="Image 4" descr=""/>
        <xdr:cNvPicPr/>
      </xdr:nvPicPr>
      <xdr:blipFill>
        <a:blip r:embed="rId2"/>
        <a:stretch/>
      </xdr:blipFill>
      <xdr:spPr>
        <a:xfrm>
          <a:off x="2429280" y="2520"/>
          <a:ext cx="937440" cy="903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27"/>
  <sheetViews>
    <sheetView showFormulas="false" showGridLines="true" showRowColHeaders="true" showZeros="true" rightToLeft="false" tabSelected="true" showOutlineSymbols="true" defaultGridColor="true" view="normal" topLeftCell="A109" colorId="64" zoomScale="100" zoomScaleNormal="100" zoomScalePageLayoutView="100" workbookViewId="0">
      <selection pane="topLeft" activeCell="I116" activeCellId="0" sqref="I116"/>
    </sheetView>
  </sheetViews>
  <sheetFormatPr defaultColWidth="8.83984375" defaultRowHeight="12" zeroHeight="false" outlineLevelRow="0" outlineLevelCol="0"/>
  <cols>
    <col collapsed="false" customWidth="true" hidden="false" outlineLevel="0" max="1" min="1" style="0" width="47.65"/>
    <col collapsed="false" customWidth="true" hidden="false" outlineLevel="0" max="2" min="2" style="0" width="55.5"/>
    <col collapsed="false" customWidth="true" hidden="false" outlineLevel="0" max="3" min="3" style="0" width="12.17"/>
    <col collapsed="false" customWidth="true" hidden="false" outlineLevel="0" max="5" min="5" style="0" width="6.34"/>
    <col collapsed="false" customWidth="true" hidden="false" outlineLevel="0" max="6" min="6" style="0" width="6.01"/>
    <col collapsed="false" customWidth="true" hidden="false" outlineLevel="0" max="8" min="7" style="0" width="8"/>
    <col collapsed="false" customWidth="true" hidden="false" outlineLevel="0" max="9" min="9" style="1" width="8"/>
    <col collapsed="false" customWidth="true" hidden="false" outlineLevel="0" max="10" min="10" style="2" width="9.51"/>
    <col collapsed="false" customWidth="true" hidden="false" outlineLevel="0" max="11" min="11" style="0" width="35"/>
  </cols>
  <sheetData>
    <row r="1" customFormat="false" ht="14" hidden="false" customHeight="false" outlineLevel="0" collapsed="false">
      <c r="A1" s="3"/>
      <c r="B1" s="4"/>
      <c r="C1" s="5"/>
      <c r="D1" s="6"/>
      <c r="E1" s="6"/>
      <c r="F1" s="6"/>
      <c r="G1" s="7"/>
      <c r="H1" s="7"/>
      <c r="I1" s="8"/>
      <c r="J1" s="9"/>
      <c r="K1" s="10"/>
    </row>
    <row r="2" customFormat="false" ht="28" hidden="false" customHeight="false" outlineLevel="0" collapsed="false">
      <c r="A2" s="11"/>
      <c r="B2" s="12" t="s">
        <v>0</v>
      </c>
      <c r="C2" s="12"/>
      <c r="D2" s="12"/>
      <c r="E2" s="12"/>
      <c r="F2" s="12"/>
      <c r="G2" s="12"/>
      <c r="H2" s="13"/>
      <c r="I2" s="14"/>
      <c r="J2" s="15"/>
    </row>
    <row r="3" customFormat="false" ht="28" hidden="false" customHeight="false" outlineLevel="0" collapsed="false">
      <c r="A3" s="16"/>
      <c r="B3" s="17" t="s">
        <v>1</v>
      </c>
      <c r="C3" s="17"/>
      <c r="D3" s="17"/>
      <c r="E3" s="17"/>
      <c r="F3" s="17"/>
      <c r="G3" s="17"/>
      <c r="H3" s="18"/>
      <c r="I3" s="19"/>
      <c r="J3" s="20"/>
      <c r="K3" s="21"/>
    </row>
    <row r="4" customFormat="false" ht="21" hidden="false" customHeight="false" outlineLevel="0" collapsed="false">
      <c r="A4" s="22"/>
      <c r="B4" s="22"/>
      <c r="C4" s="23"/>
      <c r="D4" s="23"/>
      <c r="E4" s="23"/>
      <c r="F4" s="23"/>
      <c r="G4" s="22"/>
      <c r="H4" s="22"/>
      <c r="I4" s="24"/>
      <c r="J4" s="25"/>
    </row>
    <row r="5" customFormat="false" ht="21" hidden="false" customHeight="false" outlineLevel="0" collapsed="false">
      <c r="A5" s="26" t="s">
        <v>2</v>
      </c>
      <c r="B5" s="26"/>
      <c r="C5" s="26"/>
      <c r="D5" s="26"/>
      <c r="E5" s="26"/>
      <c r="F5" s="26"/>
      <c r="G5" s="26"/>
      <c r="H5" s="22"/>
      <c r="I5" s="24"/>
      <c r="J5" s="25"/>
    </row>
    <row r="6" customFormat="false" ht="21" hidden="false" customHeight="false" outlineLevel="0" collapsed="false">
      <c r="A6" s="27" t="s">
        <v>3</v>
      </c>
      <c r="B6" s="27"/>
      <c r="C6" s="27"/>
      <c r="D6" s="27"/>
      <c r="E6" s="27"/>
      <c r="F6" s="27"/>
      <c r="G6" s="27"/>
      <c r="H6" s="22"/>
      <c r="I6" s="24"/>
      <c r="J6" s="25"/>
    </row>
    <row r="7" customFormat="false" ht="21" hidden="false" customHeight="false" outlineLevel="0" collapsed="false">
      <c r="A7" s="28" t="s">
        <v>4</v>
      </c>
      <c r="B7" s="28"/>
      <c r="C7" s="28"/>
      <c r="D7" s="28"/>
      <c r="E7" s="28"/>
      <c r="F7" s="28"/>
      <c r="G7" s="28"/>
      <c r="H7" s="22"/>
      <c r="I7" s="24"/>
      <c r="J7" s="25"/>
    </row>
    <row r="8" customFormat="false" ht="21" hidden="false" customHeight="false" outlineLevel="0" collapsed="false">
      <c r="A8" s="29" t="s">
        <v>5</v>
      </c>
      <c r="B8" s="30"/>
      <c r="C8" s="31"/>
      <c r="D8" s="32"/>
      <c r="E8" s="32"/>
      <c r="F8" s="33"/>
      <c r="G8" s="34"/>
      <c r="H8" s="22"/>
      <c r="I8" s="24"/>
      <c r="J8" s="25"/>
      <c r="K8" s="35"/>
    </row>
    <row r="9" customFormat="false" ht="21" hidden="false" customHeight="false" outlineLevel="0" collapsed="false">
      <c r="A9" s="29" t="s">
        <v>6</v>
      </c>
      <c r="B9" s="36"/>
      <c r="C9" s="36"/>
      <c r="D9" s="36"/>
      <c r="E9" s="36"/>
      <c r="F9" s="37"/>
      <c r="G9" s="34"/>
      <c r="H9" s="22"/>
      <c r="I9" s="24"/>
      <c r="J9" s="25"/>
      <c r="K9" s="38"/>
    </row>
    <row r="10" customFormat="false" ht="21" hidden="false" customHeight="false" outlineLevel="0" collapsed="false">
      <c r="A10" s="10" t="s">
        <v>7</v>
      </c>
      <c r="B10" s="39"/>
      <c r="C10" s="40"/>
      <c r="D10" s="40"/>
      <c r="E10" s="40"/>
      <c r="F10" s="37"/>
      <c r="G10" s="34"/>
      <c r="H10" s="22"/>
      <c r="I10" s="24"/>
      <c r="J10" s="25"/>
    </row>
    <row r="11" customFormat="false" ht="21" hidden="false" customHeight="false" outlineLevel="0" collapsed="false">
      <c r="A11" s="29" t="s">
        <v>8</v>
      </c>
      <c r="B11" s="41"/>
      <c r="C11" s="42"/>
      <c r="D11" s="37"/>
      <c r="E11" s="37"/>
      <c r="F11" s="37"/>
      <c r="G11" s="34"/>
      <c r="H11" s="22"/>
      <c r="I11" s="24"/>
      <c r="J11" s="25"/>
    </row>
    <row r="12" customFormat="false" ht="21" hidden="false" customHeight="false" outlineLevel="0" collapsed="false">
      <c r="A12" s="43" t="s">
        <v>9</v>
      </c>
      <c r="B12" s="43"/>
      <c r="C12" s="43"/>
      <c r="D12" s="43"/>
      <c r="E12" s="43"/>
      <c r="F12" s="43"/>
      <c r="G12" s="43"/>
      <c r="H12" s="22"/>
      <c r="I12" s="24"/>
      <c r="J12" s="25"/>
      <c r="K12" s="35"/>
    </row>
    <row r="13" customFormat="false" ht="21" hidden="false" customHeight="false" outlineLevel="0" collapsed="false">
      <c r="A13" s="44"/>
      <c r="B13" s="45" t="s">
        <v>10</v>
      </c>
      <c r="C13" s="46"/>
      <c r="D13" s="47"/>
      <c r="E13" s="48"/>
      <c r="F13" s="48"/>
      <c r="G13" s="49"/>
      <c r="H13" s="22"/>
      <c r="I13" s="24"/>
      <c r="J13" s="25"/>
      <c r="K13" s="50"/>
    </row>
    <row r="14" customFormat="false" ht="21" hidden="false" customHeight="false" outlineLevel="0" collapsed="false">
      <c r="A14" s="51" t="s">
        <v>11</v>
      </c>
      <c r="B14" s="51"/>
      <c r="C14" s="51"/>
      <c r="D14" s="51"/>
      <c r="E14" s="51"/>
      <c r="F14" s="51"/>
      <c r="G14" s="51"/>
      <c r="H14" s="22"/>
      <c r="I14" s="24"/>
      <c r="J14" s="25"/>
      <c r="K14" s="52"/>
    </row>
    <row r="15" customFormat="false" ht="60" hidden="false" customHeight="true" outlineLevel="0" collapsed="false">
      <c r="A15" s="53" t="s">
        <v>12</v>
      </c>
      <c r="B15" s="54" t="s">
        <v>13</v>
      </c>
      <c r="C15" s="54" t="s">
        <v>14</v>
      </c>
      <c r="D15" s="54" t="s">
        <v>15</v>
      </c>
      <c r="E15" s="54" t="s">
        <v>16</v>
      </c>
      <c r="F15" s="54" t="s">
        <v>17</v>
      </c>
      <c r="G15" s="55" t="s">
        <v>18</v>
      </c>
      <c r="H15" s="56" t="s">
        <v>19</v>
      </c>
      <c r="I15" s="57"/>
      <c r="J15" s="58"/>
      <c r="K15" s="52"/>
    </row>
    <row r="16" customFormat="false" ht="14" hidden="false" customHeight="true" outlineLevel="0" collapsed="false">
      <c r="A16" s="59" t="s">
        <v>20</v>
      </c>
      <c r="B16" s="59"/>
      <c r="C16" s="59"/>
      <c r="D16" s="59"/>
      <c r="E16" s="59"/>
      <c r="F16" s="59"/>
      <c r="G16" s="59"/>
      <c r="H16" s="22"/>
      <c r="I16" s="24"/>
      <c r="J16" s="25"/>
    </row>
    <row r="17" customFormat="false" ht="24.75" hidden="false" customHeight="true" outlineLevel="0" collapsed="false">
      <c r="A17" s="60" t="s">
        <v>21</v>
      </c>
      <c r="B17" s="61" t="s">
        <v>22</v>
      </c>
      <c r="C17" s="62" t="s">
        <v>23</v>
      </c>
      <c r="D17" s="63" t="s">
        <v>24</v>
      </c>
      <c r="E17" s="64" t="n">
        <v>0.055</v>
      </c>
      <c r="F17" s="63" t="n">
        <v>20</v>
      </c>
      <c r="G17" s="65" t="n">
        <v>3.43</v>
      </c>
      <c r="H17" s="66" t="n">
        <f aca="false">G17+(G17*E17)</f>
        <v>3.61865</v>
      </c>
      <c r="I17" s="67" t="n">
        <v>20</v>
      </c>
      <c r="J17" s="68" t="n">
        <f aca="false">H17*I17</f>
        <v>72.373</v>
      </c>
    </row>
    <row r="18" customFormat="false" ht="26.75" hidden="false" customHeight="true" outlineLevel="0" collapsed="false">
      <c r="A18" s="60" t="s">
        <v>25</v>
      </c>
      <c r="B18" s="61" t="s">
        <v>26</v>
      </c>
      <c r="C18" s="62" t="s">
        <v>23</v>
      </c>
      <c r="D18" s="63" t="s">
        <v>24</v>
      </c>
      <c r="E18" s="64" t="n">
        <v>0.055</v>
      </c>
      <c r="F18" s="63" t="n">
        <v>20</v>
      </c>
      <c r="G18" s="65" t="n">
        <v>3.4</v>
      </c>
      <c r="H18" s="66" t="n">
        <f aca="false">G18+(G18*E18)</f>
        <v>3.587</v>
      </c>
      <c r="I18" s="67"/>
      <c r="J18" s="68"/>
      <c r="K18" s="69"/>
    </row>
    <row r="19" customFormat="false" ht="23" hidden="false" customHeight="true" outlineLevel="0" collapsed="false">
      <c r="A19" s="60" t="s">
        <v>27</v>
      </c>
      <c r="B19" s="70" t="s">
        <v>28</v>
      </c>
      <c r="C19" s="62" t="s">
        <v>23</v>
      </c>
      <c r="D19" s="63" t="s">
        <v>29</v>
      </c>
      <c r="E19" s="64" t="n">
        <v>0.055</v>
      </c>
      <c r="F19" s="63" t="n">
        <v>10</v>
      </c>
      <c r="G19" s="65" t="n">
        <v>13.52</v>
      </c>
      <c r="H19" s="66" t="n">
        <f aca="false">G19+(G19*E19)</f>
        <v>14.2636</v>
      </c>
      <c r="I19" s="67"/>
      <c r="J19" s="68"/>
    </row>
    <row r="20" customFormat="false" ht="24.5" hidden="false" customHeight="true" outlineLevel="0" collapsed="false">
      <c r="A20" s="60" t="s">
        <v>30</v>
      </c>
      <c r="B20" s="70" t="s">
        <v>31</v>
      </c>
      <c r="C20" s="62" t="s">
        <v>23</v>
      </c>
      <c r="D20" s="63" t="s">
        <v>32</v>
      </c>
      <c r="E20" s="64" t="n">
        <v>0.055</v>
      </c>
      <c r="F20" s="63" t="n">
        <v>1</v>
      </c>
      <c r="G20" s="65" t="n">
        <v>64.7</v>
      </c>
      <c r="H20" s="66" t="n">
        <f aca="false">G20+(G20*E20)</f>
        <v>68.2585</v>
      </c>
      <c r="I20" s="67"/>
      <c r="J20" s="68"/>
    </row>
    <row r="21" customFormat="false" ht="16.5" hidden="false" customHeight="true" outlineLevel="0" collapsed="false">
      <c r="A21" s="71" t="s">
        <v>33</v>
      </c>
      <c r="B21" s="72" t="s">
        <v>34</v>
      </c>
      <c r="C21" s="73" t="s">
        <v>35</v>
      </c>
      <c r="D21" s="74" t="s">
        <v>36</v>
      </c>
      <c r="E21" s="75" t="n">
        <v>0.055</v>
      </c>
      <c r="F21" s="74" t="n">
        <v>6</v>
      </c>
      <c r="G21" s="76" t="n">
        <v>2.5</v>
      </c>
      <c r="H21" s="77" t="n">
        <f aca="false">G21+(G21*E21)</f>
        <v>2.6375</v>
      </c>
      <c r="I21" s="78"/>
      <c r="J21" s="79"/>
      <c r="K21" s="80"/>
    </row>
    <row r="22" customFormat="false" ht="15" hidden="false" customHeight="true" outlineLevel="0" collapsed="false">
      <c r="A22" s="71" t="s">
        <v>37</v>
      </c>
      <c r="B22" s="72" t="s">
        <v>38</v>
      </c>
      <c r="C22" s="73" t="s">
        <v>39</v>
      </c>
      <c r="D22" s="74" t="s">
        <v>40</v>
      </c>
      <c r="E22" s="81" t="n">
        <v>0.055</v>
      </c>
      <c r="F22" s="74" t="n">
        <v>3</v>
      </c>
      <c r="G22" s="76" t="n">
        <v>1.85</v>
      </c>
      <c r="H22" s="77" t="n">
        <f aca="false">G22+(G22*E22)</f>
        <v>1.95175</v>
      </c>
      <c r="I22" s="78"/>
      <c r="J22" s="79"/>
      <c r="K22" s="80"/>
    </row>
    <row r="23" customFormat="false" ht="20" hidden="false" customHeight="true" outlineLevel="0" collapsed="false">
      <c r="A23" s="82" t="s">
        <v>41</v>
      </c>
      <c r="B23" s="83" t="s">
        <v>42</v>
      </c>
      <c r="C23" s="84" t="s">
        <v>43</v>
      </c>
      <c r="D23" s="85" t="s">
        <v>36</v>
      </c>
      <c r="E23" s="75" t="n">
        <v>0.055</v>
      </c>
      <c r="F23" s="85" t="s">
        <v>44</v>
      </c>
      <c r="G23" s="86" t="n">
        <v>3.88</v>
      </c>
      <c r="H23" s="77" t="n">
        <f aca="false">G23+(G23*E23)</f>
        <v>4.0934</v>
      </c>
      <c r="I23" s="78"/>
      <c r="J23" s="79" t="n">
        <f aca="false">H23*I23</f>
        <v>0</v>
      </c>
      <c r="K23" s="87" t="s">
        <v>45</v>
      </c>
      <c r="L23" s="88"/>
    </row>
    <row r="24" customFormat="false" ht="20" hidden="false" customHeight="true" outlineLevel="0" collapsed="false">
      <c r="A24" s="89" t="s">
        <v>46</v>
      </c>
      <c r="B24" s="90" t="s">
        <v>47</v>
      </c>
      <c r="C24" s="91" t="s">
        <v>43</v>
      </c>
      <c r="D24" s="92" t="s">
        <v>40</v>
      </c>
      <c r="E24" s="93" t="n">
        <v>0.055</v>
      </c>
      <c r="F24" s="85" t="s">
        <v>48</v>
      </c>
      <c r="G24" s="86" t="n">
        <v>4.4</v>
      </c>
      <c r="H24" s="77" t="n">
        <f aca="false">G24+(G24*E24)</f>
        <v>4.642</v>
      </c>
      <c r="I24" s="78"/>
      <c r="J24" s="79"/>
      <c r="K24" s="87" t="s">
        <v>45</v>
      </c>
      <c r="L24" s="88"/>
    </row>
    <row r="25" customFormat="false" ht="20" hidden="false" customHeight="true" outlineLevel="0" collapsed="false">
      <c r="A25" s="89" t="s">
        <v>49</v>
      </c>
      <c r="B25" s="90" t="s">
        <v>50</v>
      </c>
      <c r="C25" s="91" t="s">
        <v>43</v>
      </c>
      <c r="D25" s="92" t="s">
        <v>36</v>
      </c>
      <c r="E25" s="93" t="n">
        <v>0.055</v>
      </c>
      <c r="F25" s="85" t="s">
        <v>48</v>
      </c>
      <c r="G25" s="86" t="n">
        <v>3.96</v>
      </c>
      <c r="H25" s="77" t="n">
        <f aca="false">G25+(G25*E25)</f>
        <v>4.1778</v>
      </c>
      <c r="I25" s="78"/>
      <c r="J25" s="79"/>
      <c r="K25" s="87" t="s">
        <v>45</v>
      </c>
      <c r="L25" s="88"/>
    </row>
    <row r="26" customFormat="false" ht="20" hidden="false" customHeight="true" outlineLevel="0" collapsed="false">
      <c r="A26" s="89" t="s">
        <v>51</v>
      </c>
      <c r="B26" s="90" t="s">
        <v>52</v>
      </c>
      <c r="C26" s="91" t="s">
        <v>53</v>
      </c>
      <c r="D26" s="92" t="s">
        <v>36</v>
      </c>
      <c r="E26" s="93" t="n">
        <v>0.055</v>
      </c>
      <c r="F26" s="85" t="s">
        <v>44</v>
      </c>
      <c r="G26" s="86" t="n">
        <v>3.5</v>
      </c>
      <c r="H26" s="77" t="n">
        <f aca="false">G26+(G26*E26)</f>
        <v>3.6925</v>
      </c>
      <c r="I26" s="78"/>
      <c r="J26" s="79"/>
      <c r="K26" s="87" t="s">
        <v>45</v>
      </c>
      <c r="L26" s="88"/>
    </row>
    <row r="27" customFormat="false" ht="20" hidden="false" customHeight="true" outlineLevel="0" collapsed="false">
      <c r="A27" s="89" t="s">
        <v>54</v>
      </c>
      <c r="B27" s="90" t="s">
        <v>55</v>
      </c>
      <c r="C27" s="91" t="s">
        <v>53</v>
      </c>
      <c r="D27" s="92" t="s">
        <v>40</v>
      </c>
      <c r="E27" s="93" t="n">
        <v>0.055</v>
      </c>
      <c r="F27" s="85" t="s">
        <v>48</v>
      </c>
      <c r="G27" s="86" t="n">
        <v>3.97</v>
      </c>
      <c r="H27" s="77" t="n">
        <f aca="false">G27+(G27*E27)</f>
        <v>4.18835</v>
      </c>
      <c r="I27" s="78" t="n">
        <v>5</v>
      </c>
      <c r="J27" s="79" t="n">
        <f aca="false">H27*I27</f>
        <v>20.94175</v>
      </c>
      <c r="K27" s="87" t="s">
        <v>45</v>
      </c>
      <c r="L27" s="88"/>
    </row>
    <row r="28" customFormat="false" ht="20" hidden="false" customHeight="true" outlineLevel="0" collapsed="false">
      <c r="A28" s="89" t="s">
        <v>56</v>
      </c>
      <c r="B28" s="83" t="s">
        <v>57</v>
      </c>
      <c r="C28" s="84" t="s">
        <v>53</v>
      </c>
      <c r="D28" s="94" t="s">
        <v>40</v>
      </c>
      <c r="E28" s="93" t="n">
        <v>0.055</v>
      </c>
      <c r="F28" s="94" t="s">
        <v>48</v>
      </c>
      <c r="G28" s="86" t="n">
        <v>3.5</v>
      </c>
      <c r="H28" s="77" t="n">
        <f aca="false">G28+(G28*E28)</f>
        <v>3.6925</v>
      </c>
      <c r="I28" s="78"/>
      <c r="J28" s="79"/>
      <c r="K28" s="87" t="s">
        <v>45</v>
      </c>
      <c r="L28" s="88"/>
    </row>
    <row r="29" customFormat="false" ht="20" hidden="false" customHeight="true" outlineLevel="0" collapsed="false">
      <c r="A29" s="89" t="s">
        <v>58</v>
      </c>
      <c r="B29" s="95" t="s">
        <v>59</v>
      </c>
      <c r="C29" s="84" t="s">
        <v>60</v>
      </c>
      <c r="D29" s="94" t="s">
        <v>61</v>
      </c>
      <c r="E29" s="93" t="n">
        <v>0.055</v>
      </c>
      <c r="F29" s="94" t="s">
        <v>62</v>
      </c>
      <c r="G29" s="86" t="n">
        <v>2.94</v>
      </c>
      <c r="H29" s="77" t="n">
        <f aca="false">G29+(G29*E29)</f>
        <v>3.1017</v>
      </c>
      <c r="I29" s="78"/>
      <c r="J29" s="79"/>
      <c r="K29" s="96"/>
    </row>
    <row r="30" customFormat="false" ht="20" hidden="false" customHeight="true" outlineLevel="0" collapsed="false">
      <c r="A30" s="89" t="s">
        <v>63</v>
      </c>
      <c r="B30" s="95" t="s">
        <v>64</v>
      </c>
      <c r="C30" s="84" t="s">
        <v>60</v>
      </c>
      <c r="D30" s="94" t="s">
        <v>65</v>
      </c>
      <c r="E30" s="93" t="n">
        <v>0.055</v>
      </c>
      <c r="F30" s="94" t="s">
        <v>62</v>
      </c>
      <c r="G30" s="86" t="n">
        <v>4.05</v>
      </c>
      <c r="H30" s="77" t="n">
        <f aca="false">G30+(G30*E30)</f>
        <v>4.27275</v>
      </c>
      <c r="I30" s="78"/>
      <c r="J30" s="79" t="n">
        <f aca="false">H30*I30</f>
        <v>0</v>
      </c>
    </row>
    <row r="31" customFormat="false" ht="20" hidden="false" customHeight="true" outlineLevel="0" collapsed="false">
      <c r="A31" s="97" t="s">
        <v>66</v>
      </c>
      <c r="B31" s="98" t="s">
        <v>67</v>
      </c>
      <c r="C31" s="99" t="s">
        <v>68</v>
      </c>
      <c r="D31" s="100" t="s">
        <v>69</v>
      </c>
      <c r="E31" s="101" t="n">
        <v>0.055</v>
      </c>
      <c r="F31" s="100" t="s">
        <v>70</v>
      </c>
      <c r="G31" s="102" t="n">
        <v>3.64</v>
      </c>
      <c r="H31" s="103" t="n">
        <f aca="false">G31+(G31*E31)</f>
        <v>3.8402</v>
      </c>
      <c r="I31" s="104"/>
      <c r="J31" s="79" t="n">
        <f aca="false">H31*I31</f>
        <v>0</v>
      </c>
      <c r="K31" s="96" t="s">
        <v>71</v>
      </c>
    </row>
    <row r="32" customFormat="false" ht="20" hidden="false" customHeight="true" outlineLevel="0" collapsed="false">
      <c r="A32" s="97" t="s">
        <v>72</v>
      </c>
      <c r="B32" s="98" t="s">
        <v>73</v>
      </c>
      <c r="C32" s="99" t="s">
        <v>68</v>
      </c>
      <c r="D32" s="100" t="s">
        <v>74</v>
      </c>
      <c r="E32" s="101" t="n">
        <v>0.055</v>
      </c>
      <c r="F32" s="100" t="s">
        <v>70</v>
      </c>
      <c r="G32" s="102" t="n">
        <v>3.42</v>
      </c>
      <c r="H32" s="103" t="n">
        <f aca="false">G32+(G32*E32)</f>
        <v>3.6081</v>
      </c>
      <c r="I32" s="104"/>
      <c r="J32" s="79"/>
      <c r="K32" s="96" t="s">
        <v>71</v>
      </c>
    </row>
    <row r="33" customFormat="false" ht="20" hidden="false" customHeight="true" outlineLevel="0" collapsed="false">
      <c r="A33" s="97" t="s">
        <v>75</v>
      </c>
      <c r="B33" s="98" t="s">
        <v>76</v>
      </c>
      <c r="C33" s="99" t="s">
        <v>68</v>
      </c>
      <c r="D33" s="100" t="s">
        <v>77</v>
      </c>
      <c r="E33" s="101" t="n">
        <v>0.055</v>
      </c>
      <c r="F33" s="100" t="s">
        <v>70</v>
      </c>
      <c r="G33" s="102" t="n">
        <v>3.98</v>
      </c>
      <c r="H33" s="103" t="n">
        <f aca="false">G33+(G33*E33)</f>
        <v>4.1989</v>
      </c>
      <c r="I33" s="104"/>
      <c r="J33" s="79"/>
      <c r="K33" s="96" t="s">
        <v>71</v>
      </c>
    </row>
    <row r="34" customFormat="false" ht="20" hidden="false" customHeight="true" outlineLevel="0" collapsed="false">
      <c r="A34" s="97" t="s">
        <v>78</v>
      </c>
      <c r="B34" s="98" t="s">
        <v>79</v>
      </c>
      <c r="C34" s="99" t="s">
        <v>68</v>
      </c>
      <c r="D34" s="100" t="s">
        <v>80</v>
      </c>
      <c r="E34" s="101" t="n">
        <v>0.055</v>
      </c>
      <c r="F34" s="100" t="s">
        <v>70</v>
      </c>
      <c r="G34" s="102" t="n">
        <v>2.7</v>
      </c>
      <c r="H34" s="103" t="n">
        <f aca="false">G34+(G34*E34)</f>
        <v>2.8485</v>
      </c>
      <c r="I34" s="104"/>
      <c r="J34" s="79"/>
      <c r="K34" s="96" t="s">
        <v>71</v>
      </c>
    </row>
    <row r="35" customFormat="false" ht="14" hidden="false" customHeight="true" outlineLevel="0" collapsed="false">
      <c r="A35" s="97" t="s">
        <v>81</v>
      </c>
      <c r="B35" s="98" t="s">
        <v>82</v>
      </c>
      <c r="C35" s="99" t="s">
        <v>68</v>
      </c>
      <c r="D35" s="100" t="s">
        <v>80</v>
      </c>
      <c r="E35" s="101" t="n">
        <v>0.055</v>
      </c>
      <c r="F35" s="100" t="s">
        <v>70</v>
      </c>
      <c r="G35" s="102" t="n">
        <v>2.67</v>
      </c>
      <c r="H35" s="103" t="n">
        <f aca="false">G35+(G35*E35)</f>
        <v>2.81685</v>
      </c>
      <c r="I35" s="104"/>
      <c r="J35" s="79"/>
      <c r="K35" s="96" t="s">
        <v>71</v>
      </c>
    </row>
    <row r="36" customFormat="false" ht="14" hidden="false" customHeight="true" outlineLevel="0" collapsed="false">
      <c r="A36" s="105" t="s">
        <v>83</v>
      </c>
      <c r="B36" s="105"/>
      <c r="C36" s="105"/>
      <c r="D36" s="105"/>
      <c r="E36" s="105"/>
      <c r="F36" s="105"/>
      <c r="G36" s="105"/>
      <c r="H36" s="77"/>
      <c r="I36" s="78"/>
      <c r="J36" s="79"/>
      <c r="K36" s="21"/>
    </row>
    <row r="37" customFormat="false" ht="24.5" hidden="false" customHeight="true" outlineLevel="0" collapsed="false">
      <c r="A37" s="106" t="s">
        <v>84</v>
      </c>
      <c r="B37" s="90" t="s">
        <v>85</v>
      </c>
      <c r="C37" s="107" t="s">
        <v>86</v>
      </c>
      <c r="D37" s="108" t="s">
        <v>87</v>
      </c>
      <c r="E37" s="109" t="n">
        <v>0.055</v>
      </c>
      <c r="F37" s="108" t="s">
        <v>70</v>
      </c>
      <c r="G37" s="110" t="n">
        <f aca="false">7.97/2</f>
        <v>3.985</v>
      </c>
      <c r="H37" s="111" t="n">
        <f aca="false">G37+(G37*E37)</f>
        <v>4.204175</v>
      </c>
      <c r="I37" s="112"/>
      <c r="J37" s="113"/>
      <c r="K37" s="114" t="s">
        <v>88</v>
      </c>
      <c r="L37" s="115"/>
    </row>
    <row r="38" customFormat="false" ht="27.5" hidden="false" customHeight="true" outlineLevel="0" collapsed="false">
      <c r="A38" s="116" t="s">
        <v>89</v>
      </c>
      <c r="B38" s="117" t="s">
        <v>90</v>
      </c>
      <c r="C38" s="73" t="s">
        <v>91</v>
      </c>
      <c r="D38" s="118" t="s">
        <v>92</v>
      </c>
      <c r="E38" s="93" t="n">
        <v>0.2</v>
      </c>
      <c r="F38" s="118" t="n">
        <v>10</v>
      </c>
      <c r="G38" s="119" t="n">
        <v>2.68</v>
      </c>
      <c r="H38" s="77" t="n">
        <f aca="false">G38+(G38*E38)</f>
        <v>3.216</v>
      </c>
      <c r="I38" s="78"/>
      <c r="J38" s="79"/>
      <c r="K38" s="96"/>
    </row>
    <row r="39" customFormat="false" ht="27.5" hidden="false" customHeight="true" outlineLevel="0" collapsed="false">
      <c r="A39" s="116" t="s">
        <v>93</v>
      </c>
      <c r="B39" s="117" t="s">
        <v>94</v>
      </c>
      <c r="C39" s="73" t="s">
        <v>91</v>
      </c>
      <c r="D39" s="118" t="s">
        <v>92</v>
      </c>
      <c r="E39" s="93" t="n">
        <v>0.055</v>
      </c>
      <c r="F39" s="118" t="n">
        <v>10</v>
      </c>
      <c r="G39" s="119" t="n">
        <v>2.85</v>
      </c>
      <c r="H39" s="77" t="n">
        <f aca="false">G39+(G39*E39)</f>
        <v>3.00675</v>
      </c>
      <c r="I39" s="78" t="n">
        <v>20</v>
      </c>
      <c r="J39" s="79" t="n">
        <f aca="false">H39*I39</f>
        <v>60.135</v>
      </c>
      <c r="K39" s="96" t="s">
        <v>95</v>
      </c>
    </row>
    <row r="40" customFormat="false" ht="28.25" hidden="false" customHeight="true" outlineLevel="0" collapsed="false">
      <c r="A40" s="120" t="s">
        <v>96</v>
      </c>
      <c r="B40" s="121" t="s">
        <v>97</v>
      </c>
      <c r="C40" s="99" t="s">
        <v>98</v>
      </c>
      <c r="D40" s="122" t="s">
        <v>99</v>
      </c>
      <c r="E40" s="123" t="n">
        <v>0.055</v>
      </c>
      <c r="F40" s="122" t="n">
        <v>6</v>
      </c>
      <c r="G40" s="124" t="n">
        <v>5.46</v>
      </c>
      <c r="H40" s="103" t="n">
        <f aca="false">G40+(G40*E40)</f>
        <v>5.7603</v>
      </c>
      <c r="I40" s="104"/>
      <c r="J40" s="79"/>
      <c r="K40" s="96"/>
    </row>
    <row r="41" customFormat="false" ht="14" hidden="false" customHeight="true" outlineLevel="0" collapsed="false">
      <c r="A41" s="125" t="s">
        <v>100</v>
      </c>
      <c r="B41" s="125"/>
      <c r="C41" s="125"/>
      <c r="D41" s="125"/>
      <c r="E41" s="125"/>
      <c r="F41" s="125"/>
      <c r="G41" s="125"/>
      <c r="H41" s="77"/>
      <c r="I41" s="78"/>
      <c r="J41" s="79"/>
      <c r="K41" s="80"/>
    </row>
    <row r="42" customFormat="false" ht="39" hidden="false" customHeight="true" outlineLevel="0" collapsed="false">
      <c r="A42" s="126" t="s">
        <v>101</v>
      </c>
      <c r="B42" s="127" t="s">
        <v>102</v>
      </c>
      <c r="C42" s="128" t="s">
        <v>86</v>
      </c>
      <c r="D42" s="129" t="s">
        <v>103</v>
      </c>
      <c r="E42" s="75" t="n">
        <v>0.055</v>
      </c>
      <c r="F42" s="126" t="s">
        <v>62</v>
      </c>
      <c r="G42" s="130" t="n">
        <v>2.42</v>
      </c>
      <c r="H42" s="77" t="n">
        <f aca="false">G42+(G42*E42)</f>
        <v>2.5531</v>
      </c>
      <c r="I42" s="78" t="n">
        <v>10</v>
      </c>
      <c r="J42" s="79" t="n">
        <f aca="false">H42*I42</f>
        <v>25.531</v>
      </c>
      <c r="K42" s="80"/>
    </row>
    <row r="43" customFormat="false" ht="36" hidden="false" customHeight="true" outlineLevel="0" collapsed="false">
      <c r="A43" s="126" t="s">
        <v>104</v>
      </c>
      <c r="B43" s="127" t="s">
        <v>105</v>
      </c>
      <c r="C43" s="128" t="s">
        <v>106</v>
      </c>
      <c r="D43" s="129" t="s">
        <v>107</v>
      </c>
      <c r="E43" s="75" t="n">
        <v>0.055</v>
      </c>
      <c r="F43" s="126" t="s">
        <v>62</v>
      </c>
      <c r="G43" s="130" t="n">
        <v>4.35</v>
      </c>
      <c r="H43" s="77" t="n">
        <f aca="false">G43+(G43*E43)</f>
        <v>4.58925</v>
      </c>
      <c r="I43" s="78"/>
      <c r="J43" s="79"/>
      <c r="K43" s="80"/>
    </row>
    <row r="44" customFormat="false" ht="33.75" hidden="false" customHeight="true" outlineLevel="0" collapsed="false">
      <c r="A44" s="126" t="s">
        <v>108</v>
      </c>
      <c r="B44" s="127" t="s">
        <v>109</v>
      </c>
      <c r="C44" s="128" t="s">
        <v>106</v>
      </c>
      <c r="D44" s="129" t="s">
        <v>107</v>
      </c>
      <c r="E44" s="75" t="n">
        <v>0.055</v>
      </c>
      <c r="F44" s="126" t="s">
        <v>62</v>
      </c>
      <c r="G44" s="130" t="n">
        <v>4.4</v>
      </c>
      <c r="H44" s="77" t="n">
        <f aca="false">G43+(G43*E43)</f>
        <v>4.58925</v>
      </c>
      <c r="I44" s="78"/>
      <c r="J44" s="79"/>
      <c r="K44" s="80"/>
    </row>
    <row r="45" customFormat="false" ht="14" hidden="false" customHeight="true" outlineLevel="0" collapsed="false">
      <c r="A45" s="125" t="s">
        <v>110</v>
      </c>
      <c r="B45" s="125"/>
      <c r="C45" s="125"/>
      <c r="D45" s="125"/>
      <c r="E45" s="125"/>
      <c r="F45" s="125"/>
      <c r="G45" s="125"/>
      <c r="H45" s="77"/>
      <c r="I45" s="78"/>
      <c r="J45" s="79"/>
      <c r="K45" s="80"/>
    </row>
    <row r="46" customFormat="false" ht="29" hidden="false" customHeight="true" outlineLevel="0" collapsed="false">
      <c r="A46" s="131" t="s">
        <v>111</v>
      </c>
      <c r="B46" s="127" t="s">
        <v>112</v>
      </c>
      <c r="C46" s="132" t="s">
        <v>106</v>
      </c>
      <c r="D46" s="129" t="n">
        <v>300</v>
      </c>
      <c r="E46" s="75" t="n">
        <v>0.055</v>
      </c>
      <c r="F46" s="126" t="s">
        <v>62</v>
      </c>
      <c r="G46" s="130" t="n">
        <v>3.71</v>
      </c>
      <c r="H46" s="77" t="n">
        <f aca="false">G46+(G46*E46)</f>
        <v>3.91405</v>
      </c>
      <c r="I46" s="78"/>
      <c r="J46" s="79"/>
      <c r="K46" s="80" t="s">
        <v>113</v>
      </c>
    </row>
    <row r="47" customFormat="false" ht="29.75" hidden="false" customHeight="true" outlineLevel="0" collapsed="false">
      <c r="A47" s="131" t="s">
        <v>114</v>
      </c>
      <c r="B47" s="127" t="s">
        <v>115</v>
      </c>
      <c r="C47" s="132" t="s">
        <v>106</v>
      </c>
      <c r="D47" s="129" t="n">
        <v>300</v>
      </c>
      <c r="E47" s="75" t="n">
        <v>0.055</v>
      </c>
      <c r="F47" s="126" t="s">
        <v>62</v>
      </c>
      <c r="G47" s="130" t="n">
        <v>3.71</v>
      </c>
      <c r="H47" s="77" t="n">
        <f aca="false">G47+(G47*E47)</f>
        <v>3.91405</v>
      </c>
      <c r="I47" s="78"/>
      <c r="J47" s="79"/>
      <c r="K47" s="80" t="s">
        <v>113</v>
      </c>
    </row>
    <row r="48" customFormat="false" ht="29" hidden="false" customHeight="true" outlineLevel="0" collapsed="false">
      <c r="A48" s="133" t="s">
        <v>116</v>
      </c>
      <c r="B48" s="134" t="s">
        <v>117</v>
      </c>
      <c r="C48" s="135" t="s">
        <v>106</v>
      </c>
      <c r="D48" s="136" t="s">
        <v>118</v>
      </c>
      <c r="E48" s="123" t="n">
        <v>0.055</v>
      </c>
      <c r="F48" s="137" t="s">
        <v>62</v>
      </c>
      <c r="G48" s="138" t="n">
        <v>2.67</v>
      </c>
      <c r="H48" s="77" t="n">
        <f aca="false">G48+(G48*E48)</f>
        <v>2.81685</v>
      </c>
      <c r="I48" s="78"/>
      <c r="J48" s="79"/>
      <c r="K48" s="80" t="s">
        <v>119</v>
      </c>
    </row>
    <row r="49" customFormat="false" ht="24.5" hidden="false" customHeight="true" outlineLevel="0" collapsed="false">
      <c r="A49" s="131" t="s">
        <v>120</v>
      </c>
      <c r="B49" s="127" t="s">
        <v>121</v>
      </c>
      <c r="C49" s="128" t="s">
        <v>86</v>
      </c>
      <c r="D49" s="129" t="s">
        <v>122</v>
      </c>
      <c r="E49" s="75" t="n">
        <v>0.055</v>
      </c>
      <c r="F49" s="126" t="s">
        <v>62</v>
      </c>
      <c r="G49" s="139" t="n">
        <v>2.68</v>
      </c>
      <c r="H49" s="77" t="n">
        <f aca="false">G49+(G49*E49)</f>
        <v>2.8274</v>
      </c>
      <c r="I49" s="78"/>
      <c r="J49" s="79"/>
      <c r="K49" s="80"/>
    </row>
    <row r="50" customFormat="false" ht="24.5" hidden="false" customHeight="true" outlineLevel="0" collapsed="false">
      <c r="A50" s="131" t="s">
        <v>123</v>
      </c>
      <c r="B50" s="127" t="s">
        <v>124</v>
      </c>
      <c r="C50" s="128" t="s">
        <v>86</v>
      </c>
      <c r="D50" s="129" t="s">
        <v>122</v>
      </c>
      <c r="E50" s="75" t="n">
        <v>0.055</v>
      </c>
      <c r="F50" s="126" t="s">
        <v>62</v>
      </c>
      <c r="G50" s="139" t="n">
        <v>3.08</v>
      </c>
      <c r="H50" s="77" t="n">
        <f aca="false">G50+(G50*E50)</f>
        <v>3.2494</v>
      </c>
      <c r="I50" s="78"/>
      <c r="J50" s="79"/>
      <c r="K50" s="80"/>
    </row>
    <row r="51" customFormat="false" ht="46.25" hidden="false" customHeight="true" outlineLevel="0" collapsed="false">
      <c r="A51" s="140" t="s">
        <v>125</v>
      </c>
      <c r="B51" s="141" t="s">
        <v>126</v>
      </c>
      <c r="C51" s="142" t="s">
        <v>86</v>
      </c>
      <c r="D51" s="143" t="s">
        <v>127</v>
      </c>
      <c r="E51" s="144" t="n">
        <v>0.055</v>
      </c>
      <c r="F51" s="145" t="s">
        <v>70</v>
      </c>
      <c r="G51" s="146" t="n">
        <v>6.24</v>
      </c>
      <c r="H51" s="147" t="n">
        <f aca="false">G51+(G51*E51)</f>
        <v>6.5832</v>
      </c>
      <c r="I51" s="148"/>
      <c r="J51" s="149"/>
      <c r="K51" s="150" t="n">
        <v>-0.1</v>
      </c>
    </row>
    <row r="52" customFormat="false" ht="23" hidden="false" customHeight="true" outlineLevel="0" collapsed="false">
      <c r="A52" s="140" t="s">
        <v>128</v>
      </c>
      <c r="B52" s="141" t="s">
        <v>129</v>
      </c>
      <c r="C52" s="142" t="s">
        <v>86</v>
      </c>
      <c r="D52" s="143" t="s">
        <v>130</v>
      </c>
      <c r="E52" s="144" t="n">
        <v>0.055</v>
      </c>
      <c r="F52" s="145" t="s">
        <v>70</v>
      </c>
      <c r="G52" s="146" t="n">
        <v>7.94</v>
      </c>
      <c r="H52" s="147" t="n">
        <f aca="false">G52+(G52*E52)</f>
        <v>8.3767</v>
      </c>
      <c r="I52" s="148"/>
      <c r="J52" s="149"/>
      <c r="K52" s="96" t="s">
        <v>45</v>
      </c>
    </row>
    <row r="53" customFormat="false" ht="35" hidden="false" customHeight="true" outlineLevel="0" collapsed="false">
      <c r="A53" s="151" t="s">
        <v>131</v>
      </c>
      <c r="B53" s="127" t="s">
        <v>132</v>
      </c>
      <c r="C53" s="128" t="s">
        <v>86</v>
      </c>
      <c r="D53" s="129" t="n">
        <v>360</v>
      </c>
      <c r="E53" s="75" t="n">
        <v>0.055</v>
      </c>
      <c r="F53" s="126" t="s">
        <v>70</v>
      </c>
      <c r="G53" s="139" t="n">
        <v>5.07</v>
      </c>
      <c r="H53" s="77" t="n">
        <f aca="false">G53+(G53*E53)</f>
        <v>5.34885</v>
      </c>
      <c r="I53" s="78" t="n">
        <v>10</v>
      </c>
      <c r="J53" s="79" t="n">
        <f aca="false">H53*I53</f>
        <v>53.4885</v>
      </c>
      <c r="K53" s="152"/>
    </row>
    <row r="54" customFormat="false" ht="14" hidden="false" customHeight="true" outlineLevel="0" collapsed="false">
      <c r="A54" s="125" t="s">
        <v>133</v>
      </c>
      <c r="B54" s="125"/>
      <c r="C54" s="125"/>
      <c r="D54" s="125"/>
      <c r="E54" s="125"/>
      <c r="F54" s="125"/>
      <c r="G54" s="125"/>
      <c r="H54" s="77"/>
      <c r="I54" s="78"/>
      <c r="J54" s="79"/>
      <c r="K54" s="152"/>
    </row>
    <row r="55" customFormat="false" ht="25.25" hidden="false" customHeight="true" outlineLevel="0" collapsed="false">
      <c r="A55" s="126" t="s">
        <v>134</v>
      </c>
      <c r="B55" s="127" t="s">
        <v>135</v>
      </c>
      <c r="C55" s="132" t="s">
        <v>106</v>
      </c>
      <c r="D55" s="153" t="s">
        <v>136</v>
      </c>
      <c r="E55" s="75" t="n">
        <v>0.055</v>
      </c>
      <c r="F55" s="126" t="s">
        <v>62</v>
      </c>
      <c r="G55" s="130" t="n">
        <v>2.07</v>
      </c>
      <c r="H55" s="77" t="n">
        <f aca="false">G55+(G55*E55)</f>
        <v>2.18385</v>
      </c>
      <c r="I55" s="78"/>
      <c r="J55" s="79"/>
      <c r="K55" s="152"/>
    </row>
    <row r="56" customFormat="false" ht="24.25" hidden="false" customHeight="true" outlineLevel="0" collapsed="false">
      <c r="A56" s="126" t="s">
        <v>137</v>
      </c>
      <c r="B56" s="127" t="s">
        <v>138</v>
      </c>
      <c r="C56" s="132" t="s">
        <v>106</v>
      </c>
      <c r="D56" s="153" t="s">
        <v>136</v>
      </c>
      <c r="E56" s="75" t="n">
        <v>0.055</v>
      </c>
      <c r="F56" s="126" t="s">
        <v>62</v>
      </c>
      <c r="G56" s="130" t="n">
        <v>3.74</v>
      </c>
      <c r="H56" s="77" t="n">
        <f aca="false">G56+(G56*E56)</f>
        <v>3.9457</v>
      </c>
      <c r="I56" s="78"/>
      <c r="J56" s="79"/>
      <c r="K56" s="154"/>
    </row>
    <row r="57" customFormat="false" ht="25.25" hidden="false" customHeight="true" outlineLevel="0" collapsed="false">
      <c r="A57" s="126" t="s">
        <v>139</v>
      </c>
      <c r="B57" s="127" t="s">
        <v>140</v>
      </c>
      <c r="C57" s="132" t="s">
        <v>106</v>
      </c>
      <c r="D57" s="153" t="s">
        <v>136</v>
      </c>
      <c r="E57" s="75" t="n">
        <v>0.055</v>
      </c>
      <c r="F57" s="126" t="s">
        <v>62</v>
      </c>
      <c r="G57" s="130" t="n">
        <v>3.84</v>
      </c>
      <c r="H57" s="77" t="n">
        <f aca="false">G57+(G57*E57)</f>
        <v>4.0512</v>
      </c>
      <c r="I57" s="78"/>
      <c r="J57" s="79"/>
      <c r="K57" s="155"/>
    </row>
    <row r="58" customFormat="false" ht="24.25" hidden="false" customHeight="true" outlineLevel="0" collapsed="false">
      <c r="A58" s="126" t="s">
        <v>141</v>
      </c>
      <c r="B58" s="127" t="s">
        <v>142</v>
      </c>
      <c r="C58" s="132" t="s">
        <v>106</v>
      </c>
      <c r="D58" s="153" t="s">
        <v>136</v>
      </c>
      <c r="E58" s="75" t="n">
        <v>0.055</v>
      </c>
      <c r="F58" s="126" t="s">
        <v>62</v>
      </c>
      <c r="G58" s="130" t="n">
        <v>2.07</v>
      </c>
      <c r="H58" s="77" t="n">
        <f aca="false">G58+(G58*E58)</f>
        <v>2.18385</v>
      </c>
      <c r="I58" s="78"/>
      <c r="J58" s="79"/>
      <c r="K58" s="155"/>
    </row>
    <row r="59" customFormat="false" ht="24.25" hidden="false" customHeight="true" outlineLevel="0" collapsed="false">
      <c r="A59" s="126" t="s">
        <v>143</v>
      </c>
      <c r="B59" s="127" t="s">
        <v>144</v>
      </c>
      <c r="C59" s="132" t="s">
        <v>106</v>
      </c>
      <c r="D59" s="153" t="s">
        <v>136</v>
      </c>
      <c r="E59" s="75" t="n">
        <v>0.055</v>
      </c>
      <c r="F59" s="126" t="s">
        <v>62</v>
      </c>
      <c r="G59" s="130" t="n">
        <v>2.07</v>
      </c>
      <c r="H59" s="77" t="n">
        <f aca="false">G59+(G59*E59)</f>
        <v>2.18385</v>
      </c>
      <c r="I59" s="78"/>
      <c r="J59" s="79"/>
      <c r="K59" s="155"/>
    </row>
    <row r="60" customFormat="false" ht="24.25" hidden="false" customHeight="true" outlineLevel="0" collapsed="false">
      <c r="A60" s="126" t="s">
        <v>145</v>
      </c>
      <c r="B60" s="127" t="s">
        <v>146</v>
      </c>
      <c r="C60" s="132" t="s">
        <v>106</v>
      </c>
      <c r="D60" s="153" t="s">
        <v>136</v>
      </c>
      <c r="E60" s="75" t="n">
        <v>0.055</v>
      </c>
      <c r="F60" s="126" t="s">
        <v>62</v>
      </c>
      <c r="G60" s="130" t="n">
        <v>2.07</v>
      </c>
      <c r="H60" s="77" t="n">
        <f aca="false">G60+(G60*E60)</f>
        <v>2.18385</v>
      </c>
      <c r="I60" s="78"/>
      <c r="J60" s="79"/>
      <c r="K60" s="155"/>
    </row>
    <row r="61" customFormat="false" ht="24.25" hidden="false" customHeight="true" outlineLevel="0" collapsed="false">
      <c r="A61" s="126" t="s">
        <v>147</v>
      </c>
      <c r="B61" s="127" t="s">
        <v>148</v>
      </c>
      <c r="C61" s="132" t="s">
        <v>106</v>
      </c>
      <c r="D61" s="153" t="s">
        <v>136</v>
      </c>
      <c r="E61" s="75" t="n">
        <v>0.055</v>
      </c>
      <c r="F61" s="126" t="s">
        <v>62</v>
      </c>
      <c r="G61" s="130" t="n">
        <v>2.07</v>
      </c>
      <c r="H61" s="77" t="n">
        <f aca="false">G61+(G61*E61)</f>
        <v>2.18385</v>
      </c>
      <c r="I61" s="78"/>
      <c r="J61" s="79"/>
      <c r="K61" s="155"/>
    </row>
    <row r="62" customFormat="false" ht="24.25" hidden="false" customHeight="true" outlineLevel="0" collapsed="false">
      <c r="A62" s="126" t="s">
        <v>149</v>
      </c>
      <c r="B62" s="127" t="s">
        <v>150</v>
      </c>
      <c r="C62" s="132" t="s">
        <v>106</v>
      </c>
      <c r="D62" s="153" t="s">
        <v>136</v>
      </c>
      <c r="E62" s="75" t="n">
        <v>0.055</v>
      </c>
      <c r="F62" s="126" t="s">
        <v>62</v>
      </c>
      <c r="G62" s="130" t="n">
        <v>2.07</v>
      </c>
      <c r="H62" s="77" t="n">
        <f aca="false">G62+(G62*E62)</f>
        <v>2.18385</v>
      </c>
      <c r="I62" s="78"/>
      <c r="J62" s="79"/>
      <c r="K62" s="155"/>
    </row>
    <row r="63" customFormat="false" ht="14" hidden="false" customHeight="true" outlineLevel="0" collapsed="false">
      <c r="A63" s="125" t="s">
        <v>151</v>
      </c>
      <c r="B63" s="125"/>
      <c r="C63" s="125"/>
      <c r="D63" s="125"/>
      <c r="E63" s="125"/>
      <c r="F63" s="125"/>
      <c r="G63" s="125"/>
      <c r="H63" s="77"/>
      <c r="I63" s="78"/>
      <c r="J63" s="79"/>
      <c r="K63" s="152"/>
    </row>
    <row r="64" customFormat="false" ht="24.25" hidden="false" customHeight="true" outlineLevel="0" collapsed="false">
      <c r="A64" s="126" t="s">
        <v>152</v>
      </c>
      <c r="B64" s="127" t="s">
        <v>153</v>
      </c>
      <c r="C64" s="132" t="s">
        <v>106</v>
      </c>
      <c r="D64" s="153" t="s">
        <v>136</v>
      </c>
      <c r="E64" s="75" t="n">
        <v>0.055</v>
      </c>
      <c r="F64" s="126" t="s">
        <v>62</v>
      </c>
      <c r="G64" s="130" t="n">
        <v>2.07</v>
      </c>
      <c r="H64" s="77" t="n">
        <f aca="false">G64+(G64*E64)</f>
        <v>2.18385</v>
      </c>
      <c r="I64" s="78"/>
      <c r="J64" s="79"/>
      <c r="K64" s="87" t="s">
        <v>45</v>
      </c>
    </row>
    <row r="65" customFormat="false" ht="38" hidden="false" customHeight="true" outlineLevel="0" collapsed="false">
      <c r="A65" s="126" t="s">
        <v>154</v>
      </c>
      <c r="B65" s="127" t="s">
        <v>155</v>
      </c>
      <c r="C65" s="132" t="s">
        <v>106</v>
      </c>
      <c r="D65" s="153" t="s">
        <v>136</v>
      </c>
      <c r="E65" s="75" t="n">
        <v>0.055</v>
      </c>
      <c r="F65" s="126" t="s">
        <v>62</v>
      </c>
      <c r="G65" s="130" t="n">
        <v>2.07</v>
      </c>
      <c r="H65" s="77" t="n">
        <f aca="false">G65+(G65*E65)</f>
        <v>2.18385</v>
      </c>
      <c r="I65" s="78"/>
      <c r="J65" s="79"/>
      <c r="K65" s="87" t="s">
        <v>45</v>
      </c>
    </row>
    <row r="66" customFormat="false" ht="24.25" hidden="false" customHeight="true" outlineLevel="0" collapsed="false">
      <c r="A66" s="126" t="s">
        <v>156</v>
      </c>
      <c r="B66" s="127" t="s">
        <v>157</v>
      </c>
      <c r="C66" s="132" t="s">
        <v>106</v>
      </c>
      <c r="D66" s="153" t="s">
        <v>136</v>
      </c>
      <c r="E66" s="75" t="n">
        <v>0.055</v>
      </c>
      <c r="F66" s="126" t="s">
        <v>62</v>
      </c>
      <c r="G66" s="130" t="n">
        <v>2.07</v>
      </c>
      <c r="H66" s="77" t="n">
        <f aca="false">G66+(G66*E66)</f>
        <v>2.18385</v>
      </c>
      <c r="I66" s="78"/>
      <c r="J66" s="79"/>
      <c r="K66" s="87" t="s">
        <v>45</v>
      </c>
    </row>
    <row r="67" customFormat="false" ht="24.25" hidden="false" customHeight="true" outlineLevel="0" collapsed="false">
      <c r="A67" s="126" t="s">
        <v>158</v>
      </c>
      <c r="B67" s="127" t="s">
        <v>159</v>
      </c>
      <c r="C67" s="132" t="s">
        <v>106</v>
      </c>
      <c r="D67" s="153" t="s">
        <v>136</v>
      </c>
      <c r="E67" s="75" t="n">
        <v>0.055</v>
      </c>
      <c r="F67" s="126" t="s">
        <v>62</v>
      </c>
      <c r="G67" s="130" t="n">
        <v>2.07</v>
      </c>
      <c r="H67" s="77" t="n">
        <f aca="false">G67+(G67*E67)</f>
        <v>2.18385</v>
      </c>
      <c r="I67" s="78"/>
      <c r="J67" s="79"/>
      <c r="K67" s="87" t="s">
        <v>45</v>
      </c>
    </row>
    <row r="68" customFormat="false" ht="26" hidden="false" customHeight="true" outlineLevel="0" collapsed="false">
      <c r="A68" s="126" t="s">
        <v>160</v>
      </c>
      <c r="B68" s="127" t="s">
        <v>161</v>
      </c>
      <c r="C68" s="132" t="s">
        <v>106</v>
      </c>
      <c r="D68" s="153" t="s">
        <v>136</v>
      </c>
      <c r="E68" s="75" t="n">
        <v>0.055</v>
      </c>
      <c r="F68" s="126" t="s">
        <v>62</v>
      </c>
      <c r="G68" s="130" t="n">
        <v>3.54</v>
      </c>
      <c r="H68" s="77" t="n">
        <f aca="false">G68+(G68*E68)</f>
        <v>3.7347</v>
      </c>
      <c r="I68" s="78"/>
      <c r="J68" s="79"/>
      <c r="K68" s="87" t="s">
        <v>45</v>
      </c>
    </row>
    <row r="69" customFormat="false" ht="14" hidden="false" customHeight="true" outlineLevel="0" collapsed="false">
      <c r="A69" s="125" t="s">
        <v>162</v>
      </c>
      <c r="B69" s="125"/>
      <c r="C69" s="125"/>
      <c r="D69" s="125"/>
      <c r="E69" s="125"/>
      <c r="F69" s="125"/>
      <c r="G69" s="125"/>
      <c r="H69" s="77"/>
      <c r="I69" s="78"/>
      <c r="J69" s="79"/>
      <c r="K69" s="80"/>
    </row>
    <row r="70" customFormat="false" ht="24.5" hidden="false" customHeight="true" outlineLevel="0" collapsed="false">
      <c r="A70" s="126" t="s">
        <v>163</v>
      </c>
      <c r="B70" s="127" t="s">
        <v>164</v>
      </c>
      <c r="C70" s="128" t="s">
        <v>165</v>
      </c>
      <c r="D70" s="153" t="s">
        <v>136</v>
      </c>
      <c r="E70" s="75" t="n">
        <v>0.055</v>
      </c>
      <c r="F70" s="126" t="s">
        <v>62</v>
      </c>
      <c r="G70" s="156" t="n">
        <v>1.5</v>
      </c>
      <c r="H70" s="77" t="n">
        <f aca="false">G70+(G70*E70)</f>
        <v>1.5825</v>
      </c>
      <c r="I70" s="78"/>
      <c r="J70" s="79"/>
      <c r="K70" s="80"/>
    </row>
    <row r="71" customFormat="false" ht="23" hidden="false" customHeight="true" outlineLevel="0" collapsed="false">
      <c r="A71" s="126" t="s">
        <v>166</v>
      </c>
      <c r="B71" s="127" t="s">
        <v>167</v>
      </c>
      <c r="C71" s="128" t="s">
        <v>53</v>
      </c>
      <c r="D71" s="153" t="s">
        <v>136</v>
      </c>
      <c r="E71" s="75" t="n">
        <v>0.055</v>
      </c>
      <c r="F71" s="126" t="s">
        <v>62</v>
      </c>
      <c r="G71" s="156" t="n">
        <v>2.85</v>
      </c>
      <c r="H71" s="77" t="n">
        <f aca="false">G71+(G71*E71)</f>
        <v>3.00675</v>
      </c>
      <c r="I71" s="78"/>
      <c r="J71" s="79"/>
      <c r="K71" s="80"/>
    </row>
    <row r="72" customFormat="false" ht="16.5" hidden="false" customHeight="true" outlineLevel="0" collapsed="false">
      <c r="A72" s="126" t="s">
        <v>168</v>
      </c>
      <c r="B72" s="127" t="s">
        <v>169</v>
      </c>
      <c r="C72" s="128" t="s">
        <v>170</v>
      </c>
      <c r="D72" s="153" t="s">
        <v>171</v>
      </c>
      <c r="E72" s="75" t="n">
        <v>0.055</v>
      </c>
      <c r="F72" s="126" t="s">
        <v>62</v>
      </c>
      <c r="G72" s="156" t="n">
        <v>4.49</v>
      </c>
      <c r="H72" s="77" t="n">
        <f aca="false">G72+(G72*E72)</f>
        <v>4.73695</v>
      </c>
      <c r="I72" s="78"/>
      <c r="J72" s="79"/>
      <c r="K72" s="80"/>
    </row>
    <row r="73" customFormat="false" ht="17.25" hidden="false" customHeight="true" outlineLevel="0" collapsed="false">
      <c r="A73" s="126" t="s">
        <v>172</v>
      </c>
      <c r="B73" s="127" t="s">
        <v>173</v>
      </c>
      <c r="C73" s="128" t="s">
        <v>170</v>
      </c>
      <c r="D73" s="153" t="s">
        <v>171</v>
      </c>
      <c r="E73" s="75" t="n">
        <v>0.055</v>
      </c>
      <c r="F73" s="126" t="s">
        <v>70</v>
      </c>
      <c r="G73" s="156" t="n">
        <v>5.85</v>
      </c>
      <c r="H73" s="77" t="n">
        <f aca="false">G73+(G73*E73)</f>
        <v>6.17175</v>
      </c>
      <c r="I73" s="78"/>
      <c r="J73" s="79"/>
      <c r="K73" s="80"/>
    </row>
    <row r="74" customFormat="false" ht="15.75" hidden="false" customHeight="true" outlineLevel="0" collapsed="false">
      <c r="A74" s="151" t="s">
        <v>174</v>
      </c>
      <c r="B74" s="127" t="s">
        <v>175</v>
      </c>
      <c r="C74" s="128" t="s">
        <v>176</v>
      </c>
      <c r="D74" s="153" t="s">
        <v>136</v>
      </c>
      <c r="E74" s="75" t="n">
        <v>0.055</v>
      </c>
      <c r="F74" s="126" t="s">
        <v>62</v>
      </c>
      <c r="G74" s="156" t="n">
        <v>4.49</v>
      </c>
      <c r="H74" s="77" t="n">
        <f aca="false">G74+(G74*E74)</f>
        <v>4.73695</v>
      </c>
      <c r="I74" s="78"/>
      <c r="J74" s="79"/>
      <c r="K74" s="80"/>
    </row>
    <row r="75" customFormat="false" ht="15.75" hidden="false" customHeight="true" outlineLevel="0" collapsed="false">
      <c r="A75" s="157" t="s">
        <v>177</v>
      </c>
      <c r="B75" s="158" t="s">
        <v>178</v>
      </c>
      <c r="C75" s="159" t="s">
        <v>176</v>
      </c>
      <c r="D75" s="153" t="s">
        <v>136</v>
      </c>
      <c r="E75" s="75" t="n">
        <v>0.055</v>
      </c>
      <c r="F75" s="126" t="s">
        <v>62</v>
      </c>
      <c r="G75" s="160" t="n">
        <v>4.49</v>
      </c>
      <c r="H75" s="77" t="n">
        <f aca="false">G75+(G75*E75)</f>
        <v>4.73695</v>
      </c>
      <c r="I75" s="78"/>
      <c r="J75" s="79"/>
      <c r="K75" s="80"/>
    </row>
    <row r="76" customFormat="false" ht="15.75" hidden="false" customHeight="true" outlineLevel="0" collapsed="false">
      <c r="A76" s="161" t="s">
        <v>179</v>
      </c>
      <c r="B76" s="162" t="s">
        <v>180</v>
      </c>
      <c r="C76" s="163" t="s">
        <v>98</v>
      </c>
      <c r="D76" s="164" t="s">
        <v>136</v>
      </c>
      <c r="E76" s="123" t="n">
        <v>0.055</v>
      </c>
      <c r="F76" s="137" t="s">
        <v>181</v>
      </c>
      <c r="G76" s="165" t="n">
        <v>3.95</v>
      </c>
      <c r="H76" s="103" t="n">
        <f aca="false">G76+(G76*E76)</f>
        <v>4.16725</v>
      </c>
      <c r="I76" s="104"/>
      <c r="J76" s="79"/>
      <c r="K76" s="80" t="s">
        <v>182</v>
      </c>
    </row>
    <row r="77" customFormat="false" ht="15.75" hidden="false" customHeight="true" outlineLevel="0" collapsed="false">
      <c r="A77" s="126" t="s">
        <v>183</v>
      </c>
      <c r="B77" s="127" t="s">
        <v>184</v>
      </c>
      <c r="C77" s="128" t="s">
        <v>98</v>
      </c>
      <c r="D77" s="153" t="s">
        <v>136</v>
      </c>
      <c r="E77" s="75" t="n">
        <v>0.055</v>
      </c>
      <c r="F77" s="126" t="s">
        <v>181</v>
      </c>
      <c r="G77" s="166" t="n">
        <v>4.4</v>
      </c>
      <c r="H77" s="77" t="n">
        <f aca="false">G77+(G77*E77)</f>
        <v>4.642</v>
      </c>
      <c r="I77" s="78"/>
      <c r="J77" s="79"/>
      <c r="K77" s="80"/>
    </row>
    <row r="78" customFormat="false" ht="21.75" hidden="false" customHeight="true" outlineLevel="0" collapsed="false">
      <c r="A78" s="126" t="s">
        <v>185</v>
      </c>
      <c r="B78" s="127" t="s">
        <v>186</v>
      </c>
      <c r="C78" s="128" t="s">
        <v>187</v>
      </c>
      <c r="D78" s="153" t="s">
        <v>136</v>
      </c>
      <c r="E78" s="75" t="n">
        <v>0.055</v>
      </c>
      <c r="F78" s="126" t="s">
        <v>181</v>
      </c>
      <c r="G78" s="156" t="n">
        <v>3.8</v>
      </c>
      <c r="H78" s="77" t="n">
        <f aca="false">G78+(G78*E78)</f>
        <v>4.009</v>
      </c>
      <c r="I78" s="78"/>
      <c r="J78" s="79"/>
      <c r="K78" s="167"/>
    </row>
    <row r="79" customFormat="false" ht="21.75" hidden="false" customHeight="true" outlineLevel="0" collapsed="false">
      <c r="A79" s="126" t="s">
        <v>185</v>
      </c>
      <c r="B79" s="127" t="s">
        <v>188</v>
      </c>
      <c r="C79" s="128" t="s">
        <v>187</v>
      </c>
      <c r="D79" s="153" t="s">
        <v>118</v>
      </c>
      <c r="E79" s="75" t="n">
        <v>0.055</v>
      </c>
      <c r="F79" s="126" t="s">
        <v>181</v>
      </c>
      <c r="G79" s="156" t="n">
        <v>2.37</v>
      </c>
      <c r="H79" s="77" t="n">
        <f aca="false">G79+(G79*E79)</f>
        <v>2.50035</v>
      </c>
      <c r="I79" s="78"/>
      <c r="J79" s="79"/>
      <c r="K79" s="80"/>
    </row>
    <row r="80" customFormat="false" ht="39" hidden="false" customHeight="true" outlineLevel="0" collapsed="false">
      <c r="A80" s="145" t="s">
        <v>189</v>
      </c>
      <c r="B80" s="141" t="s">
        <v>190</v>
      </c>
      <c r="C80" s="142" t="s">
        <v>191</v>
      </c>
      <c r="D80" s="153" t="s">
        <v>29</v>
      </c>
      <c r="E80" s="75" t="n">
        <v>0.055</v>
      </c>
      <c r="F80" s="126" t="s">
        <v>62</v>
      </c>
      <c r="G80" s="168" t="n">
        <v>3</v>
      </c>
      <c r="H80" s="77" t="n">
        <f aca="false">G80+(G80*E80)</f>
        <v>3.165</v>
      </c>
      <c r="I80" s="78"/>
      <c r="J80" s="79"/>
      <c r="K80" s="167"/>
    </row>
    <row r="81" customFormat="false" ht="29" hidden="false" customHeight="true" outlineLevel="0" collapsed="false">
      <c r="A81" s="145" t="s">
        <v>192</v>
      </c>
      <c r="B81" s="141" t="s">
        <v>193</v>
      </c>
      <c r="C81" s="142" t="s">
        <v>191</v>
      </c>
      <c r="D81" s="153" t="s">
        <v>136</v>
      </c>
      <c r="E81" s="75" t="n">
        <v>0.055</v>
      </c>
      <c r="F81" s="126" t="s">
        <v>62</v>
      </c>
      <c r="G81" s="168" t="n">
        <v>1.65</v>
      </c>
      <c r="H81" s="77" t="n">
        <f aca="false">G81+(G81*E81)</f>
        <v>1.74075</v>
      </c>
      <c r="I81" s="78"/>
      <c r="J81" s="79"/>
      <c r="K81" s="167"/>
    </row>
    <row r="82" customFormat="false" ht="37.25" hidden="false" customHeight="true" outlineLevel="0" collapsed="false">
      <c r="A82" s="126" t="s">
        <v>194</v>
      </c>
      <c r="B82" s="127" t="s">
        <v>195</v>
      </c>
      <c r="C82" s="128" t="s">
        <v>191</v>
      </c>
      <c r="D82" s="153" t="s">
        <v>29</v>
      </c>
      <c r="E82" s="75" t="n">
        <v>0.055</v>
      </c>
      <c r="F82" s="126" t="s">
        <v>44</v>
      </c>
      <c r="G82" s="156" t="n">
        <v>4.2</v>
      </c>
      <c r="H82" s="77" t="n">
        <f aca="false">G82+(G82*E82)</f>
        <v>4.431</v>
      </c>
      <c r="I82" s="78" t="n">
        <v>12</v>
      </c>
      <c r="J82" s="79" t="n">
        <f aca="false">H82*I82</f>
        <v>53.172</v>
      </c>
      <c r="K82" s="96"/>
    </row>
    <row r="83" customFormat="false" ht="14" hidden="false" customHeight="true" outlineLevel="0" collapsed="false">
      <c r="A83" s="125" t="s">
        <v>196</v>
      </c>
      <c r="B83" s="125"/>
      <c r="C83" s="125"/>
      <c r="D83" s="125"/>
      <c r="E83" s="125"/>
      <c r="F83" s="125"/>
      <c r="G83" s="125"/>
      <c r="H83" s="77"/>
      <c r="I83" s="78"/>
      <c r="J83" s="79"/>
      <c r="K83" s="96"/>
    </row>
    <row r="84" customFormat="false" ht="16.5" hidden="false" customHeight="true" outlineLevel="0" collapsed="false">
      <c r="A84" s="126" t="s">
        <v>197</v>
      </c>
      <c r="B84" s="127" t="s">
        <v>198</v>
      </c>
      <c r="C84" s="128" t="s">
        <v>86</v>
      </c>
      <c r="D84" s="127" t="s">
        <v>29</v>
      </c>
      <c r="E84" s="75" t="n">
        <v>0.055</v>
      </c>
      <c r="F84" s="126" t="s">
        <v>62</v>
      </c>
      <c r="G84" s="156" t="n">
        <v>8.24</v>
      </c>
      <c r="H84" s="77" t="n">
        <f aca="false">G84+(G84*E84)</f>
        <v>8.6932</v>
      </c>
      <c r="I84" s="78"/>
      <c r="J84" s="79"/>
      <c r="K84" s="80"/>
    </row>
    <row r="85" customFormat="false" ht="16.5" hidden="false" customHeight="true" outlineLevel="0" collapsed="false">
      <c r="A85" s="169" t="s">
        <v>199</v>
      </c>
      <c r="B85" s="158" t="s">
        <v>200</v>
      </c>
      <c r="C85" s="159" t="s">
        <v>86</v>
      </c>
      <c r="D85" s="158" t="s">
        <v>201</v>
      </c>
      <c r="E85" s="75" t="n">
        <v>0.055</v>
      </c>
      <c r="F85" s="126" t="s">
        <v>62</v>
      </c>
      <c r="G85" s="170" t="n">
        <v>76.05</v>
      </c>
      <c r="H85" s="77" t="n">
        <f aca="false">G85+(G85*E85)</f>
        <v>80.23275</v>
      </c>
      <c r="I85" s="78"/>
      <c r="J85" s="79"/>
      <c r="K85" s="80"/>
    </row>
    <row r="86" customFormat="false" ht="29" hidden="false" customHeight="true" outlineLevel="0" collapsed="false">
      <c r="A86" s="171" t="s">
        <v>202</v>
      </c>
      <c r="B86" s="172" t="s">
        <v>203</v>
      </c>
      <c r="C86" s="173" t="s">
        <v>170</v>
      </c>
      <c r="D86" s="172" t="s">
        <v>136</v>
      </c>
      <c r="E86" s="144" t="n">
        <v>0.055</v>
      </c>
      <c r="F86" s="126" t="s">
        <v>62</v>
      </c>
      <c r="G86" s="174" t="n">
        <v>9.07</v>
      </c>
      <c r="H86" s="147" t="n">
        <f aca="false">G86+(G86*E86)</f>
        <v>9.56885</v>
      </c>
      <c r="I86" s="148" t="n">
        <v>3</v>
      </c>
      <c r="J86" s="149" t="n">
        <f aca="false">H86*I86</f>
        <v>28.70655</v>
      </c>
      <c r="K86" s="80" t="s">
        <v>204</v>
      </c>
    </row>
    <row r="87" customFormat="false" ht="28.25" hidden="false" customHeight="true" outlineLevel="0" collapsed="false">
      <c r="A87" s="171" t="s">
        <v>205</v>
      </c>
      <c r="B87" s="172" t="s">
        <v>206</v>
      </c>
      <c r="C87" s="159" t="s">
        <v>86</v>
      </c>
      <c r="D87" s="172" t="s">
        <v>136</v>
      </c>
      <c r="E87" s="144" t="n">
        <v>0.055</v>
      </c>
      <c r="F87" s="126" t="s">
        <v>62</v>
      </c>
      <c r="G87" s="174" t="n">
        <v>3.97</v>
      </c>
      <c r="H87" s="147" t="n">
        <f aca="false">G87+(G87*E87)</f>
        <v>4.18835</v>
      </c>
      <c r="I87" s="148" t="n">
        <v>6</v>
      </c>
      <c r="J87" s="149" t="n">
        <f aca="false">H87*I87</f>
        <v>25.1301</v>
      </c>
      <c r="K87" s="80"/>
    </row>
    <row r="88" customFormat="false" ht="25.25" hidden="false" customHeight="true" outlineLevel="0" collapsed="false">
      <c r="A88" s="171" t="s">
        <v>207</v>
      </c>
      <c r="B88" s="172" t="s">
        <v>208</v>
      </c>
      <c r="C88" s="159" t="s">
        <v>86</v>
      </c>
      <c r="D88" s="172" t="s">
        <v>136</v>
      </c>
      <c r="E88" s="144" t="n">
        <v>0.055</v>
      </c>
      <c r="F88" s="126" t="s">
        <v>62</v>
      </c>
      <c r="G88" s="174" t="n">
        <v>4.06</v>
      </c>
      <c r="H88" s="147" t="n">
        <f aca="false">G88+(G88*E88)</f>
        <v>4.2833</v>
      </c>
      <c r="I88" s="148" t="n">
        <v>6</v>
      </c>
      <c r="J88" s="149" t="n">
        <f aca="false">H88*I88</f>
        <v>25.6998</v>
      </c>
      <c r="K88" s="80"/>
    </row>
    <row r="89" customFormat="false" ht="14" hidden="false" customHeight="true" outlineLevel="0" collapsed="false">
      <c r="A89" s="175" t="s">
        <v>209</v>
      </c>
      <c r="B89" s="175"/>
      <c r="C89" s="175"/>
      <c r="D89" s="175"/>
      <c r="E89" s="175"/>
      <c r="F89" s="175"/>
      <c r="G89" s="175"/>
      <c r="H89" s="77"/>
      <c r="I89" s="78"/>
      <c r="J89" s="79"/>
      <c r="K89" s="80"/>
    </row>
    <row r="90" customFormat="false" ht="16.5" hidden="false" customHeight="true" outlineLevel="0" collapsed="false">
      <c r="A90" s="176" t="s">
        <v>210</v>
      </c>
      <c r="B90" s="177" t="s">
        <v>211</v>
      </c>
      <c r="C90" s="178" t="s">
        <v>165</v>
      </c>
      <c r="D90" s="179" t="s">
        <v>201</v>
      </c>
      <c r="E90" s="75" t="n">
        <v>0.055</v>
      </c>
      <c r="F90" s="180" t="s">
        <v>212</v>
      </c>
      <c r="G90" s="181" t="n">
        <v>7.28</v>
      </c>
      <c r="H90" s="182" t="n">
        <f aca="false">G90+(G90*E90)</f>
        <v>7.6804</v>
      </c>
      <c r="I90" s="183"/>
      <c r="J90" s="184"/>
      <c r="K90" s="80" t="s">
        <v>71</v>
      </c>
    </row>
    <row r="91" customFormat="false" ht="29.25" hidden="false" customHeight="true" outlineLevel="0" collapsed="false">
      <c r="A91" s="176" t="s">
        <v>210</v>
      </c>
      <c r="B91" s="177" t="s">
        <v>213</v>
      </c>
      <c r="C91" s="178" t="s">
        <v>53</v>
      </c>
      <c r="D91" s="179" t="s">
        <v>201</v>
      </c>
      <c r="E91" s="75" t="n">
        <v>0.055</v>
      </c>
      <c r="F91" s="180" t="s">
        <v>212</v>
      </c>
      <c r="G91" s="181" t="n">
        <v>27.59</v>
      </c>
      <c r="H91" s="182" t="n">
        <f aca="false">G91+(G91*E91)</f>
        <v>29.10745</v>
      </c>
      <c r="I91" s="183"/>
      <c r="J91" s="184"/>
      <c r="K91" s="80" t="s">
        <v>71</v>
      </c>
    </row>
    <row r="92" customFormat="false" ht="16.5" hidden="false" customHeight="true" outlineLevel="0" collapsed="false">
      <c r="A92" s="176" t="s">
        <v>210</v>
      </c>
      <c r="B92" s="177" t="s">
        <v>214</v>
      </c>
      <c r="C92" s="178" t="s">
        <v>165</v>
      </c>
      <c r="D92" s="179" t="s">
        <v>215</v>
      </c>
      <c r="E92" s="75" t="n">
        <v>0.055</v>
      </c>
      <c r="F92" s="180" t="s">
        <v>212</v>
      </c>
      <c r="G92" s="181" t="n">
        <v>35.63</v>
      </c>
      <c r="H92" s="182" t="n">
        <f aca="false">G92+(G92*E92)</f>
        <v>37.58965</v>
      </c>
      <c r="I92" s="183"/>
      <c r="J92" s="184"/>
      <c r="K92" s="80" t="s">
        <v>71</v>
      </c>
    </row>
    <row r="93" customFormat="false" ht="29.25" hidden="false" customHeight="true" outlineLevel="0" collapsed="false">
      <c r="A93" s="176" t="s">
        <v>210</v>
      </c>
      <c r="B93" s="177" t="s">
        <v>216</v>
      </c>
      <c r="C93" s="178" t="s">
        <v>53</v>
      </c>
      <c r="D93" s="179" t="s">
        <v>215</v>
      </c>
      <c r="E93" s="75" t="n">
        <v>0.055</v>
      </c>
      <c r="F93" s="180" t="s">
        <v>212</v>
      </c>
      <c r="G93" s="181" t="n">
        <v>131.4</v>
      </c>
      <c r="H93" s="182" t="n">
        <f aca="false">G93+(G93*E93)</f>
        <v>138.627</v>
      </c>
      <c r="I93" s="183"/>
      <c r="J93" s="184"/>
      <c r="K93" s="80" t="s">
        <v>71</v>
      </c>
    </row>
    <row r="94" customFormat="false" ht="25.25" hidden="false" customHeight="true" outlineLevel="0" collapsed="false">
      <c r="A94" s="126" t="s">
        <v>174</v>
      </c>
      <c r="B94" s="127" t="s">
        <v>217</v>
      </c>
      <c r="C94" s="185" t="s">
        <v>176</v>
      </c>
      <c r="D94" s="153" t="s">
        <v>201</v>
      </c>
      <c r="E94" s="75" t="n">
        <v>0.055</v>
      </c>
      <c r="F94" s="126" t="s">
        <v>212</v>
      </c>
      <c r="G94" s="156" t="n">
        <f aca="false">4.49*2*5/1.1</f>
        <v>40.8181818181818</v>
      </c>
      <c r="H94" s="77" t="n">
        <f aca="false">G94+(G94*E94)</f>
        <v>43.0631818181818</v>
      </c>
      <c r="I94" s="78"/>
      <c r="J94" s="79"/>
      <c r="K94" s="80"/>
    </row>
    <row r="95" customFormat="false" ht="24.5" hidden="false" customHeight="true" outlineLevel="0" collapsed="false">
      <c r="A95" s="169" t="s">
        <v>177</v>
      </c>
      <c r="B95" s="158" t="s">
        <v>218</v>
      </c>
      <c r="C95" s="186" t="s">
        <v>176</v>
      </c>
      <c r="D95" s="187" t="s">
        <v>201</v>
      </c>
      <c r="E95" s="75" t="n">
        <v>0.055</v>
      </c>
      <c r="F95" s="126" t="s">
        <v>212</v>
      </c>
      <c r="G95" s="160" t="n">
        <f aca="false">4.49*2*5/1.1</f>
        <v>40.8181818181818</v>
      </c>
      <c r="H95" s="77" t="n">
        <f aca="false">G95+(G95*E95)</f>
        <v>43.0631818181818</v>
      </c>
      <c r="I95" s="78"/>
      <c r="J95" s="79"/>
      <c r="K95" s="80"/>
    </row>
    <row r="96" customFormat="false" ht="18" hidden="false" customHeight="true" outlineLevel="0" collapsed="false">
      <c r="A96" s="169" t="s">
        <v>219</v>
      </c>
      <c r="B96" s="158" t="s">
        <v>220</v>
      </c>
      <c r="C96" s="186" t="s">
        <v>187</v>
      </c>
      <c r="D96" s="159" t="s">
        <v>221</v>
      </c>
      <c r="E96" s="75" t="n">
        <v>0.055</v>
      </c>
      <c r="F96" s="126" t="s">
        <v>212</v>
      </c>
      <c r="G96" s="160" t="n">
        <v>12</v>
      </c>
      <c r="H96" s="77" t="n">
        <f aca="false">G96+(G96*E96)</f>
        <v>12.66</v>
      </c>
      <c r="I96" s="78" t="n">
        <v>1</v>
      </c>
      <c r="J96" s="79" t="n">
        <f aca="false">I96*H96</f>
        <v>12.66</v>
      </c>
      <c r="K96" s="80"/>
    </row>
    <row r="97" customFormat="false" ht="17.25" hidden="false" customHeight="true" outlineLevel="0" collapsed="false">
      <c r="A97" s="188" t="s">
        <v>222</v>
      </c>
      <c r="B97" s="189" t="s">
        <v>223</v>
      </c>
      <c r="C97" s="190" t="s">
        <v>191</v>
      </c>
      <c r="D97" s="191" t="s">
        <v>201</v>
      </c>
      <c r="E97" s="75" t="n">
        <v>0.055</v>
      </c>
      <c r="F97" s="126" t="s">
        <v>212</v>
      </c>
      <c r="G97" s="192" t="n">
        <v>9.8</v>
      </c>
      <c r="H97" s="77" t="n">
        <f aca="false">G97+(G97*E97)</f>
        <v>10.339</v>
      </c>
      <c r="I97" s="78"/>
      <c r="J97" s="79"/>
    </row>
    <row r="98" customFormat="false" ht="15.75" hidden="false" customHeight="true" outlineLevel="0" collapsed="false">
      <c r="A98" s="169" t="s">
        <v>199</v>
      </c>
      <c r="B98" s="158" t="s">
        <v>200</v>
      </c>
      <c r="C98" s="159" t="s">
        <v>86</v>
      </c>
      <c r="D98" s="191" t="s">
        <v>201</v>
      </c>
      <c r="E98" s="75" t="n">
        <v>0.055</v>
      </c>
      <c r="F98" s="126" t="s">
        <v>212</v>
      </c>
      <c r="G98" s="170" t="n">
        <v>76.05</v>
      </c>
      <c r="H98" s="77" t="n">
        <f aca="false">G98+(G98*E98)</f>
        <v>80.23275</v>
      </c>
      <c r="I98" s="78"/>
      <c r="J98" s="79"/>
      <c r="K98" s="80"/>
    </row>
    <row r="99" customFormat="false" ht="14" hidden="false" customHeight="true" outlineLevel="0" collapsed="false">
      <c r="A99" s="175" t="s">
        <v>224</v>
      </c>
      <c r="B99" s="175"/>
      <c r="C99" s="175"/>
      <c r="D99" s="175"/>
      <c r="E99" s="175"/>
      <c r="F99" s="175"/>
      <c r="G99" s="175"/>
      <c r="H99" s="77"/>
      <c r="I99" s="78"/>
      <c r="J99" s="79"/>
      <c r="K99" s="21"/>
    </row>
    <row r="100" customFormat="false" ht="35.75" hidden="false" customHeight="true" outlineLevel="0" collapsed="false">
      <c r="A100" s="126" t="s">
        <v>225</v>
      </c>
      <c r="B100" s="193" t="s">
        <v>226</v>
      </c>
      <c r="C100" s="128" t="s">
        <v>106</v>
      </c>
      <c r="D100" s="153" t="s">
        <v>227</v>
      </c>
      <c r="E100" s="75" t="n">
        <v>0.055</v>
      </c>
      <c r="F100" s="126" t="s">
        <v>70</v>
      </c>
      <c r="G100" s="130" t="n">
        <v>2.84</v>
      </c>
      <c r="H100" s="77" t="n">
        <f aca="false">G100+(G100*E100)</f>
        <v>2.9962</v>
      </c>
      <c r="I100" s="78"/>
      <c r="J100" s="79"/>
      <c r="K100" s="21"/>
    </row>
    <row r="101" customFormat="false" ht="33.5" hidden="false" customHeight="true" outlineLevel="0" collapsed="false">
      <c r="A101" s="126" t="s">
        <v>228</v>
      </c>
      <c r="B101" s="193" t="s">
        <v>229</v>
      </c>
      <c r="C101" s="128" t="s">
        <v>86</v>
      </c>
      <c r="D101" s="153" t="s">
        <v>230</v>
      </c>
      <c r="E101" s="75" t="n">
        <v>0.055</v>
      </c>
      <c r="F101" s="126" t="s">
        <v>70</v>
      </c>
      <c r="G101" s="130" t="n">
        <v>3.89</v>
      </c>
      <c r="H101" s="77" t="n">
        <f aca="false">G101+(G101*E101)</f>
        <v>4.10395</v>
      </c>
      <c r="I101" s="78"/>
      <c r="J101" s="79"/>
      <c r="K101" s="80"/>
    </row>
    <row r="102" customFormat="false" ht="25.25" hidden="false" customHeight="true" outlineLevel="0" collapsed="false">
      <c r="A102" s="126" t="s">
        <v>231</v>
      </c>
      <c r="B102" s="193" t="s">
        <v>232</v>
      </c>
      <c r="C102" s="128" t="s">
        <v>86</v>
      </c>
      <c r="D102" s="153" t="s">
        <v>230</v>
      </c>
      <c r="E102" s="75" t="n">
        <v>0.055</v>
      </c>
      <c r="F102" s="126" t="s">
        <v>70</v>
      </c>
      <c r="G102" s="130" t="n">
        <v>3.61</v>
      </c>
      <c r="H102" s="77" t="n">
        <f aca="false">G102+(G102*E102)</f>
        <v>3.80855</v>
      </c>
      <c r="I102" s="78"/>
      <c r="J102" s="79"/>
      <c r="K102" s="80"/>
    </row>
    <row r="103" customFormat="false" ht="20.75" hidden="false" customHeight="true" outlineLevel="0" collapsed="false">
      <c r="A103" s="180" t="s">
        <v>233</v>
      </c>
      <c r="B103" s="194" t="s">
        <v>234</v>
      </c>
      <c r="C103" s="195" t="s">
        <v>86</v>
      </c>
      <c r="D103" s="179" t="s">
        <v>235</v>
      </c>
      <c r="E103" s="75" t="n">
        <v>0.055</v>
      </c>
      <c r="F103" s="180" t="s">
        <v>70</v>
      </c>
      <c r="G103" s="196" t="n">
        <v>2.9</v>
      </c>
      <c r="H103" s="77" t="n">
        <f aca="false">G103+(G103*E103)</f>
        <v>3.0595</v>
      </c>
      <c r="I103" s="78"/>
      <c r="J103" s="79"/>
      <c r="K103" s="80" t="s">
        <v>236</v>
      </c>
    </row>
    <row r="104" customFormat="false" ht="22.25" hidden="false" customHeight="true" outlineLevel="0" collapsed="false">
      <c r="A104" s="126" t="s">
        <v>237</v>
      </c>
      <c r="B104" s="193" t="s">
        <v>238</v>
      </c>
      <c r="C104" s="128" t="s">
        <v>106</v>
      </c>
      <c r="D104" s="153" t="s">
        <v>103</v>
      </c>
      <c r="E104" s="75" t="n">
        <v>0.055</v>
      </c>
      <c r="F104" s="126" t="s">
        <v>70</v>
      </c>
      <c r="G104" s="130" t="n">
        <v>3.9</v>
      </c>
      <c r="H104" s="77" t="n">
        <f aca="false">G104+(G104*E104)</f>
        <v>4.1145</v>
      </c>
      <c r="I104" s="78"/>
      <c r="J104" s="79"/>
      <c r="K104" s="80"/>
    </row>
    <row r="105" customFormat="false" ht="21.5" hidden="false" customHeight="true" outlineLevel="0" collapsed="false">
      <c r="A105" s="126" t="s">
        <v>239</v>
      </c>
      <c r="B105" s="193" t="s">
        <v>240</v>
      </c>
      <c r="C105" s="128" t="s">
        <v>106</v>
      </c>
      <c r="D105" s="153" t="s">
        <v>103</v>
      </c>
      <c r="E105" s="75" t="n">
        <v>0.055</v>
      </c>
      <c r="F105" s="126" t="s">
        <v>70</v>
      </c>
      <c r="G105" s="130" t="n">
        <v>3.9</v>
      </c>
      <c r="H105" s="77" t="n">
        <f aca="false">G105+(G105*E105)</f>
        <v>4.1145</v>
      </c>
      <c r="I105" s="78"/>
      <c r="J105" s="79"/>
      <c r="K105" s="80"/>
    </row>
    <row r="106" customFormat="false" ht="20" hidden="false" customHeight="true" outlineLevel="0" collapsed="false">
      <c r="A106" s="197" t="s">
        <v>241</v>
      </c>
      <c r="B106" s="198" t="s">
        <v>242</v>
      </c>
      <c r="C106" s="199" t="s">
        <v>86</v>
      </c>
      <c r="D106" s="200" t="s">
        <v>243</v>
      </c>
      <c r="E106" s="75" t="n">
        <v>0.055</v>
      </c>
      <c r="F106" s="126" t="s">
        <v>70</v>
      </c>
      <c r="G106" s="201" t="n">
        <v>3.89</v>
      </c>
      <c r="H106" s="77" t="n">
        <f aca="false">G106+(G106*E106)</f>
        <v>4.10395</v>
      </c>
      <c r="I106" s="78"/>
      <c r="J106" s="79"/>
      <c r="K106" s="80"/>
    </row>
    <row r="107" customFormat="false" ht="20" hidden="false" customHeight="true" outlineLevel="0" collapsed="false">
      <c r="A107" s="197" t="s">
        <v>244</v>
      </c>
      <c r="B107" s="198" t="s">
        <v>245</v>
      </c>
      <c r="C107" s="199" t="s">
        <v>86</v>
      </c>
      <c r="D107" s="200" t="s">
        <v>243</v>
      </c>
      <c r="E107" s="75" t="n">
        <v>0.055</v>
      </c>
      <c r="F107" s="126" t="s">
        <v>70</v>
      </c>
      <c r="G107" s="201" t="n">
        <v>2.2</v>
      </c>
      <c r="H107" s="77" t="n">
        <f aca="false">G107+(G107*E107)</f>
        <v>2.321</v>
      </c>
      <c r="I107" s="78"/>
      <c r="J107" s="79"/>
      <c r="K107" s="80"/>
    </row>
    <row r="108" customFormat="false" ht="23.75" hidden="false" customHeight="true" outlineLevel="0" collapsed="false">
      <c r="A108" s="126" t="s">
        <v>246</v>
      </c>
      <c r="B108" s="193" t="s">
        <v>247</v>
      </c>
      <c r="C108" s="199" t="s">
        <v>86</v>
      </c>
      <c r="D108" s="200" t="s">
        <v>243</v>
      </c>
      <c r="E108" s="75" t="n">
        <v>0.055</v>
      </c>
      <c r="F108" s="126" t="s">
        <v>70</v>
      </c>
      <c r="G108" s="130" t="n">
        <v>3.89</v>
      </c>
      <c r="H108" s="77" t="n">
        <f aca="false">G108+(G108*E108)</f>
        <v>4.10395</v>
      </c>
      <c r="I108" s="78"/>
      <c r="J108" s="79"/>
      <c r="K108" s="21"/>
    </row>
    <row r="109" customFormat="false" ht="25.25" hidden="false" customHeight="true" outlineLevel="0" collapsed="false">
      <c r="A109" s="197" t="s">
        <v>248</v>
      </c>
      <c r="B109" s="198" t="s">
        <v>249</v>
      </c>
      <c r="C109" s="199" t="s">
        <v>86</v>
      </c>
      <c r="D109" s="200" t="s">
        <v>243</v>
      </c>
      <c r="E109" s="75" t="n">
        <v>0.055</v>
      </c>
      <c r="F109" s="126" t="s">
        <v>70</v>
      </c>
      <c r="G109" s="201" t="n">
        <v>3.89</v>
      </c>
      <c r="H109" s="77" t="n">
        <f aca="false">G109+(G109*E109)</f>
        <v>4.10395</v>
      </c>
      <c r="I109" s="78"/>
      <c r="J109" s="79"/>
      <c r="K109" s="80"/>
    </row>
    <row r="110" customFormat="false" ht="23.75" hidden="false" customHeight="true" outlineLevel="0" collapsed="false">
      <c r="A110" s="202" t="s">
        <v>250</v>
      </c>
      <c r="B110" s="203" t="s">
        <v>251</v>
      </c>
      <c r="C110" s="199" t="s">
        <v>86</v>
      </c>
      <c r="D110" s="204" t="s">
        <v>252</v>
      </c>
      <c r="E110" s="75" t="n">
        <v>0.055</v>
      </c>
      <c r="F110" s="145" t="s">
        <v>70</v>
      </c>
      <c r="G110" s="205" t="n">
        <v>5.55</v>
      </c>
      <c r="H110" s="77" t="n">
        <f aca="false">G110+(G110*E110)</f>
        <v>5.85525</v>
      </c>
      <c r="I110" s="78"/>
      <c r="J110" s="79"/>
      <c r="K110" s="80"/>
    </row>
    <row r="111" customFormat="false" ht="25.25" hidden="false" customHeight="true" outlineLevel="0" collapsed="false">
      <c r="A111" s="202" t="s">
        <v>253</v>
      </c>
      <c r="B111" s="203" t="s">
        <v>254</v>
      </c>
      <c r="C111" s="199" t="s">
        <v>86</v>
      </c>
      <c r="D111" s="204" t="s">
        <v>252</v>
      </c>
      <c r="E111" s="75" t="n">
        <v>0.055</v>
      </c>
      <c r="F111" s="145" t="s">
        <v>70</v>
      </c>
      <c r="G111" s="205" t="n">
        <v>5.55</v>
      </c>
      <c r="H111" s="77" t="n">
        <f aca="false">G111+(G111*E111)</f>
        <v>5.85525</v>
      </c>
      <c r="I111" s="78"/>
      <c r="J111" s="79"/>
      <c r="K111" s="80"/>
    </row>
    <row r="112" customFormat="false" ht="28.25" hidden="false" customHeight="true" outlineLevel="0" collapsed="false">
      <c r="A112" s="202" t="s">
        <v>255</v>
      </c>
      <c r="B112" s="203" t="s">
        <v>256</v>
      </c>
      <c r="C112" s="199" t="s">
        <v>86</v>
      </c>
      <c r="D112" s="204" t="s">
        <v>252</v>
      </c>
      <c r="E112" s="75" t="n">
        <v>0.055</v>
      </c>
      <c r="F112" s="145" t="s">
        <v>70</v>
      </c>
      <c r="G112" s="205" t="n">
        <v>5.55</v>
      </c>
      <c r="H112" s="77" t="n">
        <f aca="false">G112+(G112*E112)</f>
        <v>5.85525</v>
      </c>
      <c r="I112" s="78"/>
      <c r="J112" s="79"/>
      <c r="K112" s="80"/>
    </row>
    <row r="113" customFormat="false" ht="33.75" hidden="false" customHeight="true" outlineLevel="0" collapsed="false">
      <c r="A113" s="202" t="s">
        <v>257</v>
      </c>
      <c r="B113" s="203" t="s">
        <v>258</v>
      </c>
      <c r="C113" s="199" t="s">
        <v>86</v>
      </c>
      <c r="D113" s="204" t="s">
        <v>252</v>
      </c>
      <c r="E113" s="75" t="n">
        <v>0.055</v>
      </c>
      <c r="F113" s="145" t="s">
        <v>70</v>
      </c>
      <c r="G113" s="205" t="n">
        <v>5.55</v>
      </c>
      <c r="H113" s="77" t="n">
        <f aca="false">G113+(G113*E113)</f>
        <v>5.85525</v>
      </c>
      <c r="I113" s="78"/>
      <c r="J113" s="79"/>
      <c r="K113" s="80"/>
    </row>
    <row r="114" customFormat="false" ht="14" hidden="false" customHeight="true" outlineLevel="0" collapsed="false">
      <c r="A114" s="175" t="s">
        <v>259</v>
      </c>
      <c r="B114" s="175"/>
      <c r="C114" s="175"/>
      <c r="D114" s="175"/>
      <c r="E114" s="175"/>
      <c r="F114" s="175"/>
      <c r="G114" s="175"/>
      <c r="H114" s="77"/>
      <c r="I114" s="78"/>
      <c r="J114" s="79"/>
    </row>
    <row r="115" customFormat="false" ht="26" hidden="false" customHeight="true" outlineLevel="0" collapsed="false">
      <c r="A115" s="206" t="s">
        <v>260</v>
      </c>
      <c r="B115" s="207" t="s">
        <v>261</v>
      </c>
      <c r="C115" s="208" t="s">
        <v>86</v>
      </c>
      <c r="D115" s="209" t="s">
        <v>262</v>
      </c>
      <c r="E115" s="144" t="n">
        <v>0.055</v>
      </c>
      <c r="F115" s="210" t="s">
        <v>263</v>
      </c>
      <c r="G115" s="211" t="n">
        <v>6.89</v>
      </c>
      <c r="H115" s="147" t="n">
        <f aca="false">G115+(G115*E115)</f>
        <v>7.26895</v>
      </c>
      <c r="I115" s="148"/>
      <c r="J115" s="149"/>
      <c r="K115" s="96" t="s">
        <v>45</v>
      </c>
    </row>
    <row r="116" customFormat="false" ht="29" hidden="false" customHeight="true" outlineLevel="0" collapsed="false">
      <c r="A116" s="206" t="s">
        <v>264</v>
      </c>
      <c r="B116" s="207" t="s">
        <v>265</v>
      </c>
      <c r="C116" s="208" t="s">
        <v>86</v>
      </c>
      <c r="D116" s="209" t="s">
        <v>262</v>
      </c>
      <c r="E116" s="144" t="n">
        <v>0.055</v>
      </c>
      <c r="F116" s="210" t="s">
        <v>263</v>
      </c>
      <c r="G116" s="211" t="n">
        <v>6.08</v>
      </c>
      <c r="H116" s="147" t="n">
        <f aca="false">G116+(G116*E116)</f>
        <v>6.4144</v>
      </c>
      <c r="I116" s="148" t="n">
        <v>6</v>
      </c>
      <c r="J116" s="149" t="n">
        <f aca="false">H116*I116</f>
        <v>38.4864</v>
      </c>
      <c r="K116" s="96" t="s">
        <v>45</v>
      </c>
    </row>
    <row r="117" customFormat="false" ht="14" hidden="false" customHeight="true" outlineLevel="0" collapsed="false">
      <c r="A117" s="206" t="s">
        <v>266</v>
      </c>
      <c r="B117" s="207" t="s">
        <v>267</v>
      </c>
      <c r="C117" s="208" t="s">
        <v>86</v>
      </c>
      <c r="D117" s="209" t="s">
        <v>262</v>
      </c>
      <c r="E117" s="144" t="n">
        <v>0.055</v>
      </c>
      <c r="F117" s="210" t="s">
        <v>263</v>
      </c>
      <c r="G117" s="211" t="n">
        <v>5.94</v>
      </c>
      <c r="H117" s="147" t="n">
        <f aca="false">G117+(G117*E117)</f>
        <v>6.2667</v>
      </c>
      <c r="I117" s="148"/>
      <c r="J117" s="149" t="n">
        <f aca="false">H117*I117</f>
        <v>0</v>
      </c>
      <c r="K117" s="96" t="s">
        <v>45</v>
      </c>
    </row>
    <row r="118" customFormat="false" ht="28.25" hidden="false" customHeight="true" outlineLevel="0" collapsed="false">
      <c r="A118" s="206" t="s">
        <v>268</v>
      </c>
      <c r="B118" s="207" t="s">
        <v>269</v>
      </c>
      <c r="C118" s="208" t="s">
        <v>86</v>
      </c>
      <c r="D118" s="209" t="s">
        <v>262</v>
      </c>
      <c r="E118" s="144" t="n">
        <v>0.055</v>
      </c>
      <c r="F118" s="210" t="s">
        <v>263</v>
      </c>
      <c r="G118" s="211" t="n">
        <v>7.83</v>
      </c>
      <c r="H118" s="147" t="n">
        <f aca="false">G118+(G118*E118)</f>
        <v>8.26065</v>
      </c>
      <c r="I118" s="148" t="n">
        <v>6</v>
      </c>
      <c r="J118" s="149" t="n">
        <f aca="false">H118*I118</f>
        <v>49.5639</v>
      </c>
      <c r="K118" s="96" t="s">
        <v>45</v>
      </c>
    </row>
    <row r="119" customFormat="false" ht="27.5" hidden="false" customHeight="true" outlineLevel="0" collapsed="false">
      <c r="A119" s="210" t="s">
        <v>270</v>
      </c>
      <c r="B119" s="207" t="s">
        <v>271</v>
      </c>
      <c r="C119" s="208" t="s">
        <v>86</v>
      </c>
      <c r="D119" s="209" t="s">
        <v>272</v>
      </c>
      <c r="E119" s="144" t="n">
        <v>0.055</v>
      </c>
      <c r="F119" s="210" t="s">
        <v>263</v>
      </c>
      <c r="G119" s="211" t="n">
        <v>7.7</v>
      </c>
      <c r="H119" s="147" t="n">
        <f aca="false">G119+(G119*E119)</f>
        <v>8.1235</v>
      </c>
      <c r="I119" s="148" t="n">
        <v>6</v>
      </c>
      <c r="J119" s="149" t="n">
        <f aca="false">H119*I119</f>
        <v>48.741</v>
      </c>
      <c r="K119" s="96" t="s">
        <v>45</v>
      </c>
    </row>
    <row r="120" customFormat="false" ht="24.5" hidden="false" customHeight="true" outlineLevel="0" collapsed="false">
      <c r="A120" s="210" t="s">
        <v>273</v>
      </c>
      <c r="B120" s="207" t="s">
        <v>274</v>
      </c>
      <c r="C120" s="208" t="s">
        <v>86</v>
      </c>
      <c r="D120" s="209" t="s">
        <v>272</v>
      </c>
      <c r="E120" s="144" t="n">
        <v>0.055</v>
      </c>
      <c r="F120" s="210" t="s">
        <v>263</v>
      </c>
      <c r="G120" s="211" t="n">
        <v>7.43</v>
      </c>
      <c r="H120" s="147" t="n">
        <f aca="false">G120+(G120*E120)</f>
        <v>7.83865</v>
      </c>
      <c r="I120" s="148"/>
      <c r="J120" s="149"/>
      <c r="K120" s="96" t="s">
        <v>45</v>
      </c>
    </row>
    <row r="121" customFormat="false" ht="26" hidden="false" customHeight="true" outlineLevel="0" collapsed="false">
      <c r="A121" s="210" t="s">
        <v>275</v>
      </c>
      <c r="B121" s="207" t="s">
        <v>276</v>
      </c>
      <c r="C121" s="208" t="s">
        <v>86</v>
      </c>
      <c r="D121" s="209" t="s">
        <v>277</v>
      </c>
      <c r="E121" s="144" t="n">
        <v>0.055</v>
      </c>
      <c r="F121" s="210" t="s">
        <v>263</v>
      </c>
      <c r="G121" s="211" t="n">
        <v>5.07</v>
      </c>
      <c r="H121" s="147" t="n">
        <f aca="false">G121+(G121*E121)</f>
        <v>5.34885</v>
      </c>
      <c r="I121" s="148" t="n">
        <v>6</v>
      </c>
      <c r="J121" s="149" t="n">
        <f aca="false">H121*I121</f>
        <v>32.0931</v>
      </c>
      <c r="K121" s="96" t="s">
        <v>45</v>
      </c>
    </row>
    <row r="122" customFormat="false" ht="23" hidden="false" customHeight="true" outlineLevel="0" collapsed="false">
      <c r="A122" s="210" t="s">
        <v>278</v>
      </c>
      <c r="B122" s="207" t="s">
        <v>279</v>
      </c>
      <c r="C122" s="208" t="s">
        <v>86</v>
      </c>
      <c r="D122" s="209" t="s">
        <v>280</v>
      </c>
      <c r="E122" s="144" t="n">
        <v>0.055</v>
      </c>
      <c r="F122" s="210" t="s">
        <v>263</v>
      </c>
      <c r="G122" s="211" t="n">
        <v>9.82</v>
      </c>
      <c r="H122" s="147" t="n">
        <f aca="false">G122+(G122*E122)</f>
        <v>10.3601</v>
      </c>
      <c r="I122" s="148"/>
      <c r="J122" s="149"/>
      <c r="K122" s="96" t="s">
        <v>45</v>
      </c>
    </row>
    <row r="123" customFormat="false" ht="14" hidden="false" customHeight="true" outlineLevel="0" collapsed="false">
      <c r="A123" s="210" t="s">
        <v>281</v>
      </c>
      <c r="B123" s="207" t="s">
        <v>282</v>
      </c>
      <c r="C123" s="208" t="s">
        <v>86</v>
      </c>
      <c r="D123" s="209" t="s">
        <v>280</v>
      </c>
      <c r="E123" s="144" t="n">
        <v>0.055</v>
      </c>
      <c r="F123" s="210" t="s">
        <v>263</v>
      </c>
      <c r="G123" s="211" t="n">
        <v>5.4</v>
      </c>
      <c r="H123" s="147" t="n">
        <f aca="false">G123+(G123*E123)</f>
        <v>5.697</v>
      </c>
      <c r="I123" s="148"/>
      <c r="J123" s="149"/>
      <c r="K123" s="96" t="s">
        <v>45</v>
      </c>
    </row>
    <row r="124" customFormat="false" ht="24.5" hidden="false" customHeight="true" outlineLevel="0" collapsed="false">
      <c r="A124" s="210" t="s">
        <v>283</v>
      </c>
      <c r="B124" s="207" t="s">
        <v>284</v>
      </c>
      <c r="C124" s="208" t="s">
        <v>86</v>
      </c>
      <c r="D124" s="209" t="s">
        <v>262</v>
      </c>
      <c r="E124" s="144" t="n">
        <v>0.055</v>
      </c>
      <c r="F124" s="210" t="s">
        <v>263</v>
      </c>
      <c r="G124" s="211" t="n">
        <v>4.75</v>
      </c>
      <c r="H124" s="147" t="n">
        <f aca="false">G124+(G124*E124)</f>
        <v>5.01125</v>
      </c>
      <c r="I124" s="148" t="n">
        <v>6</v>
      </c>
      <c r="J124" s="149" t="n">
        <f aca="false">H124*I124</f>
        <v>30.0675</v>
      </c>
      <c r="K124" s="96" t="s">
        <v>45</v>
      </c>
    </row>
    <row r="125" customFormat="false" ht="14" hidden="false" customHeight="true" outlineLevel="0" collapsed="false">
      <c r="A125" s="125" t="s">
        <v>285</v>
      </c>
      <c r="B125" s="125"/>
      <c r="C125" s="125"/>
      <c r="D125" s="125"/>
      <c r="E125" s="125"/>
      <c r="F125" s="125"/>
      <c r="G125" s="125"/>
      <c r="H125" s="77"/>
      <c r="I125" s="78"/>
      <c r="J125" s="79"/>
      <c r="K125" s="21"/>
    </row>
    <row r="126" customFormat="false" ht="14" hidden="false" customHeight="true" outlineLevel="0" collapsed="false">
      <c r="A126" s="212" t="s">
        <v>286</v>
      </c>
      <c r="B126" s="212" t="s">
        <v>287</v>
      </c>
      <c r="C126" s="212" t="s">
        <v>170</v>
      </c>
      <c r="D126" s="212" t="s">
        <v>288</v>
      </c>
      <c r="E126" s="75" t="n">
        <v>0.055</v>
      </c>
      <c r="F126" s="212" t="s">
        <v>263</v>
      </c>
      <c r="G126" s="212" t="n">
        <v>11.85</v>
      </c>
      <c r="H126" s="77" t="n">
        <f aca="false">G126+(G126*E126)</f>
        <v>12.50175</v>
      </c>
      <c r="I126" s="78"/>
      <c r="J126" s="79"/>
      <c r="K126" s="21" t="s">
        <v>289</v>
      </c>
    </row>
    <row r="127" customFormat="false" ht="14" hidden="false" customHeight="true" outlineLevel="0" collapsed="false">
      <c r="A127" s="212" t="s">
        <v>290</v>
      </c>
      <c r="B127" s="212" t="s">
        <v>291</v>
      </c>
      <c r="C127" s="212" t="s">
        <v>170</v>
      </c>
      <c r="D127" s="212" t="s">
        <v>288</v>
      </c>
      <c r="E127" s="75" t="n">
        <v>0.055</v>
      </c>
      <c r="F127" s="212" t="s">
        <v>263</v>
      </c>
      <c r="G127" s="212" t="n">
        <v>13.51</v>
      </c>
      <c r="H127" s="77" t="n">
        <f aca="false">G127+(G127*E127)</f>
        <v>14.25305</v>
      </c>
      <c r="I127" s="78"/>
      <c r="J127" s="79"/>
      <c r="K127" s="21" t="s">
        <v>289</v>
      </c>
    </row>
    <row r="128" customFormat="false" ht="29.75" hidden="false" customHeight="true" outlineLevel="0" collapsed="false">
      <c r="A128" s="212" t="s">
        <v>292</v>
      </c>
      <c r="B128" s="213" t="s">
        <v>293</v>
      </c>
      <c r="C128" s="212" t="s">
        <v>170</v>
      </c>
      <c r="D128" s="212" t="s">
        <v>294</v>
      </c>
      <c r="E128" s="75" t="n">
        <v>0.055</v>
      </c>
      <c r="F128" s="212" t="s">
        <v>212</v>
      </c>
      <c r="G128" s="212" t="n">
        <v>65.2</v>
      </c>
      <c r="H128" s="77" t="n">
        <f aca="false">G128+(G128*E128)</f>
        <v>68.786</v>
      </c>
      <c r="I128" s="78"/>
      <c r="J128" s="79"/>
      <c r="K128" s="21" t="s">
        <v>289</v>
      </c>
    </row>
    <row r="129" customFormat="false" ht="26" hidden="false" customHeight="true" outlineLevel="0" collapsed="false">
      <c r="A129" s="212" t="s">
        <v>295</v>
      </c>
      <c r="B129" s="213" t="s">
        <v>296</v>
      </c>
      <c r="C129" s="212" t="s">
        <v>170</v>
      </c>
      <c r="D129" s="212" t="s">
        <v>294</v>
      </c>
      <c r="E129" s="75" t="n">
        <v>0.055</v>
      </c>
      <c r="F129" s="212" t="s">
        <v>212</v>
      </c>
      <c r="G129" s="212" t="n">
        <v>74.94</v>
      </c>
      <c r="H129" s="77" t="n">
        <f aca="false">G129+(G129*E129)</f>
        <v>79.0617</v>
      </c>
      <c r="I129" s="78"/>
      <c r="J129" s="79"/>
      <c r="K129" s="21"/>
    </row>
    <row r="130" customFormat="false" ht="24.5" hidden="false" customHeight="true" outlineLevel="0" collapsed="false">
      <c r="A130" s="214" t="s">
        <v>297</v>
      </c>
      <c r="B130" s="213" t="s">
        <v>298</v>
      </c>
      <c r="C130" s="213" t="s">
        <v>86</v>
      </c>
      <c r="D130" s="215" t="s">
        <v>299</v>
      </c>
      <c r="E130" s="75" t="n">
        <v>0.055</v>
      </c>
      <c r="F130" s="216" t="s">
        <v>300</v>
      </c>
      <c r="G130" s="156" t="n">
        <v>8.45</v>
      </c>
      <c r="H130" s="77" t="n">
        <f aca="false">G130+(G130*E130)</f>
        <v>8.91475</v>
      </c>
      <c r="I130" s="78"/>
      <c r="J130" s="79"/>
      <c r="K130" s="217"/>
    </row>
    <row r="131" customFormat="false" ht="25.25" hidden="false" customHeight="true" outlineLevel="0" collapsed="false">
      <c r="A131" s="214" t="s">
        <v>301</v>
      </c>
      <c r="B131" s="213" t="s">
        <v>302</v>
      </c>
      <c r="C131" s="213" t="s">
        <v>86</v>
      </c>
      <c r="D131" s="218" t="s">
        <v>303</v>
      </c>
      <c r="E131" s="75" t="n">
        <v>0.055</v>
      </c>
      <c r="F131" s="218" t="s">
        <v>263</v>
      </c>
      <c r="G131" s="218" t="n">
        <v>3.04</v>
      </c>
      <c r="H131" s="77" t="n">
        <f aca="false">G131+(G131*E131)</f>
        <v>3.2072</v>
      </c>
      <c r="I131" s="78"/>
      <c r="J131" s="79"/>
    </row>
    <row r="132" customFormat="false" ht="23" hidden="false" customHeight="true" outlineLevel="0" collapsed="false">
      <c r="A132" s="214" t="s">
        <v>304</v>
      </c>
      <c r="B132" s="213" t="s">
        <v>305</v>
      </c>
      <c r="C132" s="213" t="s">
        <v>86</v>
      </c>
      <c r="D132" s="218" t="s">
        <v>303</v>
      </c>
      <c r="E132" s="75" t="n">
        <v>0.055</v>
      </c>
      <c r="F132" s="218" t="s">
        <v>263</v>
      </c>
      <c r="G132" s="218" t="n">
        <v>3.43</v>
      </c>
      <c r="H132" s="77" t="n">
        <f aca="false">G132+(G132*E132)</f>
        <v>3.61865</v>
      </c>
      <c r="I132" s="78"/>
      <c r="J132" s="79"/>
    </row>
    <row r="133" customFormat="false" ht="22.25" hidden="false" customHeight="true" outlineLevel="0" collapsed="false">
      <c r="A133" s="214" t="s">
        <v>306</v>
      </c>
      <c r="B133" s="213" t="s">
        <v>307</v>
      </c>
      <c r="C133" s="213" t="s">
        <v>86</v>
      </c>
      <c r="D133" s="218" t="s">
        <v>303</v>
      </c>
      <c r="E133" s="75" t="n">
        <v>0.055</v>
      </c>
      <c r="F133" s="218" t="s">
        <v>263</v>
      </c>
      <c r="G133" s="218" t="n">
        <v>3.43</v>
      </c>
      <c r="H133" s="77" t="n">
        <f aca="false">G133+(G133*E133)</f>
        <v>3.61865</v>
      </c>
      <c r="I133" s="78"/>
      <c r="J133" s="79"/>
    </row>
    <row r="134" customFormat="false" ht="24.5" hidden="false" customHeight="true" outlineLevel="0" collapsed="false">
      <c r="A134" s="214" t="s">
        <v>308</v>
      </c>
      <c r="B134" s="219" t="s">
        <v>309</v>
      </c>
      <c r="C134" s="213" t="s">
        <v>86</v>
      </c>
      <c r="D134" s="218" t="s">
        <v>303</v>
      </c>
      <c r="E134" s="75" t="n">
        <v>0.055</v>
      </c>
      <c r="F134" s="218" t="s">
        <v>263</v>
      </c>
      <c r="G134" s="220" t="n">
        <v>3.5</v>
      </c>
      <c r="H134" s="77" t="n">
        <f aca="false">G134+(G134*E134)</f>
        <v>3.6925</v>
      </c>
      <c r="I134" s="78"/>
      <c r="J134" s="79"/>
    </row>
    <row r="135" customFormat="false" ht="14" hidden="false" customHeight="true" outlineLevel="0" collapsed="false">
      <c r="A135" s="221"/>
      <c r="B135" s="222" t="s">
        <v>310</v>
      </c>
      <c r="C135" s="222"/>
      <c r="D135" s="222"/>
      <c r="E135" s="222"/>
      <c r="F135" s="222"/>
      <c r="G135" s="223"/>
      <c r="H135" s="77"/>
      <c r="I135" s="78"/>
      <c r="J135" s="79"/>
      <c r="K135" s="80"/>
    </row>
    <row r="136" customFormat="false" ht="25.25" hidden="false" customHeight="true" outlineLevel="0" collapsed="false">
      <c r="A136" s="224" t="s">
        <v>311</v>
      </c>
      <c r="B136" s="225" t="s">
        <v>312</v>
      </c>
      <c r="C136" s="225" t="s">
        <v>86</v>
      </c>
      <c r="D136" s="225" t="s">
        <v>69</v>
      </c>
      <c r="E136" s="75" t="n">
        <v>0.055</v>
      </c>
      <c r="F136" s="225" t="s">
        <v>70</v>
      </c>
      <c r="G136" s="226" t="n">
        <v>2.96</v>
      </c>
      <c r="H136" s="147" t="n">
        <f aca="false">G136+(G136*E136)</f>
        <v>3.1228</v>
      </c>
      <c r="I136" s="148"/>
      <c r="J136" s="149"/>
      <c r="K136" s="77"/>
    </row>
    <row r="137" customFormat="false" ht="25.25" hidden="false" customHeight="true" outlineLevel="0" collapsed="false">
      <c r="A137" s="224" t="s">
        <v>313</v>
      </c>
      <c r="B137" s="225" t="s">
        <v>314</v>
      </c>
      <c r="C137" s="225" t="s">
        <v>86</v>
      </c>
      <c r="D137" s="225" t="s">
        <v>69</v>
      </c>
      <c r="E137" s="75" t="n">
        <v>0.055</v>
      </c>
      <c r="F137" s="225" t="s">
        <v>70</v>
      </c>
      <c r="G137" s="226" t="n">
        <v>2.81</v>
      </c>
      <c r="H137" s="147" t="n">
        <f aca="false">G137+(G137*E137)</f>
        <v>2.96455</v>
      </c>
      <c r="I137" s="148"/>
      <c r="J137" s="149"/>
      <c r="K137" s="77"/>
    </row>
    <row r="138" customFormat="false" ht="25.25" hidden="false" customHeight="true" outlineLevel="0" collapsed="false">
      <c r="A138" s="224" t="s">
        <v>315</v>
      </c>
      <c r="B138" s="225" t="s">
        <v>316</v>
      </c>
      <c r="C138" s="225" t="s">
        <v>86</v>
      </c>
      <c r="D138" s="225" t="s">
        <v>69</v>
      </c>
      <c r="E138" s="75" t="n">
        <v>0.055</v>
      </c>
      <c r="F138" s="225" t="s">
        <v>70</v>
      </c>
      <c r="G138" s="226" t="n">
        <v>3.04</v>
      </c>
      <c r="H138" s="147" t="n">
        <f aca="false">G138+(G138*E138)</f>
        <v>3.2072</v>
      </c>
      <c r="I138" s="148"/>
      <c r="J138" s="149"/>
      <c r="K138" s="77"/>
    </row>
    <row r="139" customFormat="false" ht="25.25" hidden="false" customHeight="true" outlineLevel="0" collapsed="false">
      <c r="A139" s="227" t="s">
        <v>317</v>
      </c>
      <c r="B139" s="228" t="s">
        <v>318</v>
      </c>
      <c r="C139" s="228" t="s">
        <v>319</v>
      </c>
      <c r="D139" s="228" t="s">
        <v>320</v>
      </c>
      <c r="E139" s="229" t="n">
        <v>0.055</v>
      </c>
      <c r="F139" s="228" t="n">
        <v>1</v>
      </c>
      <c r="G139" s="230" t="n">
        <v>28</v>
      </c>
      <c r="H139" s="231" t="n">
        <f aca="false">G139+(G139*E139)</f>
        <v>29.54</v>
      </c>
      <c r="I139" s="232"/>
      <c r="J139" s="149"/>
      <c r="K139" s="80"/>
    </row>
    <row r="140" customFormat="false" ht="15.75" hidden="false" customHeight="true" outlineLevel="0" collapsed="false">
      <c r="A140" s="233" t="s">
        <v>321</v>
      </c>
      <c r="B140" s="72" t="s">
        <v>322</v>
      </c>
      <c r="C140" s="72" t="s">
        <v>319</v>
      </c>
      <c r="D140" s="72" t="s">
        <v>323</v>
      </c>
      <c r="E140" s="75" t="n">
        <v>0.055</v>
      </c>
      <c r="F140" s="72" t="n">
        <v>3</v>
      </c>
      <c r="G140" s="76" t="n">
        <v>2.5</v>
      </c>
      <c r="H140" s="77" t="n">
        <f aca="false">G140+(G140*E140)</f>
        <v>2.6375</v>
      </c>
      <c r="I140" s="78"/>
      <c r="J140" s="79" t="n">
        <f aca="false">H140*I140</f>
        <v>0</v>
      </c>
      <c r="K140" s="80"/>
    </row>
    <row r="141" customFormat="false" ht="15.75" hidden="false" customHeight="true" outlineLevel="0" collapsed="false">
      <c r="A141" s="233" t="s">
        <v>324</v>
      </c>
      <c r="B141" s="72" t="s">
        <v>325</v>
      </c>
      <c r="C141" s="72" t="s">
        <v>319</v>
      </c>
      <c r="D141" s="72" t="s">
        <v>323</v>
      </c>
      <c r="E141" s="75" t="n">
        <v>0.055</v>
      </c>
      <c r="F141" s="72" t="n">
        <v>3</v>
      </c>
      <c r="G141" s="76" t="n">
        <v>2.5</v>
      </c>
      <c r="H141" s="77" t="n">
        <f aca="false">G141+(G141*E141)</f>
        <v>2.6375</v>
      </c>
      <c r="I141" s="78"/>
      <c r="J141" s="79" t="n">
        <f aca="false">H141*I141</f>
        <v>0</v>
      </c>
      <c r="K141" s="80"/>
    </row>
    <row r="142" customFormat="false" ht="16.5" hidden="false" customHeight="true" outlineLevel="0" collapsed="false">
      <c r="A142" s="233" t="s">
        <v>326</v>
      </c>
      <c r="B142" s="72" t="s">
        <v>327</v>
      </c>
      <c r="C142" s="72" t="s">
        <v>319</v>
      </c>
      <c r="D142" s="72" t="s">
        <v>323</v>
      </c>
      <c r="E142" s="75" t="n">
        <v>0.055</v>
      </c>
      <c r="F142" s="72" t="n">
        <v>3</v>
      </c>
      <c r="G142" s="76" t="n">
        <v>2.5</v>
      </c>
      <c r="H142" s="77" t="n">
        <f aca="false">G142+(G142*E142)</f>
        <v>2.6375</v>
      </c>
      <c r="I142" s="78"/>
      <c r="J142" s="79" t="n">
        <f aca="false">H142*I142</f>
        <v>0</v>
      </c>
      <c r="K142" s="80"/>
    </row>
    <row r="143" customFormat="false" ht="17.25" hidden="false" customHeight="true" outlineLevel="0" collapsed="false">
      <c r="A143" s="233" t="s">
        <v>328</v>
      </c>
      <c r="B143" s="72" t="s">
        <v>329</v>
      </c>
      <c r="C143" s="72" t="s">
        <v>319</v>
      </c>
      <c r="D143" s="72" t="s">
        <v>323</v>
      </c>
      <c r="E143" s="75" t="n">
        <v>0.055</v>
      </c>
      <c r="F143" s="72" t="n">
        <v>3</v>
      </c>
      <c r="G143" s="76" t="n">
        <v>3.22</v>
      </c>
      <c r="H143" s="77" t="n">
        <f aca="false">G143+(G143*E143)</f>
        <v>3.3971</v>
      </c>
      <c r="I143" s="78"/>
      <c r="J143" s="79" t="n">
        <f aca="false">H143*I143</f>
        <v>0</v>
      </c>
      <c r="K143" s="80"/>
    </row>
    <row r="144" customFormat="false" ht="15.75" hidden="false" customHeight="true" outlineLevel="0" collapsed="false">
      <c r="A144" s="233" t="s">
        <v>330</v>
      </c>
      <c r="B144" s="72" t="s">
        <v>331</v>
      </c>
      <c r="C144" s="72" t="s">
        <v>319</v>
      </c>
      <c r="D144" s="72" t="s">
        <v>332</v>
      </c>
      <c r="E144" s="75" t="n">
        <v>0.055</v>
      </c>
      <c r="F144" s="72" t="n">
        <v>3</v>
      </c>
      <c r="G144" s="76" t="n">
        <v>2.8</v>
      </c>
      <c r="H144" s="77" t="n">
        <f aca="false">G144+(G144*E144)</f>
        <v>2.954</v>
      </c>
      <c r="I144" s="78"/>
      <c r="J144" s="79"/>
      <c r="K144" s="80"/>
    </row>
    <row r="145" customFormat="false" ht="15" hidden="false" customHeight="true" outlineLevel="0" collapsed="false">
      <c r="A145" s="233" t="s">
        <v>333</v>
      </c>
      <c r="B145" s="72" t="s">
        <v>334</v>
      </c>
      <c r="C145" s="72" t="s">
        <v>170</v>
      </c>
      <c r="D145" s="72" t="s">
        <v>335</v>
      </c>
      <c r="E145" s="75" t="n">
        <v>0.055</v>
      </c>
      <c r="F145" s="72" t="n">
        <v>3</v>
      </c>
      <c r="G145" s="76" t="n">
        <v>1.88</v>
      </c>
      <c r="H145" s="77" t="n">
        <f aca="false">G145+(G145*E145)</f>
        <v>1.9834</v>
      </c>
      <c r="I145" s="78"/>
      <c r="J145" s="79"/>
      <c r="K145" s="80"/>
    </row>
    <row r="146" customFormat="false" ht="16.5" hidden="false" customHeight="true" outlineLevel="0" collapsed="false">
      <c r="A146" s="233" t="s">
        <v>336</v>
      </c>
      <c r="B146" s="72" t="s">
        <v>337</v>
      </c>
      <c r="C146" s="72" t="s">
        <v>170</v>
      </c>
      <c r="D146" s="72" t="s">
        <v>29</v>
      </c>
      <c r="E146" s="75" t="n">
        <v>0.055</v>
      </c>
      <c r="F146" s="72" t="n">
        <v>1</v>
      </c>
      <c r="G146" s="76" t="n">
        <v>22.1</v>
      </c>
      <c r="H146" s="77" t="n">
        <f aca="false">G146+(G146*E146)</f>
        <v>23.3155</v>
      </c>
      <c r="I146" s="78" t="n">
        <v>1</v>
      </c>
      <c r="J146" s="79" t="n">
        <f aca="false">H146*I146</f>
        <v>23.3155</v>
      </c>
      <c r="K146" s="80"/>
    </row>
    <row r="147" customFormat="false" ht="29" hidden="false" customHeight="true" outlineLevel="0" collapsed="false">
      <c r="A147" s="234" t="s">
        <v>338</v>
      </c>
      <c r="B147" s="98" t="s">
        <v>339</v>
      </c>
      <c r="C147" s="98" t="s">
        <v>340</v>
      </c>
      <c r="D147" s="98" t="s">
        <v>341</v>
      </c>
      <c r="E147" s="123" t="n">
        <v>0.055</v>
      </c>
      <c r="F147" s="98" t="n">
        <v>1</v>
      </c>
      <c r="G147" s="102" t="n">
        <v>5.4</v>
      </c>
      <c r="H147" s="103" t="n">
        <f aca="false">G147+(G147*E147)</f>
        <v>5.697</v>
      </c>
      <c r="I147" s="104"/>
      <c r="J147" s="79"/>
      <c r="K147" s="80" t="s">
        <v>71</v>
      </c>
    </row>
    <row r="148" customFormat="false" ht="14" hidden="false" customHeight="true" outlineLevel="0" collapsed="false">
      <c r="A148" s="125" t="s">
        <v>342</v>
      </c>
      <c r="B148" s="125"/>
      <c r="C148" s="125"/>
      <c r="D148" s="125"/>
      <c r="E148" s="125"/>
      <c r="F148" s="125"/>
      <c r="G148" s="125"/>
      <c r="H148" s="77"/>
      <c r="I148" s="78"/>
      <c r="J148" s="79"/>
      <c r="K148" s="80"/>
    </row>
    <row r="149" customFormat="false" ht="16.5" hidden="false" customHeight="true" outlineLevel="0" collapsed="false">
      <c r="A149" s="235" t="s">
        <v>343</v>
      </c>
      <c r="B149" s="236" t="s">
        <v>344</v>
      </c>
      <c r="C149" s="237" t="s">
        <v>345</v>
      </c>
      <c r="D149" s="237" t="s">
        <v>346</v>
      </c>
      <c r="E149" s="75" t="n">
        <v>0.055</v>
      </c>
      <c r="F149" s="238" t="s">
        <v>62</v>
      </c>
      <c r="G149" s="239" t="n">
        <v>4.03</v>
      </c>
      <c r="H149" s="77" t="n">
        <f aca="false">G149+(G149*E149)</f>
        <v>4.25165</v>
      </c>
      <c r="I149" s="78"/>
      <c r="J149" s="79"/>
      <c r="K149" s="80"/>
    </row>
    <row r="150" customFormat="false" ht="16.5" hidden="false" customHeight="true" outlineLevel="0" collapsed="false">
      <c r="A150" s="235" t="s">
        <v>347</v>
      </c>
      <c r="B150" s="236" t="s">
        <v>348</v>
      </c>
      <c r="C150" s="237" t="s">
        <v>345</v>
      </c>
      <c r="D150" s="237" t="s">
        <v>346</v>
      </c>
      <c r="E150" s="75" t="n">
        <v>0.055</v>
      </c>
      <c r="F150" s="238" t="s">
        <v>62</v>
      </c>
      <c r="G150" s="239" t="n">
        <v>4.03</v>
      </c>
      <c r="H150" s="77" t="n">
        <f aca="false">G150+(G150*E150)</f>
        <v>4.25165</v>
      </c>
      <c r="I150" s="78"/>
      <c r="J150" s="79"/>
      <c r="K150" s="80"/>
    </row>
    <row r="151" customFormat="false" ht="32" hidden="false" customHeight="true" outlineLevel="0" collapsed="false">
      <c r="A151" s="235" t="s">
        <v>349</v>
      </c>
      <c r="B151" s="236" t="s">
        <v>350</v>
      </c>
      <c r="C151" s="237" t="s">
        <v>345</v>
      </c>
      <c r="D151" s="237" t="s">
        <v>346</v>
      </c>
      <c r="E151" s="75" t="n">
        <v>0.055</v>
      </c>
      <c r="F151" s="238" t="s">
        <v>62</v>
      </c>
      <c r="G151" s="239" t="n">
        <v>4.2</v>
      </c>
      <c r="H151" s="77" t="n">
        <f aca="false">G151+(G151*E151)</f>
        <v>4.431</v>
      </c>
      <c r="I151" s="78"/>
      <c r="J151" s="79"/>
      <c r="K151" s="80"/>
    </row>
    <row r="152" customFormat="false" ht="15.75" hidden="false" customHeight="true" outlineLevel="0" collapsed="false">
      <c r="A152" s="235" t="s">
        <v>351</v>
      </c>
      <c r="B152" s="236" t="s">
        <v>352</v>
      </c>
      <c r="C152" s="237" t="s">
        <v>345</v>
      </c>
      <c r="D152" s="237" t="s">
        <v>346</v>
      </c>
      <c r="E152" s="75" t="n">
        <v>0.055</v>
      </c>
      <c r="F152" s="238" t="s">
        <v>62</v>
      </c>
      <c r="G152" s="239" t="n">
        <v>4.03</v>
      </c>
      <c r="H152" s="77" t="n">
        <f aca="false">G152+(G152*E152)</f>
        <v>4.25165</v>
      </c>
      <c r="I152" s="78"/>
      <c r="J152" s="79"/>
      <c r="K152" s="80"/>
    </row>
    <row r="153" customFormat="false" ht="27.5" hidden="false" customHeight="true" outlineLevel="0" collapsed="false">
      <c r="A153" s="235" t="s">
        <v>353</v>
      </c>
      <c r="B153" s="236" t="s">
        <v>354</v>
      </c>
      <c r="C153" s="237" t="s">
        <v>345</v>
      </c>
      <c r="D153" s="237" t="s">
        <v>346</v>
      </c>
      <c r="E153" s="75" t="n">
        <v>0.055</v>
      </c>
      <c r="F153" s="238" t="s">
        <v>62</v>
      </c>
      <c r="G153" s="239" t="n">
        <v>4.2</v>
      </c>
      <c r="H153" s="77" t="n">
        <f aca="false">G153+(G153*E153)</f>
        <v>4.431</v>
      </c>
      <c r="I153" s="78"/>
      <c r="J153" s="79"/>
      <c r="K153" s="80"/>
    </row>
    <row r="154" customFormat="false" ht="25.25" hidden="false" customHeight="true" outlineLevel="0" collapsed="false">
      <c r="A154" s="235" t="s">
        <v>355</v>
      </c>
      <c r="B154" s="236" t="s">
        <v>356</v>
      </c>
      <c r="C154" s="84" t="s">
        <v>86</v>
      </c>
      <c r="D154" s="85" t="s">
        <v>357</v>
      </c>
      <c r="E154" s="94" t="n">
        <v>5.5</v>
      </c>
      <c r="F154" s="238" t="s">
        <v>263</v>
      </c>
      <c r="G154" s="239" t="n">
        <v>3.06</v>
      </c>
      <c r="H154" s="77"/>
      <c r="I154" s="78"/>
      <c r="J154" s="79"/>
      <c r="K154" s="80"/>
    </row>
    <row r="155" customFormat="false" ht="24.5" hidden="false" customHeight="true" outlineLevel="0" collapsed="false">
      <c r="A155" s="235" t="s">
        <v>358</v>
      </c>
      <c r="B155" s="236" t="s">
        <v>359</v>
      </c>
      <c r="C155" s="237" t="s">
        <v>360</v>
      </c>
      <c r="D155" s="237" t="s">
        <v>346</v>
      </c>
      <c r="E155" s="75" t="n">
        <v>0.055</v>
      </c>
      <c r="F155" s="238" t="s">
        <v>62</v>
      </c>
      <c r="G155" s="239" t="n">
        <v>4.13</v>
      </c>
      <c r="H155" s="77" t="n">
        <f aca="false">G155+(G155*E155)</f>
        <v>4.35715</v>
      </c>
      <c r="I155" s="78"/>
      <c r="J155" s="79"/>
      <c r="K155" s="80"/>
    </row>
    <row r="156" customFormat="false" ht="36.5" hidden="false" customHeight="true" outlineLevel="0" collapsed="false">
      <c r="A156" s="235" t="s">
        <v>361</v>
      </c>
      <c r="B156" s="236" t="s">
        <v>362</v>
      </c>
      <c r="C156" s="237" t="s">
        <v>360</v>
      </c>
      <c r="D156" s="85" t="s">
        <v>363</v>
      </c>
      <c r="E156" s="75" t="n">
        <v>0.055</v>
      </c>
      <c r="F156" s="238" t="s">
        <v>62</v>
      </c>
      <c r="G156" s="239" t="n">
        <v>4.26</v>
      </c>
      <c r="H156" s="77" t="n">
        <f aca="false">G156+(G156*E156)</f>
        <v>4.4943</v>
      </c>
      <c r="I156" s="78"/>
      <c r="J156" s="79"/>
      <c r="K156" s="80"/>
    </row>
    <row r="157" customFormat="false" ht="33.75" hidden="false" customHeight="true" outlineLevel="0" collapsed="false">
      <c r="A157" s="240" t="s">
        <v>364</v>
      </c>
      <c r="B157" s="241" t="s">
        <v>365</v>
      </c>
      <c r="C157" s="242" t="s">
        <v>60</v>
      </c>
      <c r="D157" s="243" t="s">
        <v>366</v>
      </c>
      <c r="E157" s="229" t="n">
        <v>0.055</v>
      </c>
      <c r="F157" s="244" t="s">
        <v>212</v>
      </c>
      <c r="G157" s="245" t="n">
        <v>5.95</v>
      </c>
      <c r="H157" s="77" t="n">
        <f aca="false">G157+(G157*E157)</f>
        <v>6.27725</v>
      </c>
      <c r="I157" s="78"/>
      <c r="J157" s="79"/>
      <c r="K157" s="80"/>
    </row>
    <row r="158" customFormat="false" ht="26.75" hidden="false" customHeight="true" outlineLevel="0" collapsed="false">
      <c r="A158" s="240" t="s">
        <v>367</v>
      </c>
      <c r="B158" s="241" t="s">
        <v>368</v>
      </c>
      <c r="C158" s="242" t="s">
        <v>60</v>
      </c>
      <c r="D158" s="243" t="s">
        <v>366</v>
      </c>
      <c r="E158" s="229" t="n">
        <v>0.055</v>
      </c>
      <c r="F158" s="244" t="s">
        <v>212</v>
      </c>
      <c r="G158" s="245" t="n">
        <v>5.95</v>
      </c>
      <c r="H158" s="77" t="n">
        <f aca="false">G158+(G158*E158)</f>
        <v>6.27725</v>
      </c>
      <c r="I158" s="78"/>
      <c r="J158" s="79"/>
      <c r="K158" s="80"/>
    </row>
    <row r="159" customFormat="false" ht="26" hidden="false" customHeight="true" outlineLevel="0" collapsed="false">
      <c r="A159" s="246" t="s">
        <v>369</v>
      </c>
      <c r="B159" s="247" t="s">
        <v>370</v>
      </c>
      <c r="C159" s="248" t="s">
        <v>60</v>
      </c>
      <c r="D159" s="243" t="s">
        <v>366</v>
      </c>
      <c r="E159" s="75" t="n">
        <v>0.055</v>
      </c>
      <c r="F159" s="249" t="s">
        <v>212</v>
      </c>
      <c r="G159" s="250" t="n">
        <v>4.5</v>
      </c>
      <c r="H159" s="77" t="n">
        <f aca="false">G159+(G159*E159)</f>
        <v>4.7475</v>
      </c>
      <c r="I159" s="78"/>
      <c r="J159" s="79"/>
      <c r="K159" s="80"/>
    </row>
    <row r="160" customFormat="false" ht="22.25" hidden="false" customHeight="true" outlineLevel="0" collapsed="false">
      <c r="A160" s="246" t="s">
        <v>371</v>
      </c>
      <c r="B160" s="247" t="s">
        <v>372</v>
      </c>
      <c r="C160" s="248" t="s">
        <v>60</v>
      </c>
      <c r="D160" s="243" t="s">
        <v>366</v>
      </c>
      <c r="E160" s="75" t="n">
        <v>0.055</v>
      </c>
      <c r="F160" s="249" t="s">
        <v>212</v>
      </c>
      <c r="G160" s="250" t="n">
        <v>5.55</v>
      </c>
      <c r="H160" s="77" t="n">
        <f aca="false">G160+(G160*E160)</f>
        <v>5.85525</v>
      </c>
      <c r="I160" s="78"/>
      <c r="J160" s="79"/>
      <c r="K160" s="80"/>
    </row>
    <row r="161" customFormat="false" ht="21.5" hidden="false" customHeight="true" outlineLevel="0" collapsed="false">
      <c r="A161" s="246" t="s">
        <v>373</v>
      </c>
      <c r="B161" s="247" t="s">
        <v>374</v>
      </c>
      <c r="C161" s="248" t="s">
        <v>60</v>
      </c>
      <c r="D161" s="243" t="s">
        <v>366</v>
      </c>
      <c r="E161" s="75" t="n">
        <v>0.055</v>
      </c>
      <c r="F161" s="249" t="s">
        <v>212</v>
      </c>
      <c r="G161" s="250" t="n">
        <v>5.55</v>
      </c>
      <c r="H161" s="251" t="n">
        <f aca="false">G161+(G161*E161)</f>
        <v>5.85525</v>
      </c>
      <c r="I161" s="252"/>
      <c r="J161" s="253"/>
      <c r="K161" s="80"/>
    </row>
    <row r="162" customFormat="false" ht="25.25" hidden="false" customHeight="true" outlineLevel="0" collapsed="false">
      <c r="A162" s="254" t="s">
        <v>375</v>
      </c>
      <c r="B162" s="255" t="s">
        <v>376</v>
      </c>
      <c r="C162" s="248" t="s">
        <v>60</v>
      </c>
      <c r="D162" s="256" t="s">
        <v>366</v>
      </c>
      <c r="E162" s="75" t="n">
        <v>0.055</v>
      </c>
      <c r="F162" s="257" t="s">
        <v>212</v>
      </c>
      <c r="G162" s="258" t="n">
        <v>5.95</v>
      </c>
      <c r="H162" s="251" t="n">
        <f aca="false">G162+(G162*E162)</f>
        <v>6.27725</v>
      </c>
      <c r="I162" s="252"/>
      <c r="J162" s="253"/>
      <c r="K162" s="80"/>
    </row>
    <row r="163" customFormat="false" ht="26" hidden="false" customHeight="true" outlineLevel="0" collapsed="false">
      <c r="A163" s="254" t="s">
        <v>377</v>
      </c>
      <c r="B163" s="255" t="s">
        <v>378</v>
      </c>
      <c r="C163" s="248" t="s">
        <v>60</v>
      </c>
      <c r="D163" s="256" t="s">
        <v>366</v>
      </c>
      <c r="E163" s="75" t="n">
        <v>0.055</v>
      </c>
      <c r="F163" s="257" t="s">
        <v>212</v>
      </c>
      <c r="G163" s="258" t="n">
        <v>4.86</v>
      </c>
      <c r="H163" s="251" t="n">
        <f aca="false">G163+(G163*E163)</f>
        <v>5.1273</v>
      </c>
      <c r="I163" s="252"/>
      <c r="J163" s="253"/>
      <c r="K163" s="80"/>
    </row>
    <row r="164" customFormat="false" ht="65" hidden="false" customHeight="true" outlineLevel="0" collapsed="false">
      <c r="A164" s="259" t="s">
        <v>379</v>
      </c>
      <c r="B164" s="260" t="s">
        <v>380</v>
      </c>
      <c r="C164" s="73" t="s">
        <v>86</v>
      </c>
      <c r="D164" s="118" t="s">
        <v>381</v>
      </c>
      <c r="E164" s="75" t="n">
        <v>0.055</v>
      </c>
      <c r="F164" s="261" t="s">
        <v>212</v>
      </c>
      <c r="G164" s="119" t="n">
        <v>40.37</v>
      </c>
      <c r="H164" s="77" t="n">
        <f aca="false">G164+(G164*E164)</f>
        <v>42.59035</v>
      </c>
      <c r="I164" s="78"/>
      <c r="J164" s="79"/>
      <c r="K164" s="262" t="s">
        <v>382</v>
      </c>
    </row>
    <row r="165" customFormat="false" ht="14" hidden="false" customHeight="true" outlineLevel="0" collapsed="false">
      <c r="A165" s="125" t="s">
        <v>383</v>
      </c>
      <c r="B165" s="125"/>
      <c r="C165" s="125"/>
      <c r="D165" s="125"/>
      <c r="E165" s="125"/>
      <c r="F165" s="125"/>
      <c r="G165" s="125"/>
      <c r="H165" s="77"/>
      <c r="I165" s="78"/>
      <c r="J165" s="79"/>
      <c r="K165" s="80"/>
    </row>
    <row r="166" customFormat="false" ht="24.5" hidden="false" customHeight="true" outlineLevel="0" collapsed="false">
      <c r="A166" s="248" t="s">
        <v>384</v>
      </c>
      <c r="B166" s="207" t="s">
        <v>385</v>
      </c>
      <c r="C166" s="248" t="s">
        <v>386</v>
      </c>
      <c r="D166" s="242" t="s">
        <v>387</v>
      </c>
      <c r="E166" s="263" t="n">
        <v>0.2</v>
      </c>
      <c r="F166" s="249" t="s">
        <v>70</v>
      </c>
      <c r="G166" s="258" t="n">
        <v>2.43</v>
      </c>
      <c r="H166" s="147" t="n">
        <f aca="false">G166+(G166*E166)</f>
        <v>2.916</v>
      </c>
      <c r="I166" s="148"/>
      <c r="J166" s="149"/>
      <c r="K166" s="35"/>
    </row>
    <row r="167" customFormat="false" ht="24.5" hidden="false" customHeight="true" outlineLevel="0" collapsed="false">
      <c r="A167" s="248" t="s">
        <v>388</v>
      </c>
      <c r="B167" s="207" t="s">
        <v>389</v>
      </c>
      <c r="C167" s="248" t="s">
        <v>386</v>
      </c>
      <c r="D167" s="242" t="s">
        <v>387</v>
      </c>
      <c r="E167" s="263" t="n">
        <v>0.2</v>
      </c>
      <c r="F167" s="249" t="s">
        <v>70</v>
      </c>
      <c r="G167" s="258" t="n">
        <v>2.43</v>
      </c>
      <c r="H167" s="147" t="n">
        <f aca="false">G167+(G167*E167)</f>
        <v>2.916</v>
      </c>
      <c r="I167" s="148"/>
      <c r="J167" s="149"/>
      <c r="K167" s="35"/>
    </row>
    <row r="168" customFormat="false" ht="26" hidden="false" customHeight="true" outlineLevel="0" collapsed="false">
      <c r="A168" s="248" t="s">
        <v>390</v>
      </c>
      <c r="B168" s="207" t="s">
        <v>391</v>
      </c>
      <c r="C168" s="248" t="s">
        <v>386</v>
      </c>
      <c r="D168" s="242" t="s">
        <v>387</v>
      </c>
      <c r="E168" s="263" t="n">
        <v>0.2</v>
      </c>
      <c r="F168" s="249" t="s">
        <v>70</v>
      </c>
      <c r="G168" s="258" t="n">
        <v>2.43</v>
      </c>
      <c r="H168" s="147" t="n">
        <f aca="false">G168+(G168*E168)</f>
        <v>2.916</v>
      </c>
      <c r="I168" s="148"/>
      <c r="J168" s="149"/>
      <c r="K168" s="35"/>
    </row>
    <row r="169" customFormat="false" ht="23" hidden="false" customHeight="true" outlineLevel="0" collapsed="false">
      <c r="A169" s="248" t="s">
        <v>392</v>
      </c>
      <c r="B169" s="207" t="s">
        <v>393</v>
      </c>
      <c r="C169" s="248" t="s">
        <v>386</v>
      </c>
      <c r="D169" s="242" t="s">
        <v>387</v>
      </c>
      <c r="E169" s="263" t="n">
        <v>0.2</v>
      </c>
      <c r="F169" s="249" t="s">
        <v>70</v>
      </c>
      <c r="G169" s="258" t="n">
        <v>2.43</v>
      </c>
      <c r="H169" s="147" t="n">
        <f aca="false">G169+(G169*E169)</f>
        <v>2.916</v>
      </c>
      <c r="I169" s="148"/>
      <c r="J169" s="149"/>
      <c r="K169" s="35"/>
    </row>
    <row r="170" customFormat="false" ht="28.25" hidden="false" customHeight="true" outlineLevel="0" collapsed="false">
      <c r="A170" s="264" t="s">
        <v>394</v>
      </c>
      <c r="B170" s="265" t="s">
        <v>395</v>
      </c>
      <c r="C170" s="266" t="s">
        <v>396</v>
      </c>
      <c r="D170" s="267" t="s">
        <v>387</v>
      </c>
      <c r="E170" s="268" t="n">
        <v>0.2</v>
      </c>
      <c r="F170" s="269" t="s">
        <v>70</v>
      </c>
      <c r="G170" s="270" t="n">
        <v>1.755</v>
      </c>
      <c r="H170" s="271" t="n">
        <f aca="false">G170+(G170*E170)</f>
        <v>2.106</v>
      </c>
      <c r="I170" s="272"/>
      <c r="J170" s="79"/>
      <c r="K170" s="35" t="s">
        <v>397</v>
      </c>
    </row>
    <row r="171" customFormat="false" ht="37.25" hidden="false" customHeight="true" outlineLevel="0" collapsed="false">
      <c r="A171" s="264" t="s">
        <v>398</v>
      </c>
      <c r="B171" s="265" t="s">
        <v>399</v>
      </c>
      <c r="C171" s="266" t="s">
        <v>396</v>
      </c>
      <c r="D171" s="267" t="s">
        <v>387</v>
      </c>
      <c r="E171" s="268" t="n">
        <v>0.2</v>
      </c>
      <c r="F171" s="269" t="s">
        <v>70</v>
      </c>
      <c r="G171" s="270" t="n">
        <v>1.755</v>
      </c>
      <c r="H171" s="271" t="n">
        <f aca="false">G171+(G171*E171)</f>
        <v>2.106</v>
      </c>
      <c r="I171" s="272"/>
      <c r="J171" s="79"/>
      <c r="K171" s="35" t="s">
        <v>397</v>
      </c>
    </row>
    <row r="172" customFormat="false" ht="36.5" hidden="false" customHeight="true" outlineLevel="0" collapsed="false">
      <c r="A172" s="264" t="s">
        <v>400</v>
      </c>
      <c r="B172" s="265" t="s">
        <v>401</v>
      </c>
      <c r="C172" s="266" t="s">
        <v>396</v>
      </c>
      <c r="D172" s="267" t="s">
        <v>387</v>
      </c>
      <c r="E172" s="268" t="n">
        <v>0.2</v>
      </c>
      <c r="F172" s="269" t="s">
        <v>70</v>
      </c>
      <c r="G172" s="270" t="n">
        <v>1.755</v>
      </c>
      <c r="H172" s="271" t="n">
        <f aca="false">G172+(G172*E172)</f>
        <v>2.106</v>
      </c>
      <c r="I172" s="272"/>
      <c r="J172" s="79"/>
      <c r="K172" s="35" t="s">
        <v>397</v>
      </c>
    </row>
    <row r="173" customFormat="false" ht="30.5" hidden="false" customHeight="true" outlineLevel="0" collapsed="false">
      <c r="A173" s="264" t="s">
        <v>402</v>
      </c>
      <c r="B173" s="265" t="s">
        <v>403</v>
      </c>
      <c r="C173" s="266" t="s">
        <v>396</v>
      </c>
      <c r="D173" s="267" t="s">
        <v>387</v>
      </c>
      <c r="E173" s="268" t="n">
        <v>0.2</v>
      </c>
      <c r="F173" s="269" t="s">
        <v>70</v>
      </c>
      <c r="G173" s="270" t="n">
        <v>1.755</v>
      </c>
      <c r="H173" s="271" t="n">
        <f aca="false">G173+(G173*E173)</f>
        <v>2.106</v>
      </c>
      <c r="I173" s="272"/>
      <c r="J173" s="79"/>
      <c r="K173" s="35" t="s">
        <v>397</v>
      </c>
    </row>
    <row r="174" customFormat="false" ht="31.25" hidden="false" customHeight="true" outlineLevel="0" collapsed="false">
      <c r="A174" s="264" t="s">
        <v>404</v>
      </c>
      <c r="B174" s="265" t="s">
        <v>405</v>
      </c>
      <c r="C174" s="266" t="s">
        <v>396</v>
      </c>
      <c r="D174" s="267" t="s">
        <v>387</v>
      </c>
      <c r="E174" s="268" t="n">
        <v>0.2</v>
      </c>
      <c r="F174" s="269" t="s">
        <v>70</v>
      </c>
      <c r="G174" s="270" t="n">
        <v>1.8</v>
      </c>
      <c r="H174" s="271" t="n">
        <f aca="false">G174+(G174*E174)</f>
        <v>2.16</v>
      </c>
      <c r="I174" s="272"/>
      <c r="J174" s="79"/>
      <c r="K174" s="35" t="s">
        <v>397</v>
      </c>
    </row>
    <row r="175" customFormat="false" ht="33.5" hidden="false" customHeight="true" outlineLevel="0" collapsed="false">
      <c r="A175" s="264" t="s">
        <v>406</v>
      </c>
      <c r="B175" s="265" t="s">
        <v>407</v>
      </c>
      <c r="C175" s="266" t="s">
        <v>396</v>
      </c>
      <c r="D175" s="267" t="s">
        <v>387</v>
      </c>
      <c r="E175" s="268" t="n">
        <v>0.2</v>
      </c>
      <c r="F175" s="269" t="s">
        <v>70</v>
      </c>
      <c r="G175" s="270" t="n">
        <v>1.8</v>
      </c>
      <c r="H175" s="271" t="n">
        <f aca="false">G175+(G175*E175)</f>
        <v>2.16</v>
      </c>
      <c r="I175" s="272"/>
      <c r="J175" s="79"/>
      <c r="K175" s="35" t="s">
        <v>397</v>
      </c>
    </row>
    <row r="176" customFormat="false" ht="26" hidden="false" customHeight="true" outlineLevel="0" collapsed="false">
      <c r="A176" s="254" t="s">
        <v>408</v>
      </c>
      <c r="B176" s="255" t="s">
        <v>409</v>
      </c>
      <c r="C176" s="248" t="s">
        <v>410</v>
      </c>
      <c r="D176" s="242" t="s">
        <v>411</v>
      </c>
      <c r="E176" s="263" t="n">
        <v>0.2</v>
      </c>
      <c r="F176" s="249" t="s">
        <v>263</v>
      </c>
      <c r="G176" s="258" t="n">
        <v>2.25</v>
      </c>
      <c r="H176" s="147" t="n">
        <f aca="false">G176+(G176*E176)</f>
        <v>2.7</v>
      </c>
      <c r="I176" s="148"/>
      <c r="J176" s="149"/>
      <c r="K176" s="38" t="s">
        <v>71</v>
      </c>
    </row>
    <row r="177" customFormat="false" ht="26" hidden="false" customHeight="true" outlineLevel="0" collapsed="false">
      <c r="A177" s="254" t="s">
        <v>412</v>
      </c>
      <c r="B177" s="255" t="s">
        <v>413</v>
      </c>
      <c r="C177" s="248" t="s">
        <v>410</v>
      </c>
      <c r="D177" s="242" t="s">
        <v>411</v>
      </c>
      <c r="E177" s="263" t="n">
        <v>0.2</v>
      </c>
      <c r="F177" s="249" t="s">
        <v>263</v>
      </c>
      <c r="G177" s="258" t="n">
        <v>2.41</v>
      </c>
      <c r="H177" s="147" t="n">
        <f aca="false">G177+(G177*E177)</f>
        <v>2.892</v>
      </c>
      <c r="I177" s="148"/>
      <c r="J177" s="149"/>
      <c r="K177" s="38" t="s">
        <v>71</v>
      </c>
    </row>
    <row r="178" customFormat="false" ht="26" hidden="false" customHeight="true" outlineLevel="0" collapsed="false">
      <c r="A178" s="254" t="s">
        <v>414</v>
      </c>
      <c r="B178" s="255" t="s">
        <v>415</v>
      </c>
      <c r="C178" s="248" t="s">
        <v>410</v>
      </c>
      <c r="D178" s="242" t="s">
        <v>411</v>
      </c>
      <c r="E178" s="263" t="n">
        <v>0.2</v>
      </c>
      <c r="F178" s="249" t="s">
        <v>263</v>
      </c>
      <c r="G178" s="258" t="n">
        <v>2.5</v>
      </c>
      <c r="H178" s="147" t="n">
        <f aca="false">G178+(G178*E178)</f>
        <v>3</v>
      </c>
      <c r="I178" s="148"/>
      <c r="J178" s="149"/>
      <c r="K178" s="38" t="s">
        <v>71</v>
      </c>
    </row>
    <row r="179" customFormat="false" ht="26" hidden="false" customHeight="true" outlineLevel="0" collapsed="false">
      <c r="A179" s="254" t="s">
        <v>416</v>
      </c>
      <c r="B179" s="255" t="s">
        <v>417</v>
      </c>
      <c r="C179" s="248" t="s">
        <v>410</v>
      </c>
      <c r="D179" s="242" t="s">
        <v>411</v>
      </c>
      <c r="E179" s="263" t="n">
        <v>0.2</v>
      </c>
      <c r="F179" s="249" t="s">
        <v>263</v>
      </c>
      <c r="G179" s="258" t="n">
        <v>2.25</v>
      </c>
      <c r="H179" s="147" t="n">
        <f aca="false">G179+(G179*E179)</f>
        <v>2.7</v>
      </c>
      <c r="I179" s="148"/>
      <c r="J179" s="149"/>
      <c r="K179" s="38" t="s">
        <v>71</v>
      </c>
    </row>
    <row r="180" customFormat="false" ht="26" hidden="false" customHeight="true" outlineLevel="0" collapsed="false">
      <c r="A180" s="254" t="s">
        <v>418</v>
      </c>
      <c r="B180" s="255" t="s">
        <v>419</v>
      </c>
      <c r="C180" s="248" t="s">
        <v>410</v>
      </c>
      <c r="D180" s="242" t="s">
        <v>411</v>
      </c>
      <c r="E180" s="263" t="n">
        <v>0.2</v>
      </c>
      <c r="F180" s="249" t="s">
        <v>263</v>
      </c>
      <c r="G180" s="258" t="n">
        <v>2.66</v>
      </c>
      <c r="H180" s="147" t="n">
        <f aca="false">G180+(G180*E180)</f>
        <v>3.192</v>
      </c>
      <c r="I180" s="148"/>
      <c r="J180" s="149"/>
      <c r="K180" s="38" t="s">
        <v>71</v>
      </c>
    </row>
    <row r="181" customFormat="false" ht="25.25" hidden="false" customHeight="true" outlineLevel="0" collapsed="false">
      <c r="A181" s="237" t="s">
        <v>420</v>
      </c>
      <c r="B181" s="273" t="s">
        <v>421</v>
      </c>
      <c r="C181" s="237" t="s">
        <v>410</v>
      </c>
      <c r="D181" s="274" t="s">
        <v>411</v>
      </c>
      <c r="E181" s="275" t="n">
        <v>0.2</v>
      </c>
      <c r="F181" s="261" t="s">
        <v>263</v>
      </c>
      <c r="G181" s="119" t="n">
        <v>2.21</v>
      </c>
      <c r="H181" s="77" t="n">
        <f aca="false">G181+(G181*E181)</f>
        <v>2.652</v>
      </c>
      <c r="I181" s="78"/>
      <c r="J181" s="79"/>
      <c r="K181" s="35"/>
    </row>
    <row r="182" customFormat="false" ht="24.5" hidden="false" customHeight="true" outlineLevel="0" collapsed="false">
      <c r="A182" s="276" t="s">
        <v>422</v>
      </c>
      <c r="B182" s="273" t="s">
        <v>423</v>
      </c>
      <c r="C182" s="237" t="s">
        <v>410</v>
      </c>
      <c r="D182" s="274" t="s">
        <v>411</v>
      </c>
      <c r="E182" s="275" t="n">
        <v>0.2</v>
      </c>
      <c r="F182" s="261" t="s">
        <v>263</v>
      </c>
      <c r="G182" s="119" t="n">
        <v>2.21</v>
      </c>
      <c r="H182" s="77" t="n">
        <f aca="false">G182+(G182*E182)</f>
        <v>2.652</v>
      </c>
      <c r="I182" s="78"/>
      <c r="J182" s="79"/>
      <c r="K182" s="35"/>
    </row>
    <row r="183" customFormat="false" ht="26" hidden="false" customHeight="true" outlineLevel="0" collapsed="false">
      <c r="A183" s="277" t="s">
        <v>424</v>
      </c>
      <c r="B183" s="278" t="s">
        <v>425</v>
      </c>
      <c r="C183" s="237" t="s">
        <v>410</v>
      </c>
      <c r="D183" s="274" t="s">
        <v>411</v>
      </c>
      <c r="E183" s="275" t="n">
        <v>0.2</v>
      </c>
      <c r="F183" s="261" t="s">
        <v>263</v>
      </c>
      <c r="G183" s="119" t="n">
        <v>2.21</v>
      </c>
      <c r="H183" s="77" t="n">
        <f aca="false">G183+(G183*E183)</f>
        <v>2.652</v>
      </c>
      <c r="I183" s="78"/>
      <c r="J183" s="79"/>
      <c r="K183" s="35"/>
    </row>
    <row r="184" customFormat="false" ht="28.25" hidden="false" customHeight="true" outlineLevel="0" collapsed="false">
      <c r="A184" s="277" t="s">
        <v>426</v>
      </c>
      <c r="B184" s="278" t="s">
        <v>427</v>
      </c>
      <c r="C184" s="237" t="s">
        <v>410</v>
      </c>
      <c r="D184" s="274" t="s">
        <v>411</v>
      </c>
      <c r="E184" s="275" t="n">
        <v>0.2</v>
      </c>
      <c r="F184" s="261" t="s">
        <v>263</v>
      </c>
      <c r="G184" s="119" t="n">
        <v>2.21</v>
      </c>
      <c r="H184" s="77" t="n">
        <f aca="false">G184+(G184*E184)</f>
        <v>2.652</v>
      </c>
      <c r="I184" s="78"/>
      <c r="J184" s="79"/>
      <c r="K184" s="35"/>
    </row>
    <row r="185" customFormat="false" ht="25.25" hidden="false" customHeight="true" outlineLevel="0" collapsed="false">
      <c r="A185" s="277" t="s">
        <v>428</v>
      </c>
      <c r="B185" s="278" t="s">
        <v>429</v>
      </c>
      <c r="C185" s="237" t="s">
        <v>410</v>
      </c>
      <c r="D185" s="274" t="s">
        <v>411</v>
      </c>
      <c r="E185" s="275" t="n">
        <v>0.2</v>
      </c>
      <c r="F185" s="261" t="s">
        <v>263</v>
      </c>
      <c r="G185" s="119" t="n">
        <v>2.21</v>
      </c>
      <c r="H185" s="77" t="n">
        <f aca="false">G185+(G185*E185)</f>
        <v>2.652</v>
      </c>
      <c r="I185" s="78"/>
      <c r="J185" s="79"/>
      <c r="K185" s="35"/>
    </row>
    <row r="186" customFormat="false" ht="24.5" hidden="false" customHeight="true" outlineLevel="0" collapsed="false">
      <c r="A186" s="274" t="s">
        <v>430</v>
      </c>
      <c r="B186" s="278" t="s">
        <v>431</v>
      </c>
      <c r="C186" s="237" t="s">
        <v>410</v>
      </c>
      <c r="D186" s="274" t="s">
        <v>387</v>
      </c>
      <c r="E186" s="275" t="n">
        <v>0.2</v>
      </c>
      <c r="F186" s="261" t="s">
        <v>70</v>
      </c>
      <c r="G186" s="119" t="n">
        <v>1.82</v>
      </c>
      <c r="H186" s="77" t="n">
        <f aca="false">G186+(G186*E186)</f>
        <v>2.184</v>
      </c>
      <c r="I186" s="78"/>
      <c r="J186" s="79"/>
      <c r="K186" s="279" t="s">
        <v>432</v>
      </c>
    </row>
    <row r="187" customFormat="false" ht="26.75" hidden="false" customHeight="true" outlineLevel="0" collapsed="false">
      <c r="A187" s="248" t="s">
        <v>433</v>
      </c>
      <c r="B187" s="280" t="s">
        <v>434</v>
      </c>
      <c r="C187" s="248" t="s">
        <v>435</v>
      </c>
      <c r="D187" s="248" t="s">
        <v>387</v>
      </c>
      <c r="E187" s="263" t="n">
        <v>0.2</v>
      </c>
      <c r="F187" s="257" t="s">
        <v>70</v>
      </c>
      <c r="G187" s="281" t="n">
        <v>2.43</v>
      </c>
      <c r="H187" s="147" t="n">
        <f aca="false">G187+(G187*E187)</f>
        <v>2.916</v>
      </c>
      <c r="I187" s="148"/>
      <c r="J187" s="149"/>
      <c r="K187" s="38" t="s">
        <v>182</v>
      </c>
    </row>
    <row r="188" customFormat="false" ht="28.25" hidden="false" customHeight="true" outlineLevel="0" collapsed="false">
      <c r="A188" s="282" t="s">
        <v>436</v>
      </c>
      <c r="B188" s="283" t="s">
        <v>437</v>
      </c>
      <c r="C188" s="284" t="s">
        <v>86</v>
      </c>
      <c r="D188" s="85" t="s">
        <v>411</v>
      </c>
      <c r="E188" s="275" t="n">
        <v>0.2</v>
      </c>
      <c r="F188" s="285" t="s">
        <v>263</v>
      </c>
      <c r="G188" s="286" t="n">
        <v>1.95</v>
      </c>
      <c r="H188" s="77" t="n">
        <f aca="false">G188+(G188*E188)</f>
        <v>2.34</v>
      </c>
      <c r="I188" s="78"/>
      <c r="J188" s="79"/>
      <c r="K188" s="38"/>
    </row>
    <row r="189" customFormat="false" ht="21.75" hidden="false" customHeight="true" outlineLevel="0" collapsed="false">
      <c r="A189" s="125" t="s">
        <v>438</v>
      </c>
      <c r="B189" s="125"/>
      <c r="C189" s="125"/>
      <c r="D189" s="125"/>
      <c r="E189" s="125"/>
      <c r="F189" s="125"/>
      <c r="G189" s="125"/>
      <c r="H189" s="287"/>
      <c r="I189" s="288"/>
      <c r="J189" s="79"/>
      <c r="K189" s="289"/>
    </row>
    <row r="190" customFormat="false" ht="29.75" hidden="false" customHeight="true" outlineLevel="0" collapsed="false">
      <c r="A190" s="259" t="s">
        <v>439</v>
      </c>
      <c r="B190" s="260" t="s">
        <v>440</v>
      </c>
      <c r="C190" s="73" t="s">
        <v>441</v>
      </c>
      <c r="D190" s="118" t="s">
        <v>442</v>
      </c>
      <c r="E190" s="290" t="n">
        <v>0.2</v>
      </c>
      <c r="F190" s="261" t="s">
        <v>443</v>
      </c>
      <c r="G190" s="119" t="n">
        <v>4.94</v>
      </c>
      <c r="H190" s="287" t="n">
        <f aca="false">G190+(G190*E190)</f>
        <v>5.928</v>
      </c>
      <c r="I190" s="288"/>
      <c r="J190" s="79"/>
      <c r="K190" s="291"/>
    </row>
    <row r="191" customFormat="false" ht="32" hidden="false" customHeight="true" outlineLevel="0" collapsed="false">
      <c r="A191" s="264" t="s">
        <v>444</v>
      </c>
      <c r="B191" s="265" t="s">
        <v>395</v>
      </c>
      <c r="C191" s="292" t="s">
        <v>396</v>
      </c>
      <c r="D191" s="267" t="s">
        <v>288</v>
      </c>
      <c r="E191" s="268" t="n">
        <v>0.2</v>
      </c>
      <c r="F191" s="269" t="s">
        <v>70</v>
      </c>
      <c r="G191" s="270" t="n">
        <v>3.38</v>
      </c>
      <c r="H191" s="271" t="n">
        <f aca="false">G191+(G191*E191)</f>
        <v>4.056</v>
      </c>
      <c r="I191" s="272"/>
      <c r="J191" s="79"/>
      <c r="K191" s="35" t="s">
        <v>397</v>
      </c>
    </row>
    <row r="192" customFormat="false" ht="36.5" hidden="false" customHeight="true" outlineLevel="0" collapsed="false">
      <c r="A192" s="264" t="s">
        <v>445</v>
      </c>
      <c r="B192" s="265" t="s">
        <v>446</v>
      </c>
      <c r="C192" s="292" t="s">
        <v>396</v>
      </c>
      <c r="D192" s="267" t="s">
        <v>288</v>
      </c>
      <c r="E192" s="268" t="n">
        <v>0.2</v>
      </c>
      <c r="F192" s="269" t="s">
        <v>70</v>
      </c>
      <c r="G192" s="270" t="n">
        <v>3.38</v>
      </c>
      <c r="H192" s="271" t="n">
        <f aca="false">G192+(G192*E192)</f>
        <v>4.056</v>
      </c>
      <c r="I192" s="272"/>
      <c r="J192" s="79"/>
      <c r="K192" s="35" t="s">
        <v>397</v>
      </c>
    </row>
    <row r="193" customFormat="false" ht="41" hidden="false" customHeight="true" outlineLevel="0" collapsed="false">
      <c r="A193" s="264" t="s">
        <v>447</v>
      </c>
      <c r="B193" s="293" t="s">
        <v>448</v>
      </c>
      <c r="C193" s="292" t="s">
        <v>396</v>
      </c>
      <c r="D193" s="267" t="s">
        <v>288</v>
      </c>
      <c r="E193" s="268" t="n">
        <v>0.2</v>
      </c>
      <c r="F193" s="269" t="s">
        <v>70</v>
      </c>
      <c r="G193" s="294" t="n">
        <v>3.38</v>
      </c>
      <c r="H193" s="271" t="n">
        <f aca="false">G193+(G193*E193)</f>
        <v>4.056</v>
      </c>
      <c r="I193" s="272"/>
      <c r="J193" s="79"/>
      <c r="K193" s="35" t="s">
        <v>397</v>
      </c>
    </row>
    <row r="194" customFormat="false" ht="26.75" hidden="false" customHeight="true" outlineLevel="0" collapsed="false">
      <c r="A194" s="264" t="s">
        <v>449</v>
      </c>
      <c r="B194" s="265" t="s">
        <v>450</v>
      </c>
      <c r="C194" s="292" t="s">
        <v>396</v>
      </c>
      <c r="D194" s="267" t="s">
        <v>288</v>
      </c>
      <c r="E194" s="268" t="n">
        <v>0.2</v>
      </c>
      <c r="F194" s="269" t="s">
        <v>70</v>
      </c>
      <c r="G194" s="270" t="n">
        <v>3.38</v>
      </c>
      <c r="H194" s="271" t="n">
        <f aca="false">G194+(G194*E194)</f>
        <v>4.056</v>
      </c>
      <c r="I194" s="272"/>
      <c r="J194" s="79"/>
      <c r="K194" s="35" t="s">
        <v>397</v>
      </c>
    </row>
    <row r="195" customFormat="false" ht="27.5" hidden="false" customHeight="true" outlineLevel="0" collapsed="false">
      <c r="A195" s="264" t="s">
        <v>451</v>
      </c>
      <c r="B195" s="265" t="s">
        <v>405</v>
      </c>
      <c r="C195" s="292" t="s">
        <v>396</v>
      </c>
      <c r="D195" s="267" t="s">
        <v>288</v>
      </c>
      <c r="E195" s="268" t="n">
        <v>0.2</v>
      </c>
      <c r="F195" s="269" t="s">
        <v>70</v>
      </c>
      <c r="G195" s="270" t="n">
        <v>3.601</v>
      </c>
      <c r="H195" s="271" t="n">
        <f aca="false">G195+(G195*E195)</f>
        <v>4.3212</v>
      </c>
      <c r="I195" s="272"/>
      <c r="J195" s="79"/>
      <c r="K195" s="35" t="s">
        <v>397</v>
      </c>
    </row>
    <row r="196" customFormat="false" ht="36.5" hidden="false" customHeight="true" outlineLevel="0" collapsed="false">
      <c r="A196" s="264" t="s">
        <v>452</v>
      </c>
      <c r="B196" s="265" t="s">
        <v>453</v>
      </c>
      <c r="C196" s="292" t="s">
        <v>396</v>
      </c>
      <c r="D196" s="267" t="s">
        <v>288</v>
      </c>
      <c r="E196" s="268" t="n">
        <v>0.2</v>
      </c>
      <c r="F196" s="269" t="s">
        <v>70</v>
      </c>
      <c r="G196" s="270" t="n">
        <v>3.601</v>
      </c>
      <c r="H196" s="271" t="n">
        <f aca="false">G196+(G196*E196)</f>
        <v>4.3212</v>
      </c>
      <c r="I196" s="272"/>
      <c r="J196" s="79"/>
      <c r="K196" s="35" t="s">
        <v>397</v>
      </c>
    </row>
    <row r="197" customFormat="false" ht="25.25" hidden="false" customHeight="true" outlineLevel="0" collapsed="false">
      <c r="A197" s="254" t="s">
        <v>454</v>
      </c>
      <c r="B197" s="255" t="s">
        <v>455</v>
      </c>
      <c r="C197" s="248" t="s">
        <v>435</v>
      </c>
      <c r="D197" s="256" t="s">
        <v>288</v>
      </c>
      <c r="E197" s="263" t="n">
        <v>0.2</v>
      </c>
      <c r="F197" s="257" t="s">
        <v>70</v>
      </c>
      <c r="G197" s="258" t="n">
        <v>4.06</v>
      </c>
      <c r="H197" s="147" t="n">
        <f aca="false">G197+(G197*E197)</f>
        <v>4.872</v>
      </c>
      <c r="I197" s="148"/>
      <c r="J197" s="149"/>
      <c r="K197" s="38" t="s">
        <v>182</v>
      </c>
    </row>
    <row r="198" customFormat="false" ht="30.5" hidden="false" customHeight="true" outlineLevel="0" collapsed="false">
      <c r="A198" s="237" t="s">
        <v>456</v>
      </c>
      <c r="B198" s="273" t="s">
        <v>457</v>
      </c>
      <c r="C198" s="274" t="s">
        <v>458</v>
      </c>
      <c r="D198" s="85" t="s">
        <v>288</v>
      </c>
      <c r="E198" s="275" t="n">
        <v>0.2</v>
      </c>
      <c r="F198" s="92" t="s">
        <v>263</v>
      </c>
      <c r="G198" s="295" t="n">
        <v>3.28</v>
      </c>
      <c r="H198" s="77" t="n">
        <f aca="false">G198+(G198*E198)</f>
        <v>3.936</v>
      </c>
      <c r="I198" s="78"/>
      <c r="J198" s="79"/>
      <c r="K198" s="35"/>
    </row>
    <row r="199" customFormat="false" ht="22.5" hidden="false" customHeight="true" outlineLevel="0" collapsed="false">
      <c r="A199" s="125" t="s">
        <v>459</v>
      </c>
      <c r="B199" s="125"/>
      <c r="C199" s="125"/>
      <c r="D199" s="125"/>
      <c r="E199" s="125"/>
      <c r="F199" s="125"/>
      <c r="G199" s="125"/>
      <c r="H199" s="77"/>
      <c r="I199" s="78"/>
      <c r="J199" s="79"/>
      <c r="K199" s="35"/>
    </row>
    <row r="200" customFormat="false" ht="32" hidden="false" customHeight="true" outlineLevel="0" collapsed="false">
      <c r="A200" s="296" t="s">
        <v>460</v>
      </c>
      <c r="B200" s="297" t="s">
        <v>461</v>
      </c>
      <c r="C200" s="298" t="s">
        <v>441</v>
      </c>
      <c r="D200" s="299" t="s">
        <v>462</v>
      </c>
      <c r="E200" s="300" t="n">
        <v>0.2</v>
      </c>
      <c r="F200" s="301" t="s">
        <v>463</v>
      </c>
      <c r="G200" s="302" t="n">
        <v>13.68</v>
      </c>
      <c r="H200" s="303" t="n">
        <f aca="false">G200+(G200*E200)</f>
        <v>16.416</v>
      </c>
      <c r="I200" s="304"/>
      <c r="J200" s="149"/>
      <c r="K200" s="0" t="s">
        <v>397</v>
      </c>
    </row>
    <row r="201" customFormat="false" ht="28.25" hidden="false" customHeight="true" outlineLevel="0" collapsed="false">
      <c r="A201" s="296" t="s">
        <v>464</v>
      </c>
      <c r="B201" s="297" t="s">
        <v>465</v>
      </c>
      <c r="C201" s="298" t="s">
        <v>441</v>
      </c>
      <c r="D201" s="299" t="s">
        <v>462</v>
      </c>
      <c r="E201" s="300" t="n">
        <v>0.2</v>
      </c>
      <c r="F201" s="301" t="s">
        <v>463</v>
      </c>
      <c r="G201" s="302" t="n">
        <v>14.56</v>
      </c>
      <c r="H201" s="303" t="n">
        <f aca="false">G201+(G201*E201)</f>
        <v>17.472</v>
      </c>
      <c r="I201" s="304"/>
      <c r="J201" s="149"/>
      <c r="K201" s="0" t="s">
        <v>397</v>
      </c>
    </row>
    <row r="202" customFormat="false" ht="42.5" hidden="false" customHeight="true" outlineLevel="0" collapsed="false">
      <c r="A202" s="305" t="s">
        <v>466</v>
      </c>
      <c r="B202" s="306" t="s">
        <v>467</v>
      </c>
      <c r="C202" s="307" t="s">
        <v>468</v>
      </c>
      <c r="D202" s="308" t="s">
        <v>442</v>
      </c>
      <c r="E202" s="309" t="n">
        <v>0.2</v>
      </c>
      <c r="F202" s="310" t="s">
        <v>263</v>
      </c>
      <c r="G202" s="311" t="n">
        <v>8.58</v>
      </c>
      <c r="H202" s="271" t="n">
        <f aca="false">G202+(G202*E202)</f>
        <v>10.296</v>
      </c>
      <c r="I202" s="272"/>
      <c r="J202" s="79"/>
      <c r="K202" s="38" t="s">
        <v>469</v>
      </c>
    </row>
    <row r="203" customFormat="false" ht="27.5" hidden="false" customHeight="true" outlineLevel="0" collapsed="false">
      <c r="A203" s="312" t="s">
        <v>470</v>
      </c>
      <c r="B203" s="313" t="s">
        <v>471</v>
      </c>
      <c r="C203" s="314" t="s">
        <v>468</v>
      </c>
      <c r="D203" s="273" t="s">
        <v>288</v>
      </c>
      <c r="E203" s="315" t="n">
        <v>0.2</v>
      </c>
      <c r="F203" s="316" t="s">
        <v>263</v>
      </c>
      <c r="G203" s="317" t="n">
        <v>5.1</v>
      </c>
      <c r="H203" s="318" t="s">
        <v>119</v>
      </c>
      <c r="I203" s="319"/>
      <c r="J203" s="320"/>
      <c r="K203" s="35"/>
    </row>
    <row r="204" customFormat="false" ht="30.5" hidden="false" customHeight="true" outlineLevel="0" collapsed="false">
      <c r="A204" s="312" t="s">
        <v>472</v>
      </c>
      <c r="B204" s="313" t="s">
        <v>473</v>
      </c>
      <c r="C204" s="314" t="s">
        <v>468</v>
      </c>
      <c r="D204" s="273" t="s">
        <v>288</v>
      </c>
      <c r="E204" s="315" t="n">
        <v>0.2</v>
      </c>
      <c r="F204" s="316" t="s">
        <v>263</v>
      </c>
      <c r="G204" s="317" t="n">
        <v>4.65</v>
      </c>
      <c r="H204" s="318" t="s">
        <v>119</v>
      </c>
      <c r="I204" s="319"/>
      <c r="J204" s="320"/>
      <c r="K204" s="35"/>
    </row>
    <row r="205" customFormat="false" ht="27.5" hidden="false" customHeight="true" outlineLevel="0" collapsed="false">
      <c r="A205" s="312" t="s">
        <v>474</v>
      </c>
      <c r="B205" s="313" t="s">
        <v>475</v>
      </c>
      <c r="C205" s="314" t="s">
        <v>468</v>
      </c>
      <c r="D205" s="273" t="s">
        <v>288</v>
      </c>
      <c r="E205" s="315" t="n">
        <v>0.2</v>
      </c>
      <c r="F205" s="316" t="s">
        <v>263</v>
      </c>
      <c r="G205" s="317" t="n">
        <v>5.2</v>
      </c>
      <c r="H205" s="318" t="s">
        <v>119</v>
      </c>
      <c r="I205" s="319"/>
      <c r="J205" s="320"/>
      <c r="K205" s="35"/>
    </row>
    <row r="206" customFormat="false" ht="23.75" hidden="false" customHeight="true" outlineLevel="0" collapsed="false">
      <c r="A206" s="312" t="s">
        <v>476</v>
      </c>
      <c r="B206" s="313" t="s">
        <v>477</v>
      </c>
      <c r="C206" s="314" t="s">
        <v>468</v>
      </c>
      <c r="D206" s="273" t="s">
        <v>288</v>
      </c>
      <c r="E206" s="315" t="n">
        <v>0.2</v>
      </c>
      <c r="F206" s="316" t="s">
        <v>263</v>
      </c>
      <c r="G206" s="317" t="n">
        <v>6.9</v>
      </c>
      <c r="H206" s="318" t="s">
        <v>119</v>
      </c>
      <c r="I206" s="319"/>
      <c r="J206" s="320"/>
      <c r="K206" s="35"/>
    </row>
    <row r="207" customFormat="false" ht="42.5" hidden="false" customHeight="true" outlineLevel="0" collapsed="false">
      <c r="A207" s="321" t="s">
        <v>478</v>
      </c>
      <c r="B207" s="322" t="s">
        <v>479</v>
      </c>
      <c r="C207" s="314" t="s">
        <v>480</v>
      </c>
      <c r="D207" s="273" t="s">
        <v>288</v>
      </c>
      <c r="E207" s="323" t="n">
        <v>0.2</v>
      </c>
      <c r="F207" s="324" t="s">
        <v>263</v>
      </c>
      <c r="G207" s="325" t="n">
        <v>6.72</v>
      </c>
      <c r="H207" s="326" t="n">
        <f aca="false">G207+(G207*E207)</f>
        <v>8.064</v>
      </c>
      <c r="I207" s="327"/>
      <c r="J207" s="328"/>
      <c r="K207" s="96"/>
    </row>
    <row r="208" customFormat="false" ht="43.25" hidden="false" customHeight="true" outlineLevel="0" collapsed="false">
      <c r="A208" s="329" t="s">
        <v>481</v>
      </c>
      <c r="B208" s="330" t="s">
        <v>482</v>
      </c>
      <c r="C208" s="314" t="s">
        <v>480</v>
      </c>
      <c r="D208" s="273" t="s">
        <v>288</v>
      </c>
      <c r="E208" s="323" t="n">
        <v>0.2</v>
      </c>
      <c r="F208" s="324" t="s">
        <v>263</v>
      </c>
      <c r="G208" s="331" t="n">
        <v>9.56</v>
      </c>
      <c r="H208" s="326" t="n">
        <f aca="false">G208+(G208*E208)</f>
        <v>11.472</v>
      </c>
      <c r="I208" s="327"/>
      <c r="J208" s="328"/>
      <c r="K208" s="96"/>
    </row>
    <row r="209" customFormat="false" ht="32" hidden="false" customHeight="true" outlineLevel="0" collapsed="false">
      <c r="A209" s="332" t="s">
        <v>483</v>
      </c>
      <c r="B209" s="333" t="s">
        <v>484</v>
      </c>
      <c r="C209" s="334" t="s">
        <v>485</v>
      </c>
      <c r="D209" s="335" t="s">
        <v>288</v>
      </c>
      <c r="E209" s="268" t="n">
        <v>0.2</v>
      </c>
      <c r="F209" s="336" t="s">
        <v>263</v>
      </c>
      <c r="G209" s="337" t="n">
        <v>4.82</v>
      </c>
      <c r="H209" s="271" t="n">
        <f aca="false">G209+(G209*E209)</f>
        <v>5.784</v>
      </c>
      <c r="I209" s="272"/>
      <c r="J209" s="79"/>
      <c r="K209" s="0" t="s">
        <v>397</v>
      </c>
    </row>
    <row r="210" customFormat="false" ht="46.25" hidden="false" customHeight="true" outlineLevel="0" collapsed="false">
      <c r="A210" s="332" t="s">
        <v>486</v>
      </c>
      <c r="B210" s="333" t="s">
        <v>487</v>
      </c>
      <c r="C210" s="334" t="s">
        <v>485</v>
      </c>
      <c r="D210" s="335" t="s">
        <v>288</v>
      </c>
      <c r="E210" s="268" t="n">
        <v>0.2</v>
      </c>
      <c r="F210" s="336" t="s">
        <v>263</v>
      </c>
      <c r="G210" s="337" t="n">
        <v>6.45</v>
      </c>
      <c r="H210" s="271" t="n">
        <f aca="false">G210+(G210*E210)</f>
        <v>7.74</v>
      </c>
      <c r="I210" s="272"/>
      <c r="J210" s="79"/>
      <c r="K210" s="80" t="s">
        <v>95</v>
      </c>
    </row>
    <row r="211" customFormat="false" ht="38" hidden="false" customHeight="true" outlineLevel="0" collapsed="false">
      <c r="A211" s="266" t="s">
        <v>488</v>
      </c>
      <c r="B211" s="335" t="s">
        <v>489</v>
      </c>
      <c r="C211" s="334" t="s">
        <v>485</v>
      </c>
      <c r="D211" s="335" t="s">
        <v>288</v>
      </c>
      <c r="E211" s="268" t="n">
        <v>0.2</v>
      </c>
      <c r="F211" s="269" t="s">
        <v>263</v>
      </c>
      <c r="G211" s="270" t="n">
        <v>9.3</v>
      </c>
      <c r="H211" s="271" t="n">
        <f aca="false">G211+(G211*E211)</f>
        <v>11.16</v>
      </c>
      <c r="I211" s="272"/>
      <c r="J211" s="79"/>
      <c r="K211" s="0" t="s">
        <v>397</v>
      </c>
    </row>
    <row r="212" customFormat="false" ht="30.5" hidden="false" customHeight="true" outlineLevel="0" collapsed="false">
      <c r="A212" s="338" t="s">
        <v>490</v>
      </c>
      <c r="B212" s="339" t="s">
        <v>491</v>
      </c>
      <c r="C212" s="340" t="s">
        <v>485</v>
      </c>
      <c r="D212" s="339" t="s">
        <v>288</v>
      </c>
      <c r="E212" s="300" t="n">
        <v>0.2</v>
      </c>
      <c r="F212" s="301" t="s">
        <v>263</v>
      </c>
      <c r="G212" s="302" t="n">
        <v>6.65</v>
      </c>
      <c r="H212" s="271" t="n">
        <f aca="false">G212+(G212*E212)</f>
        <v>7.98</v>
      </c>
      <c r="I212" s="272"/>
      <c r="J212" s="79"/>
      <c r="K212" s="0" t="s">
        <v>397</v>
      </c>
    </row>
    <row r="213" customFormat="false" ht="25.25" hidden="false" customHeight="true" outlineLevel="0" collapsed="false">
      <c r="A213" s="338" t="s">
        <v>492</v>
      </c>
      <c r="B213" s="339" t="s">
        <v>493</v>
      </c>
      <c r="C213" s="314" t="s">
        <v>468</v>
      </c>
      <c r="D213" s="273" t="s">
        <v>288</v>
      </c>
      <c r="E213" s="315" t="n">
        <v>0.2</v>
      </c>
      <c r="F213" s="316" t="s">
        <v>263</v>
      </c>
      <c r="G213" s="302" t="n">
        <v>6.78</v>
      </c>
      <c r="H213" s="271" t="n">
        <f aca="false">G213+(G213*E213)</f>
        <v>8.136</v>
      </c>
      <c r="I213" s="272"/>
      <c r="J213" s="79"/>
      <c r="K213" s="0" t="s">
        <v>119</v>
      </c>
    </row>
    <row r="214" customFormat="false" ht="23.75" hidden="false" customHeight="true" outlineLevel="0" collapsed="false">
      <c r="A214" s="237" t="s">
        <v>494</v>
      </c>
      <c r="B214" s="273" t="s">
        <v>495</v>
      </c>
      <c r="C214" s="276" t="s">
        <v>496</v>
      </c>
      <c r="D214" s="85" t="s">
        <v>288</v>
      </c>
      <c r="E214" s="275" t="n">
        <v>0.2</v>
      </c>
      <c r="F214" s="92" t="s">
        <v>263</v>
      </c>
      <c r="G214" s="295" t="n">
        <v>5.46</v>
      </c>
      <c r="H214" s="77" t="n">
        <f aca="false">G214+(G214*E214)</f>
        <v>6.552</v>
      </c>
      <c r="I214" s="78"/>
      <c r="J214" s="79"/>
      <c r="K214" s="80"/>
    </row>
    <row r="215" customFormat="false" ht="27.5" hidden="false" customHeight="true" outlineLevel="0" collapsed="false">
      <c r="A215" s="237" t="s">
        <v>497</v>
      </c>
      <c r="B215" s="273" t="s">
        <v>498</v>
      </c>
      <c r="C215" s="276" t="s">
        <v>496</v>
      </c>
      <c r="D215" s="85" t="s">
        <v>288</v>
      </c>
      <c r="E215" s="275" t="n">
        <v>0.2</v>
      </c>
      <c r="F215" s="92" t="s">
        <v>263</v>
      </c>
      <c r="G215" s="295" t="n">
        <v>5.46</v>
      </c>
      <c r="H215" s="77" t="n">
        <f aca="false">G215+(G215*E215)</f>
        <v>6.552</v>
      </c>
      <c r="I215" s="78"/>
      <c r="J215" s="79"/>
      <c r="K215" s="80"/>
    </row>
    <row r="216" customFormat="false" ht="37.25" hidden="false" customHeight="true" outlineLevel="0" collapsed="false">
      <c r="A216" s="341" t="s">
        <v>497</v>
      </c>
      <c r="B216" s="342" t="s">
        <v>499</v>
      </c>
      <c r="C216" s="343" t="s">
        <v>496</v>
      </c>
      <c r="D216" s="256" t="s">
        <v>288</v>
      </c>
      <c r="E216" s="263" t="n">
        <v>0.2</v>
      </c>
      <c r="F216" s="344" t="s">
        <v>263</v>
      </c>
      <c r="G216" s="345" t="n">
        <v>8.48</v>
      </c>
      <c r="H216" s="147" t="n">
        <f aca="false">G216+(G216*E216)</f>
        <v>10.176</v>
      </c>
      <c r="I216" s="148"/>
      <c r="J216" s="149"/>
      <c r="K216" s="80"/>
    </row>
    <row r="217" customFormat="false" ht="21.75" hidden="false" customHeight="true" outlineLevel="0" collapsed="false">
      <c r="A217" s="346"/>
      <c r="B217" s="346" t="s">
        <v>500</v>
      </c>
      <c r="C217" s="347"/>
      <c r="D217" s="347"/>
      <c r="E217" s="347"/>
      <c r="F217" s="347"/>
      <c r="G217" s="348"/>
      <c r="H217" s="347"/>
      <c r="I217" s="349"/>
      <c r="J217" s="350"/>
    </row>
    <row r="218" customFormat="false" ht="22.25" hidden="false" customHeight="true" outlineLevel="0" collapsed="false">
      <c r="A218" s="248" t="s">
        <v>501</v>
      </c>
      <c r="B218" s="207" t="s">
        <v>502</v>
      </c>
      <c r="C218" s="248" t="s">
        <v>60</v>
      </c>
      <c r="D218" s="256" t="s">
        <v>366</v>
      </c>
      <c r="E218" s="263" t="n">
        <v>0.2</v>
      </c>
      <c r="F218" s="257" t="s">
        <v>212</v>
      </c>
      <c r="G218" s="258" t="n">
        <v>9.28</v>
      </c>
      <c r="H218" s="147" t="n">
        <f aca="false">G218+(G218*E218)</f>
        <v>11.136</v>
      </c>
      <c r="I218" s="148"/>
      <c r="J218" s="149"/>
      <c r="K218" s="80" t="s">
        <v>95</v>
      </c>
    </row>
    <row r="219" customFormat="false" ht="24.5" hidden="false" customHeight="true" outlineLevel="0" collapsed="false">
      <c r="A219" s="248" t="s">
        <v>503</v>
      </c>
      <c r="B219" s="207" t="s">
        <v>504</v>
      </c>
      <c r="C219" s="248" t="s">
        <v>60</v>
      </c>
      <c r="D219" s="256" t="s">
        <v>366</v>
      </c>
      <c r="E219" s="263" t="n">
        <v>0.2</v>
      </c>
      <c r="F219" s="257" t="s">
        <v>212</v>
      </c>
      <c r="G219" s="258" t="n">
        <v>9.28</v>
      </c>
      <c r="H219" s="147" t="n">
        <f aca="false">G219+(G219*E219)</f>
        <v>11.136</v>
      </c>
      <c r="I219" s="148"/>
      <c r="J219" s="149"/>
      <c r="K219" s="80" t="s">
        <v>95</v>
      </c>
    </row>
    <row r="220" customFormat="false" ht="28.25" hidden="false" customHeight="true" outlineLevel="0" collapsed="false">
      <c r="A220" s="248" t="s">
        <v>505</v>
      </c>
      <c r="B220" s="207" t="s">
        <v>506</v>
      </c>
      <c r="C220" s="248" t="s">
        <v>60</v>
      </c>
      <c r="D220" s="256" t="s">
        <v>366</v>
      </c>
      <c r="E220" s="263" t="n">
        <v>0.2</v>
      </c>
      <c r="F220" s="257" t="s">
        <v>212</v>
      </c>
      <c r="G220" s="258" t="n">
        <v>9.28</v>
      </c>
      <c r="H220" s="147" t="n">
        <f aca="false">G220+(G220*E220)</f>
        <v>11.136</v>
      </c>
      <c r="I220" s="148"/>
      <c r="J220" s="149"/>
      <c r="K220" s="80" t="s">
        <v>95</v>
      </c>
    </row>
    <row r="221" customFormat="false" ht="20.75" hidden="false" customHeight="true" outlineLevel="0" collapsed="false">
      <c r="A221" s="248" t="s">
        <v>507</v>
      </c>
      <c r="B221" s="207" t="s">
        <v>508</v>
      </c>
      <c r="C221" s="248" t="s">
        <v>60</v>
      </c>
      <c r="D221" s="256" t="s">
        <v>366</v>
      </c>
      <c r="E221" s="263" t="n">
        <v>0.2</v>
      </c>
      <c r="F221" s="257" t="s">
        <v>212</v>
      </c>
      <c r="G221" s="258" t="n">
        <v>9.28</v>
      </c>
      <c r="H221" s="147" t="n">
        <f aca="false">G221+(G221*E221)</f>
        <v>11.136</v>
      </c>
      <c r="I221" s="148"/>
      <c r="J221" s="149"/>
      <c r="K221" s="80" t="s">
        <v>119</v>
      </c>
    </row>
    <row r="222" customFormat="false" ht="15" hidden="false" customHeight="true" outlineLevel="0" collapsed="false">
      <c r="A222" s="351"/>
      <c r="B222" s="352"/>
      <c r="C222" s="353"/>
      <c r="D222" s="354"/>
      <c r="E222" s="355"/>
      <c r="F222" s="356"/>
      <c r="G222" s="357"/>
      <c r="H222" s="147"/>
      <c r="I222" s="148"/>
      <c r="J222" s="149" t="n">
        <f aca="false">SUM(J17:J221)</f>
        <v>600.1051</v>
      </c>
      <c r="K222" s="80"/>
    </row>
    <row r="223" customFormat="false" ht="15" hidden="false" customHeight="false" outlineLevel="0" collapsed="false">
      <c r="A223" s="358"/>
      <c r="B223" s="359" t="s">
        <v>509</v>
      </c>
      <c r="C223" s="360"/>
      <c r="D223" s="360"/>
      <c r="E223" s="360"/>
      <c r="F223" s="360"/>
      <c r="G223" s="361"/>
      <c r="H223" s="362"/>
      <c r="I223" s="363"/>
      <c r="J223" s="364"/>
    </row>
    <row r="224" customFormat="false" ht="35.25" hidden="false" customHeight="true" outlineLevel="0" collapsed="false">
      <c r="A224" s="358"/>
      <c r="B224" s="365" t="s">
        <v>510</v>
      </c>
      <c r="C224" s="360"/>
      <c r="D224" s="366"/>
      <c r="E224" s="366"/>
      <c r="F224" s="366"/>
      <c r="G224" s="367"/>
      <c r="H224" s="366"/>
      <c r="I224" s="368"/>
      <c r="J224" s="369"/>
    </row>
    <row r="225" customFormat="false" ht="50.25" hidden="false" customHeight="true" outlineLevel="0" collapsed="false">
      <c r="A225" s="358"/>
      <c r="B225" s="365" t="s">
        <v>511</v>
      </c>
      <c r="C225" s="366"/>
      <c r="D225" s="366"/>
      <c r="E225" s="366"/>
      <c r="F225" s="366"/>
      <c r="G225" s="367"/>
      <c r="H225" s="366"/>
      <c r="I225" s="368"/>
      <c r="J225" s="369"/>
    </row>
    <row r="226" customFormat="false" ht="45" hidden="false" customHeight="true" outlineLevel="0" collapsed="false">
      <c r="A226" s="358"/>
      <c r="B226" s="365" t="s">
        <v>512</v>
      </c>
      <c r="C226" s="366"/>
      <c r="D226" s="366"/>
      <c r="E226" s="366"/>
      <c r="F226" s="366"/>
      <c r="G226" s="367"/>
      <c r="H226" s="366"/>
      <c r="I226" s="368"/>
      <c r="J226" s="369"/>
    </row>
    <row r="227" customFormat="false" ht="45.75" hidden="false" customHeight="true" outlineLevel="0" collapsed="false">
      <c r="A227" s="358"/>
      <c r="B227" s="370" t="s">
        <v>513</v>
      </c>
      <c r="C227" s="366"/>
      <c r="D227" s="366"/>
      <c r="E227" s="366"/>
      <c r="F227" s="366"/>
      <c r="G227" s="367"/>
      <c r="H227" s="371"/>
      <c r="I227" s="372"/>
      <c r="J227" s="373"/>
      <c r="K227" s="10"/>
    </row>
  </sheetData>
  <mergeCells count="23">
    <mergeCell ref="B2:G2"/>
    <mergeCell ref="B3:G3"/>
    <mergeCell ref="A5:G5"/>
    <mergeCell ref="A6:G6"/>
    <mergeCell ref="A7:G7"/>
    <mergeCell ref="A12:G12"/>
    <mergeCell ref="A14:G14"/>
    <mergeCell ref="A16:G16"/>
    <mergeCell ref="A36:G36"/>
    <mergeCell ref="A41:G41"/>
    <mergeCell ref="A45:G45"/>
    <mergeCell ref="A54:G54"/>
    <mergeCell ref="A63:G63"/>
    <mergeCell ref="A69:G69"/>
    <mergeCell ref="A83:G83"/>
    <mergeCell ref="A89:G89"/>
    <mergeCell ref="A99:G99"/>
    <mergeCell ref="A114:G114"/>
    <mergeCell ref="A125:G125"/>
    <mergeCell ref="A148:G148"/>
    <mergeCell ref="A165:G165"/>
    <mergeCell ref="A189:G189"/>
    <mergeCell ref="A199:G19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86"/>
  <sheetViews>
    <sheetView showFormulas="false" showGridLines="true" showRowColHeaders="true" showZeros="true" rightToLeft="false" tabSelected="false" showOutlineSymbols="true" defaultGridColor="true" view="normal" topLeftCell="A82" colorId="64" zoomScale="100" zoomScaleNormal="100" zoomScalePageLayoutView="100" workbookViewId="0">
      <selection pane="topLeft" activeCell="A16" activeCellId="0" sqref="A16"/>
    </sheetView>
  </sheetViews>
  <sheetFormatPr defaultColWidth="8.83984375" defaultRowHeight="12" zeroHeight="false" outlineLevelRow="0" outlineLevelCol="0"/>
  <sheetData>
    <row r="1" customFormat="false" ht="14" hidden="false" customHeight="false" outlineLevel="0" collapsed="false">
      <c r="A1" s="3"/>
      <c r="B1" s="4"/>
      <c r="C1" s="5"/>
      <c r="D1" s="6"/>
      <c r="E1" s="6"/>
      <c r="F1" s="6"/>
      <c r="G1" s="7"/>
      <c r="H1" s="10"/>
    </row>
    <row r="2" customFormat="false" ht="28" hidden="false" customHeight="false" outlineLevel="0" collapsed="false">
      <c r="A2" s="11"/>
      <c r="B2" s="374" t="s">
        <v>0</v>
      </c>
      <c r="C2" s="374"/>
      <c r="D2" s="374"/>
      <c r="E2" s="374"/>
      <c r="F2" s="374"/>
      <c r="G2" s="374"/>
    </row>
    <row r="3" customFormat="false" ht="28" hidden="false" customHeight="false" outlineLevel="0" collapsed="false">
      <c r="A3" s="16"/>
      <c r="B3" s="375" t="s">
        <v>1</v>
      </c>
      <c r="C3" s="375"/>
      <c r="D3" s="375"/>
      <c r="E3" s="375"/>
      <c r="F3" s="375"/>
      <c r="G3" s="375"/>
      <c r="H3" s="21"/>
    </row>
    <row r="4" customFormat="false" ht="21" hidden="false" customHeight="false" outlineLevel="0" collapsed="false">
      <c r="A4" s="22"/>
      <c r="B4" s="22"/>
      <c r="C4" s="23"/>
      <c r="D4" s="23"/>
      <c r="E4" s="23"/>
      <c r="F4" s="23"/>
      <c r="G4" s="22"/>
    </row>
    <row r="5" customFormat="false" ht="21" hidden="false" customHeight="false" outlineLevel="0" collapsed="false">
      <c r="A5" s="26" t="s">
        <v>514</v>
      </c>
      <c r="B5" s="26"/>
      <c r="C5" s="26"/>
      <c r="D5" s="26"/>
      <c r="E5" s="26"/>
      <c r="F5" s="26"/>
      <c r="G5" s="26"/>
    </row>
    <row r="6" customFormat="false" ht="21" hidden="false" customHeight="false" outlineLevel="0" collapsed="false">
      <c r="A6" s="27" t="s">
        <v>515</v>
      </c>
      <c r="B6" s="27"/>
      <c r="C6" s="27"/>
      <c r="D6" s="27"/>
      <c r="E6" s="27"/>
      <c r="F6" s="27"/>
      <c r="G6" s="27"/>
    </row>
    <row r="7" customFormat="false" ht="14" hidden="false" customHeight="false" outlineLevel="0" collapsed="false">
      <c r="A7" s="29" t="s">
        <v>5</v>
      </c>
      <c r="B7" s="30"/>
      <c r="C7" s="31"/>
      <c r="D7" s="32"/>
      <c r="E7" s="32"/>
      <c r="F7" s="33"/>
      <c r="G7" s="34"/>
      <c r="H7" s="35"/>
    </row>
    <row r="8" customFormat="false" ht="14" hidden="false" customHeight="false" outlineLevel="0" collapsed="false">
      <c r="A8" s="29" t="s">
        <v>6</v>
      </c>
      <c r="B8" s="36"/>
      <c r="C8" s="36"/>
      <c r="D8" s="36"/>
      <c r="E8" s="36"/>
      <c r="F8" s="37"/>
      <c r="G8" s="34"/>
      <c r="H8" s="38"/>
    </row>
    <row r="9" customFormat="false" ht="14" hidden="false" customHeight="false" outlineLevel="0" collapsed="false">
      <c r="A9" s="10" t="s">
        <v>7</v>
      </c>
      <c r="B9" s="39"/>
      <c r="C9" s="40"/>
      <c r="D9" s="40"/>
      <c r="E9" s="40"/>
      <c r="F9" s="37"/>
      <c r="G9" s="34"/>
    </row>
    <row r="10" customFormat="false" ht="14" hidden="false" customHeight="false" outlineLevel="0" collapsed="false">
      <c r="A10" s="29" t="s">
        <v>8</v>
      </c>
      <c r="B10" s="41"/>
      <c r="C10" s="42"/>
      <c r="D10" s="37"/>
      <c r="E10" s="37"/>
      <c r="F10" s="37"/>
      <c r="G10" s="34"/>
    </row>
    <row r="11" customFormat="false" ht="21" hidden="false" customHeight="false" outlineLevel="0" collapsed="false">
      <c r="A11" s="43" t="s">
        <v>9</v>
      </c>
      <c r="B11" s="43"/>
      <c r="C11" s="43"/>
      <c r="D11" s="43"/>
      <c r="E11" s="43"/>
      <c r="F11" s="43"/>
      <c r="G11" s="43"/>
      <c r="H11" s="35"/>
    </row>
    <row r="12" customFormat="false" ht="13" hidden="false" customHeight="false" outlineLevel="0" collapsed="false">
      <c r="A12" s="44"/>
      <c r="B12" s="376"/>
      <c r="C12" s="46"/>
      <c r="D12" s="47"/>
      <c r="E12" s="48"/>
      <c r="F12" s="48"/>
      <c r="G12" s="49"/>
      <c r="H12" s="50"/>
    </row>
    <row r="13" customFormat="false" ht="17" hidden="false" customHeight="false" outlineLevel="0" collapsed="false">
      <c r="A13" s="346"/>
      <c r="B13" s="346" t="s">
        <v>516</v>
      </c>
      <c r="C13" s="347"/>
      <c r="D13" s="347"/>
      <c r="E13" s="347"/>
      <c r="F13" s="347"/>
      <c r="G13" s="348"/>
    </row>
    <row r="14" customFormat="false" ht="22.75" hidden="false" customHeight="true" outlineLevel="0" collapsed="false">
      <c r="A14" s="224" t="s">
        <v>517</v>
      </c>
      <c r="B14" s="225" t="s">
        <v>518</v>
      </c>
      <c r="C14" s="54" t="s">
        <v>86</v>
      </c>
      <c r="D14" s="377"/>
      <c r="E14" s="378" t="n">
        <v>0.2</v>
      </c>
      <c r="F14" s="53" t="s">
        <v>62</v>
      </c>
      <c r="G14" s="226" t="n">
        <v>2.74</v>
      </c>
      <c r="H14" s="251" t="n">
        <f aca="false">G14+(G14*E14)</f>
        <v>3.288</v>
      </c>
    </row>
    <row r="15" customFormat="false" ht="22.75" hidden="false" customHeight="true" outlineLevel="0" collapsed="false">
      <c r="A15" s="224" t="s">
        <v>519</v>
      </c>
      <c r="B15" s="225" t="s">
        <v>520</v>
      </c>
      <c r="C15" s="54" t="s">
        <v>86</v>
      </c>
      <c r="D15" s="377"/>
      <c r="E15" s="378" t="n">
        <v>0.2</v>
      </c>
      <c r="F15" s="53" t="s">
        <v>62</v>
      </c>
      <c r="G15" s="226" t="n">
        <v>4.56</v>
      </c>
      <c r="H15" s="251" t="n">
        <f aca="false">G15+(G15*E15)</f>
        <v>5.472</v>
      </c>
    </row>
    <row r="16" customFormat="false" ht="22.75" hidden="false" customHeight="true" outlineLevel="0" collapsed="false">
      <c r="A16" s="346"/>
      <c r="B16" s="346" t="s">
        <v>521</v>
      </c>
      <c r="C16" s="347"/>
      <c r="D16" s="347"/>
      <c r="E16" s="347"/>
      <c r="F16" s="347"/>
      <c r="G16" s="348"/>
      <c r="H16" s="251"/>
    </row>
    <row r="17" customFormat="false" ht="22.75" hidden="false" customHeight="true" outlineLevel="0" collapsed="false">
      <c r="A17" s="379" t="s">
        <v>522</v>
      </c>
      <c r="B17" s="380" t="s">
        <v>523</v>
      </c>
      <c r="C17" s="381" t="s">
        <v>86</v>
      </c>
      <c r="D17" s="382" t="s">
        <v>65</v>
      </c>
      <c r="E17" s="378" t="n">
        <v>0.2</v>
      </c>
      <c r="F17" s="382" t="s">
        <v>70</v>
      </c>
      <c r="G17" s="383" t="n">
        <v>3.24</v>
      </c>
      <c r="H17" s="251" t="n">
        <f aca="false">G17+(G17*E17)</f>
        <v>3.888</v>
      </c>
    </row>
    <row r="18" customFormat="false" ht="22.75" hidden="false" customHeight="true" outlineLevel="0" collapsed="false">
      <c r="A18" s="379" t="s">
        <v>524</v>
      </c>
      <c r="B18" s="380" t="s">
        <v>525</v>
      </c>
      <c r="C18" s="381" t="s">
        <v>86</v>
      </c>
      <c r="D18" s="382" t="s">
        <v>526</v>
      </c>
      <c r="E18" s="378" t="n">
        <v>0.2</v>
      </c>
      <c r="F18" s="382" t="s">
        <v>70</v>
      </c>
      <c r="G18" s="383" t="n">
        <v>1.25</v>
      </c>
      <c r="H18" s="251" t="n">
        <f aca="false">G18+(G18*E18)</f>
        <v>1.5</v>
      </c>
    </row>
    <row r="19" customFormat="false" ht="22.75" hidden="false" customHeight="true" outlineLevel="0" collapsed="false">
      <c r="A19" s="379" t="s">
        <v>527</v>
      </c>
      <c r="B19" s="380" t="s">
        <v>528</v>
      </c>
      <c r="C19" s="381" t="s">
        <v>529</v>
      </c>
      <c r="D19" s="382" t="s">
        <v>65</v>
      </c>
      <c r="E19" s="378" t="n">
        <v>0.2</v>
      </c>
      <c r="F19" s="382" t="s">
        <v>70</v>
      </c>
      <c r="G19" s="383" t="n">
        <v>3.64</v>
      </c>
      <c r="H19" s="251" t="n">
        <f aca="false">G19+(G19*E19)</f>
        <v>4.368</v>
      </c>
    </row>
    <row r="20" customFormat="false" ht="22.75" hidden="false" customHeight="true" outlineLevel="0" collapsed="false">
      <c r="A20" s="379" t="s">
        <v>530</v>
      </c>
      <c r="B20" s="380" t="s">
        <v>531</v>
      </c>
      <c r="C20" s="381" t="s">
        <v>529</v>
      </c>
      <c r="D20" s="382" t="s">
        <v>65</v>
      </c>
      <c r="E20" s="378" t="n">
        <v>0.2</v>
      </c>
      <c r="F20" s="382" t="s">
        <v>70</v>
      </c>
      <c r="G20" s="383" t="n">
        <v>3.64</v>
      </c>
      <c r="H20" s="251" t="n">
        <f aca="false">G20+(G20*E20)</f>
        <v>4.368</v>
      </c>
    </row>
    <row r="21" customFormat="false" ht="22.75" hidden="false" customHeight="true" outlineLevel="0" collapsed="false">
      <c r="A21" s="379" t="s">
        <v>532</v>
      </c>
      <c r="B21" s="380" t="s">
        <v>533</v>
      </c>
      <c r="C21" s="381" t="s">
        <v>529</v>
      </c>
      <c r="D21" s="382" t="s">
        <v>65</v>
      </c>
      <c r="E21" s="378" t="n">
        <v>0.2</v>
      </c>
      <c r="F21" s="382" t="s">
        <v>70</v>
      </c>
      <c r="G21" s="383" t="n">
        <v>3.64</v>
      </c>
      <c r="H21" s="251" t="n">
        <f aca="false">G21+(G21*E21)</f>
        <v>4.368</v>
      </c>
    </row>
    <row r="22" customFormat="false" ht="22.75" hidden="false" customHeight="true" outlineLevel="0" collapsed="false">
      <c r="A22" s="379" t="s">
        <v>534</v>
      </c>
      <c r="B22" s="380" t="s">
        <v>535</v>
      </c>
      <c r="C22" s="381" t="s">
        <v>529</v>
      </c>
      <c r="D22" s="382" t="s">
        <v>65</v>
      </c>
      <c r="E22" s="378" t="n">
        <v>0.2</v>
      </c>
      <c r="F22" s="382" t="s">
        <v>70</v>
      </c>
      <c r="G22" s="383" t="n">
        <v>3.64</v>
      </c>
      <c r="H22" s="251" t="n">
        <f aca="false">G22+(G22*E22)</f>
        <v>4.368</v>
      </c>
    </row>
    <row r="23" customFormat="false" ht="22.75" hidden="false" customHeight="true" outlineLevel="0" collapsed="false">
      <c r="A23" s="379" t="s">
        <v>536</v>
      </c>
      <c r="B23" s="380" t="s">
        <v>537</v>
      </c>
      <c r="C23" s="381" t="s">
        <v>529</v>
      </c>
      <c r="D23" s="382" t="s">
        <v>65</v>
      </c>
      <c r="E23" s="378" t="n">
        <v>0.2</v>
      </c>
      <c r="F23" s="382" t="s">
        <v>70</v>
      </c>
      <c r="G23" s="383" t="n">
        <v>3.64</v>
      </c>
      <c r="H23" s="251" t="n">
        <f aca="false">G23+(G23*E23)</f>
        <v>4.368</v>
      </c>
    </row>
    <row r="24" customFormat="false" ht="22.75" hidden="false" customHeight="true" outlineLevel="0" collapsed="false">
      <c r="A24" s="379" t="s">
        <v>538</v>
      </c>
      <c r="B24" s="380" t="s">
        <v>539</v>
      </c>
      <c r="C24" s="381" t="s">
        <v>53</v>
      </c>
      <c r="D24" s="382" t="s">
        <v>540</v>
      </c>
      <c r="E24" s="378" t="n">
        <v>0.2</v>
      </c>
      <c r="F24" s="382" t="s">
        <v>541</v>
      </c>
      <c r="G24" s="383" t="n">
        <v>2.1</v>
      </c>
      <c r="H24" s="251" t="n">
        <f aca="false">G24+(G24*E24)</f>
        <v>2.52</v>
      </c>
    </row>
    <row r="25" customFormat="false" ht="22.75" hidden="false" customHeight="true" outlineLevel="0" collapsed="false">
      <c r="A25" s="379" t="s">
        <v>542</v>
      </c>
      <c r="B25" s="380" t="s">
        <v>543</v>
      </c>
      <c r="C25" s="381" t="s">
        <v>53</v>
      </c>
      <c r="D25" s="382" t="s">
        <v>540</v>
      </c>
      <c r="E25" s="378" t="n">
        <v>0.2</v>
      </c>
      <c r="F25" s="382" t="s">
        <v>541</v>
      </c>
      <c r="G25" s="383" t="n">
        <v>2.1</v>
      </c>
      <c r="H25" s="251" t="n">
        <f aca="false">G25+(G25*E25)</f>
        <v>2.52</v>
      </c>
    </row>
    <row r="26" customFormat="false" ht="22.75" hidden="false" customHeight="true" outlineLevel="0" collapsed="false">
      <c r="A26" s="379" t="s">
        <v>544</v>
      </c>
      <c r="B26" s="380" t="s">
        <v>545</v>
      </c>
      <c r="C26" s="381" t="s">
        <v>53</v>
      </c>
      <c r="D26" s="382" t="s">
        <v>540</v>
      </c>
      <c r="E26" s="378" t="n">
        <v>0.2</v>
      </c>
      <c r="F26" s="382" t="s">
        <v>541</v>
      </c>
      <c r="G26" s="383" t="n">
        <v>2.1</v>
      </c>
      <c r="H26" s="251" t="n">
        <f aca="false">G26+(G26*E26)</f>
        <v>2.52</v>
      </c>
    </row>
    <row r="27" customFormat="false" ht="22.75" hidden="false" customHeight="true" outlineLevel="0" collapsed="false">
      <c r="A27" s="379" t="s">
        <v>546</v>
      </c>
      <c r="B27" s="380" t="s">
        <v>547</v>
      </c>
      <c r="C27" s="384" t="s">
        <v>53</v>
      </c>
      <c r="D27" s="216" t="s">
        <v>540</v>
      </c>
      <c r="E27" s="378" t="n">
        <v>0.2</v>
      </c>
      <c r="F27" s="216" t="s">
        <v>541</v>
      </c>
      <c r="G27" s="86" t="n">
        <v>2.1</v>
      </c>
      <c r="H27" s="251" t="n">
        <f aca="false">G27+(G27*E27)</f>
        <v>2.52</v>
      </c>
    </row>
    <row r="28" customFormat="false" ht="22.75" hidden="false" customHeight="true" outlineLevel="0" collapsed="false">
      <c r="A28" s="379" t="s">
        <v>548</v>
      </c>
      <c r="B28" s="380" t="s">
        <v>549</v>
      </c>
      <c r="C28" s="384" t="s">
        <v>53</v>
      </c>
      <c r="D28" s="216" t="s">
        <v>540</v>
      </c>
      <c r="E28" s="378" t="n">
        <v>0.2</v>
      </c>
      <c r="F28" s="216" t="s">
        <v>541</v>
      </c>
      <c r="G28" s="86" t="n">
        <v>2.1</v>
      </c>
      <c r="H28" s="251" t="n">
        <f aca="false">G28+(G28*E28)</f>
        <v>2.52</v>
      </c>
    </row>
    <row r="29" customFormat="false" ht="22.75" hidden="false" customHeight="true" outlineLevel="0" collapsed="false">
      <c r="A29" s="379" t="s">
        <v>550</v>
      </c>
      <c r="B29" s="380" t="s">
        <v>551</v>
      </c>
      <c r="C29" s="384" t="s">
        <v>53</v>
      </c>
      <c r="D29" s="216" t="s">
        <v>540</v>
      </c>
      <c r="E29" s="378" t="n">
        <v>0.2</v>
      </c>
      <c r="F29" s="216" t="s">
        <v>541</v>
      </c>
      <c r="G29" s="86" t="n">
        <v>2.1</v>
      </c>
      <c r="H29" s="251" t="n">
        <f aca="false">G29+(G29*E29)</f>
        <v>2.52</v>
      </c>
    </row>
    <row r="30" customFormat="false" ht="22.75" hidden="false" customHeight="true" outlineLevel="0" collapsed="false">
      <c r="A30" s="379" t="s">
        <v>552</v>
      </c>
      <c r="B30" s="380" t="s">
        <v>553</v>
      </c>
      <c r="C30" s="384" t="s">
        <v>53</v>
      </c>
      <c r="D30" s="216" t="s">
        <v>540</v>
      </c>
      <c r="E30" s="378" t="n">
        <v>0.2</v>
      </c>
      <c r="F30" s="216" t="s">
        <v>541</v>
      </c>
      <c r="G30" s="86" t="n">
        <v>2.1</v>
      </c>
      <c r="H30" s="251" t="n">
        <f aca="false">G30+(G30*E30)</f>
        <v>2.52</v>
      </c>
    </row>
    <row r="31" customFormat="false" ht="22.75" hidden="false" customHeight="true" outlineLevel="0" collapsed="false">
      <c r="A31" s="385" t="s">
        <v>554</v>
      </c>
      <c r="B31" s="386" t="s">
        <v>555</v>
      </c>
      <c r="C31" s="387" t="s">
        <v>53</v>
      </c>
      <c r="D31" s="388" t="s">
        <v>540</v>
      </c>
      <c r="E31" s="275" t="n">
        <v>0.2</v>
      </c>
      <c r="F31" s="389" t="s">
        <v>541</v>
      </c>
      <c r="G31" s="390" t="n">
        <v>2.1</v>
      </c>
      <c r="H31" s="251" t="n">
        <f aca="false">G31+(G31*E31)</f>
        <v>2.52</v>
      </c>
    </row>
    <row r="32" customFormat="false" ht="22.75" hidden="false" customHeight="true" outlineLevel="0" collapsed="false">
      <c r="A32" s="379" t="s">
        <v>556</v>
      </c>
      <c r="B32" s="380" t="s">
        <v>557</v>
      </c>
      <c r="C32" s="384" t="s">
        <v>170</v>
      </c>
      <c r="D32" s="216" t="s">
        <v>558</v>
      </c>
      <c r="E32" s="378" t="n">
        <v>0.2</v>
      </c>
      <c r="F32" s="216" t="s">
        <v>541</v>
      </c>
      <c r="G32" s="86" t="n">
        <v>2.1</v>
      </c>
      <c r="H32" s="251" t="n">
        <f aca="false">G32+(G32*E32)</f>
        <v>2.52</v>
      </c>
    </row>
    <row r="33" customFormat="false" ht="22.75" hidden="false" customHeight="true" outlineLevel="0" collapsed="false">
      <c r="A33" s="391"/>
      <c r="B33" s="392" t="s">
        <v>559</v>
      </c>
      <c r="C33" s="392"/>
      <c r="D33" s="392"/>
      <c r="E33" s="392"/>
      <c r="F33" s="392"/>
      <c r="G33" s="392"/>
    </row>
    <row r="34" customFormat="false" ht="22.75" hidden="false" customHeight="true" outlineLevel="0" collapsed="false">
      <c r="A34" s="385" t="s">
        <v>560</v>
      </c>
      <c r="B34" s="393" t="s">
        <v>561</v>
      </c>
      <c r="C34" s="389" t="s">
        <v>23</v>
      </c>
      <c r="D34" s="389"/>
      <c r="E34" s="378" t="n">
        <v>0.2</v>
      </c>
      <c r="F34" s="389" t="s">
        <v>562</v>
      </c>
      <c r="G34" s="394" t="n">
        <v>4.7</v>
      </c>
      <c r="H34" s="251" t="n">
        <f aca="false">G34+(G34*E34)</f>
        <v>5.64</v>
      </c>
    </row>
    <row r="35" customFormat="false" ht="22.75" hidden="false" customHeight="true" outlineLevel="0" collapsed="false">
      <c r="A35" s="395" t="s">
        <v>563</v>
      </c>
      <c r="B35" s="396" t="s">
        <v>564</v>
      </c>
      <c r="C35" s="397" t="s">
        <v>565</v>
      </c>
      <c r="D35" s="398"/>
      <c r="E35" s="378" t="n">
        <v>0.2</v>
      </c>
      <c r="F35" s="398" t="s">
        <v>566</v>
      </c>
      <c r="G35" s="399" t="n">
        <v>3.13</v>
      </c>
      <c r="H35" s="251" t="n">
        <f aca="false">G35+(G35*E35)</f>
        <v>3.756</v>
      </c>
    </row>
    <row r="36" customFormat="false" ht="22.75" hidden="false" customHeight="true" outlineLevel="0" collapsed="false">
      <c r="A36" s="391"/>
      <c r="B36" s="392" t="s">
        <v>567</v>
      </c>
      <c r="C36" s="392"/>
      <c r="D36" s="392"/>
      <c r="E36" s="392"/>
      <c r="F36" s="392"/>
      <c r="G36" s="392"/>
    </row>
    <row r="37" customFormat="false" ht="22.75" hidden="false" customHeight="true" outlineLevel="0" collapsed="false">
      <c r="A37" s="400"/>
      <c r="B37" s="400" t="s">
        <v>568</v>
      </c>
      <c r="C37" s="400"/>
      <c r="D37" s="400"/>
      <c r="E37" s="400"/>
      <c r="F37" s="400"/>
      <c r="G37" s="400"/>
    </row>
    <row r="38" customFormat="false" ht="22.75" hidden="false" customHeight="true" outlineLevel="0" collapsed="false">
      <c r="A38" s="0" t="s">
        <v>569</v>
      </c>
      <c r="B38" s="0" t="s">
        <v>570</v>
      </c>
      <c r="C38" s="387" t="s">
        <v>53</v>
      </c>
      <c r="D38" s="388"/>
      <c r="E38" s="275" t="n">
        <v>0.2</v>
      </c>
      <c r="F38" s="389" t="s">
        <v>571</v>
      </c>
      <c r="G38" s="390" t="n">
        <v>1.99</v>
      </c>
      <c r="H38" s="251" t="n">
        <f aca="false">G38+(G38*E38)</f>
        <v>2.388</v>
      </c>
    </row>
    <row r="39" customFormat="false" ht="22.75" hidden="false" customHeight="true" outlineLevel="0" collapsed="false">
      <c r="A39" s="0" t="s">
        <v>572</v>
      </c>
      <c r="B39" s="0" t="s">
        <v>573</v>
      </c>
      <c r="C39" s="387" t="s">
        <v>53</v>
      </c>
      <c r="D39" s="388"/>
      <c r="E39" s="275" t="n">
        <v>0.2</v>
      </c>
      <c r="F39" s="389" t="s">
        <v>571</v>
      </c>
      <c r="G39" s="390" t="n">
        <v>1.99</v>
      </c>
      <c r="H39" s="251" t="n">
        <f aca="false">G39+(G39*E39)</f>
        <v>2.388</v>
      </c>
    </row>
    <row r="40" customFormat="false" ht="22.75" hidden="false" customHeight="true" outlineLevel="0" collapsed="false">
      <c r="A40" s="0" t="s">
        <v>574</v>
      </c>
      <c r="B40" s="0" t="s">
        <v>575</v>
      </c>
      <c r="C40" s="387" t="s">
        <v>53</v>
      </c>
      <c r="D40" s="388"/>
      <c r="E40" s="275" t="n">
        <v>0.2</v>
      </c>
      <c r="F40" s="389" t="s">
        <v>571</v>
      </c>
      <c r="G40" s="390" t="n">
        <v>1.99</v>
      </c>
      <c r="H40" s="251" t="n">
        <f aca="false">G40+(G40*E40)</f>
        <v>2.388</v>
      </c>
    </row>
    <row r="41" customFormat="false" ht="22.75" hidden="false" customHeight="true" outlineLevel="0" collapsed="false">
      <c r="A41" s="346"/>
      <c r="B41" s="346" t="s">
        <v>576</v>
      </c>
      <c r="C41" s="346"/>
      <c r="D41" s="346"/>
      <c r="E41" s="346"/>
      <c r="F41" s="346"/>
      <c r="G41" s="346"/>
    </row>
    <row r="42" customFormat="false" ht="22.75" hidden="false" customHeight="true" outlineLevel="0" collapsed="false">
      <c r="A42" s="385" t="s">
        <v>577</v>
      </c>
      <c r="B42" s="386" t="s">
        <v>578</v>
      </c>
      <c r="C42" s="387" t="s">
        <v>53</v>
      </c>
      <c r="D42" s="388"/>
      <c r="E42" s="275" t="n">
        <v>0.2</v>
      </c>
      <c r="F42" s="389" t="s">
        <v>571</v>
      </c>
      <c r="G42" s="390" t="n">
        <v>1.32</v>
      </c>
      <c r="H42" s="251" t="n">
        <f aca="false">G42+(G42*E42)</f>
        <v>1.584</v>
      </c>
    </row>
    <row r="43" customFormat="false" ht="22.75" hidden="false" customHeight="true" outlineLevel="0" collapsed="false">
      <c r="A43" s="385" t="s">
        <v>579</v>
      </c>
      <c r="B43" s="386" t="s">
        <v>580</v>
      </c>
      <c r="C43" s="387" t="s">
        <v>53</v>
      </c>
      <c r="D43" s="388"/>
      <c r="E43" s="275" t="n">
        <v>0.2</v>
      </c>
      <c r="F43" s="389" t="s">
        <v>571</v>
      </c>
      <c r="G43" s="390" t="n">
        <v>1.32</v>
      </c>
      <c r="H43" s="251" t="n">
        <f aca="false">G43+(G43*E43)</f>
        <v>1.584</v>
      </c>
    </row>
    <row r="44" customFormat="false" ht="22.75" hidden="false" customHeight="true" outlineLevel="0" collapsed="false">
      <c r="A44" s="385" t="s">
        <v>581</v>
      </c>
      <c r="B44" s="386" t="s">
        <v>582</v>
      </c>
      <c r="C44" s="387" t="s">
        <v>53</v>
      </c>
      <c r="D44" s="388"/>
      <c r="E44" s="275" t="n">
        <v>0.2</v>
      </c>
      <c r="F44" s="389" t="s">
        <v>571</v>
      </c>
      <c r="G44" s="390" t="n">
        <v>1.32</v>
      </c>
      <c r="H44" s="251" t="n">
        <f aca="false">G44+(G44*E44)</f>
        <v>1.584</v>
      </c>
    </row>
    <row r="45" customFormat="false" ht="22.75" hidden="false" customHeight="true" outlineLevel="0" collapsed="false">
      <c r="A45" s="385" t="s">
        <v>581</v>
      </c>
      <c r="B45" s="386" t="s">
        <v>583</v>
      </c>
      <c r="C45" s="387" t="s">
        <v>53</v>
      </c>
      <c r="D45" s="388"/>
      <c r="E45" s="275" t="n">
        <v>0.2</v>
      </c>
      <c r="F45" s="389" t="s">
        <v>571</v>
      </c>
      <c r="G45" s="390" t="n">
        <v>1.32</v>
      </c>
      <c r="H45" s="251" t="n">
        <f aca="false">G45+(G45*E45)</f>
        <v>1.584</v>
      </c>
    </row>
    <row r="46" customFormat="false" ht="22.75" hidden="false" customHeight="true" outlineLevel="0" collapsed="false">
      <c r="A46" s="385" t="s">
        <v>584</v>
      </c>
      <c r="B46" s="386" t="s">
        <v>585</v>
      </c>
      <c r="C46" s="387" t="s">
        <v>53</v>
      </c>
      <c r="D46" s="388"/>
      <c r="E46" s="275" t="n">
        <v>0.2</v>
      </c>
      <c r="F46" s="389" t="s">
        <v>571</v>
      </c>
      <c r="G46" s="390" t="n">
        <v>1.32</v>
      </c>
      <c r="H46" s="251" t="n">
        <f aca="false">G46+(G46*E46)</f>
        <v>1.584</v>
      </c>
    </row>
    <row r="47" customFormat="false" ht="22.75" hidden="false" customHeight="true" outlineLevel="0" collapsed="false">
      <c r="A47" s="82" t="s">
        <v>586</v>
      </c>
      <c r="B47" s="95" t="s">
        <v>587</v>
      </c>
      <c r="C47" s="401" t="s">
        <v>53</v>
      </c>
      <c r="D47" s="402"/>
      <c r="E47" s="275" t="n">
        <v>0.2</v>
      </c>
      <c r="F47" s="94" t="s">
        <v>571</v>
      </c>
      <c r="G47" s="403" t="n">
        <v>1.32</v>
      </c>
      <c r="H47" s="251" t="n">
        <f aca="false">G47+(G47*E47)</f>
        <v>1.584</v>
      </c>
    </row>
    <row r="48" customFormat="false" ht="22.75" hidden="false" customHeight="true" outlineLevel="0" collapsed="false">
      <c r="A48" s="82" t="s">
        <v>588</v>
      </c>
      <c r="B48" s="95" t="s">
        <v>589</v>
      </c>
      <c r="C48" s="401" t="s">
        <v>53</v>
      </c>
      <c r="D48" s="402"/>
      <c r="E48" s="275" t="n">
        <v>0.2</v>
      </c>
      <c r="F48" s="94" t="s">
        <v>571</v>
      </c>
      <c r="G48" s="403" t="n">
        <v>1.32</v>
      </c>
      <c r="H48" s="251" t="n">
        <f aca="false">G48+(G48*E48)</f>
        <v>1.584</v>
      </c>
    </row>
    <row r="49" customFormat="false" ht="22.75" hidden="false" customHeight="true" outlineLevel="0" collapsed="false">
      <c r="A49" s="82" t="s">
        <v>590</v>
      </c>
      <c r="B49" s="95" t="s">
        <v>591</v>
      </c>
      <c r="C49" s="401" t="s">
        <v>53</v>
      </c>
      <c r="D49" s="402"/>
      <c r="E49" s="275" t="n">
        <v>0.2</v>
      </c>
      <c r="F49" s="94" t="s">
        <v>571</v>
      </c>
      <c r="G49" s="403" t="n">
        <v>1.32</v>
      </c>
      <c r="H49" s="251" t="n">
        <f aca="false">G49+(G49*E49)</f>
        <v>1.584</v>
      </c>
    </row>
    <row r="50" customFormat="false" ht="22.75" hidden="false" customHeight="true" outlineLevel="0" collapsed="false">
      <c r="A50" s="82" t="s">
        <v>592</v>
      </c>
      <c r="B50" s="95" t="s">
        <v>593</v>
      </c>
      <c r="C50" s="401" t="s">
        <v>53</v>
      </c>
      <c r="D50" s="402"/>
      <c r="E50" s="275" t="n">
        <v>0.2</v>
      </c>
      <c r="F50" s="94" t="s">
        <v>571</v>
      </c>
      <c r="G50" s="403" t="n">
        <v>1.32</v>
      </c>
      <c r="H50" s="251" t="n">
        <f aca="false">G50+(G50*E50)</f>
        <v>1.584</v>
      </c>
    </row>
    <row r="51" customFormat="false" ht="22.75" hidden="false" customHeight="true" outlineLevel="0" collapsed="false">
      <c r="A51" s="82" t="s">
        <v>594</v>
      </c>
      <c r="B51" s="95" t="s">
        <v>595</v>
      </c>
      <c r="C51" s="401" t="s">
        <v>53</v>
      </c>
      <c r="D51" s="402"/>
      <c r="E51" s="275" t="n">
        <v>0.2</v>
      </c>
      <c r="F51" s="94" t="s">
        <v>571</v>
      </c>
      <c r="G51" s="403" t="n">
        <v>1.32</v>
      </c>
      <c r="H51" s="251" t="n">
        <f aca="false">G51+(G51*E51)</f>
        <v>1.584</v>
      </c>
    </row>
    <row r="52" customFormat="false" ht="22.75" hidden="false" customHeight="true" outlineLevel="0" collapsed="false">
      <c r="A52" s="82" t="s">
        <v>596</v>
      </c>
      <c r="B52" s="95" t="s">
        <v>597</v>
      </c>
      <c r="C52" s="401" t="s">
        <v>53</v>
      </c>
      <c r="D52" s="402"/>
      <c r="E52" s="275" t="n">
        <v>0.2</v>
      </c>
      <c r="F52" s="94" t="s">
        <v>571</v>
      </c>
      <c r="G52" s="403" t="n">
        <v>1.32</v>
      </c>
      <c r="H52" s="251" t="n">
        <f aca="false">G52+(G52*E52)</f>
        <v>1.584</v>
      </c>
    </row>
    <row r="53" customFormat="false" ht="22.75" hidden="false" customHeight="true" outlineLevel="0" collapsed="false">
      <c r="A53" s="82" t="s">
        <v>598</v>
      </c>
      <c r="B53" s="95" t="s">
        <v>599</v>
      </c>
      <c r="C53" s="401" t="s">
        <v>53</v>
      </c>
      <c r="D53" s="402"/>
      <c r="E53" s="275" t="n">
        <v>0.2</v>
      </c>
      <c r="F53" s="94" t="s">
        <v>571</v>
      </c>
      <c r="G53" s="403" t="n">
        <v>1.32</v>
      </c>
      <c r="H53" s="251" t="n">
        <f aca="false">G53+(G53*E53)</f>
        <v>1.584</v>
      </c>
    </row>
    <row r="54" customFormat="false" ht="22.75" hidden="false" customHeight="true" outlineLevel="0" collapsed="false">
      <c r="A54" s="82" t="s">
        <v>600</v>
      </c>
      <c r="B54" s="95" t="s">
        <v>601</v>
      </c>
      <c r="C54" s="401" t="s">
        <v>53</v>
      </c>
      <c r="D54" s="402"/>
      <c r="E54" s="275" t="n">
        <v>0.2</v>
      </c>
      <c r="F54" s="94" t="s">
        <v>571</v>
      </c>
      <c r="G54" s="403" t="n">
        <v>1.32</v>
      </c>
      <c r="H54" s="251" t="n">
        <f aca="false">G54+(G54*E54)</f>
        <v>1.584</v>
      </c>
    </row>
    <row r="55" customFormat="false" ht="22.75" hidden="false" customHeight="true" outlineLevel="0" collapsed="false">
      <c r="A55" s="404" t="s">
        <v>602</v>
      </c>
      <c r="B55" s="405" t="s">
        <v>603</v>
      </c>
      <c r="C55" s="406" t="s">
        <v>53</v>
      </c>
      <c r="D55" s="407"/>
      <c r="E55" s="275" t="n">
        <v>0.2</v>
      </c>
      <c r="F55" s="408" t="s">
        <v>571</v>
      </c>
      <c r="G55" s="409" t="n">
        <v>1.32</v>
      </c>
      <c r="H55" s="251" t="n">
        <f aca="false">G55+(G55*E55)</f>
        <v>1.584</v>
      </c>
    </row>
    <row r="56" customFormat="false" ht="22.75" hidden="false" customHeight="true" outlineLevel="0" collapsed="false">
      <c r="A56" s="410"/>
      <c r="B56" s="410" t="s">
        <v>604</v>
      </c>
      <c r="C56" s="410"/>
      <c r="D56" s="410"/>
      <c r="E56" s="410"/>
      <c r="F56" s="410"/>
      <c r="G56" s="410"/>
    </row>
    <row r="57" customFormat="false" ht="22.75" hidden="false" customHeight="true" outlineLevel="0" collapsed="false">
      <c r="A57" s="82" t="s">
        <v>605</v>
      </c>
      <c r="B57" s="95" t="s">
        <v>606</v>
      </c>
      <c r="C57" s="401" t="s">
        <v>53</v>
      </c>
      <c r="D57" s="402"/>
      <c r="E57" s="275" t="n">
        <v>0.2</v>
      </c>
      <c r="F57" s="94" t="s">
        <v>571</v>
      </c>
      <c r="G57" s="403" t="n">
        <v>2.17</v>
      </c>
      <c r="H57" s="251" t="n">
        <f aca="false">G57+(G57*E57)</f>
        <v>2.604</v>
      </c>
    </row>
    <row r="58" customFormat="false" ht="22.75" hidden="false" customHeight="true" outlineLevel="0" collapsed="false">
      <c r="A58" s="404" t="s">
        <v>607</v>
      </c>
      <c r="B58" s="405" t="s">
        <v>608</v>
      </c>
      <c r="C58" s="406" t="s">
        <v>53</v>
      </c>
      <c r="D58" s="407"/>
      <c r="E58" s="275" t="n">
        <v>0.2</v>
      </c>
      <c r="F58" s="408" t="s">
        <v>571</v>
      </c>
      <c r="G58" s="409" t="n">
        <v>2.17</v>
      </c>
      <c r="H58" s="251" t="n">
        <f aca="false">G58+(G58*E58)</f>
        <v>2.604</v>
      </c>
    </row>
    <row r="59" customFormat="false" ht="22.75" hidden="false" customHeight="true" outlineLevel="0" collapsed="false">
      <c r="A59" s="404" t="s">
        <v>609</v>
      </c>
      <c r="B59" s="405" t="s">
        <v>610</v>
      </c>
      <c r="C59" s="406" t="s">
        <v>53</v>
      </c>
      <c r="D59" s="407"/>
      <c r="E59" s="275" t="n">
        <v>0.2</v>
      </c>
      <c r="F59" s="408" t="s">
        <v>571</v>
      </c>
      <c r="G59" s="409" t="n">
        <v>2.17</v>
      </c>
      <c r="H59" s="251" t="n">
        <f aca="false">G59+(G59*E59)</f>
        <v>2.604</v>
      </c>
    </row>
    <row r="60" customFormat="false" ht="22.75" hidden="false" customHeight="true" outlineLevel="0" collapsed="false">
      <c r="A60" s="404" t="s">
        <v>611</v>
      </c>
      <c r="B60" s="405" t="s">
        <v>612</v>
      </c>
      <c r="C60" s="406" t="s">
        <v>53</v>
      </c>
      <c r="D60" s="407"/>
      <c r="E60" s="275" t="n">
        <v>0.2</v>
      </c>
      <c r="F60" s="408" t="s">
        <v>571</v>
      </c>
      <c r="G60" s="409" t="n">
        <v>2.17</v>
      </c>
      <c r="H60" s="251" t="n">
        <f aca="false">G60+(G60*E60)</f>
        <v>2.604</v>
      </c>
    </row>
    <row r="61" customFormat="false" ht="22.75" hidden="false" customHeight="true" outlineLevel="0" collapsed="false">
      <c r="A61" s="404" t="s">
        <v>613</v>
      </c>
      <c r="B61" s="405" t="s">
        <v>614</v>
      </c>
      <c r="C61" s="406" t="s">
        <v>53</v>
      </c>
      <c r="D61" s="407"/>
      <c r="E61" s="275" t="n">
        <v>0.2</v>
      </c>
      <c r="F61" s="408" t="s">
        <v>571</v>
      </c>
      <c r="G61" s="409" t="n">
        <v>2.17</v>
      </c>
      <c r="H61" s="251" t="n">
        <f aca="false">G61+(G61*E61)</f>
        <v>2.604</v>
      </c>
    </row>
    <row r="62" customFormat="false" ht="22.75" hidden="false" customHeight="true" outlineLevel="0" collapsed="false">
      <c r="A62" s="404" t="s">
        <v>615</v>
      </c>
      <c r="B62" s="405" t="s">
        <v>616</v>
      </c>
      <c r="C62" s="406" t="s">
        <v>53</v>
      </c>
      <c r="D62" s="407"/>
      <c r="E62" s="275" t="n">
        <v>0.2</v>
      </c>
      <c r="F62" s="408" t="s">
        <v>571</v>
      </c>
      <c r="G62" s="409" t="n">
        <v>2.17</v>
      </c>
      <c r="H62" s="251" t="n">
        <f aca="false">G62+(G62*E62)</f>
        <v>2.604</v>
      </c>
    </row>
    <row r="63" customFormat="false" ht="22.75" hidden="false" customHeight="true" outlineLevel="0" collapsed="false">
      <c r="A63" s="404" t="s">
        <v>617</v>
      </c>
      <c r="B63" s="405" t="s">
        <v>618</v>
      </c>
      <c r="C63" s="406" t="s">
        <v>53</v>
      </c>
      <c r="D63" s="407"/>
      <c r="E63" s="275" t="n">
        <v>0.2</v>
      </c>
      <c r="F63" s="408" t="s">
        <v>571</v>
      </c>
      <c r="G63" s="409" t="n">
        <v>2.17</v>
      </c>
      <c r="H63" s="251" t="n">
        <f aca="false">G63+(G63*E63)</f>
        <v>2.604</v>
      </c>
    </row>
    <row r="64" customFormat="false" ht="22.75" hidden="false" customHeight="true" outlineLevel="0" collapsed="false">
      <c r="A64" s="404" t="s">
        <v>619</v>
      </c>
      <c r="B64" s="405" t="s">
        <v>620</v>
      </c>
      <c r="C64" s="406" t="s">
        <v>53</v>
      </c>
      <c r="D64" s="407"/>
      <c r="E64" s="275" t="n">
        <v>0.2</v>
      </c>
      <c r="F64" s="408" t="s">
        <v>571</v>
      </c>
      <c r="G64" s="409" t="n">
        <v>2.17</v>
      </c>
      <c r="H64" s="251" t="n">
        <f aca="false">G64+(G64*E64)</f>
        <v>2.604</v>
      </c>
    </row>
    <row r="65" customFormat="false" ht="22.75" hidden="false" customHeight="true" outlineLevel="0" collapsed="false">
      <c r="A65" s="410"/>
      <c r="B65" s="410" t="s">
        <v>621</v>
      </c>
      <c r="C65" s="410"/>
      <c r="D65" s="410"/>
      <c r="E65" s="410"/>
      <c r="F65" s="410"/>
      <c r="G65" s="410"/>
      <c r="H65" s="10"/>
    </row>
    <row r="66" customFormat="false" ht="22.75" hidden="false" customHeight="true" outlineLevel="0" collapsed="false">
      <c r="A66" s="82" t="s">
        <v>622</v>
      </c>
      <c r="B66" s="95" t="s">
        <v>623</v>
      </c>
      <c r="C66" s="84" t="s">
        <v>23</v>
      </c>
      <c r="D66" s="94"/>
      <c r="E66" s="275" t="n">
        <v>0.2</v>
      </c>
      <c r="F66" s="94" t="s">
        <v>70</v>
      </c>
      <c r="G66" s="86" t="n">
        <v>5.49</v>
      </c>
      <c r="H66" s="251" t="n">
        <f aca="false">G66+(G66*E66)</f>
        <v>6.588</v>
      </c>
    </row>
    <row r="67" customFormat="false" ht="22.75" hidden="false" customHeight="true" outlineLevel="0" collapsed="false">
      <c r="A67" s="89" t="s">
        <v>624</v>
      </c>
      <c r="B67" s="411" t="s">
        <v>625</v>
      </c>
      <c r="C67" s="91" t="s">
        <v>626</v>
      </c>
      <c r="D67" s="92"/>
      <c r="E67" s="275" t="n">
        <v>0.2</v>
      </c>
      <c r="F67" s="92" t="s">
        <v>212</v>
      </c>
      <c r="G67" s="86" t="n">
        <v>13.44</v>
      </c>
      <c r="H67" s="251" t="n">
        <f aca="false">G67+(G67*E67)</f>
        <v>16.128</v>
      </c>
    </row>
    <row r="68" customFormat="false" ht="22.75" hidden="false" customHeight="true" outlineLevel="0" collapsed="false">
      <c r="A68" s="89" t="s">
        <v>627</v>
      </c>
      <c r="B68" s="95" t="s">
        <v>628</v>
      </c>
      <c r="C68" s="91" t="s">
        <v>626</v>
      </c>
      <c r="D68" s="92"/>
      <c r="E68" s="275" t="n">
        <v>0.2</v>
      </c>
      <c r="F68" s="92" t="s">
        <v>70</v>
      </c>
      <c r="G68" s="86" t="n">
        <v>5.46</v>
      </c>
      <c r="H68" s="251" t="n">
        <f aca="false">G68+(G68*E68)</f>
        <v>6.552</v>
      </c>
    </row>
    <row r="69" customFormat="false" ht="22.75" hidden="false" customHeight="true" outlineLevel="0" collapsed="false">
      <c r="A69" s="82" t="s">
        <v>629</v>
      </c>
      <c r="B69" s="95" t="s">
        <v>630</v>
      </c>
      <c r="C69" s="401" t="s">
        <v>53</v>
      </c>
      <c r="D69" s="402"/>
      <c r="E69" s="275" t="n">
        <v>0.2</v>
      </c>
      <c r="F69" s="94" t="s">
        <v>631</v>
      </c>
      <c r="G69" s="403" t="n">
        <v>1.95</v>
      </c>
      <c r="H69" s="251" t="n">
        <f aca="false">G69+(G69*E69)</f>
        <v>2.34</v>
      </c>
    </row>
    <row r="70" customFormat="false" ht="22.75" hidden="false" customHeight="true" outlineLevel="0" collapsed="false">
      <c r="A70" s="410"/>
      <c r="B70" s="410" t="s">
        <v>632</v>
      </c>
      <c r="C70" s="410"/>
      <c r="D70" s="410"/>
      <c r="E70" s="410"/>
      <c r="F70" s="410"/>
      <c r="G70" s="410"/>
      <c r="H70" s="10"/>
    </row>
    <row r="71" customFormat="false" ht="22.75" hidden="false" customHeight="true" outlineLevel="0" collapsed="false">
      <c r="A71" s="82" t="s">
        <v>633</v>
      </c>
      <c r="B71" s="95" t="s">
        <v>634</v>
      </c>
      <c r="C71" s="84" t="s">
        <v>23</v>
      </c>
      <c r="D71" s="94"/>
      <c r="E71" s="275" t="n">
        <v>0.2</v>
      </c>
      <c r="F71" s="94" t="s">
        <v>212</v>
      </c>
      <c r="G71" s="86" t="n">
        <v>12</v>
      </c>
      <c r="H71" s="251" t="n">
        <f aca="false">G71+(G71*E71)</f>
        <v>14.4</v>
      </c>
    </row>
    <row r="72" customFormat="false" ht="22.75" hidden="false" customHeight="true" outlineLevel="0" collapsed="false">
      <c r="A72" s="82" t="s">
        <v>635</v>
      </c>
      <c r="B72" s="95" t="s">
        <v>636</v>
      </c>
      <c r="C72" s="84" t="s">
        <v>23</v>
      </c>
      <c r="D72" s="94"/>
      <c r="E72" s="275" t="n">
        <v>0.2</v>
      </c>
      <c r="F72" s="94" t="s">
        <v>212</v>
      </c>
      <c r="G72" s="86" t="n">
        <v>15</v>
      </c>
      <c r="H72" s="251" t="n">
        <f aca="false">G72+(G72*E72)</f>
        <v>18</v>
      </c>
    </row>
    <row r="73" customFormat="false" ht="22.75" hidden="false" customHeight="true" outlineLevel="0" collapsed="false">
      <c r="A73" s="82" t="s">
        <v>637</v>
      </c>
      <c r="B73" s="95" t="s">
        <v>638</v>
      </c>
      <c r="C73" s="84" t="s">
        <v>23</v>
      </c>
      <c r="D73" s="94"/>
      <c r="E73" s="275" t="n">
        <v>0.2</v>
      </c>
      <c r="F73" s="94" t="s">
        <v>212</v>
      </c>
      <c r="G73" s="86" t="n">
        <v>18</v>
      </c>
      <c r="H73" s="251" t="n">
        <f aca="false">G73+(G73*E73)</f>
        <v>21.6</v>
      </c>
    </row>
    <row r="74" customFormat="false" ht="22.75" hidden="false" customHeight="true" outlineLevel="0" collapsed="false">
      <c r="A74" s="82" t="s">
        <v>639</v>
      </c>
      <c r="B74" s="95" t="s">
        <v>640</v>
      </c>
      <c r="C74" s="84" t="s">
        <v>565</v>
      </c>
      <c r="D74" s="94"/>
      <c r="E74" s="275" t="n">
        <v>0.2</v>
      </c>
      <c r="F74" s="94" t="s">
        <v>263</v>
      </c>
      <c r="G74" s="86" t="n">
        <v>2.59</v>
      </c>
      <c r="H74" s="251" t="n">
        <f aca="false">G74+(G74*E74)</f>
        <v>3.108</v>
      </c>
    </row>
    <row r="75" customFormat="false" ht="22.75" hidden="false" customHeight="true" outlineLevel="0" collapsed="false">
      <c r="A75" s="392"/>
      <c r="B75" s="392" t="s">
        <v>641</v>
      </c>
      <c r="C75" s="392"/>
      <c r="D75" s="392"/>
      <c r="E75" s="392"/>
      <c r="F75" s="392"/>
      <c r="G75" s="392"/>
    </row>
    <row r="76" customFormat="false" ht="22.75" hidden="false" customHeight="true" outlineLevel="0" collapsed="false">
      <c r="A76" s="82" t="s">
        <v>642</v>
      </c>
      <c r="B76" s="95" t="s">
        <v>643</v>
      </c>
      <c r="C76" s="401" t="s">
        <v>86</v>
      </c>
      <c r="D76" s="402"/>
      <c r="E76" s="412" t="n">
        <v>0.055</v>
      </c>
      <c r="F76" s="94" t="s">
        <v>631</v>
      </c>
      <c r="G76" s="403" t="n">
        <v>3.2</v>
      </c>
      <c r="H76" s="251" t="n">
        <f aca="false">G76+(G76*E76)</f>
        <v>3.376</v>
      </c>
    </row>
    <row r="77" customFormat="false" ht="22.75" hidden="false" customHeight="true" outlineLevel="0" collapsed="false">
      <c r="A77" s="89" t="s">
        <v>644</v>
      </c>
      <c r="B77" s="411" t="s">
        <v>645</v>
      </c>
      <c r="C77" s="91" t="s">
        <v>646</v>
      </c>
      <c r="D77" s="92"/>
      <c r="E77" s="412" t="n">
        <v>0.2</v>
      </c>
      <c r="F77" s="94" t="s">
        <v>212</v>
      </c>
      <c r="G77" s="86" t="n">
        <v>16.7</v>
      </c>
      <c r="H77" s="251" t="n">
        <f aca="false">G77+(G77*E77)</f>
        <v>20.04</v>
      </c>
    </row>
    <row r="78" customFormat="false" ht="22.75" hidden="false" customHeight="true" outlineLevel="0" collapsed="false">
      <c r="A78" s="89" t="s">
        <v>647</v>
      </c>
      <c r="B78" s="411" t="s">
        <v>648</v>
      </c>
      <c r="C78" s="91" t="s">
        <v>649</v>
      </c>
      <c r="D78" s="92"/>
      <c r="E78" s="412" t="n">
        <v>0.2</v>
      </c>
      <c r="F78" s="94" t="s">
        <v>212</v>
      </c>
      <c r="G78" s="86" t="n">
        <v>11.5</v>
      </c>
      <c r="H78" s="251" t="n">
        <f aca="false">G78+(G78*E78)</f>
        <v>13.8</v>
      </c>
    </row>
    <row r="79" customFormat="false" ht="22.75" hidden="false" customHeight="true" outlineLevel="0" collapsed="false">
      <c r="A79" s="82" t="s">
        <v>650</v>
      </c>
      <c r="B79" s="95" t="s">
        <v>651</v>
      </c>
      <c r="C79" s="84" t="s">
        <v>652</v>
      </c>
      <c r="D79" s="94"/>
      <c r="E79" s="412" t="n">
        <v>0.2</v>
      </c>
      <c r="F79" s="94" t="s">
        <v>212</v>
      </c>
      <c r="G79" s="86" t="n">
        <v>9</v>
      </c>
      <c r="H79" s="251" t="n">
        <f aca="false">G79+(G79*E79)</f>
        <v>10.8</v>
      </c>
    </row>
    <row r="80" customFormat="false" ht="22.75" hidden="false" customHeight="true" outlineLevel="0" collapsed="false">
      <c r="A80" s="82" t="s">
        <v>653</v>
      </c>
      <c r="B80" s="95" t="s">
        <v>654</v>
      </c>
      <c r="C80" s="84" t="s">
        <v>655</v>
      </c>
      <c r="D80" s="402"/>
      <c r="E80" s="412" t="n">
        <v>0.055</v>
      </c>
      <c r="F80" s="94" t="s">
        <v>571</v>
      </c>
      <c r="G80" s="86" t="n">
        <v>2</v>
      </c>
      <c r="H80" s="251" t="n">
        <f aca="false">G80+(G80*E80)</f>
        <v>2.11</v>
      </c>
    </row>
    <row r="81" customFormat="false" ht="22.75" hidden="false" customHeight="true" outlineLevel="0" collapsed="false">
      <c r="A81" s="82"/>
      <c r="B81" s="95" t="s">
        <v>656</v>
      </c>
      <c r="C81" s="84" t="s">
        <v>657</v>
      </c>
      <c r="D81" s="402"/>
      <c r="E81" s="412" t="n">
        <v>0.055</v>
      </c>
      <c r="F81" s="94" t="s">
        <v>212</v>
      </c>
      <c r="G81" s="86" t="n">
        <v>20.19</v>
      </c>
      <c r="H81" s="251" t="n">
        <f aca="false">G81+(G81*E81)</f>
        <v>21.30045</v>
      </c>
    </row>
    <row r="82" customFormat="false" ht="22.75" hidden="false" customHeight="true" outlineLevel="0" collapsed="false">
      <c r="A82" s="82" t="s">
        <v>658</v>
      </c>
      <c r="B82" s="95" t="s">
        <v>659</v>
      </c>
      <c r="C82" s="84" t="s">
        <v>657</v>
      </c>
      <c r="D82" s="402"/>
      <c r="E82" s="412" t="n">
        <v>0.055</v>
      </c>
      <c r="F82" s="94" t="s">
        <v>631</v>
      </c>
      <c r="G82" s="86" t="n">
        <f aca="false">3.2</f>
        <v>3.2</v>
      </c>
      <c r="H82" s="251" t="n">
        <f aca="false">G82+(G82*E82)</f>
        <v>3.376</v>
      </c>
    </row>
    <row r="83" customFormat="false" ht="22.75" hidden="false" customHeight="true" outlineLevel="0" collapsed="false">
      <c r="A83" s="82" t="s">
        <v>660</v>
      </c>
      <c r="B83" s="95" t="s">
        <v>661</v>
      </c>
      <c r="C83" s="84" t="s">
        <v>662</v>
      </c>
      <c r="D83" s="94"/>
      <c r="E83" s="412" t="n">
        <v>0.2</v>
      </c>
      <c r="F83" s="94" t="s">
        <v>212</v>
      </c>
      <c r="G83" s="86" t="n">
        <f aca="false">14</f>
        <v>14</v>
      </c>
      <c r="H83" s="251" t="n">
        <f aca="false">G83+(G83*E83)</f>
        <v>16.8</v>
      </c>
    </row>
    <row r="84" customFormat="false" ht="22.75" hidden="false" customHeight="true" outlineLevel="0" collapsed="false">
      <c r="A84" s="82" t="s">
        <v>663</v>
      </c>
      <c r="B84" s="95" t="s">
        <v>664</v>
      </c>
      <c r="C84" s="84" t="s">
        <v>665</v>
      </c>
      <c r="D84" s="94"/>
      <c r="E84" s="412" t="n">
        <v>0.2</v>
      </c>
      <c r="F84" s="94" t="s">
        <v>212</v>
      </c>
      <c r="G84" s="86" t="n">
        <f aca="false">14</f>
        <v>14</v>
      </c>
      <c r="H84" s="251" t="n">
        <f aca="false">G84+(G84*E84)</f>
        <v>16.8</v>
      </c>
    </row>
    <row r="85" customFormat="false" ht="22.75" hidden="false" customHeight="true" outlineLevel="0" collapsed="false">
      <c r="A85" s="82" t="s">
        <v>666</v>
      </c>
      <c r="B85" s="95" t="s">
        <v>667</v>
      </c>
      <c r="C85" s="84" t="s">
        <v>665</v>
      </c>
      <c r="D85" s="402"/>
      <c r="E85" s="412" t="n">
        <v>0.2</v>
      </c>
      <c r="F85" s="94" t="s">
        <v>212</v>
      </c>
      <c r="G85" s="86" t="n">
        <f aca="false">13</f>
        <v>13</v>
      </c>
      <c r="H85" s="251" t="n">
        <f aca="false">G85+(G85*E85)</f>
        <v>15.6</v>
      </c>
    </row>
    <row r="86" customFormat="false" ht="135" hidden="false" customHeight="false" outlineLevel="0" collapsed="false">
      <c r="A86" s="413"/>
      <c r="B86" s="413" t="s">
        <v>668</v>
      </c>
      <c r="C86" s="414"/>
      <c r="D86" s="414"/>
      <c r="E86" s="414"/>
      <c r="F86" s="414"/>
      <c r="G86" s="415"/>
      <c r="H86" s="88"/>
    </row>
  </sheetData>
  <mergeCells count="5">
    <mergeCell ref="B2:G2"/>
    <mergeCell ref="B3:G3"/>
    <mergeCell ref="A5:G5"/>
    <mergeCell ref="A6:G6"/>
    <mergeCell ref="A11:G1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2022-02-24T12:19:00Z</dcterms:created>
  <dc:creator>Thomas</dc:creator>
  <dc:description/>
  <dc:language>fr-FR</dc:language>
  <cp:lastModifiedBy/>
  <cp:lastPrinted>2022-09-08T15:40:22Z</cp:lastPrinted>
  <dcterms:modified xsi:type="dcterms:W3CDTF">2023-02-02T21:38:24Z</dcterms:modified>
  <cp:revision>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