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boureau\Downloads\"/>
    </mc:Choice>
  </mc:AlternateContent>
  <xr:revisionPtr revIDLastSave="0" documentId="13_ncr:1_{1CB0A909-52B2-4A7E-9301-964BDBE364F6}" xr6:coauthVersionLast="47" xr6:coauthVersionMax="47" xr10:uidLastSave="{00000000-0000-0000-0000-000000000000}"/>
  <bookViews>
    <workbookView xWindow="28680" yWindow="-120" windowWidth="29040" windowHeight="15840" activeTab="8" xr2:uid="{00000000-000D-0000-FFFF-FFFF00000000}"/>
  </bookViews>
  <sheets>
    <sheet name="BAP 1" sheetId="1" r:id="rId1"/>
    <sheet name="BAP 2" sheetId="2" r:id="rId2"/>
    <sheet name="BAP 3" sheetId="3" r:id="rId3"/>
    <sheet name="BAP 4" sheetId="4" r:id="rId4"/>
    <sheet name="BAP 5" sheetId="5" r:id="rId5"/>
    <sheet name="BAP 6" sheetId="6" r:id="rId6"/>
    <sheet name="BAP 7" sheetId="7" r:id="rId7"/>
    <sheet name="BAP 8" sheetId="8" r:id="rId8"/>
    <sheet name="BAP 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9" l="1"/>
  <c r="C39" i="9"/>
  <c r="E39" i="9" s="1"/>
  <c r="I38" i="9"/>
  <c r="C38" i="9"/>
  <c r="E38" i="9" s="1"/>
  <c r="G37" i="9"/>
  <c r="I37" i="9" s="1"/>
  <c r="C37" i="9"/>
  <c r="C36" i="9"/>
  <c r="I35" i="9"/>
  <c r="C35" i="9"/>
  <c r="I34" i="9"/>
  <c r="C34" i="9"/>
  <c r="G33" i="9"/>
  <c r="C33" i="9"/>
  <c r="I32" i="9"/>
  <c r="C28" i="9"/>
  <c r="C23" i="9"/>
  <c r="C25" i="9" s="1"/>
  <c r="K21" i="9"/>
  <c r="L18" i="9"/>
  <c r="D18" i="9"/>
  <c r="F18" i="9" s="1"/>
  <c r="C18" i="9"/>
  <c r="L17" i="9"/>
  <c r="D17" i="9"/>
  <c r="F17" i="9" s="1"/>
  <c r="C17" i="9"/>
  <c r="L16" i="9"/>
  <c r="D16" i="9"/>
  <c r="F16" i="9" s="1"/>
  <c r="C16" i="9"/>
  <c r="L15" i="9"/>
  <c r="D15" i="9"/>
  <c r="F15" i="9" s="1"/>
  <c r="C15" i="9"/>
  <c r="L14" i="9"/>
  <c r="D14" i="9"/>
  <c r="F14" i="9" s="1"/>
  <c r="C14" i="9"/>
  <c r="L13" i="9"/>
  <c r="D13" i="9"/>
  <c r="C13" i="9"/>
  <c r="A10" i="9"/>
  <c r="A9" i="9"/>
  <c r="F8" i="9"/>
  <c r="A8" i="9"/>
  <c r="A6" i="9"/>
  <c r="A5" i="9"/>
  <c r="A3" i="9"/>
  <c r="I38" i="8"/>
  <c r="C38" i="8"/>
  <c r="E38" i="8" s="1"/>
  <c r="I37" i="8"/>
  <c r="C37" i="8"/>
  <c r="E37" i="8" s="1"/>
  <c r="G36" i="8"/>
  <c r="I36" i="8" s="1"/>
  <c r="C36" i="8"/>
  <c r="E36" i="8" s="1"/>
  <c r="C35" i="8"/>
  <c r="I34" i="8"/>
  <c r="C34" i="8"/>
  <c r="I33" i="8"/>
  <c r="C33" i="8"/>
  <c r="G32" i="8"/>
  <c r="I32" i="8" s="1"/>
  <c r="C32" i="8"/>
  <c r="E32" i="8" s="1"/>
  <c r="I31" i="8"/>
  <c r="C27" i="8"/>
  <c r="C24" i="8"/>
  <c r="C22" i="8"/>
  <c r="L18" i="8"/>
  <c r="D18" i="8"/>
  <c r="F18" i="8" s="1"/>
  <c r="C18" i="8"/>
  <c r="L17" i="8"/>
  <c r="D17" i="8"/>
  <c r="F17" i="8" s="1"/>
  <c r="C17" i="8"/>
  <c r="L16" i="8"/>
  <c r="D16" i="8"/>
  <c r="F16" i="8" s="1"/>
  <c r="C16" i="8"/>
  <c r="L15" i="8"/>
  <c r="D15" i="8"/>
  <c r="F15" i="8" s="1"/>
  <c r="C15" i="8"/>
  <c r="L14" i="8"/>
  <c r="D14" i="8"/>
  <c r="F14" i="8" s="1"/>
  <c r="C14" i="8"/>
  <c r="L13" i="8"/>
  <c r="K20" i="8"/>
  <c r="D13" i="8"/>
  <c r="D20" i="8" s="1"/>
  <c r="C13" i="8"/>
  <c r="A10" i="8"/>
  <c r="A9" i="8"/>
  <c r="F8" i="8"/>
  <c r="A8" i="8"/>
  <c r="A6" i="8"/>
  <c r="A5" i="8"/>
  <c r="A3" i="8"/>
  <c r="C39" i="7"/>
  <c r="I38" i="7"/>
  <c r="C38" i="7"/>
  <c r="E38" i="7" s="1"/>
  <c r="I37" i="7"/>
  <c r="C37" i="7"/>
  <c r="E37" i="7" s="1"/>
  <c r="I36" i="7"/>
  <c r="G36" i="7"/>
  <c r="E36" i="7" s="1"/>
  <c r="C36" i="7"/>
  <c r="C35" i="7"/>
  <c r="I34" i="7"/>
  <c r="C34" i="7"/>
  <c r="I33" i="7"/>
  <c r="C33" i="7"/>
  <c r="I32" i="7"/>
  <c r="G32" i="7"/>
  <c r="E32" i="7" s="1"/>
  <c r="C32" i="7"/>
  <c r="I31" i="7"/>
  <c r="C27" i="7"/>
  <c r="C24" i="7"/>
  <c r="C22" i="7"/>
  <c r="L18" i="7"/>
  <c r="D18" i="7"/>
  <c r="F18" i="7" s="1"/>
  <c r="C18" i="7"/>
  <c r="L17" i="7"/>
  <c r="D17" i="7"/>
  <c r="F17" i="7" s="1"/>
  <c r="C17" i="7"/>
  <c r="L16" i="7"/>
  <c r="F16" i="7"/>
  <c r="D16" i="7"/>
  <c r="C16" i="7"/>
  <c r="L15" i="7"/>
  <c r="D15" i="7"/>
  <c r="F15" i="7" s="1"/>
  <c r="C15" i="7"/>
  <c r="L14" i="7"/>
  <c r="D14" i="7"/>
  <c r="F14" i="7" s="1"/>
  <c r="C14" i="7"/>
  <c r="L13" i="7"/>
  <c r="L20" i="7" s="1"/>
  <c r="D13" i="7"/>
  <c r="D20" i="7" s="1"/>
  <c r="C13" i="7"/>
  <c r="A10" i="7"/>
  <c r="A9" i="7"/>
  <c r="F8" i="7"/>
  <c r="A8" i="7"/>
  <c r="A6" i="7"/>
  <c r="A5" i="7"/>
  <c r="A3" i="7"/>
  <c r="I38" i="6"/>
  <c r="C38" i="6"/>
  <c r="E38" i="6" s="1"/>
  <c r="I37" i="6"/>
  <c r="C37" i="6"/>
  <c r="E37" i="6" s="1"/>
  <c r="G36" i="6"/>
  <c r="I36" i="6" s="1"/>
  <c r="C36" i="6"/>
  <c r="C35" i="6"/>
  <c r="C39" i="6" s="1"/>
  <c r="I34" i="6"/>
  <c r="C34" i="6"/>
  <c r="I33" i="6"/>
  <c r="C33" i="6"/>
  <c r="G32" i="6"/>
  <c r="I32" i="6" s="1"/>
  <c r="C32" i="6"/>
  <c r="I31" i="6"/>
  <c r="C27" i="6"/>
  <c r="C24" i="6"/>
  <c r="C22" i="6"/>
  <c r="L18" i="6"/>
  <c r="D18" i="6"/>
  <c r="F18" i="6" s="1"/>
  <c r="C18" i="6"/>
  <c r="L17" i="6"/>
  <c r="D17" i="6"/>
  <c r="F17" i="6" s="1"/>
  <c r="C17" i="6"/>
  <c r="L16" i="6"/>
  <c r="D16" i="6"/>
  <c r="F16" i="6" s="1"/>
  <c r="C16" i="6"/>
  <c r="L15" i="6"/>
  <c r="D15" i="6"/>
  <c r="F15" i="6" s="1"/>
  <c r="C15" i="6"/>
  <c r="L14" i="6"/>
  <c r="D14" i="6"/>
  <c r="F14" i="6" s="1"/>
  <c r="C14" i="6"/>
  <c r="L13" i="6"/>
  <c r="L20" i="6" s="1"/>
  <c r="K20" i="6"/>
  <c r="D13" i="6"/>
  <c r="D20" i="6" s="1"/>
  <c r="C13" i="6"/>
  <c r="A10" i="6"/>
  <c r="A9" i="6"/>
  <c r="F8" i="6"/>
  <c r="A8" i="6"/>
  <c r="A6" i="6"/>
  <c r="A5" i="6"/>
  <c r="A3" i="6"/>
  <c r="I38" i="5"/>
  <c r="E38" i="5"/>
  <c r="C38" i="5"/>
  <c r="I37" i="5"/>
  <c r="C37" i="5"/>
  <c r="E37" i="5" s="1"/>
  <c r="G36" i="5"/>
  <c r="I36" i="5" s="1"/>
  <c r="C36" i="5"/>
  <c r="E36" i="5" s="1"/>
  <c r="C35" i="5"/>
  <c r="C39" i="5" s="1"/>
  <c r="I34" i="5"/>
  <c r="C34" i="5"/>
  <c r="I33" i="5"/>
  <c r="C33" i="5"/>
  <c r="G32" i="5"/>
  <c r="I32" i="5" s="1"/>
  <c r="C32" i="5"/>
  <c r="E32" i="5" s="1"/>
  <c r="I31" i="5"/>
  <c r="C27" i="5"/>
  <c r="C24" i="5"/>
  <c r="C22" i="5"/>
  <c r="L18" i="5"/>
  <c r="D18" i="5"/>
  <c r="F18" i="5" s="1"/>
  <c r="C18" i="5"/>
  <c r="L17" i="5"/>
  <c r="D17" i="5"/>
  <c r="F17" i="5" s="1"/>
  <c r="C17" i="5"/>
  <c r="L16" i="5"/>
  <c r="D16" i="5"/>
  <c r="F16" i="5" s="1"/>
  <c r="C16" i="5"/>
  <c r="L15" i="5"/>
  <c r="D15" i="5"/>
  <c r="F15" i="5" s="1"/>
  <c r="C15" i="5"/>
  <c r="L14" i="5"/>
  <c r="D14" i="5"/>
  <c r="F14" i="5" s="1"/>
  <c r="C14" i="5"/>
  <c r="L13" i="5"/>
  <c r="D13" i="5"/>
  <c r="D20" i="5" s="1"/>
  <c r="C13" i="5"/>
  <c r="A10" i="5"/>
  <c r="A9" i="5"/>
  <c r="F8" i="5"/>
  <c r="A8" i="5"/>
  <c r="A6" i="5"/>
  <c r="A5" i="5"/>
  <c r="A3" i="5"/>
  <c r="I38" i="4"/>
  <c r="E38" i="4"/>
  <c r="C38" i="4"/>
  <c r="I37" i="4"/>
  <c r="C37" i="4"/>
  <c r="E37" i="4" s="1"/>
  <c r="G36" i="4"/>
  <c r="I36" i="4" s="1"/>
  <c r="C36" i="4"/>
  <c r="C35" i="4"/>
  <c r="C39" i="4" s="1"/>
  <c r="I34" i="4"/>
  <c r="C34" i="4"/>
  <c r="I33" i="4"/>
  <c r="C33" i="4"/>
  <c r="G32" i="4"/>
  <c r="I32" i="4" s="1"/>
  <c r="C32" i="4"/>
  <c r="I31" i="4"/>
  <c r="C27" i="4"/>
  <c r="C24" i="4"/>
  <c r="C22" i="4"/>
  <c r="L18" i="4"/>
  <c r="F18" i="4"/>
  <c r="D18" i="4"/>
  <c r="C18" i="4"/>
  <c r="L17" i="4"/>
  <c r="D17" i="4"/>
  <c r="F17" i="4" s="1"/>
  <c r="C17" i="4"/>
  <c r="L16" i="4"/>
  <c r="D16" i="4"/>
  <c r="F16" i="4" s="1"/>
  <c r="C16" i="4"/>
  <c r="L15" i="4"/>
  <c r="F15" i="4"/>
  <c r="D15" i="4"/>
  <c r="C15" i="4"/>
  <c r="L14" i="4"/>
  <c r="D14" i="4"/>
  <c r="F14" i="4" s="1"/>
  <c r="C14" i="4"/>
  <c r="L13" i="4"/>
  <c r="K20" i="4"/>
  <c r="D13" i="4"/>
  <c r="D20" i="4" s="1"/>
  <c r="C13" i="4"/>
  <c r="A10" i="4"/>
  <c r="A9" i="4"/>
  <c r="F8" i="4"/>
  <c r="A8" i="4"/>
  <c r="A6" i="4"/>
  <c r="A5" i="4"/>
  <c r="A3" i="4"/>
  <c r="I38" i="3"/>
  <c r="C38" i="3"/>
  <c r="E38" i="3" s="1"/>
  <c r="I37" i="3"/>
  <c r="C37" i="3"/>
  <c r="E37" i="3" s="1"/>
  <c r="G36" i="3"/>
  <c r="I36" i="3" s="1"/>
  <c r="C36" i="3"/>
  <c r="C35" i="3"/>
  <c r="C39" i="3" s="1"/>
  <c r="I34" i="3"/>
  <c r="C34" i="3"/>
  <c r="I33" i="3"/>
  <c r="C33" i="3"/>
  <c r="G32" i="3"/>
  <c r="I32" i="3" s="1"/>
  <c r="C32" i="3"/>
  <c r="I31" i="3"/>
  <c r="C27" i="3"/>
  <c r="C24" i="3"/>
  <c r="C22" i="3"/>
  <c r="L18" i="3"/>
  <c r="D18" i="3"/>
  <c r="F18" i="3" s="1"/>
  <c r="C18" i="3"/>
  <c r="L17" i="3"/>
  <c r="D17" i="3"/>
  <c r="F17" i="3" s="1"/>
  <c r="C17" i="3"/>
  <c r="L16" i="3"/>
  <c r="D16" i="3"/>
  <c r="F16" i="3" s="1"/>
  <c r="C16" i="3"/>
  <c r="L15" i="3"/>
  <c r="D15" i="3"/>
  <c r="F15" i="3" s="1"/>
  <c r="C15" i="3"/>
  <c r="L14" i="3"/>
  <c r="D14" i="3"/>
  <c r="F14" i="3" s="1"/>
  <c r="C14" i="3"/>
  <c r="L13" i="3"/>
  <c r="L20" i="3" s="1"/>
  <c r="K20" i="3"/>
  <c r="D13" i="3"/>
  <c r="D20" i="3" s="1"/>
  <c r="C13" i="3"/>
  <c r="A10" i="3"/>
  <c r="A9" i="3"/>
  <c r="F8" i="3"/>
  <c r="A8" i="3"/>
  <c r="A6" i="3"/>
  <c r="A5" i="3"/>
  <c r="A3" i="3"/>
  <c r="C22" i="2"/>
  <c r="C38" i="2"/>
  <c r="E38" i="2" s="1"/>
  <c r="C37" i="2"/>
  <c r="C34" i="2"/>
  <c r="C33" i="2"/>
  <c r="C39" i="1"/>
  <c r="C41" i="1" s="1"/>
  <c r="A10" i="2"/>
  <c r="A9" i="2"/>
  <c r="F8" i="2"/>
  <c r="A8" i="2"/>
  <c r="A6" i="2"/>
  <c r="A5" i="2"/>
  <c r="A3" i="2"/>
  <c r="D18" i="2"/>
  <c r="F18" i="2" s="1"/>
  <c r="C18" i="2"/>
  <c r="D14" i="2"/>
  <c r="F14" i="2" s="1"/>
  <c r="D15" i="2"/>
  <c r="F15" i="2" s="1"/>
  <c r="D16" i="2"/>
  <c r="F16" i="2" s="1"/>
  <c r="D17" i="2"/>
  <c r="F17" i="2" s="1"/>
  <c r="D13" i="2"/>
  <c r="C14" i="2"/>
  <c r="C15" i="2"/>
  <c r="C16" i="2"/>
  <c r="C17" i="2"/>
  <c r="C13" i="2"/>
  <c r="I38" i="2"/>
  <c r="I37" i="2"/>
  <c r="E37" i="2"/>
  <c r="G36" i="2"/>
  <c r="I36" i="2" s="1"/>
  <c r="I34" i="2"/>
  <c r="I33" i="2"/>
  <c r="G32" i="2"/>
  <c r="I32" i="2" s="1"/>
  <c r="I31" i="2"/>
  <c r="C27" i="2"/>
  <c r="L18" i="2"/>
  <c r="L17" i="2"/>
  <c r="L16" i="2"/>
  <c r="L15" i="2"/>
  <c r="L14" i="2"/>
  <c r="I38" i="1"/>
  <c r="E38" i="1"/>
  <c r="I37" i="1"/>
  <c r="E37" i="1"/>
  <c r="G36" i="1"/>
  <c r="I36" i="1" s="1"/>
  <c r="G35" i="1"/>
  <c r="I35" i="1" s="1"/>
  <c r="I34" i="1"/>
  <c r="I33" i="1"/>
  <c r="G32" i="1"/>
  <c r="I32" i="1" s="1"/>
  <c r="I31" i="1"/>
  <c r="E31" i="1"/>
  <c r="C27" i="1"/>
  <c r="C24" i="1"/>
  <c r="K20" i="1"/>
  <c r="D20" i="1"/>
  <c r="L18" i="1"/>
  <c r="F18" i="1"/>
  <c r="L17" i="1"/>
  <c r="F17" i="1"/>
  <c r="L16" i="1"/>
  <c r="F16" i="1"/>
  <c r="L15" i="1"/>
  <c r="F15" i="1"/>
  <c r="L14" i="1"/>
  <c r="F14" i="1"/>
  <c r="L13" i="1"/>
  <c r="F13" i="1"/>
  <c r="C31" i="2" a="1"/>
  <c r="E33" i="9" l="1"/>
  <c r="D21" i="9"/>
  <c r="L21" i="9"/>
  <c r="C40" i="9"/>
  <c r="F13" i="9"/>
  <c r="F21" i="9" s="1"/>
  <c r="I33" i="9"/>
  <c r="E37" i="9"/>
  <c r="L20" i="4"/>
  <c r="L20" i="5"/>
  <c r="L20" i="8"/>
  <c r="C39" i="8"/>
  <c r="F13" i="8"/>
  <c r="F20" i="8" s="1"/>
  <c r="F13" i="7"/>
  <c r="F20" i="7" s="1"/>
  <c r="K20" i="7"/>
  <c r="F13" i="6"/>
  <c r="F20" i="6" s="1"/>
  <c r="E32" i="6"/>
  <c r="E36" i="6"/>
  <c r="F13" i="5"/>
  <c r="F20" i="5" s="1"/>
  <c r="K20" i="5"/>
  <c r="F13" i="4"/>
  <c r="F20" i="4" s="1"/>
  <c r="E32" i="4"/>
  <c r="E36" i="4"/>
  <c r="F13" i="3"/>
  <c r="F20" i="3" s="1"/>
  <c r="E32" i="3"/>
  <c r="E36" i="3"/>
  <c r="C31" i="2"/>
  <c r="E31" i="2" s="1"/>
  <c r="I39" i="1"/>
  <c r="F20" i="1"/>
  <c r="L20" i="1"/>
  <c r="C24" i="2"/>
  <c r="I42" i="1"/>
  <c r="D20" i="2"/>
  <c r="F13" i="2"/>
  <c r="F20" i="2" s="1"/>
  <c r="E35" i="1"/>
  <c r="C35" i="2" s="1"/>
  <c r="G39" i="1"/>
  <c r="E36" i="1"/>
  <c r="C36" i="2" s="1"/>
  <c r="E36" i="2" s="1"/>
  <c r="E32" i="1"/>
  <c r="C32" i="2" s="1"/>
  <c r="E32" i="2" s="1"/>
  <c r="C31" i="3" a="1"/>
  <c r="G35" i="2" l="1"/>
  <c r="G39" i="2" s="1"/>
  <c r="G42" i="2" s="1"/>
  <c r="C31" i="3"/>
  <c r="G35" i="3" s="1"/>
  <c r="G39" i="3" s="1"/>
  <c r="C39" i="2"/>
  <c r="C41" i="2" s="1"/>
  <c r="G42" i="1"/>
  <c r="E39" i="1"/>
  <c r="E41" i="1" s="1"/>
  <c r="E35" i="2" l="1"/>
  <c r="I35" i="2"/>
  <c r="I39" i="2" s="1"/>
  <c r="I42" i="2" s="1"/>
  <c r="C41" i="3"/>
  <c r="E31" i="3"/>
  <c r="E35" i="3"/>
  <c r="I35" i="3"/>
  <c r="I39" i="3" s="1"/>
  <c r="I42" i="3" s="1"/>
  <c r="G42" i="3"/>
  <c r="E39" i="3"/>
  <c r="E39" i="2"/>
  <c r="E41" i="2" s="1"/>
  <c r="C31" i="4" a="1"/>
  <c r="C31" i="4" l="1"/>
  <c r="E41" i="3"/>
  <c r="L13" i="2"/>
  <c r="L20" i="2" s="1"/>
  <c r="K20" i="2"/>
  <c r="C41" i="4" l="1"/>
  <c r="E31" i="4"/>
  <c r="G35" i="4"/>
  <c r="C31" i="5" a="1"/>
  <c r="C31" i="5" l="1"/>
  <c r="I35" i="4"/>
  <c r="I39" i="4" s="1"/>
  <c r="I42" i="4" s="1"/>
  <c r="G39" i="4"/>
  <c r="E35" i="4"/>
  <c r="C41" i="5" l="1"/>
  <c r="E31" i="5"/>
  <c r="G35" i="5"/>
  <c r="E39" i="4"/>
  <c r="E41" i="4" s="1"/>
  <c r="G42" i="4"/>
  <c r="C31" i="6" a="1"/>
  <c r="C31" i="6" l="1"/>
  <c r="G39" i="5"/>
  <c r="I35" i="5"/>
  <c r="I39" i="5" s="1"/>
  <c r="I42" i="5" s="1"/>
  <c r="E35" i="5"/>
  <c r="C41" i="6" l="1"/>
  <c r="E31" i="6"/>
  <c r="G35" i="6"/>
  <c r="G42" i="5"/>
  <c r="E39" i="5"/>
  <c r="E41" i="5" s="1"/>
  <c r="C31" i="7" a="1"/>
  <c r="C31" i="7" l="1"/>
  <c r="I35" i="6"/>
  <c r="I39" i="6" s="1"/>
  <c r="I42" i="6" s="1"/>
  <c r="G39" i="6"/>
  <c r="E35" i="6"/>
  <c r="E31" i="7" l="1"/>
  <c r="C41" i="7"/>
  <c r="G35" i="7"/>
  <c r="G42" i="6"/>
  <c r="E39" i="6"/>
  <c r="E41" i="6" s="1"/>
  <c r="C31" i="8" a="1"/>
  <c r="C31" i="8" l="1"/>
  <c r="I35" i="7"/>
  <c r="I39" i="7" s="1"/>
  <c r="I42" i="7" s="1"/>
  <c r="G39" i="7"/>
  <c r="E35" i="7"/>
  <c r="C41" i="8" l="1"/>
  <c r="E31" i="8"/>
  <c r="G35" i="8"/>
  <c r="G42" i="7"/>
  <c r="E39" i="7"/>
  <c r="E41" i="7" s="1"/>
  <c r="C32" i="9" a="1"/>
  <c r="C32" i="9" l="1"/>
  <c r="G39" i="8"/>
  <c r="I35" i="8"/>
  <c r="I39" i="8" s="1"/>
  <c r="I42" i="8" s="1"/>
  <c r="E35" i="8"/>
  <c r="G36" i="9" l="1"/>
  <c r="E32" i="9"/>
  <c r="C42" i="9"/>
  <c r="G42" i="8"/>
  <c r="E39" i="8"/>
  <c r="E41" i="8" s="1"/>
  <c r="G40" i="9" l="1"/>
  <c r="E36" i="9"/>
  <c r="I36" i="9"/>
  <c r="I40" i="9" s="1"/>
  <c r="I43" i="9" s="1"/>
  <c r="E40" i="9" l="1"/>
  <c r="E42" i="9" s="1"/>
  <c r="G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Audrey Laboureau</author>
  </authors>
  <commentList>
    <comment ref="E32" authorId="0" shapeId="0" xr:uid="{B0370D92-E428-4008-AC4D-F1A953958E93}">
      <text>
        <r>
          <rPr>
            <sz val="10"/>
            <color indexed="81"/>
            <rFont val="Tahoma"/>
            <family val="2"/>
          </rPr>
          <t xml:space="preserve">Cellule E32  et non plus E31 comme défini dans la formule indirect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<sst xmlns="http://schemas.openxmlformats.org/spreadsheetml/2006/main" count="399" uniqueCount="41">
  <si>
    <t xml:space="preserve">BON A PAYER </t>
  </si>
  <si>
    <t>N°</t>
  </si>
  <si>
    <t xml:space="preserve">Date : </t>
  </si>
  <si>
    <t>ENGAGEMENTS</t>
  </si>
  <si>
    <t>SITUATIONS PRECEDENTES</t>
  </si>
  <si>
    <t>Date sign.</t>
  </si>
  <si>
    <t>HT</t>
  </si>
  <si>
    <t>TTC</t>
  </si>
  <si>
    <t>Date</t>
  </si>
  <si>
    <t>Marché</t>
  </si>
  <si>
    <t>Avenant 1</t>
  </si>
  <si>
    <t>Avenant 2</t>
  </si>
  <si>
    <t>Avenant 3</t>
  </si>
  <si>
    <t>Avenant 4</t>
  </si>
  <si>
    <t>Travaux en moins-value</t>
  </si>
  <si>
    <t>TOTAL</t>
  </si>
  <si>
    <t>MONTANT MARCHE CAUTIONNE RECU HT</t>
  </si>
  <si>
    <t>MONTANT CAUTION BANCAIRE TTC</t>
  </si>
  <si>
    <t>MONTANT ACOMPTE HT</t>
  </si>
  <si>
    <t>MONTANT ACOMPTE TTC</t>
  </si>
  <si>
    <t>Cumul</t>
  </si>
  <si>
    <t>Situation</t>
  </si>
  <si>
    <t>taux proratas</t>
  </si>
  <si>
    <t>précédent HT</t>
  </si>
  <si>
    <t>à ce jour HT</t>
  </si>
  <si>
    <t>présente HT</t>
  </si>
  <si>
    <t>présente TTC</t>
  </si>
  <si>
    <t>TRAVAUX EXECUTES</t>
  </si>
  <si>
    <t>Dont PRO RATA</t>
  </si>
  <si>
    <t>VERSEMENT ACOMPTE</t>
  </si>
  <si>
    <t xml:space="preserve">LIBERATION RG SUITE CAUTION </t>
  </si>
  <si>
    <t>RETENUE DE GARANTIE 5%</t>
  </si>
  <si>
    <t xml:space="preserve"> DEDUCTION PRORATAS</t>
  </si>
  <si>
    <t xml:space="preserve"> DEDUCTION ACOMPTE</t>
  </si>
  <si>
    <t>PENALITES</t>
  </si>
  <si>
    <t>TOTAL DES RETENUES</t>
  </si>
  <si>
    <t>PAIEMENT PROPOSE</t>
  </si>
  <si>
    <t>ligne insérée pour récupérer les infos du BAP 8</t>
  </si>
  <si>
    <t>insertion possible de lignes ici si les avenants vont au-delà de l'avenant 4</t>
  </si>
  <si>
    <t>d'autres lignes peuvent même être insérées avant le BAP 9 dès lors que les avenants vont au-delà de l'avenant 4</t>
  </si>
  <si>
    <t xml:space="preserve">le problème de l'insertion de lignes est que les infos à récupérer par la formule indirect ne seront plus en premier lieu en E31 (pour ce qui concerne les infos de cumul à ce jour HT) mais en E32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</si>
</sst>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Avancement (marché + avenants):                  &quot;0%"/>
    <numFmt numFmtId="165" formatCode="dd/mm/yy"/>
    <numFmt numFmtId="166" formatCode="#,##0.00\ [$€-1]"/>
    <numFmt numFmtId="167" formatCode="_-* #,##0.00\ &quot;F&quot;_-;\-* #,##0.00\ &quot;F&quot;_-;_-* &quot;-&quot;??\ &quot;F&quot;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24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1" applyFont="1" applyAlignment="1">
      <alignment horizontal="center" vertical="center" readingOrder="1"/>
    </xf>
    <xf numFmtId="0" fontId="3" fillId="0" borderId="4" xfId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30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65" fontId="1" fillId="2" borderId="35" xfId="1" applyNumberFormat="1" applyFill="1" applyBorder="1" applyAlignment="1" applyProtection="1">
      <alignment horizontal="center"/>
      <protection locked="0"/>
    </xf>
    <xf numFmtId="0" fontId="1" fillId="2" borderId="39" xfId="1" applyFill="1" applyBorder="1" applyAlignment="1" applyProtection="1">
      <alignment horizontal="center"/>
      <protection locked="0"/>
    </xf>
    <xf numFmtId="165" fontId="1" fillId="2" borderId="40" xfId="1" applyNumberFormat="1" applyFill="1" applyBorder="1" applyProtection="1">
      <protection locked="0"/>
    </xf>
    <xf numFmtId="44" fontId="1" fillId="2" borderId="40" xfId="1" applyNumberFormat="1" applyFill="1" applyBorder="1" applyProtection="1">
      <protection locked="0"/>
    </xf>
    <xf numFmtId="44" fontId="1" fillId="0" borderId="41" xfId="1" applyNumberFormat="1" applyBorder="1"/>
    <xf numFmtId="0" fontId="1" fillId="2" borderId="34" xfId="1" applyFill="1" applyBorder="1" applyAlignment="1" applyProtection="1">
      <alignment horizontal="center"/>
      <protection locked="0"/>
    </xf>
    <xf numFmtId="165" fontId="1" fillId="2" borderId="35" xfId="1" applyNumberFormat="1" applyFill="1" applyBorder="1" applyProtection="1">
      <protection locked="0"/>
    </xf>
    <xf numFmtId="44" fontId="1" fillId="2" borderId="35" xfId="1" applyNumberFormat="1" applyFill="1" applyBorder="1" applyAlignment="1" applyProtection="1">
      <alignment horizontal="center"/>
      <protection locked="0"/>
    </xf>
    <xf numFmtId="44" fontId="1" fillId="0" borderId="38" xfId="1" applyNumberFormat="1" applyBorder="1"/>
    <xf numFmtId="44" fontId="1" fillId="2" borderId="35" xfId="1" applyNumberFormat="1" applyFill="1" applyBorder="1" applyProtection="1">
      <protection locked="0"/>
    </xf>
    <xf numFmtId="0" fontId="1" fillId="0" borderId="42" xfId="1" applyBorder="1" applyAlignment="1">
      <alignment horizontal="center"/>
    </xf>
    <xf numFmtId="165" fontId="1" fillId="0" borderId="43" xfId="1" applyNumberFormat="1" applyBorder="1" applyProtection="1">
      <protection locked="0"/>
    </xf>
    <xf numFmtId="0" fontId="1" fillId="0" borderId="43" xfId="1" applyBorder="1"/>
    <xf numFmtId="166" fontId="1" fillId="0" borderId="46" xfId="1" applyNumberFormat="1" applyBorder="1"/>
    <xf numFmtId="166" fontId="1" fillId="0" borderId="48" xfId="1" applyNumberFormat="1" applyBorder="1"/>
    <xf numFmtId="166" fontId="1" fillId="0" borderId="51" xfId="1" applyNumberFormat="1" applyBorder="1"/>
    <xf numFmtId="166" fontId="1" fillId="2" borderId="53" xfId="1" applyNumberFormat="1" applyFill="1" applyBorder="1" applyProtection="1">
      <protection locked="0"/>
    </xf>
    <xf numFmtId="166" fontId="1" fillId="0" borderId="0" xfId="1" applyNumberFormat="1"/>
    <xf numFmtId="0" fontId="8" fillId="0" borderId="0" xfId="1" applyFont="1" applyAlignment="1">
      <alignment horizontal="right"/>
    </xf>
    <xf numFmtId="166" fontId="1" fillId="0" borderId="53" xfId="1" applyNumberFormat="1" applyBorder="1"/>
    <xf numFmtId="0" fontId="10" fillId="0" borderId="0" xfId="1" applyFont="1"/>
    <xf numFmtId="9" fontId="1" fillId="0" borderId="0" xfId="1" applyNumberForma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/>
    <xf numFmtId="166" fontId="1" fillId="2" borderId="53" xfId="1" applyNumberFormat="1" applyFill="1" applyBorder="1" applyAlignment="1" applyProtection="1">
      <alignment horizontal="center"/>
      <protection locked="0"/>
    </xf>
    <xf numFmtId="166" fontId="1" fillId="0" borderId="0" xfId="1" applyNumberFormat="1" applyAlignment="1">
      <alignment horizontal="center"/>
    </xf>
    <xf numFmtId="166" fontId="1" fillId="3" borderId="54" xfId="2" applyNumberFormat="1" applyFont="1" applyFill="1" applyBorder="1" applyProtection="1">
      <protection locked="0"/>
    </xf>
    <xf numFmtId="166" fontId="1" fillId="0" borderId="55" xfId="1" applyNumberFormat="1" applyBorder="1"/>
    <xf numFmtId="0" fontId="12" fillId="0" borderId="0" xfId="1" applyFont="1" applyAlignment="1">
      <alignment horizontal="right"/>
    </xf>
    <xf numFmtId="166" fontId="13" fillId="0" borderId="0" xfId="1" applyNumberFormat="1" applyFont="1"/>
    <xf numFmtId="166" fontId="1" fillId="3" borderId="54" xfId="2" applyNumberFormat="1" applyFont="1" applyFill="1" applyBorder="1" applyProtection="1"/>
    <xf numFmtId="10" fontId="12" fillId="2" borderId="0" xfId="1" applyNumberFormat="1" applyFont="1" applyFill="1" applyAlignment="1" applyProtection="1">
      <alignment horizontal="center"/>
      <protection locked="0"/>
    </xf>
    <xf numFmtId="166" fontId="9" fillId="0" borderId="0" xfId="1" applyNumberFormat="1" applyFont="1"/>
    <xf numFmtId="166" fontId="1" fillId="0" borderId="54" xfId="2" applyNumberFormat="1" applyFont="1" applyBorder="1" applyProtection="1"/>
    <xf numFmtId="166" fontId="0" fillId="0" borderId="54" xfId="2" applyNumberFormat="1" applyFont="1" applyBorder="1" applyProtection="1"/>
    <xf numFmtId="166" fontId="1" fillId="3" borderId="56" xfId="1" applyNumberFormat="1" applyFill="1" applyBorder="1"/>
    <xf numFmtId="166" fontId="1" fillId="2" borderId="56" xfId="1" applyNumberFormat="1" applyFill="1" applyBorder="1" applyProtection="1">
      <protection locked="0"/>
    </xf>
    <xf numFmtId="166" fontId="1" fillId="0" borderId="56" xfId="1" applyNumberFormat="1" applyBorder="1"/>
    <xf numFmtId="166" fontId="1" fillId="0" borderId="57" xfId="1" applyNumberFormat="1" applyBorder="1"/>
    <xf numFmtId="166" fontId="1" fillId="3" borderId="0" xfId="1" applyNumberFormat="1" applyFill="1"/>
    <xf numFmtId="166" fontId="8" fillId="0" borderId="4" xfId="1" applyNumberFormat="1" applyFont="1" applyBorder="1"/>
    <xf numFmtId="166" fontId="8" fillId="0" borderId="1" xfId="1" applyNumberFormat="1" applyFont="1" applyBorder="1"/>
    <xf numFmtId="0" fontId="1" fillId="0" borderId="29" xfId="1" applyBorder="1"/>
    <xf numFmtId="0" fontId="1" fillId="0" borderId="30" xfId="1" applyBorder="1"/>
    <xf numFmtId="0" fontId="1" fillId="0" borderId="33" xfId="1" applyBorder="1"/>
    <xf numFmtId="0" fontId="1" fillId="0" borderId="14" xfId="1" applyBorder="1"/>
    <xf numFmtId="0" fontId="8" fillId="0" borderId="14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1" fillId="0" borderId="40" xfId="1" applyBorder="1"/>
    <xf numFmtId="0" fontId="1" fillId="0" borderId="41" xfId="1" applyBorder="1"/>
    <xf numFmtId="0" fontId="1" fillId="0" borderId="34" xfId="1" applyBorder="1"/>
    <xf numFmtId="0" fontId="1" fillId="0" borderId="35" xfId="1" applyBorder="1"/>
    <xf numFmtId="0" fontId="1" fillId="0" borderId="38" xfId="1" applyBorder="1"/>
    <xf numFmtId="0" fontId="1" fillId="0" borderId="58" xfId="1" applyBorder="1"/>
    <xf numFmtId="0" fontId="8" fillId="0" borderId="11" xfId="1" applyFont="1" applyBorder="1" applyAlignment="1">
      <alignment horizontal="center"/>
    </xf>
    <xf numFmtId="0" fontId="1" fillId="0" borderId="37" xfId="1" applyBorder="1"/>
    <xf numFmtId="165" fontId="1" fillId="0" borderId="35" xfId="1" applyNumberFormat="1" applyBorder="1" applyAlignment="1" applyProtection="1">
      <alignment horizontal="right"/>
      <protection locked="0"/>
    </xf>
    <xf numFmtId="0" fontId="1" fillId="0" borderId="35" xfId="1" applyBorder="1" applyProtection="1">
      <protection locked="0"/>
    </xf>
    <xf numFmtId="0" fontId="1" fillId="0" borderId="38" xfId="1" applyBorder="1" applyProtection="1">
      <protection locked="0"/>
    </xf>
    <xf numFmtId="0" fontId="1" fillId="0" borderId="35" xfId="1" applyBorder="1" applyAlignment="1">
      <alignment horizontal="right"/>
    </xf>
    <xf numFmtId="49" fontId="1" fillId="0" borderId="35" xfId="1" applyNumberFormat="1" applyBorder="1" applyProtection="1">
      <protection locked="0"/>
    </xf>
    <xf numFmtId="165" fontId="1" fillId="0" borderId="35" xfId="1" applyNumberFormat="1" applyBorder="1" applyAlignment="1" applyProtection="1">
      <alignment horizontal="left"/>
      <protection locked="0"/>
    </xf>
    <xf numFmtId="0" fontId="1" fillId="0" borderId="42" xfId="1" applyBorder="1"/>
    <xf numFmtId="0" fontId="1" fillId="0" borderId="46" xfId="1" applyBorder="1"/>
    <xf numFmtId="0" fontId="1" fillId="0" borderId="34" xfId="1" applyBorder="1" applyProtection="1">
      <protection locked="0"/>
    </xf>
    <xf numFmtId="165" fontId="1" fillId="3" borderId="35" xfId="1" applyNumberFormat="1" applyFill="1" applyBorder="1" applyAlignment="1" applyProtection="1">
      <alignment horizontal="center"/>
      <protection locked="0"/>
    </xf>
    <xf numFmtId="165" fontId="1" fillId="0" borderId="35" xfId="1" applyNumberFormat="1" applyBorder="1" applyProtection="1">
      <protection locked="0"/>
    </xf>
    <xf numFmtId="0" fontId="2" fillId="3" borderId="0" xfId="1" applyFont="1" applyFill="1" applyAlignment="1">
      <alignment horizontal="center" vertical="center" readingOrder="1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" fillId="3" borderId="0" xfId="1" applyFill="1"/>
    <xf numFmtId="0" fontId="1" fillId="3" borderId="30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39" xfId="1" applyFill="1" applyBorder="1" applyAlignment="1" applyProtection="1">
      <alignment horizontal="center"/>
      <protection locked="0"/>
    </xf>
    <xf numFmtId="165" fontId="1" fillId="3" borderId="40" xfId="1" applyNumberFormat="1" applyFill="1" applyBorder="1" applyProtection="1">
      <protection locked="0"/>
    </xf>
    <xf numFmtId="44" fontId="1" fillId="3" borderId="40" xfId="1" applyNumberFormat="1" applyFill="1" applyBorder="1" applyProtection="1">
      <protection locked="0"/>
    </xf>
    <xf numFmtId="44" fontId="1" fillId="3" borderId="41" xfId="1" applyNumberFormat="1" applyFill="1" applyBorder="1"/>
    <xf numFmtId="0" fontId="1" fillId="3" borderId="34" xfId="1" applyFill="1" applyBorder="1" applyAlignment="1" applyProtection="1">
      <alignment horizontal="center"/>
      <protection locked="0"/>
    </xf>
    <xf numFmtId="165" fontId="1" fillId="3" borderId="35" xfId="1" applyNumberFormat="1" applyFill="1" applyBorder="1" applyProtection="1">
      <protection locked="0"/>
    </xf>
    <xf numFmtId="44" fontId="1" fillId="3" borderId="35" xfId="1" applyNumberFormat="1" applyFill="1" applyBorder="1" applyAlignment="1" applyProtection="1">
      <alignment horizontal="center"/>
      <protection locked="0"/>
    </xf>
    <xf numFmtId="44" fontId="1" fillId="3" borderId="38" xfId="1" applyNumberFormat="1" applyFill="1" applyBorder="1"/>
    <xf numFmtId="44" fontId="1" fillId="3" borderId="35" xfId="1" applyNumberFormat="1" applyFill="1" applyBorder="1" applyProtection="1">
      <protection locked="0"/>
    </xf>
    <xf numFmtId="0" fontId="1" fillId="3" borderId="34" xfId="1" applyFill="1" applyBorder="1" applyProtection="1">
      <protection locked="0"/>
    </xf>
    <xf numFmtId="0" fontId="1" fillId="3" borderId="35" xfId="1" applyFill="1" applyBorder="1" applyProtection="1">
      <protection locked="0"/>
    </xf>
    <xf numFmtId="0" fontId="1" fillId="3" borderId="42" xfId="1" applyFill="1" applyBorder="1" applyAlignment="1">
      <alignment horizontal="center"/>
    </xf>
    <xf numFmtId="165" fontId="1" fillId="3" borderId="43" xfId="1" applyNumberFormat="1" applyFill="1" applyBorder="1" applyProtection="1">
      <protection locked="0"/>
    </xf>
    <xf numFmtId="0" fontId="1" fillId="3" borderId="43" xfId="1" applyFill="1" applyBorder="1"/>
    <xf numFmtId="166" fontId="1" fillId="3" borderId="46" xfId="1" applyNumberFormat="1" applyFill="1" applyBorder="1"/>
    <xf numFmtId="166" fontId="1" fillId="3" borderId="48" xfId="1" applyNumberFormat="1" applyFill="1" applyBorder="1"/>
    <xf numFmtId="166" fontId="1" fillId="3" borderId="51" xfId="1" applyNumberFormat="1" applyFill="1" applyBorder="1"/>
    <xf numFmtId="166" fontId="1" fillId="3" borderId="53" xfId="1" applyNumberFormat="1" applyFill="1" applyBorder="1" applyProtection="1">
      <protection locked="0"/>
    </xf>
    <xf numFmtId="0" fontId="8" fillId="3" borderId="0" xfId="1" applyFont="1" applyFill="1" applyAlignment="1">
      <alignment horizontal="right"/>
    </xf>
    <xf numFmtId="166" fontId="1" fillId="3" borderId="53" xfId="1" applyNumberFormat="1" applyFill="1" applyBorder="1"/>
    <xf numFmtId="0" fontId="10" fillId="3" borderId="0" xfId="1" applyFont="1" applyFill="1"/>
    <xf numFmtId="9" fontId="1" fillId="3" borderId="0" xfId="1" applyNumberFormat="1" applyFill="1"/>
    <xf numFmtId="0" fontId="8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 wrapText="1"/>
    </xf>
    <xf numFmtId="0" fontId="8" fillId="3" borderId="0" xfId="1" applyFont="1" applyFill="1"/>
    <xf numFmtId="166" fontId="1" fillId="3" borderId="53" xfId="1" applyNumberFormat="1" applyFill="1" applyBorder="1" applyAlignment="1" applyProtection="1">
      <alignment horizontal="center"/>
      <protection locked="0"/>
    </xf>
    <xf numFmtId="166" fontId="1" fillId="3" borderId="0" xfId="1" applyNumberFormat="1" applyFill="1" applyAlignment="1">
      <alignment horizontal="center"/>
    </xf>
    <xf numFmtId="166" fontId="1" fillId="3" borderId="55" xfId="1" applyNumberFormat="1" applyFill="1" applyBorder="1"/>
    <xf numFmtId="0" fontId="12" fillId="3" borderId="0" xfId="1" applyFont="1" applyFill="1" applyAlignment="1">
      <alignment horizontal="right"/>
    </xf>
    <xf numFmtId="166" fontId="13" fillId="3" borderId="0" xfId="1" applyNumberFormat="1" applyFont="1" applyFill="1"/>
    <xf numFmtId="10" fontId="12" fillId="3" borderId="0" xfId="1" applyNumberFormat="1" applyFont="1" applyFill="1" applyAlignment="1" applyProtection="1">
      <alignment horizontal="center"/>
      <protection locked="0"/>
    </xf>
    <xf numFmtId="166" fontId="9" fillId="3" borderId="0" xfId="1" applyNumberFormat="1" applyFont="1" applyFill="1"/>
    <xf numFmtId="166" fontId="0" fillId="3" borderId="54" xfId="2" applyNumberFormat="1" applyFont="1" applyFill="1" applyBorder="1" applyProtection="1"/>
    <xf numFmtId="166" fontId="1" fillId="3" borderId="56" xfId="1" applyNumberFormat="1" applyFill="1" applyBorder="1" applyProtection="1">
      <protection locked="0"/>
    </xf>
    <xf numFmtId="166" fontId="1" fillId="3" borderId="57" xfId="1" applyNumberFormat="1" applyFill="1" applyBorder="1" applyProtection="1">
      <protection locked="0"/>
    </xf>
    <xf numFmtId="166" fontId="1" fillId="3" borderId="57" xfId="1" applyNumberFormat="1" applyFill="1" applyBorder="1"/>
    <xf numFmtId="166" fontId="8" fillId="3" borderId="4" xfId="1" applyNumberFormat="1" applyFont="1" applyFill="1" applyBorder="1"/>
    <xf numFmtId="166" fontId="8" fillId="3" borderId="1" xfId="1" applyNumberFormat="1" applyFont="1" applyFill="1" applyBorder="1"/>
    <xf numFmtId="0" fontId="1" fillId="3" borderId="29" xfId="1" applyFill="1" applyBorder="1"/>
    <xf numFmtId="0" fontId="1" fillId="3" borderId="30" xfId="1" applyFill="1" applyBorder="1"/>
    <xf numFmtId="0" fontId="1" fillId="3" borderId="33" xfId="1" applyFill="1" applyBorder="1"/>
    <xf numFmtId="0" fontId="1" fillId="3" borderId="14" xfId="1" applyFill="1" applyBorder="1"/>
    <xf numFmtId="0" fontId="8" fillId="3" borderId="14" xfId="1" applyFont="1" applyFill="1" applyBorder="1" applyAlignment="1">
      <alignment horizontal="center"/>
    </xf>
    <xf numFmtId="0" fontId="8" fillId="3" borderId="39" xfId="1" applyFont="1" applyFill="1" applyBorder="1" applyAlignment="1">
      <alignment horizontal="center"/>
    </xf>
    <xf numFmtId="0" fontId="1" fillId="3" borderId="40" xfId="1" applyFill="1" applyBorder="1"/>
    <xf numFmtId="0" fontId="1" fillId="3" borderId="41" xfId="1" applyFill="1" applyBorder="1"/>
    <xf numFmtId="0" fontId="1" fillId="3" borderId="34" xfId="1" applyFill="1" applyBorder="1"/>
    <xf numFmtId="0" fontId="1" fillId="3" borderId="35" xfId="1" applyFill="1" applyBorder="1"/>
    <xf numFmtId="0" fontId="1" fillId="3" borderId="38" xfId="1" applyFill="1" applyBorder="1"/>
    <xf numFmtId="0" fontId="1" fillId="3" borderId="58" xfId="1" applyFill="1" applyBorder="1"/>
    <xf numFmtId="0" fontId="8" fillId="3" borderId="11" xfId="1" applyFont="1" applyFill="1" applyBorder="1" applyAlignment="1">
      <alignment horizontal="center"/>
    </xf>
    <xf numFmtId="0" fontId="1" fillId="3" borderId="37" xfId="1" applyFill="1" applyBorder="1"/>
    <xf numFmtId="165" fontId="1" fillId="3" borderId="35" xfId="1" applyNumberFormat="1" applyFill="1" applyBorder="1" applyAlignment="1" applyProtection="1">
      <alignment horizontal="right"/>
      <protection locked="0"/>
    </xf>
    <xf numFmtId="0" fontId="1" fillId="3" borderId="38" xfId="1" applyFill="1" applyBorder="1" applyProtection="1">
      <protection locked="0"/>
    </xf>
    <xf numFmtId="0" fontId="1" fillId="3" borderId="35" xfId="1" applyFill="1" applyBorder="1" applyAlignment="1">
      <alignment horizontal="right"/>
    </xf>
    <xf numFmtId="49" fontId="1" fillId="3" borderId="35" xfId="1" applyNumberFormat="1" applyFill="1" applyBorder="1" applyProtection="1">
      <protection locked="0"/>
    </xf>
    <xf numFmtId="165" fontId="1" fillId="3" borderId="35" xfId="1" applyNumberFormat="1" applyFill="1" applyBorder="1" applyAlignment="1" applyProtection="1">
      <alignment horizontal="left"/>
      <protection locked="0"/>
    </xf>
    <xf numFmtId="0" fontId="1" fillId="3" borderId="42" xfId="1" applyFill="1" applyBorder="1"/>
    <xf numFmtId="0" fontId="1" fillId="3" borderId="46" xfId="1" applyFill="1" applyBorder="1"/>
    <xf numFmtId="166" fontId="1" fillId="4" borderId="54" xfId="2" applyNumberFormat="1" applyFont="1" applyFill="1" applyBorder="1" applyProtection="1">
      <protection locked="0"/>
    </xf>
    <xf numFmtId="166" fontId="1" fillId="4" borderId="56" xfId="1" applyNumberFormat="1" applyFill="1" applyBorder="1" applyProtection="1">
      <protection locked="0"/>
    </xf>
    <xf numFmtId="166" fontId="1" fillId="4" borderId="57" xfId="1" applyNumberFormat="1" applyFill="1" applyBorder="1" applyProtection="1">
      <protection locked="0"/>
    </xf>
    <xf numFmtId="166" fontId="1" fillId="5" borderId="53" xfId="1" applyNumberFormat="1" applyFill="1" applyBorder="1" applyAlignment="1" applyProtection="1">
      <alignment horizontal="center"/>
      <protection locked="0"/>
    </xf>
    <xf numFmtId="166" fontId="8" fillId="3" borderId="34" xfId="1" applyNumberFormat="1" applyFont="1" applyFill="1" applyBorder="1" applyAlignment="1">
      <alignment horizontal="center"/>
    </xf>
    <xf numFmtId="166" fontId="8" fillId="3" borderId="38" xfId="1" applyNumberFormat="1" applyFont="1" applyFill="1" applyBorder="1" applyAlignment="1">
      <alignment horizontal="center"/>
    </xf>
    <xf numFmtId="166" fontId="8" fillId="3" borderId="42" xfId="1" applyNumberFormat="1" applyFont="1" applyFill="1" applyBorder="1" applyAlignment="1">
      <alignment horizontal="center"/>
    </xf>
    <xf numFmtId="166" fontId="8" fillId="3" borderId="46" xfId="1" applyNumberFormat="1" applyFont="1" applyFill="1" applyBorder="1" applyAlignment="1">
      <alignment horizontal="center"/>
    </xf>
    <xf numFmtId="0" fontId="8" fillId="3" borderId="0" xfId="1" applyFont="1" applyFill="1" applyAlignment="1">
      <alignment horizontal="right"/>
    </xf>
    <xf numFmtId="0" fontId="8" fillId="3" borderId="52" xfId="1" applyFont="1" applyFill="1" applyBorder="1" applyAlignment="1">
      <alignment horizontal="right"/>
    </xf>
    <xf numFmtId="0" fontId="8" fillId="3" borderId="47" xfId="1" applyFont="1" applyFill="1" applyBorder="1" applyAlignment="1">
      <alignment horizontal="center"/>
    </xf>
    <xf numFmtId="0" fontId="8" fillId="3" borderId="48" xfId="1" applyFont="1" applyFill="1" applyBorder="1" applyAlignment="1">
      <alignment horizontal="center"/>
    </xf>
    <xf numFmtId="0" fontId="9" fillId="3" borderId="0" xfId="1" applyFont="1" applyFill="1" applyAlignment="1">
      <alignment horizontal="right"/>
    </xf>
    <xf numFmtId="0" fontId="9" fillId="3" borderId="52" xfId="1" applyFont="1" applyFill="1" applyBorder="1" applyAlignment="1">
      <alignment horizontal="right"/>
    </xf>
    <xf numFmtId="0" fontId="11" fillId="3" borderId="5" xfId="1" applyFont="1" applyFill="1" applyBorder="1" applyAlignment="1">
      <alignment horizontal="center" vertical="center" readingOrder="1"/>
    </xf>
    <xf numFmtId="0" fontId="11" fillId="3" borderId="6" xfId="1" applyFont="1" applyFill="1" applyBorder="1" applyAlignment="1">
      <alignment horizontal="center" vertical="center" readingOrder="1"/>
    </xf>
    <xf numFmtId="0" fontId="11" fillId="3" borderId="7" xfId="1" applyFont="1" applyFill="1" applyBorder="1" applyAlignment="1">
      <alignment horizontal="center" vertical="center" readingOrder="1"/>
    </xf>
    <xf numFmtId="0" fontId="8" fillId="3" borderId="34" xfId="1" applyFont="1" applyFill="1" applyBorder="1" applyAlignment="1">
      <alignment horizontal="center"/>
    </xf>
    <xf numFmtId="0" fontId="8" fillId="3" borderId="35" xfId="1" applyFont="1" applyFill="1" applyBorder="1" applyAlignment="1">
      <alignment horizontal="center"/>
    </xf>
    <xf numFmtId="0" fontId="8" fillId="3" borderId="38" xfId="1" applyFont="1" applyFill="1" applyBorder="1" applyAlignment="1">
      <alignment horizontal="center"/>
    </xf>
    <xf numFmtId="166" fontId="8" fillId="3" borderId="29" xfId="1" applyNumberFormat="1" applyFont="1" applyFill="1" applyBorder="1" applyAlignment="1">
      <alignment horizontal="center"/>
    </xf>
    <xf numFmtId="166" fontId="8" fillId="3" borderId="33" xfId="1" applyNumberFormat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 vertical="top" readingOrder="1"/>
    </xf>
    <xf numFmtId="0" fontId="11" fillId="3" borderId="9" xfId="1" applyFont="1" applyFill="1" applyBorder="1" applyAlignment="1">
      <alignment horizontal="center" vertical="top" readingOrder="1"/>
    </xf>
    <xf numFmtId="0" fontId="11" fillId="3" borderId="10" xfId="1" applyFont="1" applyFill="1" applyBorder="1" applyAlignment="1">
      <alignment horizontal="center" vertical="top" readingOrder="1"/>
    </xf>
    <xf numFmtId="0" fontId="11" fillId="3" borderId="14" xfId="1" applyFont="1" applyFill="1" applyBorder="1" applyAlignment="1">
      <alignment horizontal="center" vertical="top" readingOrder="1"/>
    </xf>
    <xf numFmtId="0" fontId="11" fillId="3" borderId="0" xfId="1" applyFont="1" applyFill="1" applyAlignment="1">
      <alignment horizontal="center" vertical="top" readingOrder="1"/>
    </xf>
    <xf numFmtId="0" fontId="11" fillId="3" borderId="15" xfId="1" applyFont="1" applyFill="1" applyBorder="1" applyAlignment="1">
      <alignment horizontal="center" vertical="top" readingOrder="1"/>
    </xf>
    <xf numFmtId="0" fontId="11" fillId="3" borderId="19" xfId="1" applyFont="1" applyFill="1" applyBorder="1" applyAlignment="1">
      <alignment horizontal="center" vertical="top" readingOrder="1"/>
    </xf>
    <xf numFmtId="0" fontId="11" fillId="3" borderId="20" xfId="1" applyFont="1" applyFill="1" applyBorder="1" applyAlignment="1">
      <alignment horizontal="center" vertical="top" readingOrder="1"/>
    </xf>
    <xf numFmtId="0" fontId="11" fillId="3" borderId="21" xfId="1" applyFont="1" applyFill="1" applyBorder="1" applyAlignment="1">
      <alignment horizontal="center" vertical="top" readingOrder="1"/>
    </xf>
    <xf numFmtId="166" fontId="1" fillId="3" borderId="49" xfId="1" applyNumberFormat="1" applyFill="1" applyBorder="1" applyAlignment="1">
      <alignment horizontal="center"/>
    </xf>
    <xf numFmtId="166" fontId="1" fillId="3" borderId="50" xfId="1" applyNumberFormat="1" applyFill="1" applyBorder="1" applyAlignment="1">
      <alignment horizontal="center"/>
    </xf>
    <xf numFmtId="166" fontId="1" fillId="3" borderId="3" xfId="1" applyNumberFormat="1" applyFill="1" applyBorder="1" applyAlignment="1">
      <alignment horizontal="center"/>
    </xf>
    <xf numFmtId="0" fontId="1" fillId="3" borderId="34" xfId="1" applyFill="1" applyBorder="1" applyAlignment="1" applyProtection="1">
      <alignment horizontal="left"/>
      <protection locked="0"/>
    </xf>
    <xf numFmtId="0" fontId="1" fillId="3" borderId="35" xfId="1" applyFill="1" applyBorder="1" applyAlignment="1" applyProtection="1">
      <alignment horizontal="left"/>
      <protection locked="0"/>
    </xf>
    <xf numFmtId="44" fontId="1" fillId="3" borderId="36" xfId="1" applyNumberFormat="1" applyFill="1" applyBorder="1" applyAlignment="1" applyProtection="1">
      <alignment horizontal="center"/>
      <protection locked="0"/>
    </xf>
    <xf numFmtId="44" fontId="1" fillId="3" borderId="37" xfId="1" applyNumberFormat="1" applyFill="1" applyBorder="1" applyAlignment="1" applyProtection="1">
      <alignment horizontal="center"/>
      <protection locked="0"/>
    </xf>
    <xf numFmtId="44" fontId="1" fillId="3" borderId="35" xfId="1" applyNumberFormat="1" applyFill="1" applyBorder="1" applyAlignment="1">
      <alignment horizontal="center"/>
    </xf>
    <xf numFmtId="44" fontId="1" fillId="3" borderId="38" xfId="1" applyNumberFormat="1" applyFill="1" applyBorder="1" applyAlignment="1">
      <alignment horizontal="center"/>
    </xf>
    <xf numFmtId="0" fontId="1" fillId="3" borderId="42" xfId="1" applyFill="1" applyBorder="1" applyAlignment="1">
      <alignment horizontal="center"/>
    </xf>
    <xf numFmtId="0" fontId="1" fillId="3" borderId="43" xfId="1" applyFill="1" applyBorder="1" applyAlignment="1">
      <alignment horizontal="center"/>
    </xf>
    <xf numFmtId="166" fontId="1" fillId="3" borderId="44" xfId="1" applyNumberFormat="1" applyFill="1" applyBorder="1" applyAlignment="1">
      <alignment horizontal="center"/>
    </xf>
    <xf numFmtId="166" fontId="1" fillId="3" borderId="45" xfId="1" applyNumberFormat="1" applyFill="1" applyBorder="1" applyAlignment="1">
      <alignment horizontal="center"/>
    </xf>
    <xf numFmtId="166" fontId="1" fillId="3" borderId="43" xfId="1" applyNumberFormat="1" applyFill="1" applyBorder="1" applyAlignment="1">
      <alignment horizontal="center"/>
    </xf>
    <xf numFmtId="166" fontId="1" fillId="3" borderId="46" xfId="1" applyNumberFormat="1" applyFill="1" applyBorder="1" applyAlignment="1">
      <alignment horizontal="center"/>
    </xf>
    <xf numFmtId="0" fontId="1" fillId="3" borderId="29" xfId="1" applyFill="1" applyBorder="1" applyAlignment="1">
      <alignment horizontal="center"/>
    </xf>
    <xf numFmtId="0" fontId="1" fillId="3" borderId="30" xfId="1" applyFill="1" applyBorder="1" applyAlignment="1">
      <alignment horizontal="center"/>
    </xf>
    <xf numFmtId="0" fontId="1" fillId="3" borderId="31" xfId="1" applyFill="1" applyBorder="1" applyAlignment="1">
      <alignment horizontal="center"/>
    </xf>
    <xf numFmtId="0" fontId="1" fillId="3" borderId="32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readingOrder="1"/>
    </xf>
    <xf numFmtId="0" fontId="2" fillId="3" borderId="2" xfId="1" applyFont="1" applyFill="1" applyBorder="1" applyAlignment="1">
      <alignment horizontal="center" vertical="center" readingOrder="1"/>
    </xf>
    <xf numFmtId="0" fontId="2" fillId="3" borderId="3" xfId="1" applyFont="1" applyFill="1" applyBorder="1" applyAlignment="1">
      <alignment horizontal="center" vertical="center" readingOrder="1"/>
    </xf>
    <xf numFmtId="0" fontId="4" fillId="3" borderId="5" xfId="1" applyFont="1" applyFill="1" applyBorder="1" applyAlignment="1" applyProtection="1">
      <alignment horizontal="left" vertical="center" readingOrder="1"/>
      <protection locked="0"/>
    </xf>
    <xf numFmtId="0" fontId="4" fillId="3" borderId="6" xfId="1" applyFont="1" applyFill="1" applyBorder="1" applyAlignment="1" applyProtection="1">
      <alignment horizontal="left" vertical="center" readingOrder="1"/>
      <protection locked="0"/>
    </xf>
    <xf numFmtId="0" fontId="4" fillId="3" borderId="7" xfId="1" applyFont="1" applyFill="1" applyBorder="1" applyAlignment="1" applyProtection="1">
      <alignment horizontal="left" vertical="center" readingOrder="1"/>
      <protection locked="0"/>
    </xf>
    <xf numFmtId="0" fontId="5" fillId="3" borderId="8" xfId="1" applyFont="1" applyFill="1" applyBorder="1" applyAlignment="1" applyProtection="1">
      <alignment horizontal="left" vertical="top"/>
      <protection locked="0"/>
    </xf>
    <xf numFmtId="0" fontId="5" fillId="3" borderId="9" xfId="1" applyFont="1" applyFill="1" applyBorder="1" applyAlignment="1" applyProtection="1">
      <alignment horizontal="left" vertical="top"/>
      <protection locked="0"/>
    </xf>
    <xf numFmtId="0" fontId="5" fillId="3" borderId="10" xfId="1" applyFont="1" applyFill="1" applyBorder="1" applyAlignment="1" applyProtection="1">
      <alignment horizontal="left" vertical="top"/>
      <protection locked="0"/>
    </xf>
    <xf numFmtId="0" fontId="5" fillId="3" borderId="14" xfId="1" applyFont="1" applyFill="1" applyBorder="1" applyAlignment="1" applyProtection="1">
      <alignment horizontal="left" vertical="top"/>
      <protection locked="0"/>
    </xf>
    <xf numFmtId="0" fontId="5" fillId="3" borderId="0" xfId="1" applyFont="1" applyFill="1" applyAlignment="1" applyProtection="1">
      <alignment horizontal="left" vertical="top"/>
      <protection locked="0"/>
    </xf>
    <xf numFmtId="0" fontId="5" fillId="3" borderId="15" xfId="1" applyFont="1" applyFill="1" applyBorder="1" applyAlignment="1" applyProtection="1">
      <alignment horizontal="left" vertical="top"/>
      <protection locked="0"/>
    </xf>
    <xf numFmtId="0" fontId="5" fillId="3" borderId="19" xfId="1" applyFont="1" applyFill="1" applyBorder="1" applyAlignment="1" applyProtection="1">
      <alignment horizontal="left" vertical="top"/>
      <protection locked="0"/>
    </xf>
    <xf numFmtId="0" fontId="5" fillId="3" borderId="20" xfId="1" applyFont="1" applyFill="1" applyBorder="1" applyAlignment="1" applyProtection="1">
      <alignment horizontal="left" vertical="top"/>
      <protection locked="0"/>
    </xf>
    <xf numFmtId="0" fontId="5" fillId="3" borderId="21" xfId="1" applyFont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 applyProtection="1">
      <alignment vertical="top" wrapText="1"/>
      <protection locked="0"/>
    </xf>
    <xf numFmtId="0" fontId="1" fillId="3" borderId="12" xfId="1" applyFill="1" applyBorder="1" applyAlignment="1" applyProtection="1">
      <alignment vertical="top" wrapText="1"/>
      <protection locked="0"/>
    </xf>
    <xf numFmtId="0" fontId="1" fillId="3" borderId="13" xfId="1" applyFill="1" applyBorder="1" applyAlignment="1" applyProtection="1">
      <alignment vertical="top" wrapText="1"/>
      <protection locked="0"/>
    </xf>
    <xf numFmtId="0" fontId="4" fillId="3" borderId="16" xfId="1" applyFont="1" applyFill="1" applyBorder="1" applyAlignment="1" applyProtection="1">
      <alignment horizontal="left" vertical="center" readingOrder="1"/>
      <protection locked="0"/>
    </xf>
    <xf numFmtId="0" fontId="4" fillId="3" borderId="17" xfId="1" applyFont="1" applyFill="1" applyBorder="1" applyAlignment="1" applyProtection="1">
      <alignment horizontal="left" vertical="center" readingOrder="1"/>
      <protection locked="0"/>
    </xf>
    <xf numFmtId="0" fontId="4" fillId="3" borderId="18" xfId="1" applyFont="1" applyFill="1" applyBorder="1" applyAlignment="1" applyProtection="1">
      <alignment horizontal="left" vertical="center" readingOrder="1"/>
      <protection locked="0"/>
    </xf>
    <xf numFmtId="0" fontId="4" fillId="3" borderId="1" xfId="1" applyFont="1" applyFill="1" applyBorder="1" applyAlignment="1" applyProtection="1">
      <alignment horizontal="left" vertical="top" readingOrder="1"/>
      <protection locked="0"/>
    </xf>
    <xf numFmtId="0" fontId="4" fillId="3" borderId="2" xfId="1" applyFont="1" applyFill="1" applyBorder="1" applyAlignment="1" applyProtection="1">
      <alignment horizontal="left" vertical="top" readingOrder="1"/>
      <protection locked="0"/>
    </xf>
    <xf numFmtId="0" fontId="4" fillId="3" borderId="3" xfId="1" applyFont="1" applyFill="1" applyBorder="1" applyAlignment="1" applyProtection="1">
      <alignment horizontal="left" vertical="top" readingOrder="1"/>
      <protection locked="0"/>
    </xf>
    <xf numFmtId="0" fontId="1" fillId="3" borderId="1" xfId="1" applyFill="1" applyBorder="1" applyAlignment="1" applyProtection="1">
      <alignment horizontal="left" vertical="top" wrapText="1"/>
      <protection locked="0"/>
    </xf>
    <xf numFmtId="0" fontId="1" fillId="3" borderId="2" xfId="1" applyFill="1" applyBorder="1" applyAlignment="1" applyProtection="1">
      <alignment horizontal="left" vertical="top" wrapText="1"/>
      <protection locked="0"/>
    </xf>
    <xf numFmtId="0" fontId="1" fillId="3" borderId="3" xfId="1" applyFill="1" applyBorder="1" applyAlignment="1" applyProtection="1">
      <alignment horizontal="left" vertical="top" wrapText="1"/>
      <protection locked="0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5" fillId="3" borderId="2" xfId="1" applyFont="1" applyFill="1" applyBorder="1" applyAlignment="1" applyProtection="1">
      <alignment horizontal="left" vertical="top" wrapText="1"/>
      <protection locked="0"/>
    </xf>
    <xf numFmtId="0" fontId="5" fillId="3" borderId="3" xfId="1" applyFont="1" applyFill="1" applyBorder="1" applyAlignment="1" applyProtection="1">
      <alignment horizontal="left" vertical="top" wrapText="1"/>
      <protection locked="0"/>
    </xf>
    <xf numFmtId="0" fontId="6" fillId="3" borderId="22" xfId="1" applyFont="1" applyFill="1" applyBorder="1" applyAlignment="1" applyProtection="1">
      <alignment horizontal="left" vertical="top" wrapText="1"/>
      <protection locked="0"/>
    </xf>
    <xf numFmtId="0" fontId="6" fillId="3" borderId="23" xfId="1" applyFont="1" applyFill="1" applyBorder="1" applyAlignment="1" applyProtection="1">
      <alignment horizontal="left" vertical="top" wrapText="1"/>
      <protection locked="0"/>
    </xf>
    <xf numFmtId="0" fontId="6" fillId="3" borderId="24" xfId="1" applyFont="1" applyFill="1" applyBorder="1" applyAlignment="1" applyProtection="1">
      <alignment horizontal="left" vertical="top" wrapText="1"/>
      <protection locked="0"/>
    </xf>
    <xf numFmtId="164" fontId="7" fillId="3" borderId="22" xfId="1" applyNumberFormat="1" applyFont="1" applyFill="1" applyBorder="1" applyAlignment="1">
      <alignment horizontal="left" vertical="top"/>
    </xf>
    <xf numFmtId="164" fontId="7" fillId="3" borderId="23" xfId="1" applyNumberFormat="1" applyFont="1" applyFill="1" applyBorder="1" applyAlignment="1">
      <alignment horizontal="left" vertical="top"/>
    </xf>
    <xf numFmtId="164" fontId="7" fillId="3" borderId="24" xfId="1" applyNumberFormat="1" applyFont="1" applyFill="1" applyBorder="1" applyAlignment="1">
      <alignment horizontal="left" vertical="top"/>
    </xf>
    <xf numFmtId="0" fontId="8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readingOrder="1"/>
    </xf>
    <xf numFmtId="0" fontId="2" fillId="0" borderId="2" xfId="1" applyFont="1" applyBorder="1" applyAlignment="1">
      <alignment horizontal="center" vertical="center" readingOrder="1"/>
    </xf>
    <xf numFmtId="0" fontId="2" fillId="0" borderId="3" xfId="1" applyFont="1" applyBorder="1" applyAlignment="1">
      <alignment horizontal="center" vertical="center" readingOrder="1"/>
    </xf>
    <xf numFmtId="0" fontId="4" fillId="0" borderId="5" xfId="1" applyFont="1" applyBorder="1" applyAlignment="1" applyProtection="1">
      <alignment horizontal="left" vertical="center" readingOrder="1"/>
      <protection locked="0"/>
    </xf>
    <xf numFmtId="0" fontId="4" fillId="0" borderId="6" xfId="1" applyFont="1" applyBorder="1" applyAlignment="1" applyProtection="1">
      <alignment horizontal="left" vertical="center" readingOrder="1"/>
      <protection locked="0"/>
    </xf>
    <xf numFmtId="0" fontId="4" fillId="0" borderId="7" xfId="1" applyFont="1" applyBorder="1" applyAlignment="1" applyProtection="1">
      <alignment horizontal="left" vertical="center" readingOrder="1"/>
      <protection locked="0"/>
    </xf>
    <xf numFmtId="0" fontId="5" fillId="0" borderId="8" xfId="1" applyFont="1" applyBorder="1" applyAlignment="1" applyProtection="1">
      <alignment horizontal="left" vertical="top"/>
      <protection locked="0"/>
    </xf>
    <xf numFmtId="0" fontId="5" fillId="0" borderId="9" xfId="1" applyFont="1" applyBorder="1" applyAlignment="1" applyProtection="1">
      <alignment horizontal="left" vertical="top"/>
      <protection locked="0"/>
    </xf>
    <xf numFmtId="0" fontId="5" fillId="0" borderId="10" xfId="1" applyFont="1" applyBorder="1" applyAlignment="1" applyProtection="1">
      <alignment horizontal="left" vertical="top"/>
      <protection locked="0"/>
    </xf>
    <xf numFmtId="0" fontId="5" fillId="0" borderId="14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15" xfId="1" applyFont="1" applyBorder="1" applyAlignment="1" applyProtection="1">
      <alignment horizontal="left" vertical="top"/>
      <protection locked="0"/>
    </xf>
    <xf numFmtId="0" fontId="5" fillId="0" borderId="19" xfId="1" applyFont="1" applyBorder="1" applyAlignment="1" applyProtection="1">
      <alignment horizontal="left" vertical="top"/>
      <protection locked="0"/>
    </xf>
    <xf numFmtId="0" fontId="5" fillId="0" borderId="20" xfId="1" applyFont="1" applyBorder="1" applyAlignment="1" applyProtection="1">
      <alignment horizontal="left" vertical="top"/>
      <protection locked="0"/>
    </xf>
    <xf numFmtId="0" fontId="5" fillId="0" borderId="21" xfId="1" applyFont="1" applyBorder="1" applyAlignment="1" applyProtection="1">
      <alignment horizontal="left" vertical="top"/>
      <protection locked="0"/>
    </xf>
    <xf numFmtId="0" fontId="1" fillId="0" borderId="11" xfId="1" applyBorder="1" applyAlignment="1" applyProtection="1">
      <alignment vertical="top" wrapText="1"/>
      <protection locked="0"/>
    </xf>
    <xf numFmtId="0" fontId="1" fillId="0" borderId="12" xfId="1" applyBorder="1" applyAlignment="1" applyProtection="1">
      <alignment vertical="top" wrapText="1"/>
      <protection locked="0"/>
    </xf>
    <xf numFmtId="0" fontId="1" fillId="0" borderId="13" xfId="1" applyBorder="1" applyAlignment="1" applyProtection="1">
      <alignment vertical="top" wrapText="1"/>
      <protection locked="0"/>
    </xf>
    <xf numFmtId="0" fontId="4" fillId="0" borderId="16" xfId="1" applyFont="1" applyBorder="1" applyAlignment="1" applyProtection="1">
      <alignment horizontal="left" vertical="center" readingOrder="1"/>
      <protection locked="0"/>
    </xf>
    <xf numFmtId="0" fontId="4" fillId="0" borderId="17" xfId="1" applyFont="1" applyBorder="1" applyAlignment="1" applyProtection="1">
      <alignment horizontal="left" vertical="center" readingOrder="1"/>
      <protection locked="0"/>
    </xf>
    <xf numFmtId="0" fontId="4" fillId="0" borderId="18" xfId="1" applyFont="1" applyBorder="1" applyAlignment="1" applyProtection="1">
      <alignment horizontal="left" vertical="center" readingOrder="1"/>
      <protection locked="0"/>
    </xf>
    <xf numFmtId="0" fontId="4" fillId="0" borderId="1" xfId="1" applyFont="1" applyBorder="1" applyAlignment="1" applyProtection="1">
      <alignment horizontal="left" vertical="top" readingOrder="1"/>
      <protection locked="0"/>
    </xf>
    <xf numFmtId="0" fontId="4" fillId="0" borderId="2" xfId="1" applyFont="1" applyBorder="1" applyAlignment="1" applyProtection="1">
      <alignment horizontal="left" vertical="top" readingOrder="1"/>
      <protection locked="0"/>
    </xf>
    <xf numFmtId="0" fontId="4" fillId="0" borderId="3" xfId="1" applyFont="1" applyBorder="1" applyAlignment="1" applyProtection="1">
      <alignment horizontal="left" vertical="top" readingOrder="1"/>
      <protection locked="0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left" vertical="top" wrapText="1"/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left" vertical="top"/>
      <protection locked="0"/>
    </xf>
    <xf numFmtId="0" fontId="1" fillId="0" borderId="3" xfId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horizontal="left" vertical="top" wrapText="1"/>
      <protection locked="0"/>
    </xf>
    <xf numFmtId="0" fontId="6" fillId="0" borderId="22" xfId="1" applyFont="1" applyBorder="1" applyAlignment="1" applyProtection="1">
      <alignment horizontal="left" vertical="top" wrapText="1"/>
      <protection locked="0"/>
    </xf>
    <xf numFmtId="0" fontId="6" fillId="0" borderId="23" xfId="1" applyFont="1" applyBorder="1" applyAlignment="1" applyProtection="1">
      <alignment horizontal="left" vertical="top" wrapText="1"/>
      <protection locked="0"/>
    </xf>
    <xf numFmtId="0" fontId="6" fillId="0" borderId="24" xfId="1" applyFont="1" applyBorder="1" applyAlignment="1" applyProtection="1">
      <alignment horizontal="left" vertical="top" wrapText="1"/>
      <protection locked="0"/>
    </xf>
    <xf numFmtId="164" fontId="7" fillId="0" borderId="22" xfId="1" applyNumberFormat="1" applyFont="1" applyBorder="1" applyAlignment="1">
      <alignment horizontal="left" vertical="top"/>
    </xf>
    <xf numFmtId="164" fontId="7" fillId="0" borderId="23" xfId="1" applyNumberFormat="1" applyFont="1" applyBorder="1" applyAlignment="1">
      <alignment horizontal="left" vertical="top"/>
    </xf>
    <xf numFmtId="164" fontId="7" fillId="0" borderId="24" xfId="1" applyNumberFormat="1" applyFont="1" applyBorder="1" applyAlignment="1">
      <alignment horizontal="left" vertical="top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 applyProtection="1">
      <alignment horizontal="left"/>
      <protection locked="0"/>
    </xf>
    <xf numFmtId="0" fontId="1" fillId="0" borderId="35" xfId="1" applyBorder="1" applyAlignment="1" applyProtection="1">
      <alignment horizontal="left"/>
      <protection locked="0"/>
    </xf>
    <xf numFmtId="44" fontId="1" fillId="4" borderId="36" xfId="1" applyNumberFormat="1" applyFill="1" applyBorder="1" applyAlignment="1" applyProtection="1">
      <alignment horizontal="center"/>
      <protection locked="0"/>
    </xf>
    <xf numFmtId="44" fontId="1" fillId="4" borderId="37" xfId="1" applyNumberFormat="1" applyFill="1" applyBorder="1" applyAlignment="1" applyProtection="1">
      <alignment horizontal="center"/>
      <protection locked="0"/>
    </xf>
    <xf numFmtId="44" fontId="1" fillId="0" borderId="35" xfId="1" applyNumberFormat="1" applyBorder="1" applyAlignment="1">
      <alignment horizontal="center"/>
    </xf>
    <xf numFmtId="44" fontId="1" fillId="0" borderId="38" xfId="1" applyNumberFormat="1" applyBorder="1" applyAlignment="1">
      <alignment horizontal="center"/>
    </xf>
    <xf numFmtId="0" fontId="8" fillId="0" borderId="47" xfId="1" applyFont="1" applyBorder="1" applyAlignment="1">
      <alignment horizontal="center"/>
    </xf>
    <xf numFmtId="0" fontId="8" fillId="0" borderId="48" xfId="1" applyFont="1" applyBorder="1" applyAlignment="1">
      <alignment horizontal="center"/>
    </xf>
    <xf numFmtId="166" fontId="1" fillId="0" borderId="49" xfId="1" applyNumberFormat="1" applyBorder="1" applyAlignment="1">
      <alignment horizontal="center"/>
    </xf>
    <xf numFmtId="166" fontId="1" fillId="0" borderId="50" xfId="1" applyNumberFormat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0" borderId="43" xfId="1" applyBorder="1" applyAlignment="1">
      <alignment horizontal="center"/>
    </xf>
    <xf numFmtId="166" fontId="1" fillId="0" borderId="44" xfId="1" applyNumberFormat="1" applyBorder="1" applyAlignment="1">
      <alignment horizontal="center"/>
    </xf>
    <xf numFmtId="166" fontId="1" fillId="0" borderId="45" xfId="1" applyNumberFormat="1" applyBorder="1" applyAlignment="1">
      <alignment horizontal="center"/>
    </xf>
    <xf numFmtId="166" fontId="1" fillId="0" borderId="43" xfId="1" applyNumberFormat="1" applyBorder="1" applyAlignment="1">
      <alignment horizontal="center"/>
    </xf>
    <xf numFmtId="166" fontId="1" fillId="0" borderId="46" xfId="1" applyNumberFormat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52" xfId="1" applyFont="1" applyBorder="1" applyAlignment="1">
      <alignment horizontal="right"/>
    </xf>
    <xf numFmtId="0" fontId="11" fillId="0" borderId="5" xfId="1" applyFont="1" applyBorder="1" applyAlignment="1">
      <alignment horizontal="center" vertical="center" readingOrder="1"/>
    </xf>
    <xf numFmtId="0" fontId="11" fillId="0" borderId="6" xfId="1" applyFont="1" applyBorder="1" applyAlignment="1">
      <alignment horizontal="center" vertical="center" readingOrder="1"/>
    </xf>
    <xf numFmtId="0" fontId="11" fillId="0" borderId="7" xfId="1" applyFont="1" applyBorder="1" applyAlignment="1">
      <alignment horizontal="center" vertical="center" readingOrder="1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166" fontId="8" fillId="0" borderId="29" xfId="1" applyNumberFormat="1" applyFont="1" applyBorder="1" applyAlignment="1">
      <alignment horizontal="center"/>
    </xf>
    <xf numFmtId="166" fontId="8" fillId="0" borderId="33" xfId="1" applyNumberFormat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8" fillId="0" borderId="52" xfId="1" applyFont="1" applyBorder="1" applyAlignment="1">
      <alignment horizontal="right"/>
    </xf>
    <xf numFmtId="0" fontId="11" fillId="0" borderId="8" xfId="1" applyFont="1" applyBorder="1" applyAlignment="1">
      <alignment horizontal="center" vertical="top" readingOrder="1"/>
    </xf>
    <xf numFmtId="0" fontId="11" fillId="0" borderId="9" xfId="1" applyFont="1" applyBorder="1" applyAlignment="1">
      <alignment horizontal="center" vertical="top" readingOrder="1"/>
    </xf>
    <xf numFmtId="0" fontId="11" fillId="0" borderId="10" xfId="1" applyFont="1" applyBorder="1" applyAlignment="1">
      <alignment horizontal="center" vertical="top" readingOrder="1"/>
    </xf>
    <xf numFmtId="0" fontId="11" fillId="0" borderId="14" xfId="1" applyFont="1" applyBorder="1" applyAlignment="1">
      <alignment horizontal="center" vertical="top" readingOrder="1"/>
    </xf>
    <xf numFmtId="0" fontId="11" fillId="0" borderId="0" xfId="1" applyFont="1" applyAlignment="1">
      <alignment horizontal="center" vertical="top" readingOrder="1"/>
    </xf>
    <xf numFmtId="0" fontId="11" fillId="0" borderId="15" xfId="1" applyFont="1" applyBorder="1" applyAlignment="1">
      <alignment horizontal="center" vertical="top" readingOrder="1"/>
    </xf>
    <xf numFmtId="0" fontId="11" fillId="0" borderId="19" xfId="1" applyFont="1" applyBorder="1" applyAlignment="1">
      <alignment horizontal="center" vertical="top" readingOrder="1"/>
    </xf>
    <xf numFmtId="0" fontId="11" fillId="0" borderId="20" xfId="1" applyFont="1" applyBorder="1" applyAlignment="1">
      <alignment horizontal="center" vertical="top" readingOrder="1"/>
    </xf>
    <xf numFmtId="0" fontId="11" fillId="0" borderId="21" xfId="1" applyFont="1" applyBorder="1" applyAlignment="1">
      <alignment horizontal="center" vertical="top" readingOrder="1"/>
    </xf>
    <xf numFmtId="166" fontId="8" fillId="0" borderId="34" xfId="1" applyNumberFormat="1" applyFont="1" applyBorder="1" applyAlignment="1">
      <alignment horizontal="center"/>
    </xf>
    <xf numFmtId="166" fontId="8" fillId="0" borderId="38" xfId="1" applyNumberFormat="1" applyFont="1" applyBorder="1" applyAlignment="1">
      <alignment horizontal="center"/>
    </xf>
    <xf numFmtId="166" fontId="8" fillId="0" borderId="42" xfId="1" applyNumberFormat="1" applyFont="1" applyBorder="1" applyAlignment="1">
      <alignment horizontal="center"/>
    </xf>
    <xf numFmtId="166" fontId="8" fillId="0" borderId="46" xfId="1" applyNumberFormat="1" applyFont="1" applyBorder="1" applyAlignment="1">
      <alignment horizontal="center"/>
    </xf>
    <xf numFmtId="0" fontId="1" fillId="6" borderId="19" xfId="1" applyFill="1" applyBorder="1" applyAlignment="1">
      <alignment horizontal="center"/>
    </xf>
    <xf numFmtId="0" fontId="1" fillId="6" borderId="20" xfId="1" applyFill="1" applyBorder="1" applyAlignment="1">
      <alignment horizontal="center"/>
    </xf>
    <xf numFmtId="166" fontId="1" fillId="6" borderId="20" xfId="1" applyNumberFormat="1" applyFill="1" applyBorder="1" applyAlignment="1">
      <alignment horizontal="center"/>
    </xf>
    <xf numFmtId="166" fontId="1" fillId="6" borderId="21" xfId="1" applyNumberFormat="1" applyFill="1" applyBorder="1" applyAlignment="1">
      <alignment horizontal="center"/>
    </xf>
    <xf numFmtId="0" fontId="1" fillId="6" borderId="0" xfId="1" applyFill="1"/>
    <xf numFmtId="165" fontId="1" fillId="6" borderId="20" xfId="1" applyNumberFormat="1" applyFill="1" applyBorder="1" applyProtection="1">
      <protection locked="0"/>
    </xf>
    <xf numFmtId="0" fontId="1" fillId="6" borderId="20" xfId="1" applyFill="1" applyBorder="1"/>
    <xf numFmtId="166" fontId="1" fillId="6" borderId="21" xfId="1" applyNumberFormat="1" applyFill="1" applyBorder="1"/>
    <xf numFmtId="0" fontId="1" fillId="0" borderId="0" xfId="1" applyBorder="1"/>
    <xf numFmtId="0" fontId="1" fillId="0" borderId="59" xfId="1" applyBorder="1" applyAlignment="1">
      <alignment horizontal="center"/>
    </xf>
    <xf numFmtId="165" fontId="1" fillId="0" borderId="58" xfId="1" applyNumberFormat="1" applyBorder="1" applyProtection="1">
      <protection locked="0"/>
    </xf>
    <xf numFmtId="166" fontId="1" fillId="0" borderId="62" xfId="1" applyNumberFormat="1" applyBorder="1"/>
    <xf numFmtId="0" fontId="0" fillId="7" borderId="0" xfId="0" applyFill="1"/>
    <xf numFmtId="166" fontId="1" fillId="7" borderId="60" xfId="1" applyNumberFormat="1" applyFill="1" applyBorder="1" applyAlignment="1">
      <alignment horizontal="center"/>
    </xf>
    <xf numFmtId="166" fontId="1" fillId="7" borderId="61" xfId="1" applyNumberFormat="1" applyFill="1" applyBorder="1" applyAlignment="1">
      <alignment horizontal="center"/>
    </xf>
    <xf numFmtId="166" fontId="1" fillId="7" borderId="58" xfId="1" applyNumberFormat="1" applyFill="1" applyBorder="1" applyAlignment="1">
      <alignment horizontal="center"/>
    </xf>
    <xf numFmtId="166" fontId="1" fillId="7" borderId="62" xfId="1" applyNumberFormat="1" applyFill="1" applyBorder="1" applyAlignment="1">
      <alignment horizontal="center"/>
    </xf>
    <xf numFmtId="0" fontId="1" fillId="7" borderId="59" xfId="1" applyFill="1" applyBorder="1" applyAlignment="1">
      <alignment horizontal="center" wrapText="1"/>
    </xf>
    <xf numFmtId="0" fontId="1" fillId="7" borderId="58" xfId="1" applyFill="1" applyBorder="1" applyAlignment="1">
      <alignment horizontal="center" wrapText="1"/>
    </xf>
    <xf numFmtId="0" fontId="14" fillId="0" borderId="0" xfId="0" applyFont="1"/>
    <xf numFmtId="166" fontId="1" fillId="8" borderId="54" xfId="2" applyNumberFormat="1" applyFont="1" applyFill="1" applyBorder="1" applyProtection="1">
      <protection locked="0"/>
    </xf>
    <xf numFmtId="0" fontId="0" fillId="6" borderId="0" xfId="0" applyFill="1"/>
  </cellXfs>
  <cellStyles count="3">
    <cellStyle name="Monétaire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M58"/>
  <sheetViews>
    <sheetView topLeftCell="A10" zoomScale="115" zoomScaleNormal="115" workbookViewId="0">
      <selection activeCell="I24" sqref="I24"/>
    </sheetView>
  </sheetViews>
  <sheetFormatPr baseColWidth="10" defaultRowHeight="15" x14ac:dyDescent="0.25"/>
  <cols>
    <col min="1" max="1" width="21.42578125" style="79" customWidth="1"/>
    <col min="2" max="2" width="11.85546875" style="79" bestFit="1" customWidth="1"/>
    <col min="3" max="3" width="13.28515625" style="79" bestFit="1" customWidth="1"/>
    <col min="4" max="4" width="6.28515625" style="79" customWidth="1"/>
    <col min="5" max="5" width="13.28515625" style="79" bestFit="1" customWidth="1"/>
    <col min="6" max="6" width="8.140625" style="79" bestFit="1" customWidth="1"/>
    <col min="7" max="7" width="13.28515625" style="79" bestFit="1" customWidth="1"/>
    <col min="8" max="8" width="8.28515625" style="79" customWidth="1"/>
    <col min="9" max="9" width="13" style="79" bestFit="1" customWidth="1"/>
    <col min="10" max="10" width="11.42578125" style="79"/>
    <col min="11" max="12" width="14.5703125" style="79" bestFit="1" customWidth="1"/>
    <col min="13" max="13" width="11.42578125" style="78"/>
  </cols>
  <sheetData>
    <row r="1" spans="1:12" ht="30.75" thickBot="1" x14ac:dyDescent="0.3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200"/>
      <c r="K1" s="76" t="s">
        <v>1</v>
      </c>
      <c r="L1" s="77">
        <v>1</v>
      </c>
    </row>
    <row r="2" spans="1:12" ht="15.75" thickBot="1" x14ac:dyDescent="0.3"/>
    <row r="3" spans="1:12" ht="16.5" customHeight="1" thickBot="1" x14ac:dyDescent="0.3">
      <c r="A3" s="201"/>
      <c r="B3" s="202"/>
      <c r="C3" s="202"/>
      <c r="D3" s="202"/>
      <c r="E3" s="202"/>
      <c r="F3" s="202"/>
      <c r="G3" s="202"/>
      <c r="H3" s="202"/>
      <c r="I3" s="203"/>
      <c r="J3" s="204"/>
      <c r="K3" s="205"/>
      <c r="L3" s="206"/>
    </row>
    <row r="4" spans="1:12" ht="15.75" thickBot="1" x14ac:dyDescent="0.3">
      <c r="A4" s="213"/>
      <c r="B4" s="214"/>
      <c r="C4" s="214"/>
      <c r="D4" s="214"/>
      <c r="E4" s="214"/>
      <c r="F4" s="214"/>
      <c r="G4" s="214"/>
      <c r="H4" s="214"/>
      <c r="I4" s="215"/>
      <c r="J4" s="207"/>
      <c r="K4" s="208"/>
      <c r="L4" s="209"/>
    </row>
    <row r="5" spans="1:12" ht="16.5" thickBot="1" x14ac:dyDescent="0.3">
      <c r="A5" s="216"/>
      <c r="B5" s="217"/>
      <c r="C5" s="217"/>
      <c r="D5" s="217"/>
      <c r="E5" s="217"/>
      <c r="F5" s="217"/>
      <c r="G5" s="217"/>
      <c r="H5" s="217"/>
      <c r="I5" s="218"/>
      <c r="J5" s="210"/>
      <c r="K5" s="211"/>
      <c r="L5" s="212"/>
    </row>
    <row r="6" spans="1:12" ht="16.5" thickBot="1" x14ac:dyDescent="0.3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1"/>
    </row>
    <row r="7" spans="1:12" ht="15.75" thickBot="1" x14ac:dyDescent="0.3"/>
    <row r="8" spans="1:12" ht="66.75" customHeight="1" thickBot="1" x14ac:dyDescent="0.3">
      <c r="A8" s="222"/>
      <c r="B8" s="223"/>
      <c r="C8" s="223"/>
      <c r="D8" s="223"/>
      <c r="E8" s="224"/>
      <c r="F8" s="222"/>
      <c r="G8" s="223"/>
      <c r="H8" s="223"/>
      <c r="I8" s="223"/>
      <c r="J8" s="223"/>
      <c r="K8" s="223"/>
      <c r="L8" s="224"/>
    </row>
    <row r="9" spans="1:12" ht="16.5" thickBot="1" x14ac:dyDescent="0.3">
      <c r="A9" s="225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7"/>
    </row>
    <row r="10" spans="1:12" ht="63" customHeight="1" thickBot="1" x14ac:dyDescent="0.3">
      <c r="A10" s="228"/>
      <c r="B10" s="229"/>
      <c r="C10" s="229"/>
      <c r="D10" s="229"/>
      <c r="E10" s="230"/>
      <c r="F10" s="231"/>
      <c r="G10" s="232"/>
      <c r="H10" s="232"/>
      <c r="I10" s="232"/>
      <c r="J10" s="232"/>
      <c r="K10" s="232"/>
      <c r="L10" s="233"/>
    </row>
    <row r="11" spans="1:12" ht="16.5" thickTop="1" thickBot="1" x14ac:dyDescent="0.3">
      <c r="A11" s="194" t="s">
        <v>3</v>
      </c>
      <c r="B11" s="195"/>
      <c r="C11" s="195"/>
      <c r="D11" s="195"/>
      <c r="E11" s="195"/>
      <c r="F11" s="196"/>
      <c r="G11" s="197"/>
      <c r="I11" s="194" t="s">
        <v>4</v>
      </c>
      <c r="J11" s="195"/>
      <c r="K11" s="195"/>
      <c r="L11" s="197"/>
    </row>
    <row r="12" spans="1:12" ht="15.75" thickBot="1" x14ac:dyDescent="0.3">
      <c r="A12" s="189"/>
      <c r="B12" s="190"/>
      <c r="C12" s="80" t="s">
        <v>5</v>
      </c>
      <c r="D12" s="191" t="s">
        <v>6</v>
      </c>
      <c r="E12" s="192"/>
      <c r="F12" s="190" t="s">
        <v>7</v>
      </c>
      <c r="G12" s="193"/>
      <c r="I12" s="81" t="s">
        <v>1</v>
      </c>
      <c r="J12" s="82" t="s">
        <v>8</v>
      </c>
      <c r="K12" s="82" t="s">
        <v>6</v>
      </c>
      <c r="L12" s="83" t="s">
        <v>7</v>
      </c>
    </row>
    <row r="13" spans="1:12" ht="15.75" thickBot="1" x14ac:dyDescent="0.3">
      <c r="A13" s="177" t="s">
        <v>9</v>
      </c>
      <c r="B13" s="178"/>
      <c r="C13" s="74">
        <v>44865</v>
      </c>
      <c r="D13" s="179">
        <v>13345.05</v>
      </c>
      <c r="E13" s="180"/>
      <c r="F13" s="181">
        <f t="shared" ref="F13:F18" si="0">D13*1.2</f>
        <v>16014.059999999998</v>
      </c>
      <c r="G13" s="182"/>
      <c r="I13" s="84">
        <v>1</v>
      </c>
      <c r="J13" s="85"/>
      <c r="K13" s="86">
        <v>0</v>
      </c>
      <c r="L13" s="87">
        <f>K13*1.2</f>
        <v>0</v>
      </c>
    </row>
    <row r="14" spans="1:12" ht="15.75" thickBot="1" x14ac:dyDescent="0.3">
      <c r="A14" s="177" t="s">
        <v>10</v>
      </c>
      <c r="B14" s="178"/>
      <c r="C14" s="74">
        <v>0</v>
      </c>
      <c r="D14" s="179">
        <v>0</v>
      </c>
      <c r="E14" s="180"/>
      <c r="F14" s="181">
        <f t="shared" si="0"/>
        <v>0</v>
      </c>
      <c r="G14" s="182"/>
      <c r="I14" s="88">
        <v>2</v>
      </c>
      <c r="J14" s="89"/>
      <c r="K14" s="90">
        <v>0</v>
      </c>
      <c r="L14" s="91">
        <f t="shared" ref="L14:L18" si="1">K14*1.2</f>
        <v>0</v>
      </c>
    </row>
    <row r="15" spans="1:12" ht="15.75" thickBot="1" x14ac:dyDescent="0.3">
      <c r="A15" s="177" t="s">
        <v>11</v>
      </c>
      <c r="B15" s="178"/>
      <c r="C15" s="74">
        <v>0</v>
      </c>
      <c r="D15" s="179">
        <v>0</v>
      </c>
      <c r="E15" s="180"/>
      <c r="F15" s="181">
        <f t="shared" si="0"/>
        <v>0</v>
      </c>
      <c r="G15" s="182"/>
      <c r="I15" s="88">
        <v>3</v>
      </c>
      <c r="J15" s="89"/>
      <c r="K15" s="90">
        <v>0</v>
      </c>
      <c r="L15" s="91">
        <f t="shared" si="1"/>
        <v>0</v>
      </c>
    </row>
    <row r="16" spans="1:12" ht="15.75" thickBot="1" x14ac:dyDescent="0.3">
      <c r="A16" s="177" t="s">
        <v>12</v>
      </c>
      <c r="B16" s="178"/>
      <c r="C16" s="74"/>
      <c r="D16" s="179"/>
      <c r="E16" s="180"/>
      <c r="F16" s="181">
        <f t="shared" si="0"/>
        <v>0</v>
      </c>
      <c r="G16" s="182"/>
      <c r="I16" s="88">
        <v>4</v>
      </c>
      <c r="J16" s="89"/>
      <c r="K16" s="92">
        <v>0</v>
      </c>
      <c r="L16" s="91">
        <f t="shared" si="1"/>
        <v>0</v>
      </c>
    </row>
    <row r="17" spans="1:12" ht="15.75" thickBot="1" x14ac:dyDescent="0.3">
      <c r="A17" s="177" t="s">
        <v>13</v>
      </c>
      <c r="B17" s="178"/>
      <c r="C17" s="74"/>
      <c r="D17" s="179"/>
      <c r="E17" s="180"/>
      <c r="F17" s="181">
        <f t="shared" si="0"/>
        <v>0</v>
      </c>
      <c r="G17" s="182"/>
      <c r="I17" s="88">
        <v>5</v>
      </c>
      <c r="J17" s="89"/>
      <c r="K17" s="92"/>
      <c r="L17" s="91">
        <f t="shared" si="1"/>
        <v>0</v>
      </c>
    </row>
    <row r="18" spans="1:12" ht="15.75" thickBot="1" x14ac:dyDescent="0.3">
      <c r="A18" s="93" t="s">
        <v>14</v>
      </c>
      <c r="B18" s="94"/>
      <c r="C18" s="94"/>
      <c r="D18" s="179"/>
      <c r="E18" s="180"/>
      <c r="F18" s="181">
        <f t="shared" si="0"/>
        <v>0</v>
      </c>
      <c r="G18" s="182"/>
      <c r="I18" s="88">
        <v>6</v>
      </c>
      <c r="J18" s="89"/>
      <c r="K18" s="92"/>
      <c r="L18" s="91">
        <f t="shared" si="1"/>
        <v>0</v>
      </c>
    </row>
    <row r="19" spans="1:12" ht="15.75" thickBot="1" x14ac:dyDescent="0.3">
      <c r="A19" s="183"/>
      <c r="B19" s="184"/>
      <c r="C19" s="184"/>
      <c r="D19" s="185"/>
      <c r="E19" s="186"/>
      <c r="F19" s="187"/>
      <c r="G19" s="188"/>
      <c r="I19" s="95">
        <v>7</v>
      </c>
      <c r="J19" s="96"/>
      <c r="K19" s="97"/>
      <c r="L19" s="98"/>
    </row>
    <row r="20" spans="1:12" ht="15.75" thickBot="1" x14ac:dyDescent="0.3">
      <c r="A20" s="153" t="s">
        <v>15</v>
      </c>
      <c r="B20" s="154"/>
      <c r="C20" s="154"/>
      <c r="D20" s="174">
        <f>SUM(D13:E19)</f>
        <v>13345.05</v>
      </c>
      <c r="E20" s="175"/>
      <c r="F20" s="174">
        <f>SUM(F13:G19)</f>
        <v>16014.059999999998</v>
      </c>
      <c r="G20" s="176"/>
      <c r="I20" s="153" t="s">
        <v>15</v>
      </c>
      <c r="J20" s="154"/>
      <c r="K20" s="99">
        <f>SUM(K13:K19)</f>
        <v>0</v>
      </c>
      <c r="L20" s="100">
        <f>SUM(L13:L19)</f>
        <v>0</v>
      </c>
    </row>
    <row r="22" spans="1:12" x14ac:dyDescent="0.25">
      <c r="A22" s="155" t="s">
        <v>16</v>
      </c>
      <c r="B22" s="156"/>
      <c r="C22" s="101">
        <v>800.7</v>
      </c>
      <c r="E22" s="48"/>
    </row>
    <row r="24" spans="1:12" x14ac:dyDescent="0.25">
      <c r="A24" s="151" t="s">
        <v>17</v>
      </c>
      <c r="B24" s="152"/>
      <c r="C24" s="103">
        <f>+C22*1.2</f>
        <v>960.84</v>
      </c>
      <c r="E24" s="104"/>
      <c r="F24" s="105"/>
    </row>
    <row r="25" spans="1:12" x14ac:dyDescent="0.25">
      <c r="A25" s="106"/>
      <c r="B25" s="106"/>
      <c r="C25" s="48"/>
    </row>
    <row r="26" spans="1:12" x14ac:dyDescent="0.25">
      <c r="A26" s="151" t="s">
        <v>18</v>
      </c>
      <c r="B26" s="152"/>
      <c r="C26" s="101">
        <v>0</v>
      </c>
      <c r="E26" s="48"/>
      <c r="F26" s="48"/>
    </row>
    <row r="27" spans="1:12" x14ac:dyDescent="0.25">
      <c r="A27" s="151" t="s">
        <v>19</v>
      </c>
      <c r="B27" s="152"/>
      <c r="C27" s="103">
        <f>C26*1.2</f>
        <v>0</v>
      </c>
    </row>
    <row r="28" spans="1:12" ht="39.75" thickBot="1" x14ac:dyDescent="0.3">
      <c r="C28" s="106" t="s">
        <v>20</v>
      </c>
      <c r="E28" s="106" t="s">
        <v>20</v>
      </c>
      <c r="G28" s="106" t="s">
        <v>21</v>
      </c>
      <c r="H28" s="107" t="s">
        <v>22</v>
      </c>
      <c r="I28" s="108" t="s">
        <v>21</v>
      </c>
      <c r="J28" s="108"/>
    </row>
    <row r="29" spans="1:12" x14ac:dyDescent="0.25">
      <c r="C29" s="106" t="s">
        <v>23</v>
      </c>
      <c r="E29" s="106" t="s">
        <v>24</v>
      </c>
      <c r="G29" s="106" t="s">
        <v>25</v>
      </c>
      <c r="I29" s="108" t="s">
        <v>26</v>
      </c>
      <c r="J29" s="165"/>
      <c r="K29" s="166"/>
      <c r="L29" s="167"/>
    </row>
    <row r="30" spans="1:12" x14ac:dyDescent="0.25">
      <c r="J30" s="168"/>
      <c r="K30" s="169"/>
      <c r="L30" s="170"/>
    </row>
    <row r="31" spans="1:12" x14ac:dyDescent="0.25">
      <c r="A31" s="151" t="s">
        <v>27</v>
      </c>
      <c r="B31" s="152"/>
      <c r="C31" s="109">
        <v>0</v>
      </c>
      <c r="D31" s="110"/>
      <c r="E31" s="35">
        <f>+G31+C31</f>
        <v>13345.05</v>
      </c>
      <c r="F31" s="110"/>
      <c r="G31" s="109">
        <v>13345.05</v>
      </c>
      <c r="I31" s="111">
        <f t="shared" ref="I31:I38" si="2">G31*1.2</f>
        <v>16014.059999999998</v>
      </c>
      <c r="J31" s="168"/>
      <c r="K31" s="169"/>
      <c r="L31" s="170"/>
    </row>
    <row r="32" spans="1:12" x14ac:dyDescent="0.25">
      <c r="A32" s="102"/>
      <c r="B32" s="112" t="s">
        <v>28</v>
      </c>
      <c r="C32" s="35">
        <v>0</v>
      </c>
      <c r="D32" s="113"/>
      <c r="E32" s="35">
        <f>+G32+C32</f>
        <v>133.45050000000001</v>
      </c>
      <c r="F32" s="113"/>
      <c r="G32" s="39">
        <f>G31*H32</f>
        <v>133.45050000000001</v>
      </c>
      <c r="H32" s="114">
        <v>0.01</v>
      </c>
      <c r="I32" s="111">
        <f t="shared" si="2"/>
        <v>160.14060000000001</v>
      </c>
      <c r="J32" s="168"/>
      <c r="K32" s="169"/>
      <c r="L32" s="170"/>
    </row>
    <row r="33" spans="1:12" x14ac:dyDescent="0.25">
      <c r="A33" s="151" t="s">
        <v>29</v>
      </c>
      <c r="B33" s="152"/>
      <c r="C33" s="35">
        <v>0</v>
      </c>
      <c r="D33" s="48"/>
      <c r="E33" s="103">
        <v>0</v>
      </c>
      <c r="F33" s="48"/>
      <c r="G33" s="101">
        <v>0</v>
      </c>
      <c r="I33" s="111">
        <f t="shared" si="2"/>
        <v>0</v>
      </c>
      <c r="J33" s="168"/>
      <c r="K33" s="169"/>
      <c r="L33" s="170"/>
    </row>
    <row r="34" spans="1:12" x14ac:dyDescent="0.25">
      <c r="A34" s="151" t="s">
        <v>30</v>
      </c>
      <c r="B34" s="152"/>
      <c r="C34" s="35">
        <v>0</v>
      </c>
      <c r="D34" s="48"/>
      <c r="E34" s="103">
        <v>0</v>
      </c>
      <c r="F34" s="48"/>
      <c r="G34" s="101">
        <v>0</v>
      </c>
      <c r="I34" s="111">
        <f t="shared" si="2"/>
        <v>0</v>
      </c>
      <c r="J34" s="168"/>
      <c r="K34" s="169"/>
      <c r="L34" s="170"/>
    </row>
    <row r="35" spans="1:12" x14ac:dyDescent="0.25">
      <c r="A35" s="151" t="s">
        <v>31</v>
      </c>
      <c r="B35" s="152"/>
      <c r="C35" s="35">
        <v>0</v>
      </c>
      <c r="D35" s="115"/>
      <c r="E35" s="39">
        <f>G35+C35</f>
        <v>0</v>
      </c>
      <c r="F35" s="48"/>
      <c r="G35" s="116">
        <f>IF($C$22=0,$G$31*0.05,IF(AND($G$31&gt;=($C$22/0.05),$C$31&gt;=($C$22/0.05)),$G$31*0.05,IF(($C$31-($C$22/0.05)=0),$G$31*0.05,IF(($G$31+$C$31)&gt;($C$22/0.05),(($G$31+$C$31)-($C$22/0.05))*0.05,0))))</f>
        <v>0</v>
      </c>
      <c r="I35" s="111">
        <f>G35*1.2</f>
        <v>0</v>
      </c>
      <c r="J35" s="168"/>
      <c r="K35" s="169"/>
      <c r="L35" s="170"/>
    </row>
    <row r="36" spans="1:12" x14ac:dyDescent="0.25">
      <c r="A36" s="151" t="s">
        <v>32</v>
      </c>
      <c r="B36" s="152"/>
      <c r="C36" s="35">
        <v>0</v>
      </c>
      <c r="D36" s="115"/>
      <c r="E36" s="39">
        <f>G36+C36</f>
        <v>0</v>
      </c>
      <c r="F36" s="48"/>
      <c r="G36" s="44">
        <f>G31*H36</f>
        <v>0</v>
      </c>
      <c r="H36" s="114">
        <v>0</v>
      </c>
      <c r="I36" s="111">
        <f>G36*1.2</f>
        <v>0</v>
      </c>
      <c r="J36" s="168"/>
      <c r="K36" s="169"/>
      <c r="L36" s="170"/>
    </row>
    <row r="37" spans="1:12" x14ac:dyDescent="0.25">
      <c r="A37" s="151" t="s">
        <v>33</v>
      </c>
      <c r="B37" s="152"/>
      <c r="C37" s="117">
        <v>0</v>
      </c>
      <c r="D37" s="48"/>
      <c r="E37" s="44">
        <f>G37+C37</f>
        <v>0</v>
      </c>
      <c r="F37" s="48"/>
      <c r="G37" s="117">
        <v>0</v>
      </c>
      <c r="I37" s="111">
        <f t="shared" si="2"/>
        <v>0</v>
      </c>
      <c r="J37" s="168"/>
      <c r="K37" s="169"/>
      <c r="L37" s="170"/>
    </row>
    <row r="38" spans="1:12" x14ac:dyDescent="0.25">
      <c r="A38" s="151" t="s">
        <v>34</v>
      </c>
      <c r="B38" s="152"/>
      <c r="C38" s="118">
        <v>0</v>
      </c>
      <c r="D38" s="48"/>
      <c r="E38" s="119">
        <f>G38+C38</f>
        <v>0</v>
      </c>
      <c r="F38" s="48"/>
      <c r="G38" s="119">
        <v>0</v>
      </c>
      <c r="I38" s="111">
        <f t="shared" si="2"/>
        <v>0</v>
      </c>
      <c r="J38" s="168"/>
      <c r="K38" s="169"/>
      <c r="L38" s="170"/>
    </row>
    <row r="39" spans="1:12" x14ac:dyDescent="0.25">
      <c r="A39" s="151" t="s">
        <v>35</v>
      </c>
      <c r="B39" s="152"/>
      <c r="C39" s="103">
        <f>SUM(C35:C38)</f>
        <v>0</v>
      </c>
      <c r="D39" s="48"/>
      <c r="E39" s="103">
        <f>G39+C39</f>
        <v>0</v>
      </c>
      <c r="F39" s="48"/>
      <c r="G39" s="103">
        <f>SUM(G35:G38)</f>
        <v>0</v>
      </c>
      <c r="I39" s="111">
        <f>SUM(I35:I38)</f>
        <v>0</v>
      </c>
      <c r="J39" s="168"/>
      <c r="K39" s="169"/>
      <c r="L39" s="170"/>
    </row>
    <row r="40" spans="1:12" ht="15.75" thickBot="1" x14ac:dyDescent="0.3">
      <c r="A40" s="102"/>
      <c r="B40" s="102"/>
      <c r="C40" s="48"/>
      <c r="D40" s="48"/>
      <c r="E40" s="48"/>
      <c r="F40" s="48"/>
      <c r="G40" s="48"/>
      <c r="J40" s="168"/>
      <c r="K40" s="169"/>
      <c r="L40" s="170"/>
    </row>
    <row r="41" spans="1:12" ht="15.75" thickBot="1" x14ac:dyDescent="0.3">
      <c r="A41" s="151" t="s">
        <v>15</v>
      </c>
      <c r="B41" s="152"/>
      <c r="C41" s="120">
        <f>(C31+C33+C34)-C39</f>
        <v>0</v>
      </c>
      <c r="D41" s="48"/>
      <c r="E41" s="103">
        <f>E31-E39</f>
        <v>13345.05</v>
      </c>
      <c r="F41" s="48"/>
      <c r="G41" s="48"/>
      <c r="J41" s="168"/>
      <c r="K41" s="169"/>
      <c r="L41" s="170"/>
    </row>
    <row r="42" spans="1:12" ht="15.75" thickBot="1" x14ac:dyDescent="0.3">
      <c r="A42" s="151" t="s">
        <v>36</v>
      </c>
      <c r="B42" s="151"/>
      <c r="C42" s="48"/>
      <c r="D42" s="48"/>
      <c r="E42" s="48"/>
      <c r="F42" s="48"/>
      <c r="G42" s="120">
        <f>(G31+G33+G34)-G39</f>
        <v>13345.05</v>
      </c>
      <c r="I42" s="121">
        <f>(I31+I33+I34)-I39</f>
        <v>16014.059999999998</v>
      </c>
      <c r="J42" s="171"/>
      <c r="K42" s="172"/>
      <c r="L42" s="173"/>
    </row>
    <row r="43" spans="1:12" x14ac:dyDescent="0.25">
      <c r="A43" s="102"/>
      <c r="B43" s="102"/>
      <c r="C43" s="48"/>
      <c r="D43" s="48"/>
      <c r="E43" s="48"/>
      <c r="F43" s="48"/>
      <c r="G43" s="48"/>
    </row>
    <row r="44" spans="1:12" ht="15.75" thickBot="1" x14ac:dyDescent="0.3"/>
    <row r="45" spans="1:12" ht="15.75" thickBot="1" x14ac:dyDescent="0.3">
      <c r="A45" s="122"/>
      <c r="B45" s="123"/>
      <c r="C45" s="123"/>
      <c r="D45" s="123"/>
      <c r="E45" s="124"/>
      <c r="F45" s="125"/>
      <c r="G45" s="157"/>
      <c r="H45" s="158"/>
      <c r="I45" s="158"/>
      <c r="J45" s="158"/>
      <c r="K45" s="158"/>
      <c r="L45" s="159"/>
    </row>
    <row r="46" spans="1:12" ht="15.75" thickBot="1" x14ac:dyDescent="0.3">
      <c r="A46" s="160"/>
      <c r="B46" s="161"/>
      <c r="C46" s="161"/>
      <c r="D46" s="161"/>
      <c r="E46" s="162"/>
      <c r="F46" s="126"/>
      <c r="G46" s="127"/>
      <c r="H46" s="128"/>
      <c r="I46" s="128"/>
      <c r="J46" s="128"/>
      <c r="K46" s="128"/>
      <c r="L46" s="129"/>
    </row>
    <row r="47" spans="1:12" ht="15.75" thickBot="1" x14ac:dyDescent="0.3">
      <c r="A47" s="130"/>
      <c r="B47" s="131"/>
      <c r="C47" s="131"/>
      <c r="D47" s="131"/>
      <c r="E47" s="132"/>
      <c r="F47" s="125"/>
      <c r="G47" s="130"/>
      <c r="H47" s="131"/>
      <c r="I47" s="131"/>
      <c r="J47" s="131"/>
      <c r="K47" s="131"/>
      <c r="L47" s="132"/>
    </row>
    <row r="48" spans="1:12" ht="15.75" thickBot="1" x14ac:dyDescent="0.3">
      <c r="A48" s="130"/>
      <c r="B48" s="131"/>
      <c r="C48" s="131"/>
      <c r="D48" s="131"/>
      <c r="E48" s="132"/>
      <c r="F48" s="125"/>
      <c r="G48" s="130"/>
      <c r="H48" s="131"/>
      <c r="I48" s="131"/>
      <c r="J48" s="131"/>
      <c r="K48" s="131"/>
      <c r="L48" s="132"/>
    </row>
    <row r="49" spans="1:12" ht="15.75" thickBot="1" x14ac:dyDescent="0.3">
      <c r="A49" s="130"/>
      <c r="B49" s="133"/>
      <c r="C49" s="133"/>
      <c r="D49" s="131"/>
      <c r="E49" s="132"/>
      <c r="F49" s="125"/>
      <c r="G49" s="130"/>
      <c r="H49" s="131"/>
      <c r="I49" s="131"/>
      <c r="J49" s="131"/>
      <c r="K49" s="131"/>
      <c r="L49" s="132"/>
    </row>
    <row r="50" spans="1:12" ht="15.75" thickBot="1" x14ac:dyDescent="0.3">
      <c r="A50" s="134"/>
      <c r="B50" s="163"/>
      <c r="C50" s="164"/>
      <c r="D50" s="135"/>
      <c r="E50" s="132"/>
      <c r="F50" s="125"/>
      <c r="G50" s="130"/>
      <c r="H50" s="131"/>
      <c r="I50" s="131"/>
      <c r="J50" s="131"/>
      <c r="K50" s="131"/>
      <c r="L50" s="132"/>
    </row>
    <row r="51" spans="1:12" ht="15.75" thickBot="1" x14ac:dyDescent="0.3">
      <c r="A51" s="134"/>
      <c r="B51" s="147"/>
      <c r="C51" s="148"/>
      <c r="D51" s="135"/>
      <c r="E51" s="132"/>
      <c r="F51" s="125"/>
      <c r="G51" s="130"/>
      <c r="H51" s="131"/>
      <c r="I51" s="131"/>
      <c r="J51" s="131"/>
      <c r="K51" s="131"/>
      <c r="L51" s="132"/>
    </row>
    <row r="52" spans="1:12" ht="15.75" thickBot="1" x14ac:dyDescent="0.3">
      <c r="A52" s="134"/>
      <c r="B52" s="149"/>
      <c r="C52" s="150"/>
      <c r="D52" s="135"/>
      <c r="E52" s="132"/>
      <c r="F52" s="125"/>
      <c r="G52" s="130"/>
      <c r="H52" s="131"/>
      <c r="I52" s="131"/>
      <c r="J52" s="131"/>
      <c r="K52" s="131"/>
      <c r="L52" s="132"/>
    </row>
    <row r="53" spans="1:12" ht="15.75" thickBot="1" x14ac:dyDescent="0.3">
      <c r="A53" s="130"/>
      <c r="B53" s="128"/>
      <c r="C53" s="128"/>
      <c r="D53" s="131"/>
      <c r="E53" s="132"/>
      <c r="F53" s="125"/>
      <c r="G53" s="130"/>
      <c r="H53" s="131"/>
      <c r="I53" s="131"/>
      <c r="J53" s="131"/>
      <c r="K53" s="131"/>
      <c r="L53" s="132"/>
    </row>
    <row r="54" spans="1:12" ht="15.75" thickBot="1" x14ac:dyDescent="0.3">
      <c r="A54" s="130"/>
      <c r="B54" s="136"/>
      <c r="C54" s="89"/>
      <c r="D54" s="94"/>
      <c r="E54" s="137"/>
      <c r="F54" s="125"/>
      <c r="G54" s="130"/>
      <c r="H54" s="131"/>
      <c r="I54" s="131"/>
      <c r="J54" s="131"/>
      <c r="K54" s="131"/>
      <c r="L54" s="132"/>
    </row>
    <row r="55" spans="1:12" ht="15.75" thickBot="1" x14ac:dyDescent="0.3">
      <c r="A55" s="130"/>
      <c r="B55" s="94"/>
      <c r="C55" s="94"/>
      <c r="D55" s="94"/>
      <c r="E55" s="137"/>
      <c r="F55" s="125"/>
      <c r="G55" s="130"/>
      <c r="H55" s="131"/>
      <c r="I55" s="131"/>
      <c r="J55" s="131"/>
      <c r="K55" s="131"/>
      <c r="L55" s="132"/>
    </row>
    <row r="56" spans="1:12" ht="15.75" thickBot="1" x14ac:dyDescent="0.3">
      <c r="A56" s="130"/>
      <c r="B56" s="138"/>
      <c r="C56" s="139"/>
      <c r="D56" s="94"/>
      <c r="E56" s="137"/>
      <c r="F56" s="125"/>
      <c r="G56" s="130"/>
      <c r="H56" s="131"/>
      <c r="I56" s="131"/>
      <c r="J56" s="131"/>
      <c r="K56" s="131"/>
      <c r="L56" s="132"/>
    </row>
    <row r="57" spans="1:12" ht="15.75" thickBot="1" x14ac:dyDescent="0.3">
      <c r="A57" s="130"/>
      <c r="B57" s="138"/>
      <c r="C57" s="140"/>
      <c r="D57" s="94"/>
      <c r="E57" s="137"/>
      <c r="F57" s="125"/>
      <c r="G57" s="130"/>
      <c r="H57" s="131"/>
      <c r="I57" s="131"/>
      <c r="J57" s="131"/>
      <c r="K57" s="131"/>
      <c r="L57" s="132"/>
    </row>
    <row r="58" spans="1:12" ht="15.75" thickBot="1" x14ac:dyDescent="0.3">
      <c r="A58" s="141"/>
      <c r="B58" s="97"/>
      <c r="C58" s="97"/>
      <c r="D58" s="97"/>
      <c r="E58" s="142"/>
      <c r="F58" s="125"/>
      <c r="G58" s="141"/>
      <c r="H58" s="97"/>
      <c r="I58" s="97"/>
      <c r="J58" s="97"/>
      <c r="K58" s="97"/>
      <c r="L58" s="14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20:C20"/>
    <mergeCell ref="D20:E20"/>
    <mergeCell ref="F20:G20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I20:J20"/>
    <mergeCell ref="A22:B22"/>
    <mergeCell ref="G45:L45"/>
    <mergeCell ref="A46:E46"/>
    <mergeCell ref="B50:C50"/>
    <mergeCell ref="A26:B26"/>
    <mergeCell ref="A27:B27"/>
    <mergeCell ref="J29:L42"/>
    <mergeCell ref="A31:B31"/>
    <mergeCell ref="A33:B33"/>
    <mergeCell ref="A34:B34"/>
    <mergeCell ref="A35:B35"/>
    <mergeCell ref="A36:B36"/>
    <mergeCell ref="A37:B37"/>
    <mergeCell ref="A38:B38"/>
    <mergeCell ref="A24:B24"/>
    <mergeCell ref="B51:C51"/>
    <mergeCell ref="B52:C52"/>
    <mergeCell ref="A39:B39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topLeftCell="A10" workbookViewId="0">
      <selection activeCell="J13" sqref="J13:K18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2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2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2" ht="15.75" thickBot="1" x14ac:dyDescent="0.3">
      <c r="A19" s="292"/>
      <c r="B19" s="293"/>
      <c r="C19" s="293"/>
      <c r="D19" s="294"/>
      <c r="E19" s="295"/>
      <c r="F19" s="296"/>
      <c r="G19" s="297"/>
      <c r="I19" s="18">
        <v>7</v>
      </c>
      <c r="J19" s="19"/>
      <c r="K19" s="20"/>
      <c r="L19" s="21"/>
    </row>
    <row r="20" spans="1:12" ht="15.75" thickBot="1" x14ac:dyDescent="0.3">
      <c r="A20" s="287" t="s">
        <v>15</v>
      </c>
      <c r="B20" s="288"/>
      <c r="C20" s="288"/>
      <c r="D20" s="289">
        <f>SUM(D13:E19)</f>
        <v>13345.05</v>
      </c>
      <c r="E20" s="290"/>
      <c r="F20" s="289">
        <f>SUM(F13:G19)</f>
        <v>16014.059999999998</v>
      </c>
      <c r="G20" s="291"/>
      <c r="I20" s="287" t="s">
        <v>15</v>
      </c>
      <c r="J20" s="288"/>
      <c r="K20" s="22">
        <f>SUM(K13:K19)</f>
        <v>0</v>
      </c>
      <c r="L20" s="23">
        <f>SUM(L13:L19)</f>
        <v>0</v>
      </c>
    </row>
    <row r="22" spans="1:12" x14ac:dyDescent="0.25">
      <c r="A22" s="298" t="s">
        <v>16</v>
      </c>
      <c r="B22" s="299"/>
      <c r="C22" s="24">
        <f>'BAP 1'!C22</f>
        <v>800.7</v>
      </c>
      <c r="E22" s="25"/>
    </row>
    <row r="24" spans="1:12" x14ac:dyDescent="0.25">
      <c r="A24" s="308" t="s">
        <v>17</v>
      </c>
      <c r="B24" s="30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308" t="s">
        <v>18</v>
      </c>
      <c r="B26" s="309"/>
      <c r="C26" s="24">
        <v>0</v>
      </c>
      <c r="E26" s="25"/>
      <c r="F26" s="25"/>
    </row>
    <row r="27" spans="1:12" x14ac:dyDescent="0.25">
      <c r="A27" s="308" t="s">
        <v>19</v>
      </c>
      <c r="B27" s="30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310"/>
      <c r="K29" s="311"/>
      <c r="L29" s="312"/>
    </row>
    <row r="30" spans="1:12" x14ac:dyDescent="0.25">
      <c r="J30" s="313"/>
      <c r="K30" s="314"/>
      <c r="L30" s="315"/>
    </row>
    <row r="31" spans="1:12" x14ac:dyDescent="0.25">
      <c r="A31" s="308" t="s">
        <v>27</v>
      </c>
      <c r="B31" s="309"/>
      <c r="C31" s="146" cm="1">
        <f t="array" aca="1" ref="C31" ca="1">INDIRECT("'BAP "&amp;$L$1-1&amp;"'!E31")</f>
        <v>13345.05</v>
      </c>
      <c r="D31" s="34"/>
      <c r="E31" s="35">
        <f ca="1">+G31+C31</f>
        <v>13345.05</v>
      </c>
      <c r="F31" s="34"/>
      <c r="G31" s="33"/>
      <c r="I31" s="36">
        <f t="shared" ref="I31:I38" si="2">G31*1.2</f>
        <v>0</v>
      </c>
      <c r="J31" s="313"/>
      <c r="K31" s="314"/>
      <c r="L31" s="315"/>
    </row>
    <row r="32" spans="1:12" x14ac:dyDescent="0.25">
      <c r="A32" s="26"/>
      <c r="B32" s="37" t="s">
        <v>28</v>
      </c>
      <c r="C32" s="143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313"/>
      <c r="K32" s="314"/>
      <c r="L32" s="315"/>
    </row>
    <row r="33" spans="1:12" x14ac:dyDescent="0.25">
      <c r="A33" s="308" t="s">
        <v>29</v>
      </c>
      <c r="B33" s="309"/>
      <c r="C33" s="143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30</v>
      </c>
      <c r="B34" s="309"/>
      <c r="C34" s="143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31</v>
      </c>
      <c r="B35" s="309"/>
      <c r="C35" s="143">
        <f>'BAP 1'!E35</f>
        <v>0</v>
      </c>
      <c r="D35" s="41"/>
      <c r="E35" s="42">
        <f ca="1">G35+C35</f>
        <v>0</v>
      </c>
      <c r="F35" s="25"/>
      <c r="G35" s="43">
        <f ca="1">IF($C$22=0,$G$31*0.05,IF(AND($G$31&gt;=($C$22/0.05),$C$31&gt;=($C$22/0.05)),$G$31*0.05,IF(($C$31-($C$22/0.05)=0),$G$31*0.05,IF(($G$31+$C$31)&gt;($C$22/0.05),(($G$31+$C$31)-($C$22/0.05))*0.05,0))))</f>
        <v>0</v>
      </c>
      <c r="I35" s="36">
        <f ca="1">G35*1.2</f>
        <v>0</v>
      </c>
      <c r="J35" s="313"/>
      <c r="K35" s="314"/>
      <c r="L35" s="315"/>
    </row>
    <row r="36" spans="1:12" x14ac:dyDescent="0.25">
      <c r="A36" s="308" t="s">
        <v>32</v>
      </c>
      <c r="B36" s="309"/>
      <c r="C36" s="143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313"/>
      <c r="K36" s="314"/>
      <c r="L36" s="315"/>
    </row>
    <row r="37" spans="1:12" x14ac:dyDescent="0.25">
      <c r="A37" s="308" t="s">
        <v>33</v>
      </c>
      <c r="B37" s="309"/>
      <c r="C37" s="144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313"/>
      <c r="K37" s="314"/>
      <c r="L37" s="315"/>
    </row>
    <row r="38" spans="1:12" x14ac:dyDescent="0.25">
      <c r="A38" s="308" t="s">
        <v>34</v>
      </c>
      <c r="B38" s="309"/>
      <c r="C38" s="145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35</v>
      </c>
      <c r="B39" s="309"/>
      <c r="C39" s="27">
        <f>SUM(C35:C38)</f>
        <v>0</v>
      </c>
      <c r="D39" s="25"/>
      <c r="E39" s="27">
        <f ca="1">G39+C39</f>
        <v>0</v>
      </c>
      <c r="F39" s="25"/>
      <c r="G39" s="27">
        <f ca="1">SUM(G35:G38)</f>
        <v>0</v>
      </c>
      <c r="I39" s="36">
        <f ca="1">SUM(I35:I38)</f>
        <v>0</v>
      </c>
      <c r="J39" s="313"/>
      <c r="K39" s="314"/>
      <c r="L39" s="315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313"/>
      <c r="K40" s="314"/>
      <c r="L40" s="315"/>
    </row>
    <row r="41" spans="1:12" ht="15.75" thickBot="1" x14ac:dyDescent="0.3">
      <c r="A41" s="308" t="s">
        <v>15</v>
      </c>
      <c r="B41" s="309"/>
      <c r="C41" s="49">
        <f ca="1">(C31+C33+C34)-C39</f>
        <v>13345.05</v>
      </c>
      <c r="D41" s="25"/>
      <c r="E41" s="27">
        <f ca="1">E31-E39</f>
        <v>13345.05</v>
      </c>
      <c r="F41" s="25"/>
      <c r="G41" s="25"/>
      <c r="J41" s="313"/>
      <c r="K41" s="314"/>
      <c r="L41" s="315"/>
    </row>
    <row r="42" spans="1:12" ht="15.75" thickBot="1" x14ac:dyDescent="0.3">
      <c r="A42" s="308" t="s">
        <v>36</v>
      </c>
      <c r="B42" s="308"/>
      <c r="C42" s="25"/>
      <c r="D42" s="25"/>
      <c r="E42" s="25"/>
      <c r="F42" s="25"/>
      <c r="G42" s="49">
        <f ca="1">(G31+G33+G34)-G39</f>
        <v>0</v>
      </c>
      <c r="I42" s="50">
        <f ca="1">(I31+I33+I34)-I39</f>
        <v>0</v>
      </c>
      <c r="J42" s="316"/>
      <c r="K42" s="317"/>
      <c r="L42" s="318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300"/>
      <c r="H45" s="301"/>
      <c r="I45" s="301"/>
      <c r="J45" s="301"/>
      <c r="K45" s="301"/>
      <c r="L45" s="302"/>
    </row>
    <row r="46" spans="1:12" ht="15.75" thickBot="1" x14ac:dyDescent="0.3">
      <c r="A46" s="303"/>
      <c r="B46" s="304"/>
      <c r="C46" s="304"/>
      <c r="D46" s="304"/>
      <c r="E46" s="305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306"/>
      <c r="C50" s="307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19"/>
      <c r="C51" s="320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21"/>
      <c r="C52" s="322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B51:C51"/>
    <mergeCell ref="B52:C52"/>
    <mergeCell ref="A39:B39"/>
    <mergeCell ref="A41:B41"/>
    <mergeCell ref="A42:B42"/>
    <mergeCell ref="I20:J20"/>
    <mergeCell ref="A22:B22"/>
    <mergeCell ref="G45:L45"/>
    <mergeCell ref="A46:E46"/>
    <mergeCell ref="B50:C50"/>
    <mergeCell ref="A26:B26"/>
    <mergeCell ref="A27:B27"/>
    <mergeCell ref="J29:L42"/>
    <mergeCell ref="A31:B31"/>
    <mergeCell ref="A33:B33"/>
    <mergeCell ref="A34:B34"/>
    <mergeCell ref="A35:B35"/>
    <mergeCell ref="A36:B36"/>
    <mergeCell ref="A37:B37"/>
    <mergeCell ref="A38:B38"/>
    <mergeCell ref="A24:B24"/>
    <mergeCell ref="A20:C20"/>
    <mergeCell ref="D20:E20"/>
    <mergeCell ref="F20:G20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14:B14"/>
    <mergeCell ref="D14:E14"/>
    <mergeCell ref="F14:G14"/>
    <mergeCell ref="A15:B15"/>
    <mergeCell ref="D15:E15"/>
    <mergeCell ref="F15:G15"/>
    <mergeCell ref="A12:B12"/>
    <mergeCell ref="D12:E12"/>
    <mergeCell ref="F12:G12"/>
    <mergeCell ref="A13:B13"/>
    <mergeCell ref="D13:E13"/>
    <mergeCell ref="F13:G13"/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05CD-8219-485E-ABE5-368F2E73DCBC}">
  <dimension ref="A1:L58"/>
  <sheetViews>
    <sheetView topLeftCell="A10" workbookViewId="0">
      <selection activeCell="J13" sqref="J13:K18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3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2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2" ht="15.75" thickBot="1" x14ac:dyDescent="0.3">
      <c r="A19" s="292"/>
      <c r="B19" s="293"/>
      <c r="C19" s="293"/>
      <c r="D19" s="294"/>
      <c r="E19" s="295"/>
      <c r="F19" s="296"/>
      <c r="G19" s="297"/>
      <c r="I19" s="18">
        <v>7</v>
      </c>
      <c r="J19" s="19"/>
      <c r="K19" s="20"/>
      <c r="L19" s="21"/>
    </row>
    <row r="20" spans="1:12" ht="15.75" thickBot="1" x14ac:dyDescent="0.3">
      <c r="A20" s="287" t="s">
        <v>15</v>
      </c>
      <c r="B20" s="288"/>
      <c r="C20" s="288"/>
      <c r="D20" s="289">
        <f>SUM(D13:E19)</f>
        <v>13345.05</v>
      </c>
      <c r="E20" s="290"/>
      <c r="F20" s="289">
        <f>SUM(F13:G19)</f>
        <v>16014.059999999998</v>
      </c>
      <c r="G20" s="291"/>
      <c r="I20" s="287" t="s">
        <v>15</v>
      </c>
      <c r="J20" s="288"/>
      <c r="K20" s="22">
        <f>SUM(K13:K19)</f>
        <v>0</v>
      </c>
      <c r="L20" s="23">
        <f>SUM(L13:L19)</f>
        <v>0</v>
      </c>
    </row>
    <row r="22" spans="1:12" x14ac:dyDescent="0.25">
      <c r="A22" s="298" t="s">
        <v>16</v>
      </c>
      <c r="B22" s="299"/>
      <c r="C22" s="24">
        <f>'BAP 1'!C22</f>
        <v>800.7</v>
      </c>
      <c r="E22" s="25"/>
    </row>
    <row r="24" spans="1:12" x14ac:dyDescent="0.25">
      <c r="A24" s="308" t="s">
        <v>17</v>
      </c>
      <c r="B24" s="30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308" t="s">
        <v>18</v>
      </c>
      <c r="B26" s="309"/>
      <c r="C26" s="24">
        <v>0</v>
      </c>
      <c r="E26" s="25"/>
      <c r="F26" s="25"/>
    </row>
    <row r="27" spans="1:12" x14ac:dyDescent="0.25">
      <c r="A27" s="308" t="s">
        <v>19</v>
      </c>
      <c r="B27" s="30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310"/>
      <c r="K29" s="311"/>
      <c r="L29" s="312"/>
    </row>
    <row r="30" spans="1:12" x14ac:dyDescent="0.25">
      <c r="J30" s="313"/>
      <c r="K30" s="314"/>
      <c r="L30" s="315"/>
    </row>
    <row r="31" spans="1:12" x14ac:dyDescent="0.25">
      <c r="A31" s="308" t="s">
        <v>27</v>
      </c>
      <c r="B31" s="309"/>
      <c r="C31" s="146" cm="1">
        <f t="array" aca="1" ref="C31" ca="1">INDIRECT("'BAP "&amp;$L$1-1&amp;"'!E31")</f>
        <v>13345.05</v>
      </c>
      <c r="D31" s="34"/>
      <c r="E31" s="35">
        <f ca="1">+G31+C31</f>
        <v>13345.05</v>
      </c>
      <c r="F31" s="34"/>
      <c r="G31" s="33">
        <v>0</v>
      </c>
      <c r="I31" s="36">
        <f t="shared" ref="I31:I38" si="2">G31*1.2</f>
        <v>0</v>
      </c>
      <c r="J31" s="313"/>
      <c r="K31" s="314"/>
      <c r="L31" s="315"/>
    </row>
    <row r="32" spans="1:12" x14ac:dyDescent="0.25">
      <c r="A32" s="26"/>
      <c r="B32" s="37" t="s">
        <v>28</v>
      </c>
      <c r="C32" s="143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313"/>
      <c r="K32" s="314"/>
      <c r="L32" s="315"/>
    </row>
    <row r="33" spans="1:12" x14ac:dyDescent="0.25">
      <c r="A33" s="308" t="s">
        <v>29</v>
      </c>
      <c r="B33" s="309"/>
      <c r="C33" s="143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30</v>
      </c>
      <c r="B34" s="309"/>
      <c r="C34" s="143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31</v>
      </c>
      <c r="B35" s="309"/>
      <c r="C35" s="143">
        <f>'BAP 1'!E35</f>
        <v>0</v>
      </c>
      <c r="D35" s="41"/>
      <c r="E35" s="42">
        <f ca="1">G35+C35</f>
        <v>0</v>
      </c>
      <c r="F35" s="25"/>
      <c r="G35" s="43">
        <f ca="1">IF($C$22=0,$G$31*0.05,IF(AND($G$31&gt;=($C$22/0.05),$C$31&gt;=($C$22/0.05)),$G$31*0.05,IF(($C$31-($C$22/0.05)=0),$G$31*0.05,IF(($G$31+$C$31)&gt;($C$22/0.05),(($G$31+$C$31)-($C$22/0.05))*0.05,0))))</f>
        <v>0</v>
      </c>
      <c r="I35" s="36">
        <f ca="1">G35*1.2</f>
        <v>0</v>
      </c>
      <c r="J35" s="313"/>
      <c r="K35" s="314"/>
      <c r="L35" s="315"/>
    </row>
    <row r="36" spans="1:12" x14ac:dyDescent="0.25">
      <c r="A36" s="308" t="s">
        <v>32</v>
      </c>
      <c r="B36" s="309"/>
      <c r="C36" s="143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313"/>
      <c r="K36" s="314"/>
      <c r="L36" s="315"/>
    </row>
    <row r="37" spans="1:12" x14ac:dyDescent="0.25">
      <c r="A37" s="308" t="s">
        <v>33</v>
      </c>
      <c r="B37" s="309"/>
      <c r="C37" s="144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313"/>
      <c r="K37" s="314"/>
      <c r="L37" s="315"/>
    </row>
    <row r="38" spans="1:12" x14ac:dyDescent="0.25">
      <c r="A38" s="308" t="s">
        <v>34</v>
      </c>
      <c r="B38" s="309"/>
      <c r="C38" s="145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35</v>
      </c>
      <c r="B39" s="309"/>
      <c r="C39" s="27">
        <f>SUM(C35:C38)</f>
        <v>0</v>
      </c>
      <c r="D39" s="25"/>
      <c r="E39" s="27">
        <f ca="1">G39+C39</f>
        <v>0</v>
      </c>
      <c r="F39" s="25"/>
      <c r="G39" s="27">
        <f ca="1">SUM(G35:G38)</f>
        <v>0</v>
      </c>
      <c r="I39" s="36">
        <f ca="1">SUM(I35:I38)</f>
        <v>0</v>
      </c>
      <c r="J39" s="313"/>
      <c r="K39" s="314"/>
      <c r="L39" s="315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313"/>
      <c r="K40" s="314"/>
      <c r="L40" s="315"/>
    </row>
    <row r="41" spans="1:12" ht="15.75" thickBot="1" x14ac:dyDescent="0.3">
      <c r="A41" s="308" t="s">
        <v>15</v>
      </c>
      <c r="B41" s="309"/>
      <c r="C41" s="49">
        <f ca="1">(C31+C33+C34)-C39</f>
        <v>13345.05</v>
      </c>
      <c r="D41" s="25"/>
      <c r="E41" s="27">
        <f ca="1">E31-E39</f>
        <v>13345.05</v>
      </c>
      <c r="F41" s="25"/>
      <c r="G41" s="25"/>
      <c r="J41" s="313"/>
      <c r="K41" s="314"/>
      <c r="L41" s="315"/>
    </row>
    <row r="42" spans="1:12" ht="15.75" thickBot="1" x14ac:dyDescent="0.3">
      <c r="A42" s="308" t="s">
        <v>36</v>
      </c>
      <c r="B42" s="308"/>
      <c r="C42" s="25"/>
      <c r="D42" s="25"/>
      <c r="E42" s="25"/>
      <c r="F42" s="25"/>
      <c r="G42" s="49">
        <f ca="1">(G31+G33+G34)-G39</f>
        <v>0</v>
      </c>
      <c r="I42" s="50">
        <f ca="1">(I31+I33+I34)-I39</f>
        <v>0</v>
      </c>
      <c r="J42" s="316"/>
      <c r="K42" s="317"/>
      <c r="L42" s="318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300"/>
      <c r="H45" s="301"/>
      <c r="I45" s="301"/>
      <c r="J45" s="301"/>
      <c r="K45" s="301"/>
      <c r="L45" s="302"/>
    </row>
    <row r="46" spans="1:12" ht="15.75" thickBot="1" x14ac:dyDescent="0.3">
      <c r="A46" s="303"/>
      <c r="B46" s="304"/>
      <c r="C46" s="304"/>
      <c r="D46" s="304"/>
      <c r="E46" s="305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306"/>
      <c r="C50" s="307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19"/>
      <c r="C51" s="320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21"/>
      <c r="C52" s="322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42:B42"/>
    <mergeCell ref="I20:J20"/>
    <mergeCell ref="A22:B22"/>
    <mergeCell ref="A24:B24"/>
    <mergeCell ref="A26:B26"/>
    <mergeCell ref="A27:B27"/>
    <mergeCell ref="J29:L42"/>
    <mergeCell ref="A31:B31"/>
    <mergeCell ref="A33:B33"/>
    <mergeCell ref="A34:B34"/>
    <mergeCell ref="A35:B35"/>
    <mergeCell ref="A20:C20"/>
    <mergeCell ref="D20:E20"/>
    <mergeCell ref="F20:G20"/>
    <mergeCell ref="A36:B36"/>
    <mergeCell ref="A37:B37"/>
    <mergeCell ref="A38:B38"/>
    <mergeCell ref="A39:B39"/>
    <mergeCell ref="A41:B41"/>
    <mergeCell ref="G45:L45"/>
    <mergeCell ref="A46:E46"/>
    <mergeCell ref="B50:C50"/>
    <mergeCell ref="B51:C51"/>
    <mergeCell ref="B52:C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C4B2-837C-4105-8C3D-E39BEB3DABE7}">
  <dimension ref="A1:L58"/>
  <sheetViews>
    <sheetView topLeftCell="A8" workbookViewId="0">
      <selection activeCell="J13" sqref="J13:K18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4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2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2" ht="15.75" thickBot="1" x14ac:dyDescent="0.3">
      <c r="A19" s="292"/>
      <c r="B19" s="293"/>
      <c r="C19" s="293"/>
      <c r="D19" s="294"/>
      <c r="E19" s="295"/>
      <c r="F19" s="296"/>
      <c r="G19" s="297"/>
      <c r="I19" s="18">
        <v>7</v>
      </c>
      <c r="J19" s="19"/>
      <c r="K19" s="20"/>
      <c r="L19" s="21"/>
    </row>
    <row r="20" spans="1:12" ht="15.75" thickBot="1" x14ac:dyDescent="0.3">
      <c r="A20" s="287" t="s">
        <v>15</v>
      </c>
      <c r="B20" s="288"/>
      <c r="C20" s="288"/>
      <c r="D20" s="289">
        <f>SUM(D13:E19)</f>
        <v>13345.05</v>
      </c>
      <c r="E20" s="290"/>
      <c r="F20" s="289">
        <f>SUM(F13:G19)</f>
        <v>16014.059999999998</v>
      </c>
      <c r="G20" s="291"/>
      <c r="I20" s="287" t="s">
        <v>15</v>
      </c>
      <c r="J20" s="288"/>
      <c r="K20" s="22">
        <f>SUM(K13:K19)</f>
        <v>0</v>
      </c>
      <c r="L20" s="23">
        <f>SUM(L13:L19)</f>
        <v>0</v>
      </c>
    </row>
    <row r="22" spans="1:12" x14ac:dyDescent="0.25">
      <c r="A22" s="298" t="s">
        <v>16</v>
      </c>
      <c r="B22" s="299"/>
      <c r="C22" s="24">
        <f>'BAP 1'!C22</f>
        <v>800.7</v>
      </c>
      <c r="E22" s="25"/>
    </row>
    <row r="24" spans="1:12" x14ac:dyDescent="0.25">
      <c r="A24" s="308" t="s">
        <v>17</v>
      </c>
      <c r="B24" s="30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308" t="s">
        <v>18</v>
      </c>
      <c r="B26" s="309"/>
      <c r="C26" s="24">
        <v>0</v>
      </c>
      <c r="E26" s="25"/>
      <c r="F26" s="25"/>
    </row>
    <row r="27" spans="1:12" x14ac:dyDescent="0.25">
      <c r="A27" s="308" t="s">
        <v>19</v>
      </c>
      <c r="B27" s="30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310"/>
      <c r="K29" s="311"/>
      <c r="L29" s="312"/>
    </row>
    <row r="30" spans="1:12" x14ac:dyDescent="0.25">
      <c r="J30" s="313"/>
      <c r="K30" s="314"/>
      <c r="L30" s="315"/>
    </row>
    <row r="31" spans="1:12" x14ac:dyDescent="0.25">
      <c r="A31" s="308" t="s">
        <v>27</v>
      </c>
      <c r="B31" s="309"/>
      <c r="C31" s="146" cm="1">
        <f t="array" aca="1" ref="C31" ca="1">INDIRECT("'BAP "&amp;$L$1-1&amp;"'!E31")</f>
        <v>13345.05</v>
      </c>
      <c r="D31" s="34"/>
      <c r="E31" s="35">
        <f ca="1">+G31+C31</f>
        <v>13345.05</v>
      </c>
      <c r="F31" s="34"/>
      <c r="G31" s="33"/>
      <c r="I31" s="36">
        <f t="shared" ref="I31:I38" si="2">G31*1.2</f>
        <v>0</v>
      </c>
      <c r="J31" s="313"/>
      <c r="K31" s="314"/>
      <c r="L31" s="315"/>
    </row>
    <row r="32" spans="1:12" x14ac:dyDescent="0.25">
      <c r="A32" s="26"/>
      <c r="B32" s="37" t="s">
        <v>28</v>
      </c>
      <c r="C32" s="143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313"/>
      <c r="K32" s="314"/>
      <c r="L32" s="315"/>
    </row>
    <row r="33" spans="1:12" x14ac:dyDescent="0.25">
      <c r="A33" s="308" t="s">
        <v>29</v>
      </c>
      <c r="B33" s="309"/>
      <c r="C33" s="143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30</v>
      </c>
      <c r="B34" s="309"/>
      <c r="C34" s="143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31</v>
      </c>
      <c r="B35" s="309"/>
      <c r="C35" s="143">
        <f>'BAP 1'!E35</f>
        <v>0</v>
      </c>
      <c r="D35" s="41"/>
      <c r="E35" s="42">
        <f ca="1">G35+C35</f>
        <v>0</v>
      </c>
      <c r="F35" s="25"/>
      <c r="G35" s="43">
        <f ca="1">IF($C$22=0,$G$31*0.05,IF(AND($G$31&gt;=($C$22/0.05),$C$31&gt;=($C$22/0.05)),$G$31*0.05,IF(($C$31-($C$22/0.05)=0),$G$31*0.05,IF(($G$31+$C$31)&gt;($C$22/0.05),(($G$31+$C$31)-($C$22/0.05))*0.05,0))))</f>
        <v>0</v>
      </c>
      <c r="I35" s="36">
        <f ca="1">G35*1.2</f>
        <v>0</v>
      </c>
      <c r="J35" s="313"/>
      <c r="K35" s="314"/>
      <c r="L35" s="315"/>
    </row>
    <row r="36" spans="1:12" x14ac:dyDescent="0.25">
      <c r="A36" s="308" t="s">
        <v>32</v>
      </c>
      <c r="B36" s="309"/>
      <c r="C36" s="143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313"/>
      <c r="K36" s="314"/>
      <c r="L36" s="315"/>
    </row>
    <row r="37" spans="1:12" x14ac:dyDescent="0.25">
      <c r="A37" s="308" t="s">
        <v>33</v>
      </c>
      <c r="B37" s="309"/>
      <c r="C37" s="144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313"/>
      <c r="K37" s="314"/>
      <c r="L37" s="315"/>
    </row>
    <row r="38" spans="1:12" x14ac:dyDescent="0.25">
      <c r="A38" s="308" t="s">
        <v>34</v>
      </c>
      <c r="B38" s="309"/>
      <c r="C38" s="145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35</v>
      </c>
      <c r="B39" s="309"/>
      <c r="C39" s="27">
        <f>SUM(C35:C38)</f>
        <v>0</v>
      </c>
      <c r="D39" s="25"/>
      <c r="E39" s="27">
        <f ca="1">G39+C39</f>
        <v>0</v>
      </c>
      <c r="F39" s="25"/>
      <c r="G39" s="27">
        <f ca="1">SUM(G35:G38)</f>
        <v>0</v>
      </c>
      <c r="I39" s="36">
        <f ca="1">SUM(I35:I38)</f>
        <v>0</v>
      </c>
      <c r="J39" s="313"/>
      <c r="K39" s="314"/>
      <c r="L39" s="315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313"/>
      <c r="K40" s="314"/>
      <c r="L40" s="315"/>
    </row>
    <row r="41" spans="1:12" ht="15.75" thickBot="1" x14ac:dyDescent="0.3">
      <c r="A41" s="308" t="s">
        <v>15</v>
      </c>
      <c r="B41" s="309"/>
      <c r="C41" s="49">
        <f ca="1">(C31+C33+C34)-C39</f>
        <v>13345.05</v>
      </c>
      <c r="D41" s="25"/>
      <c r="E41" s="27">
        <f ca="1">E31-E39</f>
        <v>13345.05</v>
      </c>
      <c r="F41" s="25"/>
      <c r="G41" s="25"/>
      <c r="J41" s="313"/>
      <c r="K41" s="314"/>
      <c r="L41" s="315"/>
    </row>
    <row r="42" spans="1:12" ht="15.75" thickBot="1" x14ac:dyDescent="0.3">
      <c r="A42" s="308" t="s">
        <v>36</v>
      </c>
      <c r="B42" s="308"/>
      <c r="C42" s="25"/>
      <c r="D42" s="25"/>
      <c r="E42" s="25"/>
      <c r="F42" s="25"/>
      <c r="G42" s="49">
        <f ca="1">(G31+G33+G34)-G39</f>
        <v>0</v>
      </c>
      <c r="I42" s="50">
        <f ca="1">(I31+I33+I34)-I39</f>
        <v>0</v>
      </c>
      <c r="J42" s="316"/>
      <c r="K42" s="317"/>
      <c r="L42" s="318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300"/>
      <c r="H45" s="301"/>
      <c r="I45" s="301"/>
      <c r="J45" s="301"/>
      <c r="K45" s="301"/>
      <c r="L45" s="302"/>
    </row>
    <row r="46" spans="1:12" ht="15.75" thickBot="1" x14ac:dyDescent="0.3">
      <c r="A46" s="303"/>
      <c r="B46" s="304"/>
      <c r="C46" s="304"/>
      <c r="D46" s="304"/>
      <c r="E46" s="305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306"/>
      <c r="C50" s="307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19"/>
      <c r="C51" s="320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21"/>
      <c r="C52" s="322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42:B42"/>
    <mergeCell ref="I20:J20"/>
    <mergeCell ref="A22:B22"/>
    <mergeCell ref="A24:B24"/>
    <mergeCell ref="A26:B26"/>
    <mergeCell ref="A27:B27"/>
    <mergeCell ref="J29:L42"/>
    <mergeCell ref="A31:B31"/>
    <mergeCell ref="A33:B33"/>
    <mergeCell ref="A34:B34"/>
    <mergeCell ref="A35:B35"/>
    <mergeCell ref="A20:C20"/>
    <mergeCell ref="D20:E20"/>
    <mergeCell ref="F20:G20"/>
    <mergeCell ref="A36:B36"/>
    <mergeCell ref="A37:B37"/>
    <mergeCell ref="A38:B38"/>
    <mergeCell ref="A39:B39"/>
    <mergeCell ref="A41:B41"/>
    <mergeCell ref="G45:L45"/>
    <mergeCell ref="A46:E46"/>
    <mergeCell ref="B50:C50"/>
    <mergeCell ref="B51:C51"/>
    <mergeCell ref="B52:C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DB45-FC24-4945-8382-D8C22F2DC461}">
  <dimension ref="A1:L58"/>
  <sheetViews>
    <sheetView topLeftCell="A8" workbookViewId="0">
      <selection activeCell="J13" sqref="J13:K18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5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2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2" ht="15.75" thickBot="1" x14ac:dyDescent="0.3">
      <c r="A19" s="292"/>
      <c r="B19" s="293"/>
      <c r="C19" s="293"/>
      <c r="D19" s="294"/>
      <c r="E19" s="295"/>
      <c r="F19" s="296"/>
      <c r="G19" s="297"/>
      <c r="I19" s="18">
        <v>7</v>
      </c>
      <c r="J19" s="19"/>
      <c r="K19" s="20"/>
      <c r="L19" s="21"/>
    </row>
    <row r="20" spans="1:12" ht="15.75" thickBot="1" x14ac:dyDescent="0.3">
      <c r="A20" s="287" t="s">
        <v>15</v>
      </c>
      <c r="B20" s="288"/>
      <c r="C20" s="288"/>
      <c r="D20" s="289">
        <f>SUM(D13:E19)</f>
        <v>13345.05</v>
      </c>
      <c r="E20" s="290"/>
      <c r="F20" s="289">
        <f>SUM(F13:G19)</f>
        <v>16014.059999999998</v>
      </c>
      <c r="G20" s="291"/>
      <c r="I20" s="287" t="s">
        <v>15</v>
      </c>
      <c r="J20" s="288"/>
      <c r="K20" s="22">
        <f>SUM(K13:K19)</f>
        <v>0</v>
      </c>
      <c r="L20" s="23">
        <f>SUM(L13:L19)</f>
        <v>0</v>
      </c>
    </row>
    <row r="22" spans="1:12" x14ac:dyDescent="0.25">
      <c r="A22" s="298" t="s">
        <v>16</v>
      </c>
      <c r="B22" s="299"/>
      <c r="C22" s="24">
        <f>'BAP 1'!C22</f>
        <v>800.7</v>
      </c>
      <c r="E22" s="25"/>
    </row>
    <row r="24" spans="1:12" x14ac:dyDescent="0.25">
      <c r="A24" s="308" t="s">
        <v>17</v>
      </c>
      <c r="B24" s="30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308" t="s">
        <v>18</v>
      </c>
      <c r="B26" s="309"/>
      <c r="C26" s="24">
        <v>0</v>
      </c>
      <c r="E26" s="25"/>
      <c r="F26" s="25"/>
    </row>
    <row r="27" spans="1:12" x14ac:dyDescent="0.25">
      <c r="A27" s="308" t="s">
        <v>19</v>
      </c>
      <c r="B27" s="30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310"/>
      <c r="K29" s="311"/>
      <c r="L29" s="312"/>
    </row>
    <row r="30" spans="1:12" x14ac:dyDescent="0.25">
      <c r="J30" s="313"/>
      <c r="K30" s="314"/>
      <c r="L30" s="315"/>
    </row>
    <row r="31" spans="1:12" x14ac:dyDescent="0.25">
      <c r="A31" s="308" t="s">
        <v>27</v>
      </c>
      <c r="B31" s="309"/>
      <c r="C31" s="146" cm="1">
        <f t="array" aca="1" ref="C31" ca="1">INDIRECT("'BAP "&amp;$L$1-1&amp;"'!E31")</f>
        <v>13345.05</v>
      </c>
      <c r="D31" s="34"/>
      <c r="E31" s="35">
        <f ca="1">+G31+C31</f>
        <v>13345.05</v>
      </c>
      <c r="F31" s="34"/>
      <c r="G31" s="33">
        <v>0</v>
      </c>
      <c r="I31" s="36">
        <f t="shared" ref="I31:I38" si="2">G31*1.2</f>
        <v>0</v>
      </c>
      <c r="J31" s="313"/>
      <c r="K31" s="314"/>
      <c r="L31" s="315"/>
    </row>
    <row r="32" spans="1:12" x14ac:dyDescent="0.25">
      <c r="A32" s="26"/>
      <c r="B32" s="37" t="s">
        <v>28</v>
      </c>
      <c r="C32" s="143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313"/>
      <c r="K32" s="314"/>
      <c r="L32" s="315"/>
    </row>
    <row r="33" spans="1:12" x14ac:dyDescent="0.25">
      <c r="A33" s="308" t="s">
        <v>29</v>
      </c>
      <c r="B33" s="309"/>
      <c r="C33" s="143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30</v>
      </c>
      <c r="B34" s="309"/>
      <c r="C34" s="143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31</v>
      </c>
      <c r="B35" s="309"/>
      <c r="C35" s="143">
        <f>'BAP 1'!E35</f>
        <v>0</v>
      </c>
      <c r="D35" s="41"/>
      <c r="E35" s="42">
        <f ca="1">G35+C35</f>
        <v>0</v>
      </c>
      <c r="F35" s="25"/>
      <c r="G35" s="43">
        <f ca="1">IF($C$22=0,$G$31*0.05,IF(AND($G$31&gt;=($C$22/0.05),$C$31&gt;=($C$22/0.05)),$G$31*0.05,IF(($C$31-($C$22/0.05)=0),$G$31*0.05,IF(($G$31+$C$31)&gt;($C$22/0.05),(($G$31+$C$31)-($C$22/0.05))*0.05,0))))</f>
        <v>0</v>
      </c>
      <c r="I35" s="36">
        <f ca="1">G35*1.2</f>
        <v>0</v>
      </c>
      <c r="J35" s="313"/>
      <c r="K35" s="314"/>
      <c r="L35" s="315"/>
    </row>
    <row r="36" spans="1:12" x14ac:dyDescent="0.25">
      <c r="A36" s="308" t="s">
        <v>32</v>
      </c>
      <c r="B36" s="309"/>
      <c r="C36" s="143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313"/>
      <c r="K36" s="314"/>
      <c r="L36" s="315"/>
    </row>
    <row r="37" spans="1:12" x14ac:dyDescent="0.25">
      <c r="A37" s="308" t="s">
        <v>33</v>
      </c>
      <c r="B37" s="309"/>
      <c r="C37" s="144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313"/>
      <c r="K37" s="314"/>
      <c r="L37" s="315"/>
    </row>
    <row r="38" spans="1:12" x14ac:dyDescent="0.25">
      <c r="A38" s="308" t="s">
        <v>34</v>
      </c>
      <c r="B38" s="309"/>
      <c r="C38" s="145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35</v>
      </c>
      <c r="B39" s="309"/>
      <c r="C39" s="27">
        <f>SUM(C35:C38)</f>
        <v>0</v>
      </c>
      <c r="D39" s="25"/>
      <c r="E39" s="27">
        <f ca="1">G39+C39</f>
        <v>0</v>
      </c>
      <c r="F39" s="25"/>
      <c r="G39" s="27">
        <f ca="1">SUM(G35:G38)</f>
        <v>0</v>
      </c>
      <c r="I39" s="36">
        <f ca="1">SUM(I35:I38)</f>
        <v>0</v>
      </c>
      <c r="J39" s="313"/>
      <c r="K39" s="314"/>
      <c r="L39" s="315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313"/>
      <c r="K40" s="314"/>
      <c r="L40" s="315"/>
    </row>
    <row r="41" spans="1:12" ht="15.75" thickBot="1" x14ac:dyDescent="0.3">
      <c r="A41" s="308" t="s">
        <v>15</v>
      </c>
      <c r="B41" s="309"/>
      <c r="C41" s="49">
        <f ca="1">(C31+C33+C34)-C39</f>
        <v>13345.05</v>
      </c>
      <c r="D41" s="25"/>
      <c r="E41" s="27">
        <f ca="1">E31-E39</f>
        <v>13345.05</v>
      </c>
      <c r="F41" s="25"/>
      <c r="G41" s="25"/>
      <c r="J41" s="313"/>
      <c r="K41" s="314"/>
      <c r="L41" s="315"/>
    </row>
    <row r="42" spans="1:12" ht="15.75" thickBot="1" x14ac:dyDescent="0.3">
      <c r="A42" s="308" t="s">
        <v>36</v>
      </c>
      <c r="B42" s="308"/>
      <c r="C42" s="25"/>
      <c r="D42" s="25"/>
      <c r="E42" s="25"/>
      <c r="F42" s="25"/>
      <c r="G42" s="49">
        <f ca="1">(G31+G33+G34)-G39</f>
        <v>0</v>
      </c>
      <c r="I42" s="50">
        <f ca="1">(I31+I33+I34)-I39</f>
        <v>0</v>
      </c>
      <c r="J42" s="316"/>
      <c r="K42" s="317"/>
      <c r="L42" s="318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300"/>
      <c r="H45" s="301"/>
      <c r="I45" s="301"/>
      <c r="J45" s="301"/>
      <c r="K45" s="301"/>
      <c r="L45" s="302"/>
    </row>
    <row r="46" spans="1:12" ht="15.75" thickBot="1" x14ac:dyDescent="0.3">
      <c r="A46" s="303"/>
      <c r="B46" s="304"/>
      <c r="C46" s="304"/>
      <c r="D46" s="304"/>
      <c r="E46" s="305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306"/>
      <c r="C50" s="307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19"/>
      <c r="C51" s="320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21"/>
      <c r="C52" s="322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42:B42"/>
    <mergeCell ref="I20:J20"/>
    <mergeCell ref="A22:B22"/>
    <mergeCell ref="A24:B24"/>
    <mergeCell ref="A26:B26"/>
    <mergeCell ref="A27:B27"/>
    <mergeCell ref="J29:L42"/>
    <mergeCell ref="A31:B31"/>
    <mergeCell ref="A33:B33"/>
    <mergeCell ref="A34:B34"/>
    <mergeCell ref="A35:B35"/>
    <mergeCell ref="A20:C20"/>
    <mergeCell ref="D20:E20"/>
    <mergeCell ref="F20:G20"/>
    <mergeCell ref="A36:B36"/>
    <mergeCell ref="A37:B37"/>
    <mergeCell ref="A38:B38"/>
    <mergeCell ref="A39:B39"/>
    <mergeCell ref="A41:B41"/>
    <mergeCell ref="G45:L45"/>
    <mergeCell ref="A46:E46"/>
    <mergeCell ref="B50:C50"/>
    <mergeCell ref="B51:C51"/>
    <mergeCell ref="B52:C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3B00-0C9F-4D5A-8ABB-F948723C77C9}">
  <dimension ref="A1:L58"/>
  <sheetViews>
    <sheetView topLeftCell="A8" workbookViewId="0">
      <selection activeCell="J13" sqref="J13:K18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6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2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2" ht="15.75" thickBot="1" x14ac:dyDescent="0.3">
      <c r="A19" s="292"/>
      <c r="B19" s="293"/>
      <c r="C19" s="293"/>
      <c r="D19" s="294"/>
      <c r="E19" s="295"/>
      <c r="F19" s="296"/>
      <c r="G19" s="297"/>
      <c r="I19" s="18">
        <v>7</v>
      </c>
      <c r="J19" s="19"/>
      <c r="K19" s="20"/>
      <c r="L19" s="21"/>
    </row>
    <row r="20" spans="1:12" ht="15.75" thickBot="1" x14ac:dyDescent="0.3">
      <c r="A20" s="287" t="s">
        <v>15</v>
      </c>
      <c r="B20" s="288"/>
      <c r="C20" s="288"/>
      <c r="D20" s="289">
        <f>SUM(D13:E19)</f>
        <v>13345.05</v>
      </c>
      <c r="E20" s="290"/>
      <c r="F20" s="289">
        <f>SUM(F13:G19)</f>
        <v>16014.059999999998</v>
      </c>
      <c r="G20" s="291"/>
      <c r="I20" s="287" t="s">
        <v>15</v>
      </c>
      <c r="J20" s="288"/>
      <c r="K20" s="22">
        <f>SUM(K13:K19)</f>
        <v>0</v>
      </c>
      <c r="L20" s="23">
        <f>SUM(L13:L19)</f>
        <v>0</v>
      </c>
    </row>
    <row r="22" spans="1:12" x14ac:dyDescent="0.25">
      <c r="A22" s="298" t="s">
        <v>16</v>
      </c>
      <c r="B22" s="299"/>
      <c r="C22" s="24">
        <f>'BAP 1'!C22</f>
        <v>800.7</v>
      </c>
      <c r="E22" s="25"/>
    </row>
    <row r="24" spans="1:12" x14ac:dyDescent="0.25">
      <c r="A24" s="308" t="s">
        <v>17</v>
      </c>
      <c r="B24" s="30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308" t="s">
        <v>18</v>
      </c>
      <c r="B26" s="309"/>
      <c r="C26" s="24">
        <v>0</v>
      </c>
      <c r="E26" s="25"/>
      <c r="F26" s="25"/>
    </row>
    <row r="27" spans="1:12" x14ac:dyDescent="0.25">
      <c r="A27" s="308" t="s">
        <v>19</v>
      </c>
      <c r="B27" s="30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310"/>
      <c r="K29" s="311"/>
      <c r="L29" s="312"/>
    </row>
    <row r="30" spans="1:12" x14ac:dyDescent="0.25">
      <c r="J30" s="313"/>
      <c r="K30" s="314"/>
      <c r="L30" s="315"/>
    </row>
    <row r="31" spans="1:12" x14ac:dyDescent="0.25">
      <c r="A31" s="308" t="s">
        <v>27</v>
      </c>
      <c r="B31" s="309"/>
      <c r="C31" s="146" cm="1">
        <f t="array" aca="1" ref="C31" ca="1">INDIRECT("'BAP "&amp;$L$1-1&amp;"'!E31")</f>
        <v>13345.05</v>
      </c>
      <c r="D31" s="34"/>
      <c r="E31" s="35">
        <f ca="1">+G31+C31</f>
        <v>13345.05</v>
      </c>
      <c r="F31" s="34"/>
      <c r="G31" s="33">
        <v>0</v>
      </c>
      <c r="I31" s="36">
        <f t="shared" ref="I31:I38" si="2">G31*1.2</f>
        <v>0</v>
      </c>
      <c r="J31" s="313"/>
      <c r="K31" s="314"/>
      <c r="L31" s="315"/>
    </row>
    <row r="32" spans="1:12" x14ac:dyDescent="0.25">
      <c r="A32" s="26"/>
      <c r="B32" s="37" t="s">
        <v>28</v>
      </c>
      <c r="C32" s="143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313"/>
      <c r="K32" s="314"/>
      <c r="L32" s="315"/>
    </row>
    <row r="33" spans="1:12" x14ac:dyDescent="0.25">
      <c r="A33" s="308" t="s">
        <v>29</v>
      </c>
      <c r="B33" s="309"/>
      <c r="C33" s="143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30</v>
      </c>
      <c r="B34" s="309"/>
      <c r="C34" s="143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31</v>
      </c>
      <c r="B35" s="309"/>
      <c r="C35" s="143">
        <f>'BAP 1'!E35</f>
        <v>0</v>
      </c>
      <c r="D35" s="41"/>
      <c r="E35" s="42">
        <f ca="1">G35+C35</f>
        <v>0</v>
      </c>
      <c r="F35" s="25"/>
      <c r="G35" s="43">
        <f ca="1">IF($C$22=0,$G$31*0.05,IF(AND($G$31&gt;=($C$22/0.05),$C$31&gt;=($C$22/0.05)),$G$31*0.05,IF(($C$31-($C$22/0.05)=0),$G$31*0.05,IF(($G$31+$C$31)&gt;($C$22/0.05),(($G$31+$C$31)-($C$22/0.05))*0.05,0))))</f>
        <v>0</v>
      </c>
      <c r="I35" s="36">
        <f ca="1">G35*1.2</f>
        <v>0</v>
      </c>
      <c r="J35" s="313"/>
      <c r="K35" s="314"/>
      <c r="L35" s="315"/>
    </row>
    <row r="36" spans="1:12" x14ac:dyDescent="0.25">
      <c r="A36" s="308" t="s">
        <v>32</v>
      </c>
      <c r="B36" s="309"/>
      <c r="C36" s="143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313"/>
      <c r="K36" s="314"/>
      <c r="L36" s="315"/>
    </row>
    <row r="37" spans="1:12" x14ac:dyDescent="0.25">
      <c r="A37" s="308" t="s">
        <v>33</v>
      </c>
      <c r="B37" s="309"/>
      <c r="C37" s="144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313"/>
      <c r="K37" s="314"/>
      <c r="L37" s="315"/>
    </row>
    <row r="38" spans="1:12" x14ac:dyDescent="0.25">
      <c r="A38" s="308" t="s">
        <v>34</v>
      </c>
      <c r="B38" s="309"/>
      <c r="C38" s="145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35</v>
      </c>
      <c r="B39" s="309"/>
      <c r="C39" s="27">
        <f>SUM(C35:C38)</f>
        <v>0</v>
      </c>
      <c r="D39" s="25"/>
      <c r="E39" s="27">
        <f ca="1">G39+C39</f>
        <v>0</v>
      </c>
      <c r="F39" s="25"/>
      <c r="G39" s="27">
        <f ca="1">SUM(G35:G38)</f>
        <v>0</v>
      </c>
      <c r="I39" s="36">
        <f ca="1">SUM(I35:I38)</f>
        <v>0</v>
      </c>
      <c r="J39" s="313"/>
      <c r="K39" s="314"/>
      <c r="L39" s="315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313"/>
      <c r="K40" s="314"/>
      <c r="L40" s="315"/>
    </row>
    <row r="41" spans="1:12" ht="15.75" thickBot="1" x14ac:dyDescent="0.3">
      <c r="A41" s="308" t="s">
        <v>15</v>
      </c>
      <c r="B41" s="309"/>
      <c r="C41" s="49">
        <f ca="1">(C31+C33+C34)-C39</f>
        <v>13345.05</v>
      </c>
      <c r="D41" s="25"/>
      <c r="E41" s="27">
        <f ca="1">E31-E39</f>
        <v>13345.05</v>
      </c>
      <c r="F41" s="25"/>
      <c r="G41" s="25"/>
      <c r="J41" s="313"/>
      <c r="K41" s="314"/>
      <c r="L41" s="315"/>
    </row>
    <row r="42" spans="1:12" ht="15.75" thickBot="1" x14ac:dyDescent="0.3">
      <c r="A42" s="308" t="s">
        <v>36</v>
      </c>
      <c r="B42" s="308"/>
      <c r="C42" s="25"/>
      <c r="D42" s="25"/>
      <c r="E42" s="25"/>
      <c r="F42" s="25"/>
      <c r="G42" s="49">
        <f ca="1">(G31+G33+G34)-G39</f>
        <v>0</v>
      </c>
      <c r="I42" s="50">
        <f ca="1">(I31+I33+I34)-I39</f>
        <v>0</v>
      </c>
      <c r="J42" s="316"/>
      <c r="K42" s="317"/>
      <c r="L42" s="318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300"/>
      <c r="H45" s="301"/>
      <c r="I45" s="301"/>
      <c r="J45" s="301"/>
      <c r="K45" s="301"/>
      <c r="L45" s="302"/>
    </row>
    <row r="46" spans="1:12" ht="15.75" thickBot="1" x14ac:dyDescent="0.3">
      <c r="A46" s="303"/>
      <c r="B46" s="304"/>
      <c r="C46" s="304"/>
      <c r="D46" s="304"/>
      <c r="E46" s="305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306"/>
      <c r="C50" s="307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19"/>
      <c r="C51" s="320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21"/>
      <c r="C52" s="322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42:B42"/>
    <mergeCell ref="I20:J20"/>
    <mergeCell ref="A22:B22"/>
    <mergeCell ref="A24:B24"/>
    <mergeCell ref="A26:B26"/>
    <mergeCell ref="A27:B27"/>
    <mergeCell ref="J29:L42"/>
    <mergeCell ref="A31:B31"/>
    <mergeCell ref="A33:B33"/>
    <mergeCell ref="A34:B34"/>
    <mergeCell ref="A35:B35"/>
    <mergeCell ref="A20:C20"/>
    <mergeCell ref="D20:E20"/>
    <mergeCell ref="F20:G20"/>
    <mergeCell ref="A36:B36"/>
    <mergeCell ref="A37:B37"/>
    <mergeCell ref="A38:B38"/>
    <mergeCell ref="A39:B39"/>
    <mergeCell ref="A41:B41"/>
    <mergeCell ref="G45:L45"/>
    <mergeCell ref="A46:E46"/>
    <mergeCell ref="B50:C50"/>
    <mergeCell ref="B51:C51"/>
    <mergeCell ref="B52:C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0136-DA54-47A8-9FAD-0D13BD4F6724}">
  <dimension ref="A1:L58"/>
  <sheetViews>
    <sheetView workbookViewId="0">
      <selection activeCell="J13" sqref="J13:K18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7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2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2" ht="15.75" thickBot="1" x14ac:dyDescent="0.3">
      <c r="A19" s="292"/>
      <c r="B19" s="293"/>
      <c r="C19" s="293"/>
      <c r="D19" s="294"/>
      <c r="E19" s="295"/>
      <c r="F19" s="296"/>
      <c r="G19" s="297"/>
      <c r="I19" s="18">
        <v>7</v>
      </c>
      <c r="J19" s="19"/>
      <c r="K19" s="20"/>
      <c r="L19" s="21"/>
    </row>
    <row r="20" spans="1:12" ht="15.75" thickBot="1" x14ac:dyDescent="0.3">
      <c r="A20" s="287" t="s">
        <v>15</v>
      </c>
      <c r="B20" s="288"/>
      <c r="C20" s="288"/>
      <c r="D20" s="289">
        <f>SUM(D13:E19)</f>
        <v>13345.05</v>
      </c>
      <c r="E20" s="290"/>
      <c r="F20" s="289">
        <f>SUM(F13:G19)</f>
        <v>16014.059999999998</v>
      </c>
      <c r="G20" s="291"/>
      <c r="I20" s="287" t="s">
        <v>15</v>
      </c>
      <c r="J20" s="288"/>
      <c r="K20" s="22">
        <f>SUM(K13:K19)</f>
        <v>0</v>
      </c>
      <c r="L20" s="23">
        <f>SUM(L13:L19)</f>
        <v>0</v>
      </c>
    </row>
    <row r="22" spans="1:12" x14ac:dyDescent="0.25">
      <c r="A22" s="298" t="s">
        <v>16</v>
      </c>
      <c r="B22" s="299"/>
      <c r="C22" s="24">
        <f>'BAP 1'!C22</f>
        <v>800.7</v>
      </c>
      <c r="E22" s="25"/>
    </row>
    <row r="24" spans="1:12" x14ac:dyDescent="0.25">
      <c r="A24" s="308" t="s">
        <v>17</v>
      </c>
      <c r="B24" s="30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308" t="s">
        <v>18</v>
      </c>
      <c r="B26" s="309"/>
      <c r="C26" s="24">
        <v>0</v>
      </c>
      <c r="E26" s="25"/>
      <c r="F26" s="25"/>
    </row>
    <row r="27" spans="1:12" x14ac:dyDescent="0.25">
      <c r="A27" s="308" t="s">
        <v>19</v>
      </c>
      <c r="B27" s="30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310"/>
      <c r="K29" s="311"/>
      <c r="L29" s="312"/>
    </row>
    <row r="30" spans="1:12" x14ac:dyDescent="0.25">
      <c r="J30" s="313"/>
      <c r="K30" s="314"/>
      <c r="L30" s="315"/>
    </row>
    <row r="31" spans="1:12" x14ac:dyDescent="0.25">
      <c r="A31" s="308" t="s">
        <v>27</v>
      </c>
      <c r="B31" s="309"/>
      <c r="C31" s="146" cm="1">
        <f t="array" aca="1" ref="C31" ca="1">INDIRECT("'BAP "&amp;$L$1-1&amp;"'!E31")</f>
        <v>13345.05</v>
      </c>
      <c r="D31" s="34"/>
      <c r="E31" s="35">
        <f ca="1">+G31+C31</f>
        <v>13345.05</v>
      </c>
      <c r="F31" s="34"/>
      <c r="G31" s="33">
        <v>0</v>
      </c>
      <c r="I31" s="36">
        <f t="shared" ref="I31:I38" si="2">G31*1.2</f>
        <v>0</v>
      </c>
      <c r="J31" s="313"/>
      <c r="K31" s="314"/>
      <c r="L31" s="315"/>
    </row>
    <row r="32" spans="1:12" x14ac:dyDescent="0.25">
      <c r="A32" s="26"/>
      <c r="B32" s="37" t="s">
        <v>28</v>
      </c>
      <c r="C32" s="143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313"/>
      <c r="K32" s="314"/>
      <c r="L32" s="315"/>
    </row>
    <row r="33" spans="1:12" x14ac:dyDescent="0.25">
      <c r="A33" s="308" t="s">
        <v>29</v>
      </c>
      <c r="B33" s="309"/>
      <c r="C33" s="143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30</v>
      </c>
      <c r="B34" s="309"/>
      <c r="C34" s="143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31</v>
      </c>
      <c r="B35" s="309"/>
      <c r="C35" s="143">
        <f>'BAP 1'!E35</f>
        <v>0</v>
      </c>
      <c r="D35" s="41"/>
      <c r="E35" s="42">
        <f ca="1">G35+C35</f>
        <v>0</v>
      </c>
      <c r="F35" s="25"/>
      <c r="G35" s="43">
        <f ca="1">IF($C$22=0,$G$31*0.05,IF(AND($G$31&gt;=($C$22/0.05),$C$31&gt;=($C$22/0.05)),$G$31*0.05,IF(($C$31-($C$22/0.05)=0),$G$31*0.05,IF(($G$31+$C$31)&gt;($C$22/0.05),(($G$31+$C$31)-($C$22/0.05))*0.05,0))))</f>
        <v>0</v>
      </c>
      <c r="I35" s="36">
        <f ca="1">G35*1.2</f>
        <v>0</v>
      </c>
      <c r="J35" s="313"/>
      <c r="K35" s="314"/>
      <c r="L35" s="315"/>
    </row>
    <row r="36" spans="1:12" x14ac:dyDescent="0.25">
      <c r="A36" s="308" t="s">
        <v>32</v>
      </c>
      <c r="B36" s="309"/>
      <c r="C36" s="143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313"/>
      <c r="K36" s="314"/>
      <c r="L36" s="315"/>
    </row>
    <row r="37" spans="1:12" x14ac:dyDescent="0.25">
      <c r="A37" s="308" t="s">
        <v>33</v>
      </c>
      <c r="B37" s="309"/>
      <c r="C37" s="144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313"/>
      <c r="K37" s="314"/>
      <c r="L37" s="315"/>
    </row>
    <row r="38" spans="1:12" x14ac:dyDescent="0.25">
      <c r="A38" s="308" t="s">
        <v>34</v>
      </c>
      <c r="B38" s="309"/>
      <c r="C38" s="145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35</v>
      </c>
      <c r="B39" s="309"/>
      <c r="C39" s="27">
        <f>SUM(C35:C38)</f>
        <v>0</v>
      </c>
      <c r="D39" s="25"/>
      <c r="E39" s="27">
        <f ca="1">G39+C39</f>
        <v>0</v>
      </c>
      <c r="F39" s="25"/>
      <c r="G39" s="27">
        <f ca="1">SUM(G35:G38)</f>
        <v>0</v>
      </c>
      <c r="I39" s="36">
        <f ca="1">SUM(I35:I38)</f>
        <v>0</v>
      </c>
      <c r="J39" s="313"/>
      <c r="K39" s="314"/>
      <c r="L39" s="315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313"/>
      <c r="K40" s="314"/>
      <c r="L40" s="315"/>
    </row>
    <row r="41" spans="1:12" ht="15.75" thickBot="1" x14ac:dyDescent="0.3">
      <c r="A41" s="308" t="s">
        <v>15</v>
      </c>
      <c r="B41" s="309"/>
      <c r="C41" s="49">
        <f ca="1">(C31+C33+C34)-C39</f>
        <v>13345.05</v>
      </c>
      <c r="D41" s="25"/>
      <c r="E41" s="27">
        <f ca="1">E31-E39</f>
        <v>13345.05</v>
      </c>
      <c r="F41" s="25"/>
      <c r="G41" s="25"/>
      <c r="J41" s="313"/>
      <c r="K41" s="314"/>
      <c r="L41" s="315"/>
    </row>
    <row r="42" spans="1:12" ht="15.75" thickBot="1" x14ac:dyDescent="0.3">
      <c r="A42" s="308" t="s">
        <v>36</v>
      </c>
      <c r="B42" s="308"/>
      <c r="C42" s="25"/>
      <c r="D42" s="25"/>
      <c r="E42" s="25"/>
      <c r="F42" s="25"/>
      <c r="G42" s="49">
        <f ca="1">(G31+G33+G34)-G39</f>
        <v>0</v>
      </c>
      <c r="I42" s="50">
        <f ca="1">(I31+I33+I34)-I39</f>
        <v>0</v>
      </c>
      <c r="J42" s="316"/>
      <c r="K42" s="317"/>
      <c r="L42" s="318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300"/>
      <c r="H45" s="301"/>
      <c r="I45" s="301"/>
      <c r="J45" s="301"/>
      <c r="K45" s="301"/>
      <c r="L45" s="302"/>
    </row>
    <row r="46" spans="1:12" ht="15.75" thickBot="1" x14ac:dyDescent="0.3">
      <c r="A46" s="303"/>
      <c r="B46" s="304"/>
      <c r="C46" s="304"/>
      <c r="D46" s="304"/>
      <c r="E46" s="305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306"/>
      <c r="C50" s="307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19"/>
      <c r="C51" s="320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21"/>
      <c r="C52" s="322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42:B42"/>
    <mergeCell ref="I20:J20"/>
    <mergeCell ref="A22:B22"/>
    <mergeCell ref="A24:B24"/>
    <mergeCell ref="A26:B26"/>
    <mergeCell ref="A27:B27"/>
    <mergeCell ref="J29:L42"/>
    <mergeCell ref="A31:B31"/>
    <mergeCell ref="A33:B33"/>
    <mergeCell ref="A34:B34"/>
    <mergeCell ref="A35:B35"/>
    <mergeCell ref="A20:C20"/>
    <mergeCell ref="D20:E20"/>
    <mergeCell ref="F20:G20"/>
    <mergeCell ref="A36:B36"/>
    <mergeCell ref="A37:B37"/>
    <mergeCell ref="A38:B38"/>
    <mergeCell ref="A39:B39"/>
    <mergeCell ref="A41:B41"/>
    <mergeCell ref="G45:L45"/>
    <mergeCell ref="A46:E46"/>
    <mergeCell ref="B50:C50"/>
    <mergeCell ref="B51:C51"/>
    <mergeCell ref="B52:C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4A7E-4220-403E-861D-31B92804C93F}">
  <dimension ref="A1:L58"/>
  <sheetViews>
    <sheetView topLeftCell="A13" workbookViewId="0">
      <selection activeCell="C31" sqref="C31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8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2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2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2" ht="15.75" thickBot="1" x14ac:dyDescent="0.3">
      <c r="A19" s="292"/>
      <c r="B19" s="293"/>
      <c r="C19" s="293"/>
      <c r="D19" s="294"/>
      <c r="E19" s="295"/>
      <c r="F19" s="296"/>
      <c r="G19" s="297"/>
      <c r="I19" s="18">
        <v>7</v>
      </c>
      <c r="J19" s="19"/>
      <c r="K19" s="20"/>
      <c r="L19" s="21"/>
    </row>
    <row r="20" spans="1:12" ht="15.75" thickBot="1" x14ac:dyDescent="0.3">
      <c r="A20" s="287" t="s">
        <v>15</v>
      </c>
      <c r="B20" s="288"/>
      <c r="C20" s="288"/>
      <c r="D20" s="289">
        <f>SUM(D13:E19)</f>
        <v>13345.05</v>
      </c>
      <c r="E20" s="290"/>
      <c r="F20" s="289">
        <f>SUM(F13:G19)</f>
        <v>16014.059999999998</v>
      </c>
      <c r="G20" s="291"/>
      <c r="I20" s="287" t="s">
        <v>15</v>
      </c>
      <c r="J20" s="288"/>
      <c r="K20" s="22">
        <f>SUM(K13:K19)</f>
        <v>0</v>
      </c>
      <c r="L20" s="23">
        <f>SUM(L13:L19)</f>
        <v>0</v>
      </c>
    </row>
    <row r="22" spans="1:12" x14ac:dyDescent="0.25">
      <c r="A22" s="298" t="s">
        <v>16</v>
      </c>
      <c r="B22" s="299"/>
      <c r="C22" s="24">
        <f>'BAP 1'!C22</f>
        <v>800.7</v>
      </c>
      <c r="E22" s="25"/>
    </row>
    <row r="24" spans="1:12" x14ac:dyDescent="0.25">
      <c r="A24" s="308" t="s">
        <v>17</v>
      </c>
      <c r="B24" s="309"/>
      <c r="C24" s="27">
        <f>+C22*1.2</f>
        <v>960.84</v>
      </c>
      <c r="E24" s="28"/>
      <c r="F24" s="29"/>
    </row>
    <row r="25" spans="1:12" x14ac:dyDescent="0.25">
      <c r="A25" s="30"/>
      <c r="B25" s="30"/>
      <c r="C25" s="25"/>
    </row>
    <row r="26" spans="1:12" x14ac:dyDescent="0.25">
      <c r="A26" s="308" t="s">
        <v>18</v>
      </c>
      <c r="B26" s="309"/>
      <c r="C26" s="24">
        <v>0</v>
      </c>
      <c r="E26" s="25"/>
      <c r="F26" s="25"/>
    </row>
    <row r="27" spans="1:12" x14ac:dyDescent="0.25">
      <c r="A27" s="308" t="s">
        <v>19</v>
      </c>
      <c r="B27" s="309"/>
      <c r="C27" s="27">
        <f>C26*1.2</f>
        <v>0</v>
      </c>
    </row>
    <row r="28" spans="1:12" ht="39.75" thickBot="1" x14ac:dyDescent="0.3">
      <c r="C28" s="30" t="s">
        <v>20</v>
      </c>
      <c r="E28" s="30" t="s">
        <v>20</v>
      </c>
      <c r="G28" s="30" t="s">
        <v>21</v>
      </c>
      <c r="H28" s="31" t="s">
        <v>22</v>
      </c>
      <c r="I28" s="32" t="s">
        <v>21</v>
      </c>
      <c r="J28" s="32"/>
    </row>
    <row r="29" spans="1:12" x14ac:dyDescent="0.25">
      <c r="C29" s="30" t="s">
        <v>23</v>
      </c>
      <c r="E29" s="30" t="s">
        <v>24</v>
      </c>
      <c r="G29" s="30" t="s">
        <v>25</v>
      </c>
      <c r="I29" s="32" t="s">
        <v>26</v>
      </c>
      <c r="J29" s="310"/>
      <c r="K29" s="311"/>
      <c r="L29" s="312"/>
    </row>
    <row r="30" spans="1:12" x14ac:dyDescent="0.25">
      <c r="J30" s="313"/>
      <c r="K30" s="314"/>
      <c r="L30" s="315"/>
    </row>
    <row r="31" spans="1:12" x14ac:dyDescent="0.25">
      <c r="A31" s="308" t="s">
        <v>27</v>
      </c>
      <c r="B31" s="309"/>
      <c r="C31" s="146" cm="1">
        <f t="array" aca="1" ref="C31" ca="1">INDIRECT("'BAP "&amp;$L$1-1&amp;"'!E31")</f>
        <v>13345.05</v>
      </c>
      <c r="D31" s="34"/>
      <c r="E31" s="35">
        <f ca="1">+G31+C31</f>
        <v>13345.05</v>
      </c>
      <c r="F31" s="34"/>
      <c r="G31" s="33">
        <v>0</v>
      </c>
      <c r="I31" s="36">
        <f t="shared" ref="I31:I38" si="2">G31*1.2</f>
        <v>0</v>
      </c>
      <c r="J31" s="313"/>
      <c r="K31" s="314"/>
      <c r="L31" s="315"/>
    </row>
    <row r="32" spans="1:12" x14ac:dyDescent="0.25">
      <c r="A32" s="26"/>
      <c r="B32" s="37" t="s">
        <v>28</v>
      </c>
      <c r="C32" s="143">
        <f>'BAP 1'!E32</f>
        <v>133.45050000000001</v>
      </c>
      <c r="D32" s="38"/>
      <c r="E32" s="35">
        <f>+G32+C32</f>
        <v>133.45050000000001</v>
      </c>
      <c r="F32" s="38"/>
      <c r="G32" s="39">
        <f>G31*H32</f>
        <v>0</v>
      </c>
      <c r="H32" s="40">
        <v>0</v>
      </c>
      <c r="I32" s="36">
        <f t="shared" si="2"/>
        <v>0</v>
      </c>
      <c r="J32" s="313"/>
      <c r="K32" s="314"/>
      <c r="L32" s="315"/>
    </row>
    <row r="33" spans="1:12" x14ac:dyDescent="0.25">
      <c r="A33" s="308" t="s">
        <v>29</v>
      </c>
      <c r="B33" s="309"/>
      <c r="C33" s="143">
        <f>'BAP 1'!E33</f>
        <v>0</v>
      </c>
      <c r="D33" s="25"/>
      <c r="E33" s="27">
        <v>0</v>
      </c>
      <c r="F33" s="25"/>
      <c r="G33" s="24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30</v>
      </c>
      <c r="B34" s="309"/>
      <c r="C34" s="143">
        <f>'BAP 1'!E34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31</v>
      </c>
      <c r="B35" s="309"/>
      <c r="C35" s="143">
        <f>'BAP 1'!E35</f>
        <v>0</v>
      </c>
      <c r="D35" s="41"/>
      <c r="E35" s="42">
        <f ca="1">G35+C35</f>
        <v>0</v>
      </c>
      <c r="F35" s="25"/>
      <c r="G35" s="43">
        <f ca="1">IF($C$22=0,$G$31*0.05,IF(AND($G$31&gt;=($C$22/0.05),$C$31&gt;=($C$22/0.05)),$G$31*0.05,IF(($C$31-($C$22/0.05)=0),$G$31*0.05,IF(($G$31+$C$31)&gt;($C$22/0.05),(($G$31+$C$31)-($C$22/0.05))*0.05,0))))</f>
        <v>0</v>
      </c>
      <c r="I35" s="36">
        <f ca="1">G35*1.2</f>
        <v>0</v>
      </c>
      <c r="J35" s="313"/>
      <c r="K35" s="314"/>
      <c r="L35" s="315"/>
    </row>
    <row r="36" spans="1:12" x14ac:dyDescent="0.25">
      <c r="A36" s="308" t="s">
        <v>32</v>
      </c>
      <c r="B36" s="309"/>
      <c r="C36" s="143">
        <f>'BAP 1'!E36</f>
        <v>0</v>
      </c>
      <c r="D36" s="41"/>
      <c r="E36" s="42">
        <f>G36+C36</f>
        <v>0</v>
      </c>
      <c r="F36" s="25"/>
      <c r="G36" s="44">
        <f>G31*H36</f>
        <v>0</v>
      </c>
      <c r="H36" s="40">
        <v>0</v>
      </c>
      <c r="I36" s="36">
        <f>G36*1.2</f>
        <v>0</v>
      </c>
      <c r="J36" s="313"/>
      <c r="K36" s="314"/>
      <c r="L36" s="315"/>
    </row>
    <row r="37" spans="1:12" x14ac:dyDescent="0.25">
      <c r="A37" s="308" t="s">
        <v>33</v>
      </c>
      <c r="B37" s="309"/>
      <c r="C37" s="144">
        <f>'BAP 1'!E37</f>
        <v>0</v>
      </c>
      <c r="D37" s="25"/>
      <c r="E37" s="46">
        <f>G37+C37</f>
        <v>0</v>
      </c>
      <c r="F37" s="25"/>
      <c r="G37" s="45">
        <v>0</v>
      </c>
      <c r="I37" s="36">
        <f t="shared" si="2"/>
        <v>0</v>
      </c>
      <c r="J37" s="313"/>
      <c r="K37" s="314"/>
      <c r="L37" s="315"/>
    </row>
    <row r="38" spans="1:12" x14ac:dyDescent="0.25">
      <c r="A38" s="308" t="s">
        <v>34</v>
      </c>
      <c r="B38" s="309"/>
      <c r="C38" s="145">
        <f>'BAP 1'!E38</f>
        <v>0</v>
      </c>
      <c r="D38" s="25"/>
      <c r="E38" s="47">
        <f>G38+C38</f>
        <v>0</v>
      </c>
      <c r="F38" s="25"/>
      <c r="G38" s="47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35</v>
      </c>
      <c r="B39" s="309"/>
      <c r="C39" s="27">
        <f>SUM(C35:C38)</f>
        <v>0</v>
      </c>
      <c r="D39" s="25"/>
      <c r="E39" s="27">
        <f ca="1">G39+C39</f>
        <v>0</v>
      </c>
      <c r="F39" s="25"/>
      <c r="G39" s="27">
        <f ca="1">SUM(G35:G38)</f>
        <v>0</v>
      </c>
      <c r="I39" s="36">
        <f ca="1">SUM(I35:I38)</f>
        <v>0</v>
      </c>
      <c r="J39" s="313"/>
      <c r="K39" s="314"/>
      <c r="L39" s="315"/>
    </row>
    <row r="40" spans="1:12" ht="15.75" thickBot="1" x14ac:dyDescent="0.3">
      <c r="A40" s="26"/>
      <c r="B40" s="26"/>
      <c r="C40" s="48"/>
      <c r="D40" s="25"/>
      <c r="E40" s="25"/>
      <c r="F40" s="25"/>
      <c r="G40" s="25"/>
      <c r="J40" s="313"/>
      <c r="K40" s="314"/>
      <c r="L40" s="315"/>
    </row>
    <row r="41" spans="1:12" ht="15.75" thickBot="1" x14ac:dyDescent="0.3">
      <c r="A41" s="308" t="s">
        <v>15</v>
      </c>
      <c r="B41" s="309"/>
      <c r="C41" s="49">
        <f ca="1">(C31+C33+C34)-C39</f>
        <v>13345.05</v>
      </c>
      <c r="D41" s="25"/>
      <c r="E41" s="27">
        <f ca="1">E31-E39</f>
        <v>13345.05</v>
      </c>
      <c r="F41" s="25"/>
      <c r="G41" s="25"/>
      <c r="J41" s="313"/>
      <c r="K41" s="314"/>
      <c r="L41" s="315"/>
    </row>
    <row r="42" spans="1:12" ht="15.75" thickBot="1" x14ac:dyDescent="0.3">
      <c r="A42" s="308" t="s">
        <v>36</v>
      </c>
      <c r="B42" s="308"/>
      <c r="C42" s="25"/>
      <c r="D42" s="25"/>
      <c r="E42" s="25"/>
      <c r="F42" s="25"/>
      <c r="G42" s="49">
        <f ca="1">(G31+G33+G34)-G39</f>
        <v>0</v>
      </c>
      <c r="I42" s="50">
        <f ca="1">(I31+I33+I34)-I39</f>
        <v>0</v>
      </c>
      <c r="J42" s="316"/>
      <c r="K42" s="317"/>
      <c r="L42" s="318"/>
    </row>
    <row r="43" spans="1:12" x14ac:dyDescent="0.25">
      <c r="A43" s="26"/>
      <c r="B43" s="26"/>
      <c r="C43" s="25"/>
      <c r="D43" s="25"/>
      <c r="E43" s="25"/>
      <c r="F43" s="25"/>
      <c r="G43" s="25"/>
    </row>
    <row r="44" spans="1:12" ht="15.75" thickBot="1" x14ac:dyDescent="0.3"/>
    <row r="45" spans="1:12" ht="15.75" thickBot="1" x14ac:dyDescent="0.3">
      <c r="A45" s="51"/>
      <c r="B45" s="52"/>
      <c r="C45" s="52"/>
      <c r="D45" s="52"/>
      <c r="E45" s="53"/>
      <c r="F45" s="54"/>
      <c r="G45" s="300"/>
      <c r="H45" s="301"/>
      <c r="I45" s="301"/>
      <c r="J45" s="301"/>
      <c r="K45" s="301"/>
      <c r="L45" s="302"/>
    </row>
    <row r="46" spans="1:12" ht="15.75" thickBot="1" x14ac:dyDescent="0.3">
      <c r="A46" s="303"/>
      <c r="B46" s="304"/>
      <c r="C46" s="304"/>
      <c r="D46" s="304"/>
      <c r="E46" s="305"/>
      <c r="F46" s="55"/>
      <c r="G46" s="56"/>
      <c r="H46" s="57"/>
      <c r="I46" s="57"/>
      <c r="J46" s="57"/>
      <c r="K46" s="57"/>
      <c r="L46" s="58"/>
    </row>
    <row r="47" spans="1:12" ht="15.75" thickBot="1" x14ac:dyDescent="0.3">
      <c r="A47" s="59"/>
      <c r="B47" s="60"/>
      <c r="C47" s="60"/>
      <c r="D47" s="60"/>
      <c r="E47" s="61"/>
      <c r="F47" s="54"/>
      <c r="G47" s="59"/>
      <c r="H47" s="60"/>
      <c r="I47" s="60"/>
      <c r="J47" s="60"/>
      <c r="K47" s="60"/>
      <c r="L47" s="61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2"/>
      <c r="C49" s="62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63"/>
      <c r="B50" s="306"/>
      <c r="C50" s="307"/>
      <c r="D50" s="64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19"/>
      <c r="C51" s="320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21"/>
      <c r="C52" s="322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59"/>
      <c r="B53" s="57"/>
      <c r="C53" s="57"/>
      <c r="D53" s="60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65"/>
      <c r="C54" s="75"/>
      <c r="D54" s="66"/>
      <c r="E54" s="67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6"/>
      <c r="C55" s="66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8"/>
      <c r="C56" s="69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70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71"/>
      <c r="B58" s="20"/>
      <c r="C58" s="20"/>
      <c r="D58" s="20"/>
      <c r="E58" s="72"/>
      <c r="F58" s="54"/>
      <c r="G58" s="71"/>
      <c r="H58" s="20"/>
      <c r="I58" s="20"/>
      <c r="J58" s="20"/>
      <c r="K58" s="20"/>
      <c r="L58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42:B42"/>
    <mergeCell ref="I20:J20"/>
    <mergeCell ref="A22:B22"/>
    <mergeCell ref="A24:B24"/>
    <mergeCell ref="A26:B26"/>
    <mergeCell ref="A27:B27"/>
    <mergeCell ref="J29:L42"/>
    <mergeCell ref="A31:B31"/>
    <mergeCell ref="A33:B33"/>
    <mergeCell ref="A34:B34"/>
    <mergeCell ref="A35:B35"/>
    <mergeCell ref="A20:C20"/>
    <mergeCell ref="D20:E20"/>
    <mergeCell ref="F20:G20"/>
    <mergeCell ref="A36:B36"/>
    <mergeCell ref="A37:B37"/>
    <mergeCell ref="A38:B38"/>
    <mergeCell ref="A39:B39"/>
    <mergeCell ref="A41:B41"/>
    <mergeCell ref="G45:L45"/>
    <mergeCell ref="A46:E46"/>
    <mergeCell ref="B50:C50"/>
    <mergeCell ref="B51:C51"/>
    <mergeCell ref="B52:C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BCEC-77D6-426F-8D88-0C2C42F9AF9E}">
  <sheetPr>
    <tabColor rgb="FFFF0000"/>
  </sheetPr>
  <dimension ref="A1:P59"/>
  <sheetViews>
    <sheetView tabSelected="1" topLeftCell="A9" workbookViewId="0">
      <selection activeCell="M24" sqref="M24"/>
    </sheetView>
  </sheetViews>
  <sheetFormatPr baseColWidth="10" defaultRowHeight="15" x14ac:dyDescent="0.25"/>
  <cols>
    <col min="1" max="1" width="21.42578125" style="3" customWidth="1"/>
    <col min="2" max="2" width="11.85546875" style="3" bestFit="1" customWidth="1"/>
    <col min="3" max="3" width="13.28515625" style="3" bestFit="1" customWidth="1"/>
    <col min="4" max="4" width="6.28515625" style="3" customWidth="1"/>
    <col min="5" max="5" width="13.28515625" style="3" bestFit="1" customWidth="1"/>
    <col min="6" max="6" width="8.140625" style="3" bestFit="1" customWidth="1"/>
    <col min="7" max="7" width="13.28515625" style="3" bestFit="1" customWidth="1"/>
    <col min="8" max="8" width="8.28515625" style="3" customWidth="1"/>
    <col min="9" max="9" width="13" style="3" bestFit="1" customWidth="1"/>
    <col min="10" max="10" width="11.42578125" style="3"/>
    <col min="11" max="12" width="14.5703125" style="3" bestFit="1" customWidth="1"/>
  </cols>
  <sheetData>
    <row r="1" spans="1:12" ht="30.75" thickBot="1" x14ac:dyDescent="0.3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" t="s">
        <v>1</v>
      </c>
      <c r="L1" s="2">
        <v>9</v>
      </c>
    </row>
    <row r="2" spans="1:12" ht="15.75" thickBot="1" x14ac:dyDescent="0.3"/>
    <row r="3" spans="1:12" ht="16.5" thickBot="1" x14ac:dyDescent="0.3">
      <c r="A3" s="241">
        <f>'BAP 1'!A3</f>
        <v>0</v>
      </c>
      <c r="B3" s="242"/>
      <c r="C3" s="242"/>
      <c r="D3" s="242"/>
      <c r="E3" s="242"/>
      <c r="F3" s="242"/>
      <c r="G3" s="242"/>
      <c r="H3" s="242"/>
      <c r="I3" s="243"/>
      <c r="J3" s="244" t="s">
        <v>2</v>
      </c>
      <c r="K3" s="245"/>
      <c r="L3" s="246"/>
    </row>
    <row r="4" spans="1:12" ht="15.75" thickBot="1" x14ac:dyDescent="0.3">
      <c r="A4" s="253"/>
      <c r="B4" s="254"/>
      <c r="C4" s="254"/>
      <c r="D4" s="254"/>
      <c r="E4" s="254"/>
      <c r="F4" s="254"/>
      <c r="G4" s="254"/>
      <c r="H4" s="254"/>
      <c r="I4" s="255"/>
      <c r="J4" s="247"/>
      <c r="K4" s="248"/>
      <c r="L4" s="249"/>
    </row>
    <row r="5" spans="1:12" ht="16.5" thickBot="1" x14ac:dyDescent="0.3">
      <c r="A5" s="256">
        <f>'BAP 1'!A5</f>
        <v>0</v>
      </c>
      <c r="B5" s="257"/>
      <c r="C5" s="257"/>
      <c r="D5" s="257"/>
      <c r="E5" s="257"/>
      <c r="F5" s="257"/>
      <c r="G5" s="257"/>
      <c r="H5" s="257"/>
      <c r="I5" s="258"/>
      <c r="J5" s="250"/>
      <c r="K5" s="251"/>
      <c r="L5" s="252"/>
    </row>
    <row r="6" spans="1:12" ht="16.5" thickBot="1" x14ac:dyDescent="0.3">
      <c r="A6" s="259">
        <f>'BAP 1'!A6</f>
        <v>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1"/>
    </row>
    <row r="7" spans="1:12" ht="15.75" thickBot="1" x14ac:dyDescent="0.3"/>
    <row r="8" spans="1:12" ht="66.75" customHeight="1" thickBot="1" x14ac:dyDescent="0.3">
      <c r="A8" s="262">
        <f>'BAP 1'!A8</f>
        <v>0</v>
      </c>
      <c r="B8" s="263"/>
      <c r="C8" s="263"/>
      <c r="D8" s="263"/>
      <c r="E8" s="264"/>
      <c r="F8" s="262">
        <f>'BAP 1'!F8</f>
        <v>0</v>
      </c>
      <c r="G8" s="265"/>
      <c r="H8" s="265"/>
      <c r="I8" s="265"/>
      <c r="J8" s="265"/>
      <c r="K8" s="265"/>
      <c r="L8" s="266"/>
    </row>
    <row r="9" spans="1:12" ht="16.5" thickBot="1" x14ac:dyDescent="0.3">
      <c r="A9" s="267">
        <f>'BAP 1'!A9</f>
        <v>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9"/>
    </row>
    <row r="10" spans="1:12" ht="63" customHeight="1" thickBot="1" x14ac:dyDescent="0.3">
      <c r="A10" s="270">
        <f>'BAP 1'!A10</f>
        <v>0</v>
      </c>
      <c r="B10" s="271"/>
      <c r="C10" s="271"/>
      <c r="D10" s="271"/>
      <c r="E10" s="272"/>
      <c r="F10" s="273"/>
      <c r="G10" s="274"/>
      <c r="H10" s="274"/>
      <c r="I10" s="274"/>
      <c r="J10" s="274"/>
      <c r="K10" s="274"/>
      <c r="L10" s="275"/>
    </row>
    <row r="11" spans="1:12" ht="16.5" thickTop="1" thickBot="1" x14ac:dyDescent="0.3">
      <c r="A11" s="234" t="s">
        <v>3</v>
      </c>
      <c r="B11" s="235"/>
      <c r="C11" s="235"/>
      <c r="D11" s="235"/>
      <c r="E11" s="235"/>
      <c r="F11" s="236"/>
      <c r="G11" s="237"/>
      <c r="I11" s="234" t="s">
        <v>4</v>
      </c>
      <c r="J11" s="235"/>
      <c r="K11" s="235"/>
      <c r="L11" s="237"/>
    </row>
    <row r="12" spans="1:12" ht="15.75" thickBot="1" x14ac:dyDescent="0.3">
      <c r="A12" s="276"/>
      <c r="B12" s="277"/>
      <c r="C12" s="4" t="s">
        <v>5</v>
      </c>
      <c r="D12" s="278" t="s">
        <v>6</v>
      </c>
      <c r="E12" s="279"/>
      <c r="F12" s="277" t="s">
        <v>7</v>
      </c>
      <c r="G12" s="280"/>
      <c r="I12" s="5" t="s">
        <v>1</v>
      </c>
      <c r="J12" s="6" t="s">
        <v>8</v>
      </c>
      <c r="K12" s="6" t="s">
        <v>6</v>
      </c>
      <c r="L12" s="7" t="s">
        <v>7</v>
      </c>
    </row>
    <row r="13" spans="1:12" ht="15.75" thickBot="1" x14ac:dyDescent="0.3">
      <c r="A13" s="281" t="s">
        <v>9</v>
      </c>
      <c r="B13" s="282"/>
      <c r="C13" s="8">
        <f>'BAP 1'!C13</f>
        <v>44865</v>
      </c>
      <c r="D13" s="283">
        <f>'BAP 1'!D13</f>
        <v>13345.05</v>
      </c>
      <c r="E13" s="284"/>
      <c r="F13" s="285">
        <f t="shared" ref="F13:F18" si="0">D13*1.2</f>
        <v>16014.059999999998</v>
      </c>
      <c r="G13" s="286"/>
      <c r="I13" s="9">
        <v>1</v>
      </c>
      <c r="J13" s="10"/>
      <c r="K13" s="11"/>
      <c r="L13" s="12">
        <f>K13*1.2</f>
        <v>0</v>
      </c>
    </row>
    <row r="14" spans="1:12" ht="15.75" thickBot="1" x14ac:dyDescent="0.3">
      <c r="A14" s="281" t="s">
        <v>10</v>
      </c>
      <c r="B14" s="282"/>
      <c r="C14" s="8">
        <f>'BAP 1'!C14</f>
        <v>0</v>
      </c>
      <c r="D14" s="283">
        <f>'BAP 1'!D14</f>
        <v>0</v>
      </c>
      <c r="E14" s="284"/>
      <c r="F14" s="285">
        <f t="shared" si="0"/>
        <v>0</v>
      </c>
      <c r="G14" s="286"/>
      <c r="I14" s="13">
        <v>2</v>
      </c>
      <c r="J14" s="14"/>
      <c r="K14" s="15"/>
      <c r="L14" s="16">
        <f t="shared" ref="L14:L18" si="1">K14*1.2</f>
        <v>0</v>
      </c>
    </row>
    <row r="15" spans="1:12" ht="15.75" thickBot="1" x14ac:dyDescent="0.3">
      <c r="A15" s="281" t="s">
        <v>11</v>
      </c>
      <c r="B15" s="282"/>
      <c r="C15" s="8">
        <f>'BAP 1'!C15</f>
        <v>0</v>
      </c>
      <c r="D15" s="283">
        <f>'BAP 1'!D15</f>
        <v>0</v>
      </c>
      <c r="E15" s="284"/>
      <c r="F15" s="285">
        <f t="shared" si="0"/>
        <v>0</v>
      </c>
      <c r="G15" s="286"/>
      <c r="I15" s="13">
        <v>3</v>
      </c>
      <c r="J15" s="14"/>
      <c r="K15" s="15"/>
      <c r="L15" s="16">
        <f t="shared" si="1"/>
        <v>0</v>
      </c>
    </row>
    <row r="16" spans="1:12" ht="15.75" thickBot="1" x14ac:dyDescent="0.3">
      <c r="A16" s="281" t="s">
        <v>12</v>
      </c>
      <c r="B16" s="282"/>
      <c r="C16" s="8">
        <f>'BAP 1'!C16</f>
        <v>0</v>
      </c>
      <c r="D16" s="283">
        <f>'BAP 1'!D16</f>
        <v>0</v>
      </c>
      <c r="E16" s="284"/>
      <c r="F16" s="285">
        <f t="shared" si="0"/>
        <v>0</v>
      </c>
      <c r="G16" s="286"/>
      <c r="I16" s="13">
        <v>4</v>
      </c>
      <c r="J16" s="14"/>
      <c r="K16" s="17"/>
      <c r="L16" s="16">
        <f t="shared" si="1"/>
        <v>0</v>
      </c>
    </row>
    <row r="17" spans="1:16" ht="15.75" thickBot="1" x14ac:dyDescent="0.3">
      <c r="A17" s="281" t="s">
        <v>13</v>
      </c>
      <c r="B17" s="282"/>
      <c r="C17" s="8">
        <f>'BAP 1'!C17</f>
        <v>0</v>
      </c>
      <c r="D17" s="283">
        <f>'BAP 1'!D17</f>
        <v>0</v>
      </c>
      <c r="E17" s="284"/>
      <c r="F17" s="285">
        <f t="shared" si="0"/>
        <v>0</v>
      </c>
      <c r="G17" s="286"/>
      <c r="I17" s="13">
        <v>5</v>
      </c>
      <c r="J17" s="14"/>
      <c r="K17" s="17"/>
      <c r="L17" s="16">
        <f t="shared" si="1"/>
        <v>0</v>
      </c>
    </row>
    <row r="18" spans="1:16" ht="15.75" thickBot="1" x14ac:dyDescent="0.3">
      <c r="A18" s="73" t="s">
        <v>14</v>
      </c>
      <c r="B18" s="66"/>
      <c r="C18" s="74">
        <f>'BAP 1'!C18</f>
        <v>0</v>
      </c>
      <c r="D18" s="283">
        <f>'BAP 1'!D18</f>
        <v>0</v>
      </c>
      <c r="E18" s="284"/>
      <c r="F18" s="285">
        <f t="shared" si="0"/>
        <v>0</v>
      </c>
      <c r="G18" s="286"/>
      <c r="I18" s="13">
        <v>6</v>
      </c>
      <c r="J18" s="14"/>
      <c r="K18" s="17"/>
      <c r="L18" s="16">
        <f t="shared" si="1"/>
        <v>0</v>
      </c>
    </row>
    <row r="19" spans="1:16" ht="27.75" customHeight="1" x14ac:dyDescent="0.25">
      <c r="A19" s="340" t="s">
        <v>38</v>
      </c>
      <c r="B19" s="341"/>
      <c r="C19" s="341"/>
      <c r="D19" s="336"/>
      <c r="E19" s="337"/>
      <c r="F19" s="338"/>
      <c r="G19" s="339"/>
      <c r="H19" s="331"/>
      <c r="I19" s="332">
        <v>7</v>
      </c>
      <c r="J19" s="333"/>
      <c r="K19" s="62"/>
      <c r="L19" s="334"/>
    </row>
    <row r="20" spans="1:16" ht="15.75" thickBot="1" x14ac:dyDescent="0.3">
      <c r="A20" s="323"/>
      <c r="B20" s="324"/>
      <c r="C20" s="324"/>
      <c r="D20" s="325"/>
      <c r="E20" s="325"/>
      <c r="F20" s="325"/>
      <c r="G20" s="326"/>
      <c r="H20" s="327"/>
      <c r="I20" s="323">
        <v>8</v>
      </c>
      <c r="J20" s="328"/>
      <c r="K20" s="329"/>
      <c r="L20" s="330"/>
      <c r="M20" s="344" t="s">
        <v>37</v>
      </c>
      <c r="N20" s="344"/>
      <c r="O20" s="344"/>
      <c r="P20" s="344"/>
    </row>
    <row r="21" spans="1:16" ht="15.75" thickBot="1" x14ac:dyDescent="0.3">
      <c r="A21" s="287" t="s">
        <v>15</v>
      </c>
      <c r="B21" s="288"/>
      <c r="C21" s="288"/>
      <c r="D21" s="289">
        <f>SUM(D13:E19)</f>
        <v>13345.05</v>
      </c>
      <c r="E21" s="290"/>
      <c r="F21" s="289">
        <f>SUM(F13:G19)</f>
        <v>16014.059999999998</v>
      </c>
      <c r="G21" s="291"/>
      <c r="I21" s="287" t="s">
        <v>15</v>
      </c>
      <c r="J21" s="288"/>
      <c r="K21" s="22">
        <f>SUM(K13:K19)</f>
        <v>0</v>
      </c>
      <c r="L21" s="23">
        <f>SUM(L13:L19)</f>
        <v>0</v>
      </c>
      <c r="M21" s="335" t="s">
        <v>39</v>
      </c>
    </row>
    <row r="23" spans="1:16" x14ac:dyDescent="0.25">
      <c r="A23" s="298" t="s">
        <v>16</v>
      </c>
      <c r="B23" s="299"/>
      <c r="C23" s="24">
        <f>'BAP 1'!C22</f>
        <v>800.7</v>
      </c>
      <c r="E23" s="25"/>
      <c r="M23" s="342" t="s">
        <v>40</v>
      </c>
    </row>
    <row r="25" spans="1:16" x14ac:dyDescent="0.25">
      <c r="A25" s="308" t="s">
        <v>17</v>
      </c>
      <c r="B25" s="309"/>
      <c r="C25" s="27">
        <f>+C23*1.2</f>
        <v>960.84</v>
      </c>
      <c r="E25" s="28"/>
      <c r="F25" s="29"/>
    </row>
    <row r="26" spans="1:16" x14ac:dyDescent="0.25">
      <c r="A26" s="30"/>
      <c r="B26" s="30"/>
      <c r="C26" s="25"/>
    </row>
    <row r="27" spans="1:16" x14ac:dyDescent="0.25">
      <c r="A27" s="308" t="s">
        <v>18</v>
      </c>
      <c r="B27" s="309"/>
      <c r="C27" s="24">
        <v>0</v>
      </c>
      <c r="E27" s="25"/>
      <c r="F27" s="25"/>
    </row>
    <row r="28" spans="1:16" x14ac:dyDescent="0.25">
      <c r="A28" s="308" t="s">
        <v>19</v>
      </c>
      <c r="B28" s="309"/>
      <c r="C28" s="27">
        <f>C27*1.2</f>
        <v>0</v>
      </c>
    </row>
    <row r="29" spans="1:16" ht="39.75" thickBot="1" x14ac:dyDescent="0.3">
      <c r="C29" s="30" t="s">
        <v>20</v>
      </c>
      <c r="E29" s="30" t="s">
        <v>20</v>
      </c>
      <c r="G29" s="30" t="s">
        <v>21</v>
      </c>
      <c r="H29" s="31" t="s">
        <v>22</v>
      </c>
      <c r="I29" s="32" t="s">
        <v>21</v>
      </c>
      <c r="J29" s="32"/>
    </row>
    <row r="30" spans="1:16" x14ac:dyDescent="0.25">
      <c r="C30" s="30" t="s">
        <v>23</v>
      </c>
      <c r="E30" s="30" t="s">
        <v>24</v>
      </c>
      <c r="G30" s="30" t="s">
        <v>25</v>
      </c>
      <c r="I30" s="32" t="s">
        <v>26</v>
      </c>
      <c r="J30" s="310"/>
      <c r="K30" s="311"/>
      <c r="L30" s="312"/>
    </row>
    <row r="31" spans="1:16" x14ac:dyDescent="0.25">
      <c r="J31" s="313"/>
      <c r="K31" s="314"/>
      <c r="L31" s="315"/>
    </row>
    <row r="32" spans="1:16" x14ac:dyDescent="0.25">
      <c r="A32" s="308" t="s">
        <v>27</v>
      </c>
      <c r="B32" s="309"/>
      <c r="C32" s="146" cm="1">
        <f t="array" aca="1" ref="C32" ca="1">INDIRECT("'BAP "&amp;$L$1-1&amp;"'!E31")</f>
        <v>13345.05</v>
      </c>
      <c r="D32" s="34"/>
      <c r="E32" s="343">
        <f ca="1">+G32+C32</f>
        <v>13345.05</v>
      </c>
      <c r="F32" s="34"/>
      <c r="G32" s="33">
        <v>0</v>
      </c>
      <c r="I32" s="36">
        <f t="shared" ref="I32:I39" si="2">G32*1.2</f>
        <v>0</v>
      </c>
      <c r="J32" s="313"/>
      <c r="K32" s="314"/>
      <c r="L32" s="315"/>
    </row>
    <row r="33" spans="1:12" x14ac:dyDescent="0.25">
      <c r="A33" s="26"/>
      <c r="B33" s="37" t="s">
        <v>28</v>
      </c>
      <c r="C33" s="143">
        <f>'BAP 1'!E32</f>
        <v>133.45050000000001</v>
      </c>
      <c r="D33" s="38"/>
      <c r="E33" s="35">
        <f>+G33+C33</f>
        <v>133.45050000000001</v>
      </c>
      <c r="F33" s="38"/>
      <c r="G33" s="39">
        <f>G32*H33</f>
        <v>0</v>
      </c>
      <c r="H33" s="40">
        <v>0</v>
      </c>
      <c r="I33" s="36">
        <f t="shared" si="2"/>
        <v>0</v>
      </c>
      <c r="J33" s="313"/>
      <c r="K33" s="314"/>
      <c r="L33" s="315"/>
    </row>
    <row r="34" spans="1:12" x14ac:dyDescent="0.25">
      <c r="A34" s="308" t="s">
        <v>29</v>
      </c>
      <c r="B34" s="309"/>
      <c r="C34" s="143">
        <f>'BAP 1'!E33</f>
        <v>0</v>
      </c>
      <c r="D34" s="25"/>
      <c r="E34" s="27">
        <v>0</v>
      </c>
      <c r="F34" s="25"/>
      <c r="G34" s="24">
        <v>0</v>
      </c>
      <c r="I34" s="36">
        <f t="shared" si="2"/>
        <v>0</v>
      </c>
      <c r="J34" s="313"/>
      <c r="K34" s="314"/>
      <c r="L34" s="315"/>
    </row>
    <row r="35" spans="1:12" x14ac:dyDescent="0.25">
      <c r="A35" s="308" t="s">
        <v>30</v>
      </c>
      <c r="B35" s="309"/>
      <c r="C35" s="143">
        <f>'BAP 1'!E34</f>
        <v>0</v>
      </c>
      <c r="D35" s="25"/>
      <c r="E35" s="27">
        <v>0</v>
      </c>
      <c r="F35" s="25"/>
      <c r="G35" s="24">
        <v>0</v>
      </c>
      <c r="I35" s="36">
        <f t="shared" si="2"/>
        <v>0</v>
      </c>
      <c r="J35" s="313"/>
      <c r="K35" s="314"/>
      <c r="L35" s="315"/>
    </row>
    <row r="36" spans="1:12" x14ac:dyDescent="0.25">
      <c r="A36" s="308" t="s">
        <v>31</v>
      </c>
      <c r="B36" s="309"/>
      <c r="C36" s="143">
        <f>'BAP 1'!E35</f>
        <v>0</v>
      </c>
      <c r="D36" s="41"/>
      <c r="E36" s="42">
        <f ca="1">G36+C36</f>
        <v>0</v>
      </c>
      <c r="F36" s="25"/>
      <c r="G36" s="43">
        <f ca="1">IF($C$23=0,$G$32*0.05,IF(AND($G$32&gt;=($C$23/0.05),$C$32&gt;=($C$23/0.05)),$G$32*0.05,IF(($C$32-($C$23/0.05)=0),$G$32*0.05,IF(($G$32+$C$32)&gt;($C$23/0.05),(($G$32+$C$32)-($C$23/0.05))*0.05,0))))</f>
        <v>0</v>
      </c>
      <c r="I36" s="36">
        <f ca="1">G36*1.2</f>
        <v>0</v>
      </c>
      <c r="J36" s="313"/>
      <c r="K36" s="314"/>
      <c r="L36" s="315"/>
    </row>
    <row r="37" spans="1:12" x14ac:dyDescent="0.25">
      <c r="A37" s="308" t="s">
        <v>32</v>
      </c>
      <c r="B37" s="309"/>
      <c r="C37" s="143">
        <f>'BAP 1'!E36</f>
        <v>0</v>
      </c>
      <c r="D37" s="41"/>
      <c r="E37" s="42">
        <f>G37+C37</f>
        <v>0</v>
      </c>
      <c r="F37" s="25"/>
      <c r="G37" s="44">
        <f>G32*H37</f>
        <v>0</v>
      </c>
      <c r="H37" s="40">
        <v>0</v>
      </c>
      <c r="I37" s="36">
        <f>G37*1.2</f>
        <v>0</v>
      </c>
      <c r="J37" s="313"/>
      <c r="K37" s="314"/>
      <c r="L37" s="315"/>
    </row>
    <row r="38" spans="1:12" x14ac:dyDescent="0.25">
      <c r="A38" s="308" t="s">
        <v>33</v>
      </c>
      <c r="B38" s="309"/>
      <c r="C38" s="144">
        <f>'BAP 1'!E37</f>
        <v>0</v>
      </c>
      <c r="D38" s="25"/>
      <c r="E38" s="46">
        <f>G38+C38</f>
        <v>0</v>
      </c>
      <c r="F38" s="25"/>
      <c r="G38" s="45">
        <v>0</v>
      </c>
      <c r="I38" s="36">
        <f t="shared" si="2"/>
        <v>0</v>
      </c>
      <c r="J38" s="313"/>
      <c r="K38" s="314"/>
      <c r="L38" s="315"/>
    </row>
    <row r="39" spans="1:12" x14ac:dyDescent="0.25">
      <c r="A39" s="308" t="s">
        <v>34</v>
      </c>
      <c r="B39" s="309"/>
      <c r="C39" s="145">
        <f>'BAP 1'!E38</f>
        <v>0</v>
      </c>
      <c r="D39" s="25"/>
      <c r="E39" s="47">
        <f>G39+C39</f>
        <v>0</v>
      </c>
      <c r="F39" s="25"/>
      <c r="G39" s="47">
        <v>0</v>
      </c>
      <c r="I39" s="36">
        <f t="shared" si="2"/>
        <v>0</v>
      </c>
      <c r="J39" s="313"/>
      <c r="K39" s="314"/>
      <c r="L39" s="315"/>
    </row>
    <row r="40" spans="1:12" x14ac:dyDescent="0.25">
      <c r="A40" s="308" t="s">
        <v>35</v>
      </c>
      <c r="B40" s="309"/>
      <c r="C40" s="27">
        <f>SUM(C36:C39)</f>
        <v>0</v>
      </c>
      <c r="D40" s="25"/>
      <c r="E40" s="27">
        <f ca="1">G40+C40</f>
        <v>0</v>
      </c>
      <c r="F40" s="25"/>
      <c r="G40" s="27">
        <f ca="1">SUM(G36:G39)</f>
        <v>0</v>
      </c>
      <c r="I40" s="36">
        <f ca="1">SUM(I36:I39)</f>
        <v>0</v>
      </c>
      <c r="J40" s="313"/>
      <c r="K40" s="314"/>
      <c r="L40" s="315"/>
    </row>
    <row r="41" spans="1:12" ht="15.75" thickBot="1" x14ac:dyDescent="0.3">
      <c r="A41" s="26"/>
      <c r="B41" s="26"/>
      <c r="C41" s="48"/>
      <c r="D41" s="25"/>
      <c r="E41" s="25"/>
      <c r="F41" s="25"/>
      <c r="G41" s="25"/>
      <c r="J41" s="313"/>
      <c r="K41" s="314"/>
      <c r="L41" s="315"/>
    </row>
    <row r="42" spans="1:12" ht="15.75" thickBot="1" x14ac:dyDescent="0.3">
      <c r="A42" s="308" t="s">
        <v>15</v>
      </c>
      <c r="B42" s="309"/>
      <c r="C42" s="49">
        <f ca="1">(C32+C34+C35)-C40</f>
        <v>13345.05</v>
      </c>
      <c r="D42" s="25"/>
      <c r="E42" s="27">
        <f ca="1">E32-E40</f>
        <v>13345.05</v>
      </c>
      <c r="F42" s="25"/>
      <c r="G42" s="25"/>
      <c r="J42" s="313"/>
      <c r="K42" s="314"/>
      <c r="L42" s="315"/>
    </row>
    <row r="43" spans="1:12" ht="15.75" thickBot="1" x14ac:dyDescent="0.3">
      <c r="A43" s="308" t="s">
        <v>36</v>
      </c>
      <c r="B43" s="308"/>
      <c r="C43" s="25"/>
      <c r="D43" s="25"/>
      <c r="E43" s="25"/>
      <c r="F43" s="25"/>
      <c r="G43" s="49">
        <f ca="1">(G32+G34+G35)-G40</f>
        <v>0</v>
      </c>
      <c r="I43" s="50">
        <f ca="1">(I32+I34+I35)-I40</f>
        <v>0</v>
      </c>
      <c r="J43" s="316"/>
      <c r="K43" s="317"/>
      <c r="L43" s="318"/>
    </row>
    <row r="44" spans="1:12" x14ac:dyDescent="0.25">
      <c r="A44" s="26"/>
      <c r="B44" s="26"/>
      <c r="C44" s="25"/>
      <c r="D44" s="25"/>
      <c r="E44" s="25"/>
      <c r="F44" s="25"/>
      <c r="G44" s="25"/>
    </row>
    <row r="45" spans="1:12" ht="15.75" thickBot="1" x14ac:dyDescent="0.3"/>
    <row r="46" spans="1:12" ht="15.75" thickBot="1" x14ac:dyDescent="0.3">
      <c r="A46" s="51"/>
      <c r="B46" s="52"/>
      <c r="C46" s="52"/>
      <c r="D46" s="52"/>
      <c r="E46" s="53"/>
      <c r="F46" s="54"/>
      <c r="G46" s="300"/>
      <c r="H46" s="301"/>
      <c r="I46" s="301"/>
      <c r="J46" s="301"/>
      <c r="K46" s="301"/>
      <c r="L46" s="302"/>
    </row>
    <row r="47" spans="1:12" ht="15.75" thickBot="1" x14ac:dyDescent="0.3">
      <c r="A47" s="303"/>
      <c r="B47" s="304"/>
      <c r="C47" s="304"/>
      <c r="D47" s="304"/>
      <c r="E47" s="305"/>
      <c r="F47" s="55"/>
      <c r="G47" s="56"/>
      <c r="H47" s="57"/>
      <c r="I47" s="57"/>
      <c r="J47" s="57"/>
      <c r="K47" s="57"/>
      <c r="L47" s="58"/>
    </row>
    <row r="48" spans="1:12" ht="15.75" thickBot="1" x14ac:dyDescent="0.3">
      <c r="A48" s="59"/>
      <c r="B48" s="60"/>
      <c r="C48" s="60"/>
      <c r="D48" s="60"/>
      <c r="E48" s="61"/>
      <c r="F48" s="54"/>
      <c r="G48" s="59"/>
      <c r="H48" s="60"/>
      <c r="I48" s="60"/>
      <c r="J48" s="60"/>
      <c r="K48" s="60"/>
      <c r="L48" s="61"/>
    </row>
    <row r="49" spans="1:12" ht="15.75" thickBot="1" x14ac:dyDescent="0.3">
      <c r="A49" s="59"/>
      <c r="B49" s="60"/>
      <c r="C49" s="60"/>
      <c r="D49" s="60"/>
      <c r="E49" s="61"/>
      <c r="F49" s="54"/>
      <c r="G49" s="59"/>
      <c r="H49" s="60"/>
      <c r="I49" s="60"/>
      <c r="J49" s="60"/>
      <c r="K49" s="60"/>
      <c r="L49" s="61"/>
    </row>
    <row r="50" spans="1:12" ht="15.75" thickBot="1" x14ac:dyDescent="0.3">
      <c r="A50" s="59"/>
      <c r="B50" s="62"/>
      <c r="C50" s="62"/>
      <c r="D50" s="60"/>
      <c r="E50" s="61"/>
      <c r="F50" s="54"/>
      <c r="G50" s="59"/>
      <c r="H50" s="60"/>
      <c r="I50" s="60"/>
      <c r="J50" s="60"/>
      <c r="K50" s="60"/>
      <c r="L50" s="61"/>
    </row>
    <row r="51" spans="1:12" ht="15.75" thickBot="1" x14ac:dyDescent="0.3">
      <c r="A51" s="63"/>
      <c r="B51" s="306"/>
      <c r="C51" s="307"/>
      <c r="D51" s="64"/>
      <c r="E51" s="61"/>
      <c r="F51" s="54"/>
      <c r="G51" s="59"/>
      <c r="H51" s="60"/>
      <c r="I51" s="60"/>
      <c r="J51" s="60"/>
      <c r="K51" s="60"/>
      <c r="L51" s="61"/>
    </row>
    <row r="52" spans="1:12" ht="15.75" thickBot="1" x14ac:dyDescent="0.3">
      <c r="A52" s="63"/>
      <c r="B52" s="319"/>
      <c r="C52" s="320"/>
      <c r="D52" s="64"/>
      <c r="E52" s="61"/>
      <c r="F52" s="54"/>
      <c r="G52" s="59"/>
      <c r="H52" s="60"/>
      <c r="I52" s="60"/>
      <c r="J52" s="60"/>
      <c r="K52" s="60"/>
      <c r="L52" s="61"/>
    </row>
    <row r="53" spans="1:12" ht="15.75" thickBot="1" x14ac:dyDescent="0.3">
      <c r="A53" s="63"/>
      <c r="B53" s="321"/>
      <c r="C53" s="322"/>
      <c r="D53" s="64"/>
      <c r="E53" s="61"/>
      <c r="F53" s="54"/>
      <c r="G53" s="59"/>
      <c r="H53" s="60"/>
      <c r="I53" s="60"/>
      <c r="J53" s="60"/>
      <c r="K53" s="60"/>
      <c r="L53" s="61"/>
    </row>
    <row r="54" spans="1:12" ht="15.75" thickBot="1" x14ac:dyDescent="0.3">
      <c r="A54" s="59"/>
      <c r="B54" s="57"/>
      <c r="C54" s="57"/>
      <c r="D54" s="60"/>
      <c r="E54" s="61"/>
      <c r="F54" s="54"/>
      <c r="G54" s="59"/>
      <c r="H54" s="60"/>
      <c r="I54" s="60"/>
      <c r="J54" s="60"/>
      <c r="K54" s="60"/>
      <c r="L54" s="61"/>
    </row>
    <row r="55" spans="1:12" ht="15.75" thickBot="1" x14ac:dyDescent="0.3">
      <c r="A55" s="59"/>
      <c r="B55" s="65"/>
      <c r="C55" s="75"/>
      <c r="D55" s="66"/>
      <c r="E55" s="67"/>
      <c r="F55" s="54"/>
      <c r="G55" s="59"/>
      <c r="H55" s="60"/>
      <c r="I55" s="60"/>
      <c r="J55" s="60"/>
      <c r="K55" s="60"/>
      <c r="L55" s="61"/>
    </row>
    <row r="56" spans="1:12" ht="15.75" thickBot="1" x14ac:dyDescent="0.3">
      <c r="A56" s="59"/>
      <c r="B56" s="66"/>
      <c r="C56" s="66"/>
      <c r="D56" s="66"/>
      <c r="E56" s="67"/>
      <c r="F56" s="54"/>
      <c r="G56" s="59"/>
      <c r="H56" s="60"/>
      <c r="I56" s="60"/>
      <c r="J56" s="60"/>
      <c r="K56" s="60"/>
      <c r="L56" s="61"/>
    </row>
    <row r="57" spans="1:12" ht="15.75" thickBot="1" x14ac:dyDescent="0.3">
      <c r="A57" s="59"/>
      <c r="B57" s="68"/>
      <c r="C57" s="69"/>
      <c r="D57" s="66"/>
      <c r="E57" s="67"/>
      <c r="F57" s="54"/>
      <c r="G57" s="59"/>
      <c r="H57" s="60"/>
      <c r="I57" s="60"/>
      <c r="J57" s="60"/>
      <c r="K57" s="60"/>
      <c r="L57" s="61"/>
    </row>
    <row r="58" spans="1:12" ht="15.75" thickBot="1" x14ac:dyDescent="0.3">
      <c r="A58" s="59"/>
      <c r="B58" s="68"/>
      <c r="C58" s="70"/>
      <c r="D58" s="66"/>
      <c r="E58" s="67"/>
      <c r="F58" s="54"/>
      <c r="G58" s="59"/>
      <c r="H58" s="60"/>
      <c r="I58" s="60"/>
      <c r="J58" s="60"/>
      <c r="K58" s="60"/>
      <c r="L58" s="61"/>
    </row>
    <row r="59" spans="1:12" ht="15.75" thickBot="1" x14ac:dyDescent="0.3">
      <c r="A59" s="71"/>
      <c r="B59" s="20"/>
      <c r="C59" s="20"/>
      <c r="D59" s="20"/>
      <c r="E59" s="72"/>
      <c r="F59" s="54"/>
      <c r="G59" s="71"/>
      <c r="H59" s="20"/>
      <c r="I59" s="20"/>
      <c r="J59" s="20"/>
      <c r="K59" s="20"/>
      <c r="L59" s="72"/>
    </row>
  </sheetData>
  <mergeCells count="60">
    <mergeCell ref="A11:G11"/>
    <mergeCell ref="I11:L11"/>
    <mergeCell ref="A1:J1"/>
    <mergeCell ref="A3:I3"/>
    <mergeCell ref="J3:L5"/>
    <mergeCell ref="A4:I4"/>
    <mergeCell ref="A5:I5"/>
    <mergeCell ref="A6:L6"/>
    <mergeCell ref="A8:E8"/>
    <mergeCell ref="F8:L8"/>
    <mergeCell ref="A9:L9"/>
    <mergeCell ref="A10:E10"/>
    <mergeCell ref="F10:L10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D18:E18"/>
    <mergeCell ref="F18:G18"/>
    <mergeCell ref="A19:C19"/>
    <mergeCell ref="D19:E19"/>
    <mergeCell ref="F19:G19"/>
    <mergeCell ref="A43:B43"/>
    <mergeCell ref="I21:J21"/>
    <mergeCell ref="A23:B23"/>
    <mergeCell ref="A25:B25"/>
    <mergeCell ref="A27:B27"/>
    <mergeCell ref="A28:B28"/>
    <mergeCell ref="J30:L43"/>
    <mergeCell ref="A32:B32"/>
    <mergeCell ref="A34:B34"/>
    <mergeCell ref="A35:B35"/>
    <mergeCell ref="A36:B36"/>
    <mergeCell ref="A21:C21"/>
    <mergeCell ref="D21:E21"/>
    <mergeCell ref="F21:G21"/>
    <mergeCell ref="A37:B37"/>
    <mergeCell ref="A38:B38"/>
    <mergeCell ref="A39:B39"/>
    <mergeCell ref="A40:B40"/>
    <mergeCell ref="A42:B42"/>
    <mergeCell ref="G46:L46"/>
    <mergeCell ref="A47:E47"/>
    <mergeCell ref="B51:C51"/>
    <mergeCell ref="B52:C52"/>
    <mergeCell ref="B53:C5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BAP 1</vt:lpstr>
      <vt:lpstr>BAP 2</vt:lpstr>
      <vt:lpstr>BAP 3</vt:lpstr>
      <vt:lpstr>BAP 4</vt:lpstr>
      <vt:lpstr>BAP 5</vt:lpstr>
      <vt:lpstr>BAP 6</vt:lpstr>
      <vt:lpstr>BAP 7</vt:lpstr>
      <vt:lpstr>BAP 8</vt:lpstr>
      <vt:lpstr>BAP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Laboureau</dc:creator>
  <cp:lastModifiedBy>Audrey Laboureau</cp:lastModifiedBy>
  <cp:lastPrinted>2023-01-04T14:32:22Z</cp:lastPrinted>
  <dcterms:created xsi:type="dcterms:W3CDTF">2022-11-09T16:15:54Z</dcterms:created>
  <dcterms:modified xsi:type="dcterms:W3CDTF">2023-01-10T11:04:14Z</dcterms:modified>
</cp:coreProperties>
</file>