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2840"/>
  </bookViews>
  <sheets>
    <sheet name="Feuil1" sheetId="1" r:id="rId1"/>
  </sheets>
  <definedNames>
    <definedName name="Equipe_Janvier_H">Feuil1!$B$12:$B$27</definedName>
    <definedName name="Equipe_Janvier_J">Feuil1!$F$12:$F$27</definedName>
    <definedName name="Résultat_Janvier_H">Feuil1!$C$12:$C$27</definedName>
    <definedName name="Résultat_Janvier_J">Feuil1!$G$12:$G$27</definedName>
  </definedNames>
  <calcPr calcId="145621"/>
</workbook>
</file>

<file path=xl/calcChain.xml><?xml version="1.0" encoding="utf-8"?>
<calcChain xmlns="http://schemas.openxmlformats.org/spreadsheetml/2006/main">
  <c r="H9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2" i="1"/>
  <c r="G30" i="1" a="1"/>
  <c r="G30" i="1" s="1"/>
  <c r="C30" i="1" a="1"/>
  <c r="C30" i="1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G6" i="1" l="1"/>
  <c r="G4" i="1"/>
  <c r="G31" i="1" a="1"/>
  <c r="G31" i="1" s="1"/>
  <c r="F9" i="1" s="1"/>
  <c r="G5" i="1"/>
  <c r="C31" i="1" a="1"/>
  <c r="C31" i="1" s="1"/>
  <c r="B9" i="1" s="1"/>
  <c r="C5" i="1"/>
  <c r="C6" i="1"/>
  <c r="C4" i="1"/>
  <c r="B8" i="1" l="1"/>
  <c r="F7" i="1"/>
  <c r="F8" i="1"/>
  <c r="G32" i="1" a="1"/>
  <c r="G32" i="1" s="1"/>
  <c r="C32" i="1" a="1"/>
  <c r="C32" i="1" s="1"/>
  <c r="D9" i="1" s="1"/>
  <c r="B7" i="1"/>
  <c r="D7" i="1"/>
  <c r="H7" i="1"/>
  <c r="H8" i="1" l="1"/>
  <c r="D8" i="1"/>
</calcChain>
</file>

<file path=xl/comments1.xml><?xml version="1.0" encoding="utf-8"?>
<comments xmlns="http://schemas.openxmlformats.org/spreadsheetml/2006/main">
  <authors>
    <author>GARRAUD-14300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Manque le 3e exaequo ?
Formule à revoir</t>
        </r>
      </text>
    </comment>
  </commentList>
</comments>
</file>

<file path=xl/sharedStrings.xml><?xml version="1.0" encoding="utf-8"?>
<sst xmlns="http://schemas.openxmlformats.org/spreadsheetml/2006/main" count="62" uniqueCount="30">
  <si>
    <t>H</t>
  </si>
  <si>
    <t>JANVIER 2022</t>
  </si>
  <si>
    <t>J</t>
  </si>
  <si>
    <t>NOM</t>
  </si>
  <si>
    <t>Rang</t>
  </si>
  <si>
    <t>Score</t>
  </si>
  <si>
    <t>devrait être 2e exaequo</t>
  </si>
  <si>
    <t>devrait être 3e exaequo</t>
  </si>
  <si>
    <t>ok</t>
  </si>
  <si>
    <t>Perso1</t>
  </si>
  <si>
    <t>Perso2</t>
  </si>
  <si>
    <t>Perso3</t>
  </si>
  <si>
    <t>Perso4</t>
  </si>
  <si>
    <t>Perso5</t>
  </si>
  <si>
    <t>Perso6</t>
  </si>
  <si>
    <t>Perso7</t>
  </si>
  <si>
    <t>Perso8</t>
  </si>
  <si>
    <t>Perso9</t>
  </si>
  <si>
    <t>Perso10</t>
  </si>
  <si>
    <t>Perso11</t>
  </si>
  <si>
    <t>Perso12</t>
  </si>
  <si>
    <t>Perso13</t>
  </si>
  <si>
    <t>Perso14</t>
  </si>
  <si>
    <t>Perso15</t>
  </si>
  <si>
    <t>Perso16</t>
  </si>
  <si>
    <t>PODIUM</t>
  </si>
  <si>
    <t>Sans exaequo</t>
  </si>
  <si>
    <t>Taux</t>
  </si>
  <si>
    <t>Avec exaequo</t>
  </si>
  <si>
    <t>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</si>
</sst>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%"/>
  </numFmts>
  <fonts count="25" x14ac:knownFonts="1"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8"/>
      <color rgb="FF002060"/>
      <name val="verdana"/>
      <family val="2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1"/>
      <color rgb="FF002060"/>
      <name val="verdana"/>
      <family val="2"/>
    </font>
    <font>
      <b/>
      <sz val="8"/>
      <color theme="0"/>
      <name val="Calibri"/>
      <family val="2"/>
      <scheme val="minor"/>
    </font>
    <font>
      <sz val="8"/>
      <color theme="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rgb="FF002060"/>
      <name val="verdana"/>
      <family val="2"/>
    </font>
    <font>
      <sz val="10"/>
      <color theme="0"/>
      <name val="Arial"/>
      <family val="2"/>
    </font>
    <font>
      <b/>
      <sz val="8"/>
      <color rgb="FF00B05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sz val="11"/>
      <color rgb="FF0070C0"/>
      <name val="verdana"/>
      <family val="2"/>
    </font>
    <font>
      <i/>
      <sz val="11"/>
      <name val="Calibri"/>
      <family val="2"/>
      <scheme val="minor"/>
    </font>
    <font>
      <b/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Fill="0"/>
  </cellStyleXfs>
  <cellXfs count="48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Border="1"/>
    <xf numFmtId="167" fontId="4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167" fontId="4" fillId="0" borderId="0" xfId="1" applyNumberFormat="1" applyFont="1" applyFill="1" applyBorder="1" applyAlignment="1">
      <alignment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center"/>
    </xf>
    <xf numFmtId="167" fontId="5" fillId="0" borderId="0" xfId="1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2" borderId="7" xfId="1" applyFont="1" applyFill="1" applyBorder="1" applyAlignment="1">
      <alignment horizontal="left" vertical="center" wrapText="1"/>
    </xf>
    <xf numFmtId="167" fontId="11" fillId="2" borderId="4" xfId="1" applyNumberFormat="1" applyFont="1" applyFill="1" applyBorder="1" applyAlignment="1">
      <alignment horizontal="left" vertical="center" wrapText="1"/>
    </xf>
    <xf numFmtId="0" fontId="10" fillId="3" borderId="7" xfId="1" applyFont="1" applyFill="1" applyBorder="1" applyAlignment="1">
      <alignment horizontal="left" vertical="center" wrapText="1"/>
    </xf>
    <xf numFmtId="167" fontId="11" fillId="3" borderId="4" xfId="1" applyNumberFormat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10" fontId="4" fillId="0" borderId="7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left" vertical="center" wrapText="1"/>
    </xf>
    <xf numFmtId="0" fontId="7" fillId="4" borderId="7" xfId="1" applyFont="1" applyFill="1" applyBorder="1" applyAlignment="1">
      <alignment horizontal="left" vertical="center" wrapText="1"/>
    </xf>
    <xf numFmtId="0" fontId="13" fillId="0" borderId="7" xfId="1" applyNumberFormat="1" applyFont="1" applyFill="1" applyBorder="1" applyAlignment="1">
      <alignment horizontal="left" vertical="center" wrapText="1"/>
    </xf>
    <xf numFmtId="10" fontId="14" fillId="0" borderId="7" xfId="1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67" fontId="16" fillId="0" borderId="0" xfId="0" applyNumberFormat="1" applyFont="1" applyBorder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 wrapText="1"/>
    </xf>
    <xf numFmtId="10" fontId="2" fillId="0" borderId="7" xfId="0" applyNumberFormat="1" applyFont="1" applyFill="1" applyBorder="1" applyAlignment="1">
      <alignment horizontal="left" vertical="center"/>
    </xf>
    <xf numFmtId="49" fontId="1" fillId="4" borderId="0" xfId="0" applyNumberFormat="1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167" fontId="21" fillId="0" borderId="8" xfId="1" applyNumberFormat="1" applyFont="1" applyFill="1" applyBorder="1" applyAlignment="1">
      <alignment horizontal="center" vertical="center" wrapText="1"/>
    </xf>
    <xf numFmtId="167" fontId="21" fillId="0" borderId="0" xfId="1" applyNumberFormat="1" applyFont="1" applyFill="1" applyBorder="1" applyAlignment="1">
      <alignment horizontal="center" vertical="center" wrapText="1"/>
    </xf>
    <xf numFmtId="167" fontId="21" fillId="0" borderId="9" xfId="1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vertical="center"/>
    </xf>
    <xf numFmtId="167" fontId="9" fillId="0" borderId="11" xfId="1" applyNumberFormat="1" applyFont="1" applyFill="1" applyBorder="1" applyAlignment="1">
      <alignment horizontal="center" wrapText="1"/>
    </xf>
    <xf numFmtId="167" fontId="22" fillId="0" borderId="11" xfId="1" applyNumberFormat="1" applyFont="1" applyFill="1" applyBorder="1" applyAlignment="1">
      <alignment horizontal="center" wrapText="1"/>
    </xf>
    <xf numFmtId="0" fontId="23" fillId="0" borderId="0" xfId="0" applyFont="1"/>
    <xf numFmtId="0" fontId="24" fillId="0" borderId="7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_agents saisie" xfId="1"/>
  </cellStyles>
  <dxfs count="65"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/>
        <i val="0"/>
        <color indexed="9"/>
      </font>
      <fill>
        <patternFill>
          <fgColor indexed="64"/>
          <bgColor indexed="23"/>
        </patternFill>
      </fill>
    </dxf>
    <dxf>
      <font>
        <b/>
        <i val="0"/>
        <condense val="0"/>
        <extend val="0"/>
        <color indexed="9"/>
      </font>
      <fill>
        <patternFill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1:K33"/>
  <sheetViews>
    <sheetView showGridLines="0" tabSelected="1" workbookViewId="0">
      <selection activeCell="L11" sqref="L11"/>
    </sheetView>
  </sheetViews>
  <sheetFormatPr baseColWidth="10" defaultRowHeight="15" x14ac:dyDescent="0.25"/>
  <cols>
    <col min="1" max="1" width="2.7109375" customWidth="1"/>
    <col min="2" max="2" width="7.5703125" bestFit="1" customWidth="1"/>
    <col min="3" max="3" width="9.28515625" bestFit="1" customWidth="1"/>
    <col min="4" max="4" width="7.5703125" bestFit="1" customWidth="1"/>
    <col min="6" max="6" width="6.42578125" bestFit="1" customWidth="1"/>
    <col min="7" max="7" width="9.28515625" bestFit="1" customWidth="1"/>
    <col min="8" max="8" width="11.85546875" bestFit="1" customWidth="1"/>
    <col min="9" max="9" width="3" customWidth="1"/>
    <col min="10" max="10" width="4.85546875" customWidth="1"/>
    <col min="11" max="11" width="22.42578125" bestFit="1" customWidth="1"/>
  </cols>
  <sheetData>
    <row r="1" spans="2:11" ht="15.75" thickBot="1" x14ac:dyDescent="0.3">
      <c r="B1" s="1" t="s">
        <v>1</v>
      </c>
      <c r="C1" s="2"/>
      <c r="D1" s="2"/>
      <c r="E1" s="2"/>
      <c r="F1" s="2"/>
      <c r="G1" s="2"/>
      <c r="H1" s="3"/>
    </row>
    <row r="2" spans="2:11" x14ac:dyDescent="0.25">
      <c r="B2" s="4"/>
      <c r="C2" s="4"/>
      <c r="D2" s="43"/>
      <c r="E2" s="43"/>
      <c r="F2" s="43"/>
      <c r="G2" s="4"/>
      <c r="H2" s="4"/>
    </row>
    <row r="3" spans="2:11" x14ac:dyDescent="0.25">
      <c r="B3" s="5"/>
      <c r="C3" s="6">
        <v>1</v>
      </c>
      <c r="D3" s="5"/>
      <c r="E3" s="7"/>
      <c r="G3" s="6">
        <v>1</v>
      </c>
      <c r="H3" s="8"/>
    </row>
    <row r="4" spans="2:11" x14ac:dyDescent="0.25">
      <c r="B4" s="9"/>
      <c r="C4" s="10" t="str">
        <f>IF(COUNTIF(Résultat_Janvier_H,C$30)&lt;ROWS($1:1),"Personne",INDEX(Equipe_Janvier_H,ROWS($1:1)))</f>
        <v>Perso1</v>
      </c>
      <c r="D4" s="40" t="s">
        <v>25</v>
      </c>
      <c r="E4" s="41"/>
      <c r="F4" s="42"/>
      <c r="G4" s="12" t="str">
        <f>IF(COUNTIF(Résultat_Janvier_J,G$30)&lt;ROWS($1:1),"Personne",INDEX(Equipe_Janvier_J,ROWS($1:1)))</f>
        <v>Perso1</v>
      </c>
      <c r="H4" s="13"/>
    </row>
    <row r="5" spans="2:11" x14ac:dyDescent="0.25">
      <c r="B5" s="9"/>
      <c r="C5" s="14" t="str">
        <f>IF(COUNTIF(Résultat_Janvier_H,C$30)&lt;ROWS($1:2),"Personne",INDEX(Equipe_Janvier_H,ROWS($1:2)))</f>
        <v>Personne</v>
      </c>
      <c r="D5" s="9"/>
      <c r="E5" s="7"/>
      <c r="F5" s="11"/>
      <c r="G5" s="15" t="str">
        <f>IF(COUNTIF(Résultat_Janvier_J,G$30)&lt;ROWS($1:2),"Personne",INDEX(Equipe_Janvier_J,ROWS($1:2)))</f>
        <v>Perso2</v>
      </c>
      <c r="H5" s="13"/>
    </row>
    <row r="6" spans="2:11" x14ac:dyDescent="0.25">
      <c r="B6" s="16">
        <v>2</v>
      </c>
      <c r="C6" s="17" t="str">
        <f>IF(COUNTIF(Résultat_Janvier_H,C$30)&lt;ROWS($1:3),"Personne",INDEX(Equipe_Janvier_H,ROWS($1:3)))</f>
        <v>Personne</v>
      </c>
      <c r="D6" s="16">
        <v>3</v>
      </c>
      <c r="E6" s="7"/>
      <c r="F6" s="16">
        <v>2</v>
      </c>
      <c r="G6" s="18" t="str">
        <f>IF(COUNTIF(Résultat_Janvier_J,G$30)&lt;ROWS($1:3),"Personne",INDEX(Equipe_Janvier_J,ROWS($1:3)))</f>
        <v>Perso3</v>
      </c>
      <c r="H6" s="16">
        <v>3</v>
      </c>
    </row>
    <row r="7" spans="2:11" ht="15" customHeight="1" x14ac:dyDescent="0.25">
      <c r="B7" s="10" t="str">
        <f>IF(IF(COUNTIF(Résultat_Janvier_H,C$30)&gt;3,0,COUNTIF(Résultat_Janvier_H,C$31))&lt;ROWS($1:1),"Personne",INDEX(Equipe_Janvier_H,ROWS($1:1)+COUNTIF(Résultat_Janvier_H,C$30)))</f>
        <v>Perso2</v>
      </c>
      <c r="C7" s="19" t="s">
        <v>0</v>
      </c>
      <c r="D7" s="10" t="str">
        <f>IF(COUNTIF(Résultat_Janvier_H,C30)+COUNTIF(Résultat_Janvier_H,C31)&gt;6,"Personne",IF(COUNTIF(Résultat_Janvier_H,C31)&gt;3,0,IF(COUNTIF(Résultat_Janvier_H,C31)&lt;ROWS($1:1),"",INDEX(Equipe_Janvier_H,ROWS($1:1)+COUNTIF(Résultat_Janvier_H,C30)+IF(COUNTIF(Résultat_Janvier_H,C30)&gt;6,0,COUNTIF(Résultat_Janvier_H,C31))))))</f>
        <v>Perso3</v>
      </c>
      <c r="E7" s="36"/>
      <c r="F7" s="12" t="str">
        <f>IF(IF(COUNTIF(Résultat_Janvier_J,G$30)&gt;3,0,COUNTIF(Résultat_Janvier_J,G$31))&lt;ROWS($1:1),"Personne",INDEX(Equipe_Janvier_J,ROWS($1:1)+COUNTIF(Résultat_Janvier_J,G$30)))</f>
        <v>Perso4</v>
      </c>
      <c r="G7" s="19" t="s">
        <v>2</v>
      </c>
      <c r="H7" s="12" t="str">
        <f>IF(COUNTIF(Résultat_Janvier_J,G30)+COUNTIF(Résultat_Janvier_J,G31)&gt;6,"Personne",IF(COUNTIF(Résultat_Janvier_J,G31)&gt;3,0,IF(COUNTIF(Résultat_Janvier_J,G31)&lt;ROWS($1:1),"",INDEX(Equipe_Janvier_J,ROWS($1:1)+COUNTIF(Résultat_Janvier_J,G30)+IF(COUNTIF(Résultat_Janvier_J,G30)&gt;6,0,COUNTIF(Résultat_Janvier_J,G31))))))</f>
        <v>Perso7</v>
      </c>
    </row>
    <row r="8" spans="2:11" ht="15" customHeight="1" x14ac:dyDescent="0.25">
      <c r="B8" s="14" t="str">
        <f>IF(IF(COUNTIF(Résultat_Janvier_H,C$30)&gt;3,0,COUNTIF(Résultat_Janvier_H,C$31))&lt;ROWS($1:2),"Personne",INDEX(Equipe_Janvier_H,ROWS($1:2)+COUNTIF(Résultat_Janvier_H,C$30)))</f>
        <v>Personne</v>
      </c>
      <c r="C8" s="20"/>
      <c r="D8" s="14" t="str">
        <f>IF(COUNTIF(Résultat_Janvier_H,C31)+COUNTIF(Résultat_Janvier_H,C32)&gt;6,"Personne",IF(COUNTIF(Résultat_Janvier_H,C32)&gt;3,0,IF(COUNTIF(Résultat_Janvier_H,C32)&lt;ROWS($1:2),"",INDEX(Equipe_Janvier_H,ROWS($1:2)+COUNTIF(Résultat_Janvier_H,C31)+IF(COUNTIF(Résultat_Janvier_H,C31)&gt;6,0,COUNTIF(Résultat_Janvier_H,C32))))))</f>
        <v/>
      </c>
      <c r="E8" s="36"/>
      <c r="F8" s="15" t="str">
        <f>IF(IF(COUNTIF(Résultat_Janvier_J,G$30)&gt;3,0,COUNTIF(Résultat_Janvier_J,G$31))&lt;ROWS($1:2),"Personne",INDEX(Equipe_Janvier_J,ROWS($1:2)+COUNTIF(Résultat_Janvier_J,G$30)))</f>
        <v>Perso5</v>
      </c>
      <c r="G8" s="20"/>
      <c r="H8" s="15" t="str">
        <f>IF(COUNTIF(Résultat_Janvier_J,G31)+COUNTIF(Résultat_Janvier_J,G32)&gt;6,"Personne",IF(COUNTIF(Résultat_Janvier_J,G32)&gt;3,0,IF(COUNTIF(Résultat_Janvier_J,G32)&lt;ROWS($1:2),"",INDEX(Equipe_Janvier_J,ROWS($1:2)+COUNTIF(Résultat_Janvier_J,G31)+IF(COUNTIF(Résultat_Janvier_J,G31)&gt;6,0,COUNTIF(Résultat_Janvier_J,G32))))))</f>
        <v>Perso8</v>
      </c>
    </row>
    <row r="9" spans="2:11" ht="15" customHeight="1" x14ac:dyDescent="0.25">
      <c r="B9" s="17" t="str">
        <f>IF(IF(COUNTIF(Résultat_Janvier_H,C$30)&gt;3,0,COUNTIF(Résultat_Janvier_H,C$31))&lt;ROWS($1:3),"Personne",INDEX(Equipe_Janvier_H,ROWS($1:3)+COUNTIF(Résultat_Janvier_H,C$30)))</f>
        <v>Personne</v>
      </c>
      <c r="C9" s="20"/>
      <c r="D9" s="17" t="str">
        <f>IF(COUNTIF(Résultat_Janvier_H,C32)+COUNTIF(Résultat_Janvier_H,C33)&gt;6,"Personne",IF(COUNTIF(Résultat_Janvier_H,C33)&gt;3,0,IF(COUNTIF(Résultat_Janvier_H,C33)&lt;ROWS($1:3),"",INDEX(Equipe_Janvier_H,ROWS($1:3)+COUNTIF(Résultat_Janvier_H,C32)+IF(COUNTIF(Résultat_Janvier_H,C32)&gt;6,0,COUNTIF(Résultat_Janvier_H,C33))))))</f>
        <v>Personne</v>
      </c>
      <c r="E9" s="36"/>
      <c r="F9" s="18" t="str">
        <f>IF(IF(COUNTIF(Résultat_Janvier_J,G$30)&gt;3,0,COUNTIF(Résultat_Janvier_J,G$31))&lt;ROWS($1:3),"Personne",INDEX(Equipe_Janvier_J,ROWS($1:3)+COUNTIF(Résultat_Janvier_J,G$30)))</f>
        <v>Perso6</v>
      </c>
      <c r="G9" s="20"/>
      <c r="H9" s="18" t="str">
        <f>IF(COUNTIF(Résultat_Janvier_J,G32)+COUNTIF(Résultat_Janvier_J,F42)&gt;6,"Personne",IF(COUNTIF(Résultat_Janvier_J,F42)&gt;3,0,IF(COUNTIF(Résultat_Janvier_J,F42)&lt;ROWS($1:12),"",INDEX(Equipe_Janvier_J,ROWS($1:12)+COUNTIF(Résultat_Janvier_J,G32)+IF(COUNTIF(Résultat_Janvier_J,G32)&gt;6,0,COUNTIF(Résultat_Janvier_J,F42))))))</f>
        <v>Personne</v>
      </c>
    </row>
    <row r="10" spans="2:11" x14ac:dyDescent="0.25">
      <c r="B10" s="44" t="s">
        <v>26</v>
      </c>
      <c r="C10" s="44"/>
      <c r="D10" s="44"/>
      <c r="E10" s="36"/>
      <c r="F10" s="45" t="s">
        <v>28</v>
      </c>
      <c r="G10" s="45"/>
      <c r="H10" s="45"/>
    </row>
    <row r="11" spans="2:11" x14ac:dyDescent="0.25">
      <c r="B11" s="21" t="s">
        <v>3</v>
      </c>
      <c r="C11" s="22" t="s">
        <v>27</v>
      </c>
      <c r="D11" s="22" t="s">
        <v>4</v>
      </c>
      <c r="E11" s="36"/>
      <c r="F11" s="23" t="s">
        <v>3</v>
      </c>
      <c r="G11" s="24" t="s">
        <v>27</v>
      </c>
      <c r="H11" s="24" t="s">
        <v>4</v>
      </c>
    </row>
    <row r="12" spans="2:11" x14ac:dyDescent="0.25">
      <c r="B12" s="25" t="s">
        <v>9</v>
      </c>
      <c r="C12" s="26">
        <v>1.45970443743842</v>
      </c>
      <c r="D12" s="27" t="str">
        <f>IF(C12&gt;0,RANK(C12,C$12:C$27,0) &amp; IF(COUNTIF(C$12:C$27,C12)&gt;1,"e exaequo",""),"")</f>
        <v>1</v>
      </c>
      <c r="E12" s="36"/>
      <c r="F12" s="28" t="s">
        <v>9</v>
      </c>
      <c r="G12" s="26">
        <v>1.0666666666666667</v>
      </c>
      <c r="H12" s="27" t="str">
        <f>IF(G12&gt;0,RANK(G12,G$12:G$27,0) &amp; IF(COUNTIF(G$12:G$27,G12)&gt;1,"e exaequo",""),"")</f>
        <v>1e exaequo</v>
      </c>
      <c r="K12" s="37" t="s">
        <v>8</v>
      </c>
    </row>
    <row r="13" spans="2:11" x14ac:dyDescent="0.25">
      <c r="B13" s="25" t="s">
        <v>10</v>
      </c>
      <c r="C13" s="26">
        <v>1.0831503469477382</v>
      </c>
      <c r="D13" s="27" t="str">
        <f>IF(C13&gt;0,RANK(C13,C$12:C$27,0) &amp; IF(COUNTIF(C$12:C$27,C13)&gt;1,"e exaequo",""),"")</f>
        <v>2</v>
      </c>
      <c r="E13" s="36"/>
      <c r="F13" s="28" t="s">
        <v>10</v>
      </c>
      <c r="G13" s="26">
        <v>1.0666666666666667</v>
      </c>
      <c r="H13" s="27" t="str">
        <f t="shared" ref="H13:H27" si="0">IF(G13&gt;0,RANK(G13,G$12:G$27,0) &amp; IF(COUNTIF(G$12:G$27,G13)&gt;1,"e exaequo",""),"")</f>
        <v>1e exaequo</v>
      </c>
      <c r="K13" s="37" t="s">
        <v>8</v>
      </c>
    </row>
    <row r="14" spans="2:11" x14ac:dyDescent="0.25">
      <c r="B14" s="25" t="s">
        <v>11</v>
      </c>
      <c r="C14" s="26">
        <v>1.0472404631870029</v>
      </c>
      <c r="D14" s="27" t="str">
        <f>IF(C14&gt;0,RANK(C14,C$12:C$27,0) &amp; IF(COUNTIF(C$12:C$27,C14)&gt;1,"e exaequo",""),"")</f>
        <v>3</v>
      </c>
      <c r="E14" s="36"/>
      <c r="F14" s="28" t="s">
        <v>11</v>
      </c>
      <c r="G14" s="26">
        <v>1.0666666666666667</v>
      </c>
      <c r="H14" s="27" t="str">
        <f t="shared" si="0"/>
        <v>1e exaequo</v>
      </c>
      <c r="K14" s="37" t="s">
        <v>8</v>
      </c>
    </row>
    <row r="15" spans="2:11" x14ac:dyDescent="0.25">
      <c r="B15" s="25" t="s">
        <v>12</v>
      </c>
      <c r="C15" s="26">
        <v>1.0284668909512762</v>
      </c>
      <c r="D15" s="29" t="str">
        <f>IF(C15&gt;0,RANK(C15,C$12:C$27,0) &amp; IF(COUNTIF(C$12:C$27,C15)&gt;1,"e exaequo",""),"")</f>
        <v>4</v>
      </c>
      <c r="E15" s="36"/>
      <c r="F15" s="28" t="s">
        <v>12</v>
      </c>
      <c r="G15" s="26">
        <v>0.8571428571428571</v>
      </c>
      <c r="H15" s="47" t="str">
        <f t="shared" si="0"/>
        <v>4e exaequo</v>
      </c>
      <c r="K15" s="38" t="s">
        <v>6</v>
      </c>
    </row>
    <row r="16" spans="2:11" x14ac:dyDescent="0.25">
      <c r="B16" s="25" t="s">
        <v>13</v>
      </c>
      <c r="C16" s="26">
        <v>0.99952924561609979</v>
      </c>
      <c r="D16" s="29" t="str">
        <f>IF(C16&gt;0,RANK(C16,C$12:C$27,0) &amp; IF(COUNTIF(C$12:C$27,C16)&gt;1,"e exaequo",""),"")</f>
        <v>5</v>
      </c>
      <c r="E16" s="36"/>
      <c r="F16" s="28" t="s">
        <v>13</v>
      </c>
      <c r="G16" s="26">
        <v>0.8571428571428571</v>
      </c>
      <c r="H16" s="47" t="str">
        <f t="shared" si="0"/>
        <v>4e exaequo</v>
      </c>
      <c r="K16" s="38" t="s">
        <v>6</v>
      </c>
    </row>
    <row r="17" spans="2:11" x14ac:dyDescent="0.25">
      <c r="B17" s="25" t="s">
        <v>14</v>
      </c>
      <c r="C17" s="26">
        <v>0.86898600920069002</v>
      </c>
      <c r="D17" s="29" t="str">
        <f>IF(C17&gt;0,RANK(C17,C$12:C$27,0) &amp; IF(COUNTIF(C$12:C$27,C17)&gt;1,"e exaequo",""),"")</f>
        <v>6</v>
      </c>
      <c r="E17" s="36"/>
      <c r="F17" s="28" t="s">
        <v>14</v>
      </c>
      <c r="G17" s="26">
        <v>0.8571428571428571</v>
      </c>
      <c r="H17" s="47" t="str">
        <f t="shared" si="0"/>
        <v>4e exaequo</v>
      </c>
      <c r="K17" s="38" t="s">
        <v>6</v>
      </c>
    </row>
    <row r="18" spans="2:11" x14ac:dyDescent="0.25">
      <c r="B18" s="25" t="s">
        <v>15</v>
      </c>
      <c r="C18" s="26">
        <v>0.67296898079763678</v>
      </c>
      <c r="D18" s="29" t="str">
        <f>IF(C18&gt;0,RANK(C18,C$12:C$27,0) &amp; IF(COUNTIF(C$12:C$27,C18)&gt;1,"e exaequo",""),"")</f>
        <v>7</v>
      </c>
      <c r="E18" s="36"/>
      <c r="F18" s="28" t="s">
        <v>15</v>
      </c>
      <c r="G18" s="26">
        <v>0.75</v>
      </c>
      <c r="H18" s="47" t="str">
        <f t="shared" si="0"/>
        <v>7e exaequo</v>
      </c>
      <c r="K18" s="39" t="s">
        <v>7</v>
      </c>
    </row>
    <row r="19" spans="2:11" x14ac:dyDescent="0.25">
      <c r="B19" s="25" t="s">
        <v>16</v>
      </c>
      <c r="C19" s="30">
        <v>0</v>
      </c>
      <c r="D19" s="29" t="str">
        <f>IF(C19&gt;0,RANK(C19,C$12:C$27,0) &amp; IF(COUNTIF(C$12:C$27,C19)&gt;1,"e exaequo",""),"")</f>
        <v/>
      </c>
      <c r="E19" s="36"/>
      <c r="F19" s="28" t="s">
        <v>16</v>
      </c>
      <c r="G19" s="26">
        <v>0.75</v>
      </c>
      <c r="H19" s="47" t="str">
        <f t="shared" si="0"/>
        <v>7e exaequo</v>
      </c>
      <c r="K19" s="39" t="s">
        <v>7</v>
      </c>
    </row>
    <row r="20" spans="2:11" x14ac:dyDescent="0.25">
      <c r="B20" s="25" t="s">
        <v>17</v>
      </c>
      <c r="C20" s="30">
        <v>0</v>
      </c>
      <c r="D20" s="29" t="str">
        <f>IF(C20&gt;0,RANK(C20,C$12:C$27,0) &amp; IF(COUNTIF(C$12:C$27,C20)&gt;1,"e exaequo",""),"")</f>
        <v/>
      </c>
      <c r="E20" s="36"/>
      <c r="F20" s="28" t="s">
        <v>17</v>
      </c>
      <c r="G20" s="26">
        <v>0.75</v>
      </c>
      <c r="H20" s="47" t="str">
        <f t="shared" si="0"/>
        <v>7e exaequo</v>
      </c>
      <c r="K20" s="39" t="s">
        <v>7</v>
      </c>
    </row>
    <row r="21" spans="2:11" x14ac:dyDescent="0.25">
      <c r="B21" s="25" t="s">
        <v>18</v>
      </c>
      <c r="C21" s="30">
        <v>0</v>
      </c>
      <c r="D21" s="29" t="str">
        <f>IF(C21&gt;0,RANK(C21,C$12:C$27,0) &amp; IF(COUNTIF(C$12:C$27,C21)&gt;1,"e exaequo",""),"")</f>
        <v/>
      </c>
      <c r="E21" s="36"/>
      <c r="F21" s="28" t="s">
        <v>18</v>
      </c>
      <c r="G21" s="26">
        <v>0</v>
      </c>
      <c r="H21" s="27" t="str">
        <f t="shared" si="0"/>
        <v/>
      </c>
      <c r="K21" s="46" t="s">
        <v>29</v>
      </c>
    </row>
    <row r="22" spans="2:11" x14ac:dyDescent="0.25">
      <c r="B22" s="25" t="s">
        <v>19</v>
      </c>
      <c r="C22" s="30">
        <v>0</v>
      </c>
      <c r="D22" s="29" t="str">
        <f>IF(C22&gt;0,RANK(C22,C$12:C$27,0) &amp; IF(COUNTIF(C$12:C$27,C22)&gt;1,"e exaequo",""),"")</f>
        <v/>
      </c>
      <c r="E22" s="36"/>
      <c r="F22" s="28" t="s">
        <v>19</v>
      </c>
      <c r="G22" s="26">
        <v>0</v>
      </c>
      <c r="H22" s="27" t="str">
        <f t="shared" si="0"/>
        <v/>
      </c>
      <c r="K22" s="46" t="s">
        <v>29</v>
      </c>
    </row>
    <row r="23" spans="2:11" x14ac:dyDescent="0.25">
      <c r="B23" s="25" t="s">
        <v>20</v>
      </c>
      <c r="C23" s="30">
        <v>0</v>
      </c>
      <c r="D23" s="29" t="str">
        <f>IF(C23&gt;0,RANK(C23,C$12:C$27,0) &amp; IF(COUNTIF(C$12:C$27,C23)&gt;1,"e exaequo",""),"")</f>
        <v/>
      </c>
      <c r="E23" s="36"/>
      <c r="F23" s="28" t="s">
        <v>20</v>
      </c>
      <c r="G23" s="26">
        <v>0</v>
      </c>
      <c r="H23" s="27" t="str">
        <f t="shared" si="0"/>
        <v/>
      </c>
      <c r="K23" s="46" t="s">
        <v>29</v>
      </c>
    </row>
    <row r="24" spans="2:11" x14ac:dyDescent="0.25">
      <c r="B24" s="25" t="s">
        <v>21</v>
      </c>
      <c r="C24" s="30">
        <v>0</v>
      </c>
      <c r="D24" s="29" t="str">
        <f>IF(C24&gt;0,RANK(C24,C$12:C$27,0) &amp; IF(COUNTIF(C$12:C$27,C24)&gt;1,"e exaequo",""),"")</f>
        <v/>
      </c>
      <c r="E24" s="36"/>
      <c r="F24" s="28" t="s">
        <v>21</v>
      </c>
      <c r="G24" s="26">
        <v>0</v>
      </c>
      <c r="H24" s="27" t="str">
        <f t="shared" si="0"/>
        <v/>
      </c>
      <c r="K24" s="46" t="s">
        <v>29</v>
      </c>
    </row>
    <row r="25" spans="2:11" x14ac:dyDescent="0.25">
      <c r="B25" s="25" t="s">
        <v>22</v>
      </c>
      <c r="C25" s="30">
        <v>0</v>
      </c>
      <c r="D25" s="29" t="str">
        <f>IF(C25&gt;0,RANK(C25,C$12:C$27,0) &amp; IF(COUNTIF(C$12:C$27,C25)&gt;1,"e exaequo",""),"")</f>
        <v/>
      </c>
      <c r="E25" s="36"/>
      <c r="F25" s="28" t="s">
        <v>22</v>
      </c>
      <c r="G25" s="26">
        <v>0</v>
      </c>
      <c r="H25" s="27" t="str">
        <f t="shared" si="0"/>
        <v/>
      </c>
      <c r="K25" s="46" t="s">
        <v>29</v>
      </c>
    </row>
    <row r="26" spans="2:11" x14ac:dyDescent="0.25">
      <c r="B26" s="25" t="s">
        <v>23</v>
      </c>
      <c r="C26" s="30">
        <v>0</v>
      </c>
      <c r="D26" s="29" t="str">
        <f>IF(C26&gt;0,RANK(C26,C$12:C$27,0) &amp; IF(COUNTIF(C$12:C$27,C26)&gt;1,"e exaequo",""),"")</f>
        <v/>
      </c>
      <c r="E26" s="36"/>
      <c r="F26" s="28" t="s">
        <v>23</v>
      </c>
      <c r="G26" s="26">
        <v>0</v>
      </c>
      <c r="H26" s="27" t="str">
        <f t="shared" si="0"/>
        <v/>
      </c>
      <c r="K26" s="46" t="s">
        <v>29</v>
      </c>
    </row>
    <row r="27" spans="2:11" x14ac:dyDescent="0.25">
      <c r="B27" s="25" t="s">
        <v>24</v>
      </c>
      <c r="C27" s="30">
        <v>0</v>
      </c>
      <c r="D27" s="29" t="str">
        <f>IF(C27&gt;0,RANK(C27,C$12:C$27,0) &amp; IF(COUNTIF(C$12:C$27,C27)&gt;1,"e exaequo",""),"")</f>
        <v/>
      </c>
      <c r="E27" s="36"/>
      <c r="F27" s="28" t="s">
        <v>24</v>
      </c>
      <c r="G27" s="26">
        <v>0</v>
      </c>
      <c r="H27" s="27" t="str">
        <f t="shared" si="0"/>
        <v/>
      </c>
      <c r="K27" s="46" t="s">
        <v>29</v>
      </c>
    </row>
    <row r="29" spans="2:11" x14ac:dyDescent="0.25">
      <c r="C29" s="31" t="s">
        <v>5</v>
      </c>
      <c r="D29" s="32"/>
      <c r="E29" s="32"/>
      <c r="G29" s="33" t="s">
        <v>5</v>
      </c>
    </row>
    <row r="30" spans="2:11" x14ac:dyDescent="0.25">
      <c r="B30" s="34"/>
      <c r="C30" s="35">
        <f t="array" ref="C30">INDEX(Résultat_Janvier_H,MATCH(MIN(IF(COUNTIF(C$29:C29,Résultat_Janvier_H)=0,COUNTIF(Résultat_Janvier_H,"&gt;"&amp;Résultat_Janvier_H),"")),IF(COUNTIF(C$29:C29,Résultat_Janvier_H)=0,COUNTIF(Résultat_Janvier_H,"&gt;"&amp;Résultat_Janvier_H),""),0))</f>
        <v>1.45970443743842</v>
      </c>
      <c r="D30" s="32"/>
      <c r="E30" s="32"/>
      <c r="G30" s="35">
        <f t="array" ref="G30">INDEX(Résultat_Janvier_J,MATCH(MIN(IF(COUNTIF(G$29:G29,Résultat_Janvier_J)=0,COUNTIF(Résultat_Janvier_J,"&gt;"&amp;Résultat_Janvier_J),"")),IF(COUNTIF(G$29:G29,Résultat_Janvier_J)=0,COUNTIF(Résultat_Janvier_J,"&gt;"&amp;Résultat_Janvier_J),""),0))</f>
        <v>1.0666666666666667</v>
      </c>
    </row>
    <row r="31" spans="2:11" x14ac:dyDescent="0.25">
      <c r="B31" s="34"/>
      <c r="C31" s="35">
        <f t="array" ref="C31">INDEX(Résultat_Janvier_H,MATCH(MIN(IF(COUNTIF(C$29:C30,Résultat_Janvier_H)=0,COUNTIF(Résultat_Janvier_H,"&gt;"&amp;Résultat_Janvier_H),"")),IF(COUNTIF(C$29:C30,Résultat_Janvier_H)=0,COUNTIF(Résultat_Janvier_H,"&gt;"&amp;Résultat_Janvier_H),""),0))</f>
        <v>1.0831503469477382</v>
      </c>
      <c r="D31" s="32"/>
      <c r="E31" s="32"/>
      <c r="G31" s="35">
        <f t="array" ref="G31">INDEX(Résultat_Janvier_J,MATCH(MIN(IF(COUNTIF(G$29:G30,Résultat_Janvier_J)=0,COUNTIF(Résultat_Janvier_J,"&gt;"&amp;Résultat_Janvier_J),"")),IF(COUNTIF(G$29:G30,Résultat_Janvier_J)=0,COUNTIF(Résultat_Janvier_J,"&gt;"&amp;Résultat_Janvier_J),""),0))</f>
        <v>0.8571428571428571</v>
      </c>
    </row>
    <row r="32" spans="2:11" x14ac:dyDescent="0.25">
      <c r="B32" s="34"/>
      <c r="C32" s="35">
        <f t="array" ref="C32">INDEX(Résultat_Janvier_H,MATCH(MIN(IF(COUNTIF(C$29:C31,Résultat_Janvier_H)=0,COUNTIF(Résultat_Janvier_H,"&gt;"&amp;Résultat_Janvier_H),"")),IF(COUNTIF(C$29:C31,Résultat_Janvier_H)=0,COUNTIF(Résultat_Janvier_H,"&gt;"&amp;Résultat_Janvier_H),""),0))</f>
        <v>1.0472404631870029</v>
      </c>
      <c r="D32" s="32"/>
      <c r="E32" s="32"/>
      <c r="G32" s="35">
        <f t="array" ref="G32">INDEX(Résultat_Janvier_J,MATCH(MIN(IF(COUNTIF(G$29:G31,Résultat_Janvier_J)=0,COUNTIF(Résultat_Janvier_J,"&gt;"&amp;Résultat_Janvier_J),"")),IF(COUNTIF(G$29:G31,Résultat_Janvier_J)=0,COUNTIF(Résultat_Janvier_J,"&gt;"&amp;Résultat_Janvier_J),""),0))</f>
        <v>0.75</v>
      </c>
    </row>
    <row r="33" ht="9.75" customHeight="1" x14ac:dyDescent="0.25"/>
  </sheetData>
  <mergeCells count="6">
    <mergeCell ref="D4:F4"/>
    <mergeCell ref="B10:D10"/>
    <mergeCell ref="F10:H10"/>
    <mergeCell ref="B1:H1"/>
    <mergeCell ref="C7:C9"/>
    <mergeCell ref="G7:G9"/>
  </mergeCells>
  <conditionalFormatting sqref="C16:C17 C12:C13 G16:G17 G12:G14">
    <cfRule type="cellIs" dxfId="17" priority="54" stopIfTrue="1" operator="equal">
      <formula>0</formula>
    </cfRule>
  </conditionalFormatting>
  <conditionalFormatting sqref="C12:C17 G12:G17">
    <cfRule type="cellIs" dxfId="16" priority="53" stopIfTrue="1" operator="equal">
      <formula>0</formula>
    </cfRule>
  </conditionalFormatting>
  <conditionalFormatting sqref="C4:C6 G4:G6 F7:F9">
    <cfRule type="cellIs" dxfId="15" priority="52" stopIfTrue="1" operator="equal">
      <formula>"Personne"</formula>
    </cfRule>
  </conditionalFormatting>
  <conditionalFormatting sqref="H7:H9">
    <cfRule type="cellIs" dxfId="14" priority="51" stopIfTrue="1" operator="equal">
      <formula>"Personne"</formula>
    </cfRule>
  </conditionalFormatting>
  <conditionalFormatting sqref="G30:G32 C30:C32">
    <cfRule type="dataBar" priority="50">
      <dataBar>
        <cfvo type="min"/>
        <cfvo type="max"/>
        <color rgb="FF0070C0"/>
      </dataBar>
      <extLst>
        <ext xmlns:x14="http://schemas.microsoft.com/office/spreadsheetml/2009/9/main" uri="{B025F937-C7B1-47D3-B67F-A62EFF666E3E}">
          <x14:id>{D9D4E75A-B163-42C8-9593-A7C8C5C5A435}</x14:id>
        </ext>
      </extLst>
    </cfRule>
  </conditionalFormatting>
  <conditionalFormatting sqref="B7:C7 B8:B9">
    <cfRule type="cellIs" dxfId="13" priority="49" stopIfTrue="1" operator="equal">
      <formula>"Personne"</formula>
    </cfRule>
  </conditionalFormatting>
  <conditionalFormatting sqref="H12:H27">
    <cfRule type="cellIs" dxfId="12" priority="48" stopIfTrue="1" operator="equal">
      <formula>0</formula>
    </cfRule>
  </conditionalFormatting>
  <conditionalFormatting sqref="H12:H27">
    <cfRule type="cellIs" dxfId="11" priority="47" stopIfTrue="1" operator="equal">
      <formula>0</formula>
    </cfRule>
  </conditionalFormatting>
  <conditionalFormatting sqref="D12:D27">
    <cfRule type="cellIs" dxfId="10" priority="45" stopIfTrue="1" operator="equal">
      <formula>0</formula>
    </cfRule>
  </conditionalFormatting>
  <conditionalFormatting sqref="D12:D27">
    <cfRule type="cellIs" dxfId="9" priority="44" stopIfTrue="1" operator="equal">
      <formula>0</formula>
    </cfRule>
  </conditionalFormatting>
  <conditionalFormatting sqref="C11">
    <cfRule type="cellIs" dxfId="8" priority="42" stopIfTrue="1" operator="equal">
      <formula>0</formula>
    </cfRule>
  </conditionalFormatting>
  <conditionalFormatting sqref="G11">
    <cfRule type="cellIs" dxfId="7" priority="41" stopIfTrue="1" operator="equal">
      <formula>0</formula>
    </cfRule>
  </conditionalFormatting>
  <conditionalFormatting sqref="D11">
    <cfRule type="cellIs" dxfId="6" priority="40" stopIfTrue="1" operator="equal">
      <formula>0</formula>
    </cfRule>
  </conditionalFormatting>
  <conditionalFormatting sqref="H11">
    <cfRule type="cellIs" dxfId="5" priority="39" stopIfTrue="1" operator="equal">
      <formula>0</formula>
    </cfRule>
  </conditionalFormatting>
  <conditionalFormatting sqref="D7:D9">
    <cfRule type="cellIs" dxfId="4" priority="38" stopIfTrue="1" operator="equal">
      <formula>"Personne"</formula>
    </cfRule>
  </conditionalFormatting>
  <conditionalFormatting sqref="G7">
    <cfRule type="cellIs" dxfId="3" priority="37" stopIfTrue="1" operator="equal">
      <formula>"Personne"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D4E75A-B163-42C8-9593-A7C8C5C5A435}">
            <x14:dataBar minLength="0" maxLength="100" border="1" negativeBarBorderColorSameAsPositive="0">
              <x14:cfvo type="autoMin"/>
              <x14:cfvo type="autoMax"/>
              <x14:borderColor theme="4" tint="0.79998168889431442"/>
              <x14:negativeFillColor rgb="FFFF0000"/>
              <x14:negativeBorderColor rgb="FFFF0000"/>
              <x14:axisColor rgb="FF000000"/>
            </x14:dataBar>
          </x14:cfRule>
          <xm:sqref>G30:G32 C30:C32</xm:sqref>
        </x14:conditionalFormatting>
        <x14:conditionalFormatting xmlns:xm="http://schemas.microsoft.com/office/excel/2006/main">
          <x14:cfRule type="iconSet" priority="46" id="{40374D21-16FA-483C-9764-CA8B10C589D5}">
            <x14:iconSet iconSet="3Flag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Flags" iconId="2"/>
              <x14:cfIcon iconSet="3Flags" iconId="1"/>
              <x14:cfIcon iconSet="3Flags" iconId="0"/>
            </x14:iconSet>
          </x14:cfRule>
          <xm:sqref>H12:H27</xm:sqref>
        </x14:conditionalFormatting>
        <x14:conditionalFormatting xmlns:xm="http://schemas.microsoft.com/office/excel/2006/main">
          <x14:cfRule type="iconSet" priority="43" id="{760B6D9E-7C4F-4AE0-9E26-946A3DAA150B}">
            <x14:iconSet iconSet="3Flag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Flags" iconId="2"/>
              <x14:cfIcon iconSet="3Flags" iconId="1"/>
              <x14:cfIcon iconSet="3Flags" iconId="0"/>
            </x14:iconSet>
          </x14:cfRule>
          <xm:sqref>D12:D27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Equipe_Janvier_H</vt:lpstr>
      <vt:lpstr>Equipe_Janvier_J</vt:lpstr>
      <vt:lpstr>Résultat_Janvier_H</vt:lpstr>
      <vt:lpstr>Résultat_Janvier_J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2023-01-31T07:02:01Z</dcterms:created>
  <dcterms:modified xsi:type="dcterms:W3CDTF">2023-01-31T11:38:28Z</dcterms:modified>
</cp:coreProperties>
</file>