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- MAISON\01 -  PHOTOVOLTAÏQUE  CONSO\"/>
    </mc:Choice>
  </mc:AlternateContent>
  <xr:revisionPtr revIDLastSave="0" documentId="13_ncr:11_{67A27D05-6643-4806-B973-1102F1C6F891}" xr6:coauthVersionLast="47" xr6:coauthVersionMax="47" xr10:uidLastSave="{00000000-0000-0000-0000-000000000000}"/>
  <bookViews>
    <workbookView xWindow="-120" yWindow="-120" windowWidth="24240" windowHeight="13140" activeTab="4" xr2:uid="{835BEC01-A8DC-42DC-A71D-6E1898385E05}"/>
  </bookViews>
  <sheets>
    <sheet name="Feuil1" sheetId="1" r:id="rId1"/>
    <sheet name="Feuil2" sheetId="3" r:id="rId2"/>
    <sheet name="Feuil3" sheetId="4" r:id="rId3"/>
    <sheet name="Feuil4" sheetId="5" r:id="rId4"/>
    <sheet name="Feuil5" sheetId="7" r:id="rId5"/>
    <sheet name="Feuil6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8" i="7" l="1"/>
  <c r="L38" i="7"/>
  <c r="O36" i="7"/>
  <c r="L36" i="7"/>
  <c r="J36" i="7"/>
  <c r="H36" i="7"/>
  <c r="F36" i="7"/>
  <c r="O35" i="7"/>
  <c r="L35" i="7"/>
  <c r="J35" i="7"/>
  <c r="H35" i="7"/>
  <c r="F35" i="7"/>
  <c r="O34" i="7"/>
  <c r="L34" i="7"/>
  <c r="J34" i="7"/>
  <c r="H34" i="7"/>
  <c r="F34" i="7"/>
  <c r="O33" i="7"/>
  <c r="L33" i="7"/>
  <c r="J33" i="7"/>
  <c r="H33" i="7"/>
  <c r="F33" i="7"/>
  <c r="O32" i="7"/>
  <c r="L32" i="7"/>
  <c r="J32" i="7"/>
  <c r="H32" i="7"/>
  <c r="F32" i="7"/>
  <c r="O31" i="7"/>
  <c r="L31" i="7"/>
  <c r="J31" i="7"/>
  <c r="H31" i="7"/>
  <c r="F31" i="7"/>
  <c r="O30" i="7"/>
  <c r="L30" i="7"/>
  <c r="J30" i="7"/>
  <c r="H30" i="7"/>
  <c r="F30" i="7"/>
  <c r="O29" i="7"/>
  <c r="L29" i="7"/>
  <c r="J29" i="7"/>
  <c r="H29" i="7"/>
  <c r="F29" i="7"/>
  <c r="O28" i="7"/>
  <c r="L28" i="7"/>
  <c r="J28" i="7"/>
  <c r="H28" i="7"/>
  <c r="F28" i="7"/>
  <c r="O27" i="7"/>
  <c r="L27" i="7"/>
  <c r="J27" i="7"/>
  <c r="H27" i="7"/>
  <c r="F27" i="7"/>
  <c r="O26" i="7"/>
  <c r="L26" i="7"/>
  <c r="J26" i="7"/>
  <c r="H26" i="7"/>
  <c r="F26" i="7"/>
  <c r="O25" i="7"/>
  <c r="L25" i="7"/>
  <c r="H25" i="7"/>
  <c r="F25" i="7"/>
  <c r="O24" i="7"/>
  <c r="L24" i="7"/>
  <c r="J24" i="7"/>
  <c r="H24" i="7"/>
  <c r="F24" i="7"/>
  <c r="O23" i="7"/>
  <c r="L23" i="7"/>
  <c r="J23" i="7"/>
  <c r="H23" i="7"/>
  <c r="F23" i="7"/>
  <c r="O22" i="7"/>
  <c r="L22" i="7"/>
  <c r="J22" i="7"/>
  <c r="H22" i="7"/>
  <c r="F22" i="7"/>
  <c r="O21" i="7"/>
  <c r="L21" i="7"/>
  <c r="J21" i="7"/>
  <c r="H21" i="7"/>
  <c r="F21" i="7"/>
  <c r="O20" i="7"/>
  <c r="L20" i="7"/>
  <c r="J20" i="7"/>
  <c r="H20" i="7"/>
  <c r="F20" i="7"/>
  <c r="O19" i="7"/>
  <c r="L19" i="7"/>
  <c r="J19" i="7"/>
  <c r="H19" i="7"/>
  <c r="F19" i="7"/>
  <c r="O18" i="7"/>
  <c r="L18" i="7"/>
  <c r="J18" i="7"/>
  <c r="H18" i="7"/>
  <c r="F18" i="7"/>
  <c r="O17" i="7"/>
  <c r="L17" i="7"/>
  <c r="J17" i="7"/>
  <c r="H17" i="7"/>
  <c r="F17" i="7"/>
  <c r="O16" i="7"/>
  <c r="L16" i="7"/>
  <c r="J16" i="7"/>
  <c r="H16" i="7"/>
  <c r="F16" i="7"/>
  <c r="O15" i="7"/>
  <c r="L15" i="7"/>
  <c r="J15" i="7"/>
  <c r="H15" i="7"/>
  <c r="F15" i="7"/>
  <c r="O14" i="7"/>
  <c r="L14" i="7"/>
  <c r="J14" i="7"/>
  <c r="H14" i="7"/>
  <c r="F14" i="7"/>
  <c r="O13" i="7"/>
  <c r="L13" i="7"/>
  <c r="J13" i="7"/>
  <c r="H13" i="7"/>
  <c r="F13" i="7"/>
  <c r="O12" i="7"/>
  <c r="L12" i="7"/>
  <c r="J12" i="7"/>
  <c r="H12" i="7"/>
  <c r="F12" i="7"/>
  <c r="O11" i="7"/>
  <c r="L11" i="7"/>
  <c r="J11" i="7"/>
  <c r="H11" i="7"/>
  <c r="F11" i="7"/>
  <c r="O10" i="7"/>
  <c r="L10" i="7"/>
  <c r="J10" i="7"/>
  <c r="H10" i="7"/>
  <c r="F10" i="7"/>
  <c r="O9" i="7"/>
  <c r="L9" i="7"/>
  <c r="J9" i="7"/>
  <c r="H9" i="7"/>
  <c r="F9" i="7"/>
  <c r="O8" i="7"/>
  <c r="L8" i="7"/>
  <c r="J8" i="7"/>
  <c r="H8" i="7"/>
  <c r="F8" i="7"/>
  <c r="O7" i="7"/>
  <c r="L7" i="7"/>
  <c r="J7" i="7"/>
  <c r="H7" i="7"/>
  <c r="F7" i="7"/>
  <c r="P6" i="7"/>
  <c r="P7" i="7" s="1"/>
  <c r="P8" i="7" s="1"/>
  <c r="P9" i="7" s="1"/>
  <c r="P10" i="7" s="1"/>
  <c r="P11" i="7" s="1"/>
  <c r="P12" i="7" s="1"/>
  <c r="P13" i="7" s="1"/>
  <c r="P14" i="7" s="1"/>
  <c r="P15" i="7" s="1"/>
  <c r="P16" i="7" s="1"/>
  <c r="P17" i="7" s="1"/>
  <c r="P18" i="7" s="1"/>
  <c r="P19" i="7" s="1"/>
  <c r="P20" i="7" s="1"/>
  <c r="P21" i="7" s="1"/>
  <c r="P22" i="7" s="1"/>
  <c r="P23" i="7" s="1"/>
  <c r="P24" i="7" s="1"/>
  <c r="P25" i="7" s="1"/>
  <c r="P26" i="7" s="1"/>
  <c r="P27" i="7" s="1"/>
  <c r="P28" i="7" s="1"/>
  <c r="P29" i="7" s="1"/>
  <c r="P30" i="7" s="1"/>
  <c r="P31" i="7" s="1"/>
  <c r="P32" i="7" s="1"/>
  <c r="P33" i="7" s="1"/>
  <c r="P34" i="7" s="1"/>
  <c r="P35" i="7" s="1"/>
  <c r="P36" i="7" s="1"/>
  <c r="O6" i="7"/>
  <c r="M6" i="7"/>
  <c r="M7" i="7" s="1"/>
  <c r="M8" i="7" s="1"/>
  <c r="M9" i="7" s="1"/>
  <c r="M10" i="7" s="1"/>
  <c r="M11" i="7" s="1"/>
  <c r="M12" i="7" s="1"/>
  <c r="M13" i="7" s="1"/>
  <c r="M14" i="7" s="1"/>
  <c r="M15" i="7" s="1"/>
  <c r="M16" i="7" s="1"/>
  <c r="M17" i="7" s="1"/>
  <c r="M18" i="7" s="1"/>
  <c r="M19" i="7" s="1"/>
  <c r="M20" i="7" s="1"/>
  <c r="M21" i="7" s="1"/>
  <c r="M22" i="7" s="1"/>
  <c r="M23" i="7" s="1"/>
  <c r="M24" i="7" s="1"/>
  <c r="M25" i="7" s="1"/>
  <c r="M26" i="7" s="1"/>
  <c r="M27" i="7" s="1"/>
  <c r="M28" i="7" s="1"/>
  <c r="M29" i="7" s="1"/>
  <c r="M30" i="7" s="1"/>
  <c r="M31" i="7" s="1"/>
  <c r="M32" i="7" s="1"/>
  <c r="M33" i="7" s="1"/>
  <c r="M34" i="7" s="1"/>
  <c r="M35" i="7" s="1"/>
  <c r="M36" i="7" s="1"/>
  <c r="L6" i="7"/>
  <c r="J6" i="7"/>
  <c r="J38" i="7" s="1"/>
  <c r="H6" i="7"/>
  <c r="H38" i="7" s="1"/>
  <c r="F6" i="7"/>
  <c r="F38" i="7" s="1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AC22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X22" i="3"/>
  <c r="X23" i="3"/>
  <c r="X24" i="3"/>
  <c r="AC20" i="3"/>
  <c r="AF18" i="3"/>
  <c r="AF19" i="3" s="1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C18" i="3"/>
  <c r="AE16" i="3"/>
  <c r="AE17" i="3"/>
  <c r="AF17" i="3" s="1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17" i="3"/>
  <c r="Z17" i="3"/>
  <c r="Z18" i="3"/>
  <c r="Z19" i="3"/>
  <c r="Z20" i="3"/>
  <c r="Z21" i="3"/>
  <c r="X16" i="3"/>
  <c r="X17" i="3"/>
  <c r="X18" i="3"/>
  <c r="X19" i="3"/>
  <c r="X20" i="3"/>
  <c r="X21" i="3"/>
  <c r="V17" i="3"/>
  <c r="V18" i="3"/>
  <c r="V19" i="3"/>
  <c r="V20" i="3"/>
  <c r="V21" i="3"/>
  <c r="AF15" i="3"/>
  <c r="AF16" i="3"/>
  <c r="AC16" i="3"/>
  <c r="AC17" i="3" s="1"/>
  <c r="X14" i="3"/>
  <c r="X15" i="3"/>
  <c r="X38" i="3"/>
  <c r="V14" i="3"/>
  <c r="V15" i="3"/>
  <c r="V16" i="3"/>
  <c r="AF9" i="3"/>
  <c r="V7" i="3"/>
  <c r="V8" i="3"/>
  <c r="V9" i="3"/>
  <c r="V10" i="3"/>
  <c r="V11" i="3"/>
  <c r="V12" i="3"/>
  <c r="V13" i="3"/>
  <c r="AF7" i="3"/>
  <c r="AF8" i="3" s="1"/>
  <c r="Z7" i="3"/>
  <c r="Z8" i="3"/>
  <c r="Z9" i="3"/>
  <c r="Z10" i="3"/>
  <c r="Z11" i="3"/>
  <c r="Z12" i="3"/>
  <c r="Z13" i="3"/>
  <c r="Z14" i="3"/>
  <c r="Z15" i="3"/>
  <c r="Z16" i="3"/>
  <c r="AF6" i="3"/>
  <c r="X7" i="3"/>
  <c r="X8" i="3"/>
  <c r="X9" i="3"/>
  <c r="X10" i="3"/>
  <c r="X11" i="3"/>
  <c r="X12" i="3"/>
  <c r="X13" i="3"/>
  <c r="E6" i="5"/>
  <c r="I38" i="5"/>
  <c r="I24" i="5"/>
  <c r="H24" i="5"/>
  <c r="I23" i="5"/>
  <c r="H23" i="5"/>
  <c r="I22" i="5"/>
  <c r="H22" i="5"/>
  <c r="I21" i="5"/>
  <c r="H21" i="5"/>
  <c r="I20" i="5"/>
  <c r="H20" i="5"/>
  <c r="I19" i="5"/>
  <c r="H19" i="5"/>
  <c r="I18" i="5"/>
  <c r="H18" i="5"/>
  <c r="I17" i="5"/>
  <c r="H17" i="5"/>
  <c r="H16" i="5"/>
  <c r="H15" i="5"/>
  <c r="H14" i="5"/>
  <c r="H13" i="5"/>
  <c r="H12" i="5"/>
  <c r="H11" i="5"/>
  <c r="H10" i="5"/>
  <c r="H9" i="5"/>
  <c r="H8" i="5"/>
  <c r="H7" i="5"/>
  <c r="H6" i="5"/>
  <c r="I6" i="5" s="1"/>
  <c r="I7" i="5" s="1"/>
  <c r="I8" i="5" s="1"/>
  <c r="I9" i="5" s="1"/>
  <c r="I10" i="5" s="1"/>
  <c r="I11" i="5" s="1"/>
  <c r="I12" i="5" s="1"/>
  <c r="I13" i="5" s="1"/>
  <c r="I14" i="5" s="1"/>
  <c r="I15" i="5" s="1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AE7" i="3"/>
  <c r="AE8" i="3"/>
  <c r="AE9" i="3"/>
  <c r="AE10" i="3"/>
  <c r="AE11" i="3"/>
  <c r="AE12" i="3"/>
  <c r="AE13" i="3"/>
  <c r="AE14" i="3"/>
  <c r="AE15" i="3"/>
  <c r="AE6" i="3"/>
  <c r="Z6" i="3"/>
  <c r="X6" i="3"/>
  <c r="AB13" i="3"/>
  <c r="AB14" i="3"/>
  <c r="AB15" i="3"/>
  <c r="AB16" i="3"/>
  <c r="AB7" i="3"/>
  <c r="AB8" i="3"/>
  <c r="AB9" i="3"/>
  <c r="AB10" i="3"/>
  <c r="AB11" i="3"/>
  <c r="AB12" i="3"/>
  <c r="V6" i="3"/>
  <c r="AB6" i="3"/>
  <c r="AC6" i="3" s="1"/>
  <c r="AC7" i="3" s="1"/>
  <c r="AC8" i="3" s="1"/>
  <c r="M6" i="3"/>
  <c r="L6" i="3"/>
  <c r="O6" i="3"/>
  <c r="P6" i="3" s="1"/>
  <c r="M80" i="1"/>
  <c r="L80" i="1"/>
  <c r="O78" i="1"/>
  <c r="L78" i="1"/>
  <c r="J78" i="1"/>
  <c r="H78" i="1"/>
  <c r="F78" i="1"/>
  <c r="O77" i="1"/>
  <c r="L77" i="1"/>
  <c r="J77" i="1"/>
  <c r="H77" i="1"/>
  <c r="F77" i="1"/>
  <c r="O76" i="1"/>
  <c r="L76" i="1"/>
  <c r="J76" i="1"/>
  <c r="H76" i="1"/>
  <c r="F76" i="1"/>
  <c r="O75" i="1"/>
  <c r="L75" i="1"/>
  <c r="J75" i="1"/>
  <c r="H75" i="1"/>
  <c r="F75" i="1"/>
  <c r="O74" i="1"/>
  <c r="L74" i="1"/>
  <c r="J74" i="1"/>
  <c r="H74" i="1"/>
  <c r="F74" i="1"/>
  <c r="O73" i="1"/>
  <c r="L73" i="1"/>
  <c r="J73" i="1"/>
  <c r="H73" i="1"/>
  <c r="F73" i="1"/>
  <c r="O72" i="1"/>
  <c r="L72" i="1"/>
  <c r="J72" i="1"/>
  <c r="H72" i="1"/>
  <c r="F72" i="1"/>
  <c r="O71" i="1"/>
  <c r="L71" i="1"/>
  <c r="J71" i="1"/>
  <c r="H71" i="1"/>
  <c r="F71" i="1"/>
  <c r="O70" i="1"/>
  <c r="L70" i="1"/>
  <c r="J70" i="1"/>
  <c r="H70" i="1"/>
  <c r="F70" i="1"/>
  <c r="O69" i="1"/>
  <c r="L69" i="1"/>
  <c r="J69" i="1"/>
  <c r="H69" i="1"/>
  <c r="F69" i="1"/>
  <c r="O68" i="1"/>
  <c r="L68" i="1"/>
  <c r="J68" i="1"/>
  <c r="H68" i="1"/>
  <c r="F68" i="1"/>
  <c r="O67" i="1"/>
  <c r="L67" i="1"/>
  <c r="H67" i="1"/>
  <c r="F67" i="1"/>
  <c r="O66" i="1"/>
  <c r="L66" i="1"/>
  <c r="J66" i="1"/>
  <c r="H66" i="1"/>
  <c r="F66" i="1"/>
  <c r="O65" i="1"/>
  <c r="L65" i="1"/>
  <c r="J65" i="1"/>
  <c r="H65" i="1"/>
  <c r="F65" i="1"/>
  <c r="O64" i="1"/>
  <c r="L64" i="1"/>
  <c r="J64" i="1"/>
  <c r="H64" i="1"/>
  <c r="F64" i="1"/>
  <c r="O63" i="1"/>
  <c r="L63" i="1"/>
  <c r="J63" i="1"/>
  <c r="H63" i="1"/>
  <c r="F63" i="1"/>
  <c r="O62" i="1"/>
  <c r="L62" i="1"/>
  <c r="J62" i="1"/>
  <c r="H62" i="1"/>
  <c r="F62" i="1"/>
  <c r="O61" i="1"/>
  <c r="L61" i="1"/>
  <c r="J61" i="1"/>
  <c r="H61" i="1"/>
  <c r="F61" i="1"/>
  <c r="O60" i="1"/>
  <c r="L60" i="1"/>
  <c r="J60" i="1"/>
  <c r="H60" i="1"/>
  <c r="F60" i="1"/>
  <c r="O59" i="1"/>
  <c r="L59" i="1"/>
  <c r="J59" i="1"/>
  <c r="H59" i="1"/>
  <c r="F59" i="1"/>
  <c r="O58" i="1"/>
  <c r="L58" i="1"/>
  <c r="J58" i="1"/>
  <c r="H58" i="1"/>
  <c r="F58" i="1"/>
  <c r="O57" i="1"/>
  <c r="L57" i="1"/>
  <c r="J57" i="1"/>
  <c r="H57" i="1"/>
  <c r="F57" i="1"/>
  <c r="O56" i="1"/>
  <c r="L56" i="1"/>
  <c r="J56" i="1"/>
  <c r="H56" i="1"/>
  <c r="F56" i="1"/>
  <c r="O55" i="1"/>
  <c r="L55" i="1"/>
  <c r="J55" i="1"/>
  <c r="H55" i="1"/>
  <c r="F55" i="1"/>
  <c r="O54" i="1"/>
  <c r="L54" i="1"/>
  <c r="J54" i="1"/>
  <c r="H54" i="1"/>
  <c r="F54" i="1"/>
  <c r="O53" i="1"/>
  <c r="L53" i="1"/>
  <c r="J53" i="1"/>
  <c r="H53" i="1"/>
  <c r="F53" i="1"/>
  <c r="O52" i="1"/>
  <c r="L52" i="1"/>
  <c r="J52" i="1"/>
  <c r="H52" i="1"/>
  <c r="F52" i="1"/>
  <c r="O51" i="1"/>
  <c r="L51" i="1"/>
  <c r="J51" i="1"/>
  <c r="H51" i="1"/>
  <c r="F51" i="1"/>
  <c r="O50" i="1"/>
  <c r="L50" i="1"/>
  <c r="J50" i="1"/>
  <c r="H50" i="1"/>
  <c r="F50" i="1"/>
  <c r="O49" i="1"/>
  <c r="L49" i="1"/>
  <c r="J49" i="1"/>
  <c r="H49" i="1"/>
  <c r="F49" i="1"/>
  <c r="O48" i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L48" i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J48" i="1"/>
  <c r="J80" i="1" s="1"/>
  <c r="H48" i="1"/>
  <c r="H80" i="1" s="1"/>
  <c r="F48" i="1"/>
  <c r="F80" i="1" s="1"/>
  <c r="O36" i="3"/>
  <c r="L36" i="3"/>
  <c r="J35" i="3"/>
  <c r="J36" i="3"/>
  <c r="H36" i="3"/>
  <c r="F36" i="3"/>
  <c r="M38" i="3"/>
  <c r="H35" i="3"/>
  <c r="F35" i="3"/>
  <c r="F27" i="3"/>
  <c r="F28" i="3"/>
  <c r="F29" i="3"/>
  <c r="F30" i="3"/>
  <c r="F31" i="3"/>
  <c r="F32" i="3"/>
  <c r="F33" i="3"/>
  <c r="F34" i="3"/>
  <c r="L24" i="3"/>
  <c r="L25" i="3"/>
  <c r="L26" i="3"/>
  <c r="L27" i="3"/>
  <c r="L28" i="3"/>
  <c r="L29" i="3"/>
  <c r="L30" i="3"/>
  <c r="L31" i="3"/>
  <c r="L32" i="3"/>
  <c r="L33" i="3"/>
  <c r="L34" i="3"/>
  <c r="L35" i="3"/>
  <c r="L38" i="3"/>
  <c r="F18" i="3"/>
  <c r="F19" i="3"/>
  <c r="F20" i="3"/>
  <c r="F21" i="3"/>
  <c r="F22" i="3"/>
  <c r="F23" i="3"/>
  <c r="F24" i="3"/>
  <c r="F25" i="3"/>
  <c r="F26" i="3"/>
  <c r="J21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20" i="3"/>
  <c r="L19" i="3"/>
  <c r="L20" i="3"/>
  <c r="L21" i="3"/>
  <c r="L22" i="3"/>
  <c r="L23" i="3"/>
  <c r="J19" i="3"/>
  <c r="J20" i="3"/>
  <c r="J22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6" i="3"/>
  <c r="L18" i="3"/>
  <c r="L7" i="3"/>
  <c r="L8" i="3"/>
  <c r="L9" i="3"/>
  <c r="L10" i="3"/>
  <c r="L11" i="3"/>
  <c r="L12" i="3"/>
  <c r="L13" i="3"/>
  <c r="L14" i="3"/>
  <c r="L15" i="3"/>
  <c r="L16" i="3"/>
  <c r="L17" i="3"/>
  <c r="J7" i="3"/>
  <c r="J8" i="3"/>
  <c r="J9" i="3"/>
  <c r="J10" i="3"/>
  <c r="J11" i="3"/>
  <c r="J12" i="3"/>
  <c r="J13" i="3"/>
  <c r="J14" i="3"/>
  <c r="J15" i="3"/>
  <c r="J16" i="3"/>
  <c r="J17" i="3"/>
  <c r="J18" i="3"/>
  <c r="J23" i="3"/>
  <c r="J24" i="3"/>
  <c r="J26" i="3"/>
  <c r="J27" i="3"/>
  <c r="J28" i="3"/>
  <c r="J29" i="3"/>
  <c r="J30" i="3"/>
  <c r="J31" i="3"/>
  <c r="J32" i="3"/>
  <c r="J33" i="3"/>
  <c r="J34" i="3"/>
  <c r="F14" i="3"/>
  <c r="F15" i="3"/>
  <c r="F16" i="3"/>
  <c r="F17" i="3"/>
  <c r="F13" i="3"/>
  <c r="F9" i="3"/>
  <c r="F10" i="3"/>
  <c r="F11" i="3"/>
  <c r="F12" i="3"/>
  <c r="F7" i="3"/>
  <c r="F8" i="3"/>
  <c r="J6" i="3"/>
  <c r="J38" i="3" s="1"/>
  <c r="F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AF33" i="1"/>
  <c r="AF34" i="1" s="1"/>
  <c r="AF35" i="1" s="1"/>
  <c r="AF36" i="1"/>
  <c r="AF37" i="1" s="1"/>
  <c r="AF38" i="1" s="1"/>
  <c r="AF39" i="1" s="1"/>
  <c r="AF40" i="1"/>
  <c r="V34" i="1"/>
  <c r="V35" i="1"/>
  <c r="V36" i="1"/>
  <c r="V37" i="1"/>
  <c r="V38" i="1"/>
  <c r="V39" i="1"/>
  <c r="X30" i="1"/>
  <c r="X31" i="1"/>
  <c r="X32" i="1"/>
  <c r="X33" i="1"/>
  <c r="X34" i="1"/>
  <c r="X35" i="1"/>
  <c r="X36" i="1"/>
  <c r="X37" i="1"/>
  <c r="X38" i="1"/>
  <c r="X39" i="1"/>
  <c r="X40" i="1"/>
  <c r="AC6" i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6" i="1"/>
  <c r="AC37" i="1" s="1"/>
  <c r="AC38" i="1" s="1"/>
  <c r="AC39" i="1" s="1"/>
  <c r="AC40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L30" i="1"/>
  <c r="L31" i="1"/>
  <c r="L32" i="1"/>
  <c r="L33" i="1"/>
  <c r="L34" i="1"/>
  <c r="L35" i="1"/>
  <c r="L36" i="1"/>
  <c r="L37" i="1"/>
  <c r="L38" i="1"/>
  <c r="L39" i="1"/>
  <c r="L40" i="1"/>
  <c r="P40" i="1" s="1"/>
  <c r="M30" i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/>
  <c r="J30" i="1"/>
  <c r="J31" i="1"/>
  <c r="J32" i="1"/>
  <c r="J33" i="1"/>
  <c r="J34" i="1"/>
  <c r="J35" i="1"/>
  <c r="J36" i="1"/>
  <c r="J37" i="1"/>
  <c r="J38" i="1"/>
  <c r="J39" i="1"/>
  <c r="J40" i="1"/>
  <c r="H29" i="1"/>
  <c r="H30" i="1"/>
  <c r="H31" i="1"/>
  <c r="H32" i="1"/>
  <c r="H33" i="1"/>
  <c r="H34" i="1"/>
  <c r="H35" i="1"/>
  <c r="H36" i="1"/>
  <c r="H37" i="1"/>
  <c r="H38" i="1"/>
  <c r="H39" i="1"/>
  <c r="AF21" i="1"/>
  <c r="AF22" i="1" s="1"/>
  <c r="AF23" i="1" s="1"/>
  <c r="AF24" i="1" s="1"/>
  <c r="AF25" i="1" s="1"/>
  <c r="AF26" i="1" s="1"/>
  <c r="AF27" i="1" s="1"/>
  <c r="AF28" i="1" s="1"/>
  <c r="AF29" i="1" s="1"/>
  <c r="AF30" i="1" s="1"/>
  <c r="AE19" i="1"/>
  <c r="AE20" i="1"/>
  <c r="AE21" i="1"/>
  <c r="AE22" i="1"/>
  <c r="AE23" i="1"/>
  <c r="AE24" i="1"/>
  <c r="AE25" i="1"/>
  <c r="AE29" i="1"/>
  <c r="AE30" i="1"/>
  <c r="AE31" i="1"/>
  <c r="AE32" i="1"/>
  <c r="AE33" i="1"/>
  <c r="AE34" i="1"/>
  <c r="Z29" i="1"/>
  <c r="Z30" i="1"/>
  <c r="Z31" i="1"/>
  <c r="Z32" i="1"/>
  <c r="Z33" i="1"/>
  <c r="Z34" i="1"/>
  <c r="Z35" i="1"/>
  <c r="V33" i="1"/>
  <c r="V32" i="1"/>
  <c r="O35" i="1"/>
  <c r="F35" i="1"/>
  <c r="O34" i="1"/>
  <c r="F34" i="1"/>
  <c r="O33" i="1"/>
  <c r="F33" i="1"/>
  <c r="O32" i="1"/>
  <c r="F32" i="1"/>
  <c r="O31" i="1"/>
  <c r="F31" i="1"/>
  <c r="V26" i="1"/>
  <c r="V27" i="1"/>
  <c r="V28" i="1"/>
  <c r="V29" i="1"/>
  <c r="V30" i="1"/>
  <c r="Z36" i="1"/>
  <c r="Z37" i="1"/>
  <c r="Z38" i="1"/>
  <c r="Z39" i="1"/>
  <c r="Z40" i="1"/>
  <c r="Z25" i="1"/>
  <c r="Z26" i="1"/>
  <c r="Z27" i="1"/>
  <c r="Z28" i="1"/>
  <c r="V21" i="1"/>
  <c r="V22" i="1"/>
  <c r="V23" i="1"/>
  <c r="V24" i="1"/>
  <c r="V25" i="1"/>
  <c r="O18" i="1"/>
  <c r="O19" i="1"/>
  <c r="O20" i="1"/>
  <c r="O21" i="1"/>
  <c r="O22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7" i="1"/>
  <c r="F38" i="1"/>
  <c r="F39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L21" i="1"/>
  <c r="L22" i="1"/>
  <c r="L23" i="1"/>
  <c r="L24" i="1"/>
  <c r="L25" i="1"/>
  <c r="L26" i="1"/>
  <c r="L27" i="1"/>
  <c r="L28" i="1"/>
  <c r="L29" i="1"/>
  <c r="AE36" i="1"/>
  <c r="X29" i="1"/>
  <c r="AE28" i="1"/>
  <c r="X28" i="1"/>
  <c r="AE27" i="1"/>
  <c r="X27" i="1"/>
  <c r="AE26" i="1"/>
  <c r="X26" i="1"/>
  <c r="X25" i="1"/>
  <c r="Z24" i="1"/>
  <c r="X24" i="1"/>
  <c r="Z23" i="1"/>
  <c r="X23" i="1"/>
  <c r="Z22" i="1"/>
  <c r="X22" i="1"/>
  <c r="O39" i="1"/>
  <c r="O38" i="1"/>
  <c r="O37" i="1"/>
  <c r="O30" i="1"/>
  <c r="O29" i="1"/>
  <c r="O28" i="1"/>
  <c r="O27" i="1"/>
  <c r="O26" i="1"/>
  <c r="O25" i="1"/>
  <c r="O24" i="1"/>
  <c r="O23" i="1"/>
  <c r="O9" i="1"/>
  <c r="O10" i="1"/>
  <c r="O11" i="1"/>
  <c r="O12" i="1"/>
  <c r="O13" i="1"/>
  <c r="O14" i="1"/>
  <c r="O15" i="1"/>
  <c r="O16" i="1"/>
  <c r="O17" i="1"/>
  <c r="O5" i="1"/>
  <c r="O6" i="1"/>
  <c r="O7" i="1"/>
  <c r="O8" i="1"/>
  <c r="L20" i="1"/>
  <c r="AE37" i="1"/>
  <c r="AE38" i="1"/>
  <c r="AE39" i="1"/>
  <c r="AH78" i="1"/>
  <c r="AE78" i="1"/>
  <c r="AH77" i="1"/>
  <c r="AE77" i="1"/>
  <c r="AH76" i="1"/>
  <c r="AE76" i="1"/>
  <c r="AH75" i="1"/>
  <c r="AE75" i="1"/>
  <c r="AH74" i="1"/>
  <c r="AE74" i="1"/>
  <c r="AH73" i="1"/>
  <c r="AE73" i="1"/>
  <c r="AH72" i="1"/>
  <c r="AE72" i="1"/>
  <c r="AH71" i="1"/>
  <c r="AE71" i="1"/>
  <c r="AH70" i="1"/>
  <c r="AE70" i="1"/>
  <c r="AH69" i="1"/>
  <c r="AE69" i="1"/>
  <c r="AH68" i="1"/>
  <c r="AE68" i="1"/>
  <c r="AH67" i="1"/>
  <c r="AE67" i="1"/>
  <c r="AH66" i="1"/>
  <c r="AE66" i="1"/>
  <c r="AH65" i="1"/>
  <c r="AE65" i="1"/>
  <c r="AH64" i="1"/>
  <c r="AE64" i="1"/>
  <c r="AH63" i="1"/>
  <c r="AE63" i="1"/>
  <c r="AH62" i="1"/>
  <c r="AE62" i="1"/>
  <c r="AH61" i="1"/>
  <c r="AE61" i="1"/>
  <c r="AH60" i="1"/>
  <c r="AE60" i="1"/>
  <c r="AH59" i="1"/>
  <c r="AE59" i="1"/>
  <c r="AH58" i="1"/>
  <c r="AE58" i="1"/>
  <c r="AH57" i="1"/>
  <c r="AE57" i="1"/>
  <c r="AH56" i="1"/>
  <c r="AE56" i="1"/>
  <c r="AH55" i="1"/>
  <c r="AE55" i="1"/>
  <c r="AH54" i="1"/>
  <c r="AE54" i="1"/>
  <c r="AH53" i="1"/>
  <c r="AE53" i="1"/>
  <c r="AH52" i="1"/>
  <c r="AE52" i="1"/>
  <c r="AH51" i="1"/>
  <c r="AE51" i="1"/>
  <c r="AB5" i="1"/>
  <c r="AC5" i="1" s="1"/>
  <c r="AF41" i="1"/>
  <c r="AB17" i="1"/>
  <c r="AB18" i="1"/>
  <c r="V14" i="1"/>
  <c r="V15" i="1"/>
  <c r="V16" i="1"/>
  <c r="V17" i="1"/>
  <c r="V18" i="1"/>
  <c r="V19" i="1"/>
  <c r="V20" i="1"/>
  <c r="Z21" i="1"/>
  <c r="X21" i="1"/>
  <c r="Z20" i="1"/>
  <c r="X20" i="1"/>
  <c r="Z19" i="1"/>
  <c r="X19" i="1"/>
  <c r="AE18" i="1"/>
  <c r="Z18" i="1"/>
  <c r="X18" i="1"/>
  <c r="AE17" i="1"/>
  <c r="Z17" i="1"/>
  <c r="X17" i="1"/>
  <c r="AE16" i="1"/>
  <c r="AB16" i="1"/>
  <c r="Z16" i="1"/>
  <c r="X16" i="1"/>
  <c r="AE15" i="1"/>
  <c r="AB15" i="1"/>
  <c r="Z15" i="1"/>
  <c r="X15" i="1"/>
  <c r="AE14" i="1"/>
  <c r="AB14" i="1"/>
  <c r="Z14" i="1"/>
  <c r="X14" i="1"/>
  <c r="AE13" i="1"/>
  <c r="AB13" i="1"/>
  <c r="Z13" i="1"/>
  <c r="X13" i="1"/>
  <c r="V13" i="1"/>
  <c r="AE12" i="1"/>
  <c r="AB12" i="1"/>
  <c r="Z12" i="1"/>
  <c r="X12" i="1"/>
  <c r="V12" i="1"/>
  <c r="AE11" i="1"/>
  <c r="AB11" i="1"/>
  <c r="Z11" i="1"/>
  <c r="X11" i="1"/>
  <c r="V11" i="1"/>
  <c r="AE10" i="1"/>
  <c r="AB10" i="1"/>
  <c r="Z10" i="1"/>
  <c r="X10" i="1"/>
  <c r="V10" i="1"/>
  <c r="AE9" i="1"/>
  <c r="AB9" i="1"/>
  <c r="Z9" i="1"/>
  <c r="X9" i="1"/>
  <c r="V9" i="1"/>
  <c r="AE8" i="1"/>
  <c r="AB8" i="1"/>
  <c r="Z8" i="1"/>
  <c r="X8" i="1"/>
  <c r="V8" i="1"/>
  <c r="AE7" i="1"/>
  <c r="AB7" i="1"/>
  <c r="Z7" i="1"/>
  <c r="X7" i="1"/>
  <c r="V7" i="1"/>
  <c r="AE6" i="1"/>
  <c r="AB6" i="1"/>
  <c r="Z6" i="1"/>
  <c r="X6" i="1"/>
  <c r="V6" i="1"/>
  <c r="AE5" i="1"/>
  <c r="AF5" i="1" s="1"/>
  <c r="Z5" i="1"/>
  <c r="X5" i="1"/>
  <c r="V5" i="1"/>
  <c r="I16" i="5" l="1"/>
  <c r="AC23" i="3"/>
  <c r="AC24" i="3" s="1"/>
  <c r="AC25" i="3" s="1"/>
  <c r="AC21" i="3"/>
  <c r="AF20" i="3"/>
  <c r="AF21" i="3" s="1"/>
  <c r="AF22" i="3" s="1"/>
  <c r="AF23" i="3" s="1"/>
  <c r="AF24" i="3" s="1"/>
  <c r="AF25" i="3" s="1"/>
  <c r="AC19" i="3"/>
  <c r="AF10" i="3"/>
  <c r="AF11" i="3" s="1"/>
  <c r="AF12" i="3" s="1"/>
  <c r="AF13" i="3" s="1"/>
  <c r="AF14" i="3" s="1"/>
  <c r="AC9" i="3"/>
  <c r="AC10" i="3" s="1"/>
  <c r="AC11" i="3" s="1"/>
  <c r="AC12" i="3" s="1"/>
  <c r="AC13" i="3" s="1"/>
  <c r="AC14" i="3" s="1"/>
  <c r="AC15" i="3" s="1"/>
  <c r="H38" i="3"/>
  <c r="F38" i="3"/>
  <c r="P7" i="3"/>
  <c r="P8" i="3" s="1"/>
  <c r="P9" i="3" s="1"/>
  <c r="P10" i="3" s="1"/>
  <c r="P11" i="3" s="1"/>
  <c r="P12" i="3" s="1"/>
  <c r="P13" i="3" s="1"/>
  <c r="P14" i="3" s="1"/>
  <c r="P15" i="3" s="1"/>
  <c r="P16" i="3" s="1"/>
  <c r="P17" i="3" s="1"/>
  <c r="P18" i="3" s="1"/>
  <c r="P19" i="3" s="1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M7" i="3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AC33" i="1"/>
  <c r="AC34" i="1" s="1"/>
  <c r="AC35" i="1" s="1"/>
  <c r="AF31" i="1"/>
  <c r="AF32" i="1" s="1"/>
  <c r="AF6" i="1"/>
  <c r="AF7" i="1" s="1"/>
  <c r="AF8" i="1" s="1"/>
  <c r="AF9" i="1" s="1"/>
  <c r="AF10" i="1" s="1"/>
  <c r="AF11" i="1" s="1"/>
  <c r="AF12" i="1" s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5" i="1"/>
  <c r="J5" i="1"/>
  <c r="J41" i="1" s="1"/>
  <c r="H5" i="1"/>
  <c r="H40" i="1" s="1"/>
  <c r="F5" i="1"/>
  <c r="AF13" i="1" l="1"/>
  <c r="AF14" i="1" s="1"/>
  <c r="AF15" i="1" s="1"/>
  <c r="AF16" i="1" s="1"/>
  <c r="AF17" i="1" s="1"/>
  <c r="AF18" i="1" s="1"/>
  <c r="AF19" i="1" s="1"/>
  <c r="P5" i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P27" i="1" l="1"/>
  <c r="P28" i="1" s="1"/>
  <c r="P29" i="1" s="1"/>
  <c r="P30" i="1" s="1"/>
  <c r="P32" i="1" s="1"/>
  <c r="P33" i="1" s="1"/>
  <c r="P34" i="1" s="1"/>
  <c r="P35" i="1" s="1"/>
  <c r="P36" i="1" s="1"/>
  <c r="P31" i="1"/>
  <c r="M27" i="1"/>
  <c r="M28" i="1" s="1"/>
  <c r="M29" i="1" s="1"/>
  <c r="P37" i="1"/>
  <c r="P38" i="1" s="1"/>
  <c r="P39" i="1" s="1"/>
  <c r="AF20" i="1"/>
</calcChain>
</file>

<file path=xl/sharedStrings.xml><?xml version="1.0" encoding="utf-8"?>
<sst xmlns="http://schemas.openxmlformats.org/spreadsheetml/2006/main" count="374" uniqueCount="41">
  <si>
    <t>Date</t>
  </si>
  <si>
    <t>Ciel</t>
  </si>
  <si>
    <t>Temp</t>
  </si>
  <si>
    <t>Compteur
conso</t>
  </si>
  <si>
    <t>Compteur
vente</t>
  </si>
  <si>
    <t>Production</t>
  </si>
  <si>
    <t>Eau
chaude</t>
  </si>
  <si>
    <t>G/S</t>
  </si>
  <si>
    <t>S</t>
  </si>
  <si>
    <t>Consommé
et Surplus</t>
  </si>
  <si>
    <t>G/P</t>
  </si>
  <si>
    <t>Consommation</t>
  </si>
  <si>
    <t>Index</t>
  </si>
  <si>
    <t>²</t>
  </si>
  <si>
    <t>SEPTEMBRE 2022</t>
  </si>
  <si>
    <r>
      <t>Index 1</t>
    </r>
    <r>
      <rPr>
        <b/>
        <vertAlign val="superscript"/>
        <sz val="14"/>
        <color rgb="FF0070C0"/>
        <rFont val="Times New Roman"/>
        <family val="1"/>
      </rPr>
      <t>er</t>
    </r>
    <r>
      <rPr>
        <b/>
        <sz val="14"/>
        <color rgb="FF0070C0"/>
        <rFont val="Times New Roman"/>
        <family val="1"/>
      </rPr>
      <t xml:space="preserve">
Octobre</t>
    </r>
  </si>
  <si>
    <t>AOÛT 2022</t>
  </si>
  <si>
    <t>P/S</t>
  </si>
  <si>
    <t>P/G</t>
  </si>
  <si>
    <t>Diff</t>
  </si>
  <si>
    <t>total</t>
  </si>
  <si>
    <t>S/G</t>
  </si>
  <si>
    <t>Total</t>
  </si>
  <si>
    <r>
      <t>Index 1</t>
    </r>
    <r>
      <rPr>
        <b/>
        <vertAlign val="superscript"/>
        <sz val="12"/>
        <color rgb="FF0070C0"/>
        <rFont val="Times New Roman"/>
        <family val="1"/>
      </rPr>
      <t xml:space="preserve">er </t>
    </r>
    <r>
      <rPr>
        <b/>
        <sz val="12"/>
        <color rgb="FF0070C0"/>
        <rFont val="Times New Roman"/>
        <family val="1"/>
      </rPr>
      <t xml:space="preserve">
SEPTEMBRE</t>
    </r>
  </si>
  <si>
    <t>OCT0BRE 2022</t>
  </si>
  <si>
    <t>Compteur
Vente</t>
  </si>
  <si>
    <t>Conso et
surplus</t>
  </si>
  <si>
    <t>Compteur 
Conso</t>
  </si>
  <si>
    <t xml:space="preserve"> NOVEMBRE 2022</t>
  </si>
  <si>
    <r>
      <t>Index 1</t>
    </r>
    <r>
      <rPr>
        <b/>
        <vertAlign val="superscript"/>
        <sz val="14"/>
        <color rgb="FF0070C0"/>
        <rFont val="Times New Roman"/>
        <family val="1"/>
      </rPr>
      <t>er</t>
    </r>
    <r>
      <rPr>
        <b/>
        <sz val="14"/>
        <color rgb="FF0070C0"/>
        <rFont val="Times New Roman"/>
        <family val="1"/>
      </rPr>
      <t xml:space="preserve">
Novembre</t>
    </r>
  </si>
  <si>
    <t>Conso</t>
  </si>
  <si>
    <t>01/09</t>
  </si>
  <si>
    <t>ANNECY</t>
  </si>
  <si>
    <t>G</t>
  </si>
  <si>
    <t>G/S/</t>
  </si>
  <si>
    <r>
      <t>1</t>
    </r>
    <r>
      <rPr>
        <vertAlign val="superscript"/>
        <sz val="12"/>
        <color theme="1"/>
        <rFont val="Times New Roman"/>
        <family val="1"/>
      </rPr>
      <t>er</t>
    </r>
    <r>
      <rPr>
        <sz val="12"/>
        <color theme="1"/>
        <rFont val="Times New Roman"/>
        <family val="1"/>
      </rPr>
      <t xml:space="preserve"> Novembre</t>
    </r>
  </si>
  <si>
    <t>Compteur 1
conso</t>
  </si>
  <si>
    <t>Compteur 2</t>
  </si>
  <si>
    <t>Général</t>
  </si>
  <si>
    <t>Compteur 1 
conso</t>
  </si>
  <si>
    <t>NOVEMBRE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</si>
</sst>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Times New Roman"/>
      <family val="2"/>
    </font>
    <font>
      <b/>
      <sz val="12"/>
      <color rgb="FF0070C0"/>
      <name val="Times New Roman"/>
      <family val="1"/>
    </font>
    <font>
      <b/>
      <sz val="14"/>
      <color rgb="FF0070C0"/>
      <name val="Times New Roman"/>
      <family val="1"/>
    </font>
    <font>
      <sz val="14"/>
      <color theme="1"/>
      <name val="Times New Roman"/>
      <family val="1"/>
    </font>
    <font>
      <b/>
      <vertAlign val="superscript"/>
      <sz val="14"/>
      <color rgb="FF0070C0"/>
      <name val="Times New Roman"/>
      <family val="1"/>
    </font>
    <font>
      <b/>
      <vertAlign val="superscript"/>
      <sz val="12"/>
      <color rgb="FF0070C0"/>
      <name val="Times New Roman"/>
      <family val="1"/>
    </font>
    <font>
      <sz val="12"/>
      <color rgb="FF0070C0"/>
      <name val="Times New Roman"/>
      <family val="2"/>
    </font>
    <font>
      <vertAlign val="superscript"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9" tint="-0.249977111117893"/>
      <name val="Times New Roman"/>
      <family val="1"/>
    </font>
    <font>
      <sz val="12"/>
      <name val="Times New Roman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8">
    <xf numFmtId="0" fontId="0" fillId="0" borderId="0" xfId="0"/>
    <xf numFmtId="0" fontId="0" fillId="0" borderId="5" xfId="0" applyBorder="1"/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8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7" xfId="0" applyBorder="1" applyAlignment="1">
      <alignment horizontal="center"/>
    </xf>
    <xf numFmtId="0" fontId="1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42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48" xfId="0" applyBorder="1" applyAlignment="1">
      <alignment horizontal="center"/>
    </xf>
    <xf numFmtId="0" fontId="1" fillId="0" borderId="7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0" borderId="55" xfId="0" applyBorder="1" applyAlignment="1">
      <alignment horizontal="center"/>
    </xf>
    <xf numFmtId="0" fontId="1" fillId="0" borderId="47" xfId="0" applyFont="1" applyBorder="1" applyAlignment="1">
      <alignment horizontal="center" vertical="center" wrapText="1"/>
    </xf>
    <xf numFmtId="0" fontId="0" fillId="0" borderId="57" xfId="0" applyBorder="1" applyAlignment="1">
      <alignment horizontal="center"/>
    </xf>
    <xf numFmtId="0" fontId="0" fillId="2" borderId="19" xfId="0" applyFill="1" applyBorder="1"/>
    <xf numFmtId="0" fontId="0" fillId="2" borderId="25" xfId="0" applyFill="1" applyBorder="1"/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0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61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4" borderId="0" xfId="0" applyFill="1" applyBorder="1"/>
    <xf numFmtId="0" fontId="0" fillId="0" borderId="65" xfId="0" applyBorder="1" applyAlignment="1">
      <alignment horizontal="center"/>
    </xf>
    <xf numFmtId="0" fontId="0" fillId="0" borderId="42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66" xfId="0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1" xfId="0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1" fillId="4" borderId="0" xfId="0" applyFont="1" applyFill="1" applyBorder="1" applyAlignment="1">
      <alignment vertical="center"/>
    </xf>
    <xf numFmtId="0" fontId="0" fillId="4" borderId="0" xfId="0" applyFill="1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12" xfId="0" applyBorder="1" applyAlignment="1"/>
    <xf numFmtId="0" fontId="0" fillId="0" borderId="13" xfId="0" applyBorder="1" applyAlignment="1"/>
    <xf numFmtId="0" fontId="0" fillId="0" borderId="42" xfId="0" applyBorder="1"/>
    <xf numFmtId="0" fontId="1" fillId="4" borderId="10" xfId="0" applyFont="1" applyFill="1" applyBorder="1" applyAlignment="1">
      <alignment horizontal="center" vertical="center" wrapText="1"/>
    </xf>
    <xf numFmtId="0" fontId="0" fillId="4" borderId="5" xfId="0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vertical="center"/>
    </xf>
    <xf numFmtId="0" fontId="0" fillId="0" borderId="11" xfId="0" applyBorder="1"/>
    <xf numFmtId="0" fontId="0" fillId="0" borderId="10" xfId="0" applyBorder="1"/>
    <xf numFmtId="0" fontId="1" fillId="0" borderId="1" xfId="0" quotePrefix="1" applyFont="1" applyBorder="1" applyAlignment="1">
      <alignment horizontal="center" vertical="center"/>
    </xf>
    <xf numFmtId="0" fontId="0" fillId="0" borderId="69" xfId="0" applyBorder="1"/>
    <xf numFmtId="0" fontId="0" fillId="0" borderId="32" xfId="0" applyBorder="1"/>
    <xf numFmtId="0" fontId="0" fillId="0" borderId="53" xfId="0" applyBorder="1"/>
    <xf numFmtId="0" fontId="0" fillId="0" borderId="35" xfId="0" applyBorder="1"/>
    <xf numFmtId="0" fontId="1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0" fontId="0" fillId="0" borderId="5" xfId="0" applyBorder="1" applyAlignment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4" borderId="42" xfId="0" applyFill="1" applyBorder="1" applyAlignment="1">
      <alignment horizontal="center"/>
    </xf>
    <xf numFmtId="0" fontId="0" fillId="4" borderId="15" xfId="0" applyFill="1" applyBorder="1"/>
    <xf numFmtId="0" fontId="0" fillId="0" borderId="15" xfId="0" applyBorder="1"/>
    <xf numFmtId="0" fontId="0" fillId="0" borderId="18" xfId="0" applyBorder="1"/>
    <xf numFmtId="0" fontId="0" fillId="4" borderId="16" xfId="0" applyFill="1" applyBorder="1"/>
    <xf numFmtId="0" fontId="0" fillId="4" borderId="19" xfId="0" applyFill="1" applyBorder="1"/>
    <xf numFmtId="0" fontId="0" fillId="4" borderId="18" xfId="0" applyFill="1" applyBorder="1"/>
    <xf numFmtId="0" fontId="0" fillId="0" borderId="71" xfId="0" applyBorder="1" applyAlignment="1">
      <alignment horizontal="center"/>
    </xf>
    <xf numFmtId="0" fontId="0" fillId="4" borderId="22" xfId="0" applyFill="1" applyBorder="1"/>
    <xf numFmtId="0" fontId="0" fillId="0" borderId="22" xfId="0" applyBorder="1"/>
    <xf numFmtId="0" fontId="6" fillId="0" borderId="1" xfId="0" applyFont="1" applyBorder="1" applyAlignment="1">
      <alignment vertical="center"/>
    </xf>
    <xf numFmtId="0" fontId="1" fillId="0" borderId="39" xfId="0" applyFont="1" applyBorder="1" applyAlignment="1">
      <alignment horizontal="center" vertical="center"/>
    </xf>
    <xf numFmtId="0" fontId="0" fillId="4" borderId="11" xfId="0" applyFill="1" applyBorder="1"/>
    <xf numFmtId="0" fontId="0" fillId="4" borderId="64" xfId="0" applyFill="1" applyBorder="1" applyAlignment="1">
      <alignment horizontal="center"/>
    </xf>
    <xf numFmtId="0" fontId="0" fillId="4" borderId="57" xfId="0" applyFill="1" applyBorder="1" applyAlignment="1">
      <alignment horizontal="center"/>
    </xf>
    <xf numFmtId="0" fontId="0" fillId="4" borderId="52" xfId="0" applyFill="1" applyBorder="1" applyAlignment="1">
      <alignment horizontal="center"/>
    </xf>
    <xf numFmtId="0" fontId="0" fillId="4" borderId="49" xfId="0" applyFill="1" applyBorder="1" applyAlignment="1">
      <alignment horizontal="center"/>
    </xf>
    <xf numFmtId="0" fontId="0" fillId="4" borderId="51" xfId="0" applyFill="1" applyBorder="1" applyAlignment="1">
      <alignment horizontal="center"/>
    </xf>
    <xf numFmtId="0" fontId="0" fillId="4" borderId="66" xfId="0" applyFill="1" applyBorder="1" applyAlignment="1">
      <alignment horizontal="center"/>
    </xf>
    <xf numFmtId="0" fontId="0" fillId="0" borderId="13" xfId="0" applyBorder="1"/>
    <xf numFmtId="0" fontId="0" fillId="0" borderId="70" xfId="0" applyBorder="1"/>
    <xf numFmtId="0" fontId="0" fillId="0" borderId="62" xfId="0" applyBorder="1"/>
    <xf numFmtId="0" fontId="0" fillId="4" borderId="13" xfId="0" applyFill="1" applyBorder="1"/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4" borderId="0" xfId="0" applyFill="1"/>
    <xf numFmtId="0" fontId="0" fillId="0" borderId="4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/>
    <xf numFmtId="0" fontId="0" fillId="2" borderId="33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/>
    </xf>
    <xf numFmtId="16" fontId="0" fillId="2" borderId="5" xfId="0" quotePrefix="1" applyNumberFormat="1" applyFill="1" applyBorder="1" applyAlignment="1">
      <alignment horizontal="center"/>
    </xf>
    <xf numFmtId="0" fontId="0" fillId="0" borderId="73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2" borderId="30" xfId="0" applyFill="1" applyBorder="1"/>
    <xf numFmtId="0" fontId="0" fillId="2" borderId="17" xfId="0" applyFill="1" applyBorder="1"/>
    <xf numFmtId="0" fontId="0" fillId="2" borderId="48" xfId="0" applyFill="1" applyBorder="1"/>
    <xf numFmtId="0" fontId="0" fillId="2" borderId="62" xfId="0" applyFill="1" applyBorder="1"/>
    <xf numFmtId="0" fontId="0" fillId="2" borderId="59" xfId="0" applyFill="1" applyBorder="1"/>
    <xf numFmtId="0" fontId="0" fillId="2" borderId="41" xfId="0" applyFill="1" applyBorder="1" applyAlignment="1">
      <alignment horizontal="center"/>
    </xf>
    <xf numFmtId="0" fontId="0" fillId="0" borderId="75" xfId="0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4" borderId="4" xfId="0" applyFill="1" applyBorder="1"/>
    <xf numFmtId="0" fontId="0" fillId="0" borderId="3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4" borderId="69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" fillId="4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0" fillId="0" borderId="7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0" fillId="0" borderId="6" xfId="0" applyBorder="1"/>
    <xf numFmtId="0" fontId="2" fillId="0" borderId="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quotePrefix="1" applyFont="1" applyBorder="1" applyAlignment="1">
      <alignment horizontal="center" vertical="center"/>
    </xf>
    <xf numFmtId="0" fontId="1" fillId="0" borderId="42" xfId="0" quotePrefix="1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17" fontId="2" fillId="0" borderId="2" xfId="0" quotePrefix="1" applyNumberFormat="1" applyFont="1" applyBorder="1" applyAlignment="1">
      <alignment horizontal="center" vertical="center"/>
    </xf>
    <xf numFmtId="0" fontId="2" fillId="0" borderId="42" xfId="0" quotePrefix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4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0" fillId="0" borderId="69" xfId="0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42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/>
    </xf>
    <xf numFmtId="0" fontId="0" fillId="4" borderId="4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" fontId="0" fillId="0" borderId="71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2" xfId="0" applyFont="1" applyFill="1" applyBorder="1" applyAlignment="1">
      <alignment horizontal="center"/>
    </xf>
    <xf numFmtId="0" fontId="0" fillId="0" borderId="4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F5E3B-BC14-4968-B194-928E3F715DF6}">
  <dimension ref="A1:AI169"/>
  <sheetViews>
    <sheetView workbookViewId="0">
      <pane xSplit="1" ySplit="4" topLeftCell="B97" activePane="bottomRight" state="frozen"/>
      <selection pane="topRight" activeCell="B1" sqref="B1"/>
      <selection pane="bottomLeft" activeCell="A5" sqref="A5"/>
      <selection pane="bottomRight" activeCell="P48" sqref="P48"/>
    </sheetView>
  </sheetViews>
  <sheetFormatPr baseColWidth="10" defaultRowHeight="15.75" x14ac:dyDescent="0.25"/>
  <cols>
    <col min="1" max="1" width="8.375" customWidth="1"/>
    <col min="2" max="3" width="5.125" style="6" customWidth="1"/>
    <col min="4" max="4" width="5.25" style="6" customWidth="1"/>
    <col min="5" max="5" width="5.625" style="6" customWidth="1"/>
    <col min="6" max="6" width="5.375" style="6" customWidth="1"/>
    <col min="7" max="7" width="5.625" style="6" customWidth="1"/>
    <col min="8" max="8" width="5.375" style="6" customWidth="1"/>
    <col min="9" max="9" width="5.625" style="6" customWidth="1"/>
    <col min="10" max="10" width="5.75" style="6" customWidth="1"/>
    <col min="11" max="15" width="5.625" style="6" customWidth="1"/>
    <col min="16" max="16" width="5.875" style="6" customWidth="1"/>
    <col min="17" max="17" width="4.125" style="6" customWidth="1"/>
    <col min="18" max="18" width="5.125" customWidth="1"/>
    <col min="19" max="19" width="4.125" customWidth="1"/>
    <col min="20" max="20" width="5.875" style="6" customWidth="1"/>
    <col min="21" max="21" width="5.625" customWidth="1"/>
    <col min="22" max="22" width="4.375" customWidth="1"/>
    <col min="23" max="23" width="5.625" customWidth="1"/>
    <col min="24" max="24" width="4.375" customWidth="1"/>
    <col min="25" max="25" width="5.625" customWidth="1"/>
    <col min="26" max="26" width="4.125" customWidth="1"/>
    <col min="27" max="27" width="5.625" customWidth="1"/>
    <col min="28" max="28" width="4.125" customWidth="1"/>
    <col min="29" max="29" width="5.625" customWidth="1"/>
    <col min="30" max="30" width="5.625" style="6" customWidth="1"/>
    <col min="31" max="31" width="4.125" customWidth="1"/>
    <col min="32" max="32" width="5.125" style="6" customWidth="1"/>
    <col min="34" max="34" width="6.125" customWidth="1"/>
  </cols>
  <sheetData>
    <row r="1" spans="1:32" ht="24.95" customHeight="1" thickBot="1" x14ac:dyDescent="0.3">
      <c r="A1" s="2"/>
      <c r="B1" s="33"/>
      <c r="C1" s="33"/>
      <c r="D1" s="33">
        <v>0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46"/>
      <c r="Q1" s="33"/>
      <c r="AF1" s="53"/>
    </row>
    <row r="2" spans="1:32" ht="30" customHeight="1" thickBot="1" x14ac:dyDescent="0.3">
      <c r="A2" s="39" t="s">
        <v>13</v>
      </c>
      <c r="B2" s="289" t="s">
        <v>16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4"/>
      <c r="Q2" s="42"/>
      <c r="R2" s="263" t="s">
        <v>14</v>
      </c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5"/>
    </row>
    <row r="3" spans="1:32" ht="32.25" customHeight="1" thickBot="1" x14ac:dyDescent="0.3">
      <c r="B3" s="314" t="s">
        <v>0</v>
      </c>
      <c r="C3" s="314" t="s">
        <v>1</v>
      </c>
      <c r="D3" s="314" t="s">
        <v>2</v>
      </c>
      <c r="E3" s="283" t="s">
        <v>5</v>
      </c>
      <c r="F3" s="284"/>
      <c r="G3" s="283" t="s">
        <v>9</v>
      </c>
      <c r="H3" s="284"/>
      <c r="I3" s="311" t="s">
        <v>6</v>
      </c>
      <c r="J3" s="284"/>
      <c r="K3" s="286" t="s">
        <v>3</v>
      </c>
      <c r="L3" s="287"/>
      <c r="M3" s="288"/>
      <c r="N3" s="286" t="s">
        <v>25</v>
      </c>
      <c r="O3" s="287"/>
      <c r="P3" s="288"/>
      <c r="Q3" s="65"/>
      <c r="R3" s="51" t="s">
        <v>0</v>
      </c>
      <c r="S3" s="43" t="s">
        <v>1</v>
      </c>
      <c r="T3" s="43" t="s">
        <v>2</v>
      </c>
      <c r="U3" s="285" t="s">
        <v>5</v>
      </c>
      <c r="V3" s="285"/>
      <c r="W3" s="283" t="s">
        <v>9</v>
      </c>
      <c r="X3" s="284"/>
      <c r="Y3" s="283" t="s">
        <v>6</v>
      </c>
      <c r="Z3" s="284"/>
      <c r="AA3" s="257" t="s">
        <v>3</v>
      </c>
      <c r="AB3" s="258"/>
      <c r="AC3" s="259"/>
      <c r="AD3" s="254" t="s">
        <v>4</v>
      </c>
      <c r="AE3" s="255"/>
      <c r="AF3" s="256"/>
    </row>
    <row r="4" spans="1:32" ht="24.95" customHeight="1" thickBot="1" x14ac:dyDescent="0.3">
      <c r="B4" s="315"/>
      <c r="C4" s="315"/>
      <c r="D4" s="315"/>
      <c r="E4" s="3" t="s">
        <v>12</v>
      </c>
      <c r="F4" s="3" t="s">
        <v>19</v>
      </c>
      <c r="G4" s="3" t="s">
        <v>12</v>
      </c>
      <c r="H4" s="59" t="s">
        <v>19</v>
      </c>
      <c r="I4" s="81" t="s">
        <v>12</v>
      </c>
      <c r="J4" s="5" t="s">
        <v>19</v>
      </c>
      <c r="K4" s="58" t="s">
        <v>12</v>
      </c>
      <c r="L4" s="95" t="s">
        <v>19</v>
      </c>
      <c r="M4" s="52" t="s">
        <v>22</v>
      </c>
      <c r="N4" s="57" t="s">
        <v>12</v>
      </c>
      <c r="O4" s="176" t="s">
        <v>19</v>
      </c>
      <c r="P4" s="133" t="s">
        <v>22</v>
      </c>
      <c r="Q4" s="65"/>
      <c r="R4" s="43"/>
      <c r="S4" s="43"/>
      <c r="T4" s="43"/>
      <c r="U4" s="74" t="s">
        <v>12</v>
      </c>
      <c r="V4" s="4" t="s">
        <v>19</v>
      </c>
      <c r="W4" s="3" t="s">
        <v>12</v>
      </c>
      <c r="X4" s="52" t="s">
        <v>19</v>
      </c>
      <c r="Y4" s="3" t="s">
        <v>12</v>
      </c>
      <c r="Z4" s="5" t="s">
        <v>19</v>
      </c>
      <c r="AA4" s="3" t="s">
        <v>12</v>
      </c>
      <c r="AB4" s="74" t="s">
        <v>19</v>
      </c>
      <c r="AC4" s="57" t="s">
        <v>20</v>
      </c>
      <c r="AD4" s="74" t="s">
        <v>12</v>
      </c>
      <c r="AE4" s="57" t="s">
        <v>19</v>
      </c>
      <c r="AF4" s="43" t="s">
        <v>22</v>
      </c>
    </row>
    <row r="5" spans="1:32" x14ac:dyDescent="0.25">
      <c r="A5" s="1"/>
      <c r="B5" s="180">
        <v>1</v>
      </c>
      <c r="C5" s="29" t="s">
        <v>7</v>
      </c>
      <c r="D5" s="48">
        <v>26</v>
      </c>
      <c r="E5" s="13">
        <v>3077</v>
      </c>
      <c r="F5" s="8">
        <f>IF(E6&lt;&gt;0,E6-E5,0)</f>
        <v>17</v>
      </c>
      <c r="G5" s="86">
        <v>2148</v>
      </c>
      <c r="H5" s="8">
        <f>IF(G6&lt;&gt;0,G6-G5,0)</f>
        <v>14</v>
      </c>
      <c r="I5" s="86">
        <v>622</v>
      </c>
      <c r="J5" s="8">
        <f>IF(I6&lt;&gt;0,I6-I5,0)</f>
        <v>3</v>
      </c>
      <c r="K5" s="13">
        <v>1787</v>
      </c>
      <c r="L5" s="190">
        <f>IF(K6&lt;&gt;0,K6-K5,0)</f>
        <v>9</v>
      </c>
      <c r="M5" s="191">
        <f>IF(K5&lt;&gt;"",SUM(M4,L5),"")</f>
        <v>9</v>
      </c>
      <c r="N5" s="76">
        <v>388</v>
      </c>
      <c r="O5" s="100">
        <f>N6-N5</f>
        <v>7</v>
      </c>
      <c r="P5" s="195">
        <f>IF(L5&lt;&gt;"",SUM(P4,O5),"")</f>
        <v>7</v>
      </c>
      <c r="Q5" s="41"/>
      <c r="R5" s="36">
        <v>1</v>
      </c>
      <c r="S5" s="36" t="s">
        <v>7</v>
      </c>
      <c r="T5" s="29">
        <v>20</v>
      </c>
      <c r="U5" s="13">
        <v>3575</v>
      </c>
      <c r="V5" s="80">
        <f>IF(U6&lt;&gt;0,U6-U5,0)</f>
        <v>15</v>
      </c>
      <c r="W5" s="19">
        <v>2618</v>
      </c>
      <c r="X5" s="38">
        <f>IF(W6&lt;&gt;0,W6-W5,0)</f>
        <v>14</v>
      </c>
      <c r="Y5" s="16">
        <v>721</v>
      </c>
      <c r="Z5" s="8">
        <f>IF(Y6&lt;&gt;0,Y6-Y5,0)</f>
        <v>3</v>
      </c>
      <c r="AA5" s="22">
        <v>1988</v>
      </c>
      <c r="AB5" s="13">
        <f>IF(AA6&lt;&gt;L426,AA6-AA5,0)</f>
        <v>6</v>
      </c>
      <c r="AC5" s="206">
        <f>IF(AA5&lt;&gt;"",SUM(AC4,AB5),"")</f>
        <v>6</v>
      </c>
      <c r="AD5" s="76">
        <v>682</v>
      </c>
      <c r="AE5" s="48">
        <f>IF(AD6&lt;&gt;0,AD6-AD5,0)</f>
        <v>9</v>
      </c>
      <c r="AF5" s="60">
        <f>IF(AD5&lt;&gt;"",SUM(AF4,AE5),"")</f>
        <v>9</v>
      </c>
    </row>
    <row r="6" spans="1:32" x14ac:dyDescent="0.25">
      <c r="A6" s="1"/>
      <c r="B6" s="181">
        <v>2</v>
      </c>
      <c r="C6" s="27" t="s">
        <v>8</v>
      </c>
      <c r="D6" s="27">
        <v>23</v>
      </c>
      <c r="E6" s="14">
        <v>3094</v>
      </c>
      <c r="F6" s="7">
        <f t="shared" ref="F6:F38" si="0">IF(E7&lt;&gt;0,E7-E6,0)</f>
        <v>17</v>
      </c>
      <c r="G6" s="18">
        <v>2162</v>
      </c>
      <c r="H6" s="7">
        <f t="shared" ref="H6:H39" si="1">IF(G7&lt;&gt;0,G7-G6,0)</f>
        <v>18</v>
      </c>
      <c r="I6" s="18">
        <v>625</v>
      </c>
      <c r="J6" s="9">
        <f t="shared" ref="J6:J40" si="2">IF(I7&lt;&gt;0,I7-I6,0)</f>
        <v>4</v>
      </c>
      <c r="K6" s="14">
        <v>1796</v>
      </c>
      <c r="L6" s="78">
        <f t="shared" ref="L6:L40" si="3">IF(K7&lt;&gt;0,K7-K6,0)</f>
        <v>7</v>
      </c>
      <c r="M6" s="72">
        <f t="shared" ref="M6:M41" si="4">IF(K6&lt;&gt;"",SUM(M5,L6),"")</f>
        <v>16</v>
      </c>
      <c r="N6" s="15">
        <v>395</v>
      </c>
      <c r="O6" s="77">
        <f t="shared" ref="O6:O38" si="5">N7-N6</f>
        <v>10</v>
      </c>
      <c r="P6" s="83">
        <f t="shared" ref="P6:P39" si="6">IF(L6&lt;&gt;"",SUM(P5,O6),"")</f>
        <v>17</v>
      </c>
      <c r="Q6" s="41"/>
      <c r="R6" s="37">
        <v>2</v>
      </c>
      <c r="S6" s="27" t="s">
        <v>8</v>
      </c>
      <c r="T6" s="25">
        <v>20</v>
      </c>
      <c r="U6" s="14">
        <v>3590</v>
      </c>
      <c r="V6" s="27">
        <f t="shared" ref="V6:V19" si="7">IF(U7&lt;&gt;0,U7-U6,0)</f>
        <v>18</v>
      </c>
      <c r="W6" s="18">
        <v>2632</v>
      </c>
      <c r="X6" s="38">
        <f t="shared" ref="X6:X19" si="8">IF(W7&lt;&gt;0,W7-W6,0)</f>
        <v>17</v>
      </c>
      <c r="Y6" s="18">
        <v>724</v>
      </c>
      <c r="Z6" s="7">
        <f t="shared" ref="Z6:Z19" si="9">IF(Y7&lt;&gt;0,Y7-Y6,0)</f>
        <v>3</v>
      </c>
      <c r="AA6" s="23">
        <v>1994</v>
      </c>
      <c r="AB6" s="17">
        <f t="shared" ref="AB6:AB40" si="10">IF(AA7&lt;&gt;0,AA7-AA6,0)</f>
        <v>6</v>
      </c>
      <c r="AC6" s="71">
        <f t="shared" ref="AC6:AC40" si="11">IF(AA6&lt;&gt;"",SUM(AC5,AB6),"")</f>
        <v>12</v>
      </c>
      <c r="AD6" s="15">
        <v>691</v>
      </c>
      <c r="AE6" s="26">
        <f t="shared" ref="AE6:AE38" si="12">IF(AD7&lt;&gt;0,AD7-AD6,0)</f>
        <v>11</v>
      </c>
      <c r="AF6" s="54">
        <f t="shared" ref="AF6:AF40" si="13">IF(AD6&lt;&gt;"",SUM(AF5,AE6),"")</f>
        <v>20</v>
      </c>
    </row>
    <row r="7" spans="1:32" x14ac:dyDescent="0.25">
      <c r="A7" s="1"/>
      <c r="B7" s="60">
        <v>3</v>
      </c>
      <c r="C7" s="41" t="s">
        <v>8</v>
      </c>
      <c r="D7" s="41">
        <v>27</v>
      </c>
      <c r="E7" s="15">
        <v>3111</v>
      </c>
      <c r="F7" s="9">
        <f t="shared" si="0"/>
        <v>18</v>
      </c>
      <c r="G7" s="14">
        <v>2180</v>
      </c>
      <c r="H7" s="10">
        <f t="shared" si="1"/>
        <v>19</v>
      </c>
      <c r="I7" s="187">
        <v>629</v>
      </c>
      <c r="J7" s="10">
        <f t="shared" si="2"/>
        <v>4</v>
      </c>
      <c r="K7" s="15">
        <v>1803</v>
      </c>
      <c r="L7" s="78">
        <f t="shared" si="3"/>
        <v>6</v>
      </c>
      <c r="M7" s="72">
        <f t="shared" si="4"/>
        <v>22</v>
      </c>
      <c r="N7" s="17">
        <v>405</v>
      </c>
      <c r="O7" s="77">
        <f t="shared" si="5"/>
        <v>12</v>
      </c>
      <c r="P7" s="83">
        <f t="shared" si="6"/>
        <v>29</v>
      </c>
      <c r="Q7" s="41"/>
      <c r="R7" s="37">
        <v>3</v>
      </c>
      <c r="S7" s="27" t="s">
        <v>7</v>
      </c>
      <c r="T7" s="25">
        <v>20</v>
      </c>
      <c r="U7" s="15">
        <v>3608</v>
      </c>
      <c r="V7" s="27">
        <f t="shared" si="7"/>
        <v>13</v>
      </c>
      <c r="W7" s="14">
        <v>2649</v>
      </c>
      <c r="X7" s="38">
        <f t="shared" si="8"/>
        <v>9</v>
      </c>
      <c r="Y7" s="21">
        <v>727</v>
      </c>
      <c r="Z7" s="7">
        <f t="shared" si="9"/>
        <v>3</v>
      </c>
      <c r="AA7" s="23">
        <v>2000</v>
      </c>
      <c r="AB7" s="17">
        <f t="shared" si="10"/>
        <v>9</v>
      </c>
      <c r="AC7" s="79">
        <f t="shared" si="11"/>
        <v>21</v>
      </c>
      <c r="AD7" s="15">
        <v>702</v>
      </c>
      <c r="AE7" s="26">
        <f t="shared" si="12"/>
        <v>4</v>
      </c>
      <c r="AF7" s="54">
        <f t="shared" si="13"/>
        <v>24</v>
      </c>
    </row>
    <row r="8" spans="1:32" x14ac:dyDescent="0.25">
      <c r="B8" s="54">
        <v>4</v>
      </c>
      <c r="C8" s="27" t="s">
        <v>8</v>
      </c>
      <c r="D8" s="27">
        <v>27</v>
      </c>
      <c r="E8" s="14">
        <v>3129</v>
      </c>
      <c r="F8" s="10">
        <f t="shared" si="0"/>
        <v>21</v>
      </c>
      <c r="G8" s="14">
        <v>2199</v>
      </c>
      <c r="H8" s="10">
        <f t="shared" si="1"/>
        <v>15</v>
      </c>
      <c r="I8" s="18">
        <v>633</v>
      </c>
      <c r="J8" s="7">
        <f t="shared" si="2"/>
        <v>3</v>
      </c>
      <c r="K8" s="14">
        <v>1809</v>
      </c>
      <c r="L8" s="77">
        <f t="shared" si="3"/>
        <v>6</v>
      </c>
      <c r="M8" s="103">
        <f t="shared" si="4"/>
        <v>28</v>
      </c>
      <c r="N8" s="14">
        <v>417</v>
      </c>
      <c r="O8" s="77">
        <f t="shared" si="5"/>
        <v>12</v>
      </c>
      <c r="P8" s="83">
        <f t="shared" si="6"/>
        <v>41</v>
      </c>
      <c r="Q8" s="41"/>
      <c r="R8" s="31">
        <v>4</v>
      </c>
      <c r="S8" s="41" t="s">
        <v>8</v>
      </c>
      <c r="T8" s="31">
        <v>19</v>
      </c>
      <c r="U8" s="14">
        <v>3621</v>
      </c>
      <c r="V8" s="27">
        <f t="shared" si="7"/>
        <v>13</v>
      </c>
      <c r="W8" s="14">
        <v>2658</v>
      </c>
      <c r="X8" s="38">
        <f t="shared" si="8"/>
        <v>13</v>
      </c>
      <c r="Y8" s="21">
        <v>730</v>
      </c>
      <c r="Z8" s="7">
        <f t="shared" si="9"/>
        <v>3</v>
      </c>
      <c r="AA8" s="6">
        <v>2009</v>
      </c>
      <c r="AB8" s="14">
        <f t="shared" si="10"/>
        <v>5</v>
      </c>
      <c r="AC8" s="186">
        <f t="shared" si="11"/>
        <v>26</v>
      </c>
      <c r="AD8" s="17">
        <v>706</v>
      </c>
      <c r="AE8" s="26">
        <f t="shared" si="12"/>
        <v>7</v>
      </c>
      <c r="AF8" s="54">
        <f t="shared" si="13"/>
        <v>31</v>
      </c>
    </row>
    <row r="9" spans="1:32" x14ac:dyDescent="0.25">
      <c r="B9" s="60">
        <v>5</v>
      </c>
      <c r="C9" s="30" t="s">
        <v>8</v>
      </c>
      <c r="D9" s="41">
        <v>25</v>
      </c>
      <c r="E9" s="15">
        <v>3150</v>
      </c>
      <c r="F9" s="10">
        <f t="shared" si="0"/>
        <v>11</v>
      </c>
      <c r="G9" s="16">
        <v>2214</v>
      </c>
      <c r="H9" s="7">
        <f t="shared" si="1"/>
        <v>15</v>
      </c>
      <c r="I9" s="19">
        <v>636</v>
      </c>
      <c r="J9" s="9">
        <f t="shared" si="2"/>
        <v>3</v>
      </c>
      <c r="K9" s="87">
        <v>1815</v>
      </c>
      <c r="L9" s="82">
        <f t="shared" si="3"/>
        <v>6</v>
      </c>
      <c r="M9" s="72">
        <f t="shared" si="4"/>
        <v>34</v>
      </c>
      <c r="N9" s="16">
        <v>429</v>
      </c>
      <c r="O9" s="77">
        <f t="shared" si="5"/>
        <v>9</v>
      </c>
      <c r="P9" s="185">
        <f t="shared" si="6"/>
        <v>50</v>
      </c>
      <c r="Q9" s="26"/>
      <c r="R9" s="25">
        <v>5</v>
      </c>
      <c r="S9" s="27" t="s">
        <v>8</v>
      </c>
      <c r="T9" s="25">
        <v>19</v>
      </c>
      <c r="U9" s="14">
        <v>3634</v>
      </c>
      <c r="V9" s="7">
        <f t="shared" si="7"/>
        <v>15</v>
      </c>
      <c r="W9" s="14">
        <v>2671</v>
      </c>
      <c r="X9" s="38">
        <f t="shared" si="8"/>
        <v>14</v>
      </c>
      <c r="Y9" s="18">
        <v>733</v>
      </c>
      <c r="Z9" s="7">
        <f t="shared" si="9"/>
        <v>5</v>
      </c>
      <c r="AA9" s="24">
        <v>2014</v>
      </c>
      <c r="AB9" s="14">
        <f t="shared" si="10"/>
        <v>8</v>
      </c>
      <c r="AC9" s="186">
        <f t="shared" si="11"/>
        <v>34</v>
      </c>
      <c r="AD9" s="14">
        <v>713</v>
      </c>
      <c r="AE9" s="27">
        <f t="shared" si="12"/>
        <v>8</v>
      </c>
      <c r="AF9" s="60">
        <f t="shared" si="13"/>
        <v>39</v>
      </c>
    </row>
    <row r="10" spans="1:32" x14ac:dyDescent="0.25">
      <c r="B10" s="54">
        <v>6</v>
      </c>
      <c r="C10" s="27" t="s">
        <v>8</v>
      </c>
      <c r="D10" s="27">
        <v>21</v>
      </c>
      <c r="E10" s="14">
        <v>3161</v>
      </c>
      <c r="F10" s="7">
        <f t="shared" si="0"/>
        <v>21</v>
      </c>
      <c r="G10" s="14">
        <v>2229</v>
      </c>
      <c r="H10" s="9">
        <f t="shared" si="1"/>
        <v>20</v>
      </c>
      <c r="I10" s="18">
        <v>639</v>
      </c>
      <c r="J10" s="10">
        <f t="shared" si="2"/>
        <v>3</v>
      </c>
      <c r="K10" s="17">
        <v>1821</v>
      </c>
      <c r="L10" s="78">
        <f t="shared" si="3"/>
        <v>5</v>
      </c>
      <c r="M10" s="103">
        <f t="shared" si="4"/>
        <v>39</v>
      </c>
      <c r="N10" s="15">
        <v>438</v>
      </c>
      <c r="O10" s="77">
        <f t="shared" si="5"/>
        <v>15</v>
      </c>
      <c r="P10" s="196">
        <f t="shared" si="6"/>
        <v>65</v>
      </c>
      <c r="Q10" s="41"/>
      <c r="R10" s="31">
        <v>6</v>
      </c>
      <c r="S10" s="41" t="s">
        <v>17</v>
      </c>
      <c r="T10" s="31">
        <v>21</v>
      </c>
      <c r="U10" s="15">
        <v>3649</v>
      </c>
      <c r="V10" s="7">
        <f t="shared" si="7"/>
        <v>17</v>
      </c>
      <c r="W10" s="14">
        <v>2685</v>
      </c>
      <c r="X10" s="38">
        <f t="shared" si="8"/>
        <v>13</v>
      </c>
      <c r="Y10" s="21">
        <v>738</v>
      </c>
      <c r="Z10" s="7">
        <f t="shared" si="9"/>
        <v>3</v>
      </c>
      <c r="AA10" s="14">
        <v>2022</v>
      </c>
      <c r="AB10" s="18">
        <f t="shared" si="10"/>
        <v>9</v>
      </c>
      <c r="AC10" s="71">
        <f t="shared" si="11"/>
        <v>43</v>
      </c>
      <c r="AD10" s="14">
        <v>721</v>
      </c>
      <c r="AE10" s="77">
        <f t="shared" si="12"/>
        <v>8</v>
      </c>
      <c r="AF10" s="73">
        <f t="shared" si="13"/>
        <v>47</v>
      </c>
    </row>
    <row r="11" spans="1:32" x14ac:dyDescent="0.25">
      <c r="B11" s="60">
        <v>7</v>
      </c>
      <c r="C11" s="30" t="s">
        <v>8</v>
      </c>
      <c r="D11" s="41">
        <v>17</v>
      </c>
      <c r="E11" s="15">
        <v>3182</v>
      </c>
      <c r="F11" s="9">
        <f t="shared" si="0"/>
        <v>15</v>
      </c>
      <c r="G11" s="14">
        <v>2249</v>
      </c>
      <c r="H11" s="7">
        <f t="shared" si="1"/>
        <v>17</v>
      </c>
      <c r="I11" s="178">
        <v>642</v>
      </c>
      <c r="J11" s="10">
        <f t="shared" si="2"/>
        <v>4</v>
      </c>
      <c r="K11" s="88">
        <v>1826</v>
      </c>
      <c r="L11" s="78">
        <f t="shared" si="3"/>
        <v>5</v>
      </c>
      <c r="M11" s="72">
        <f t="shared" si="4"/>
        <v>44</v>
      </c>
      <c r="N11" s="17">
        <v>453</v>
      </c>
      <c r="O11" s="77">
        <f t="shared" si="5"/>
        <v>10</v>
      </c>
      <c r="P11" s="196">
        <f t="shared" si="6"/>
        <v>75</v>
      </c>
      <c r="Q11" s="26"/>
      <c r="R11" s="25">
        <v>7</v>
      </c>
      <c r="S11" s="27" t="s">
        <v>17</v>
      </c>
      <c r="T11" s="25">
        <v>21</v>
      </c>
      <c r="U11" s="14">
        <v>3666</v>
      </c>
      <c r="V11" s="7">
        <f t="shared" si="7"/>
        <v>14</v>
      </c>
      <c r="W11" s="14">
        <v>2698</v>
      </c>
      <c r="X11" s="38">
        <f t="shared" si="8"/>
        <v>12</v>
      </c>
      <c r="Y11" s="18">
        <v>741</v>
      </c>
      <c r="Z11" s="9">
        <f t="shared" si="9"/>
        <v>3</v>
      </c>
      <c r="AA11" s="66">
        <v>2031</v>
      </c>
      <c r="AB11" s="21">
        <f t="shared" si="10"/>
        <v>8</v>
      </c>
      <c r="AC11" s="79">
        <f t="shared" si="11"/>
        <v>51</v>
      </c>
      <c r="AD11" s="15">
        <v>729</v>
      </c>
      <c r="AE11" s="77">
        <f t="shared" si="12"/>
        <v>6</v>
      </c>
      <c r="AF11" s="73">
        <f t="shared" si="13"/>
        <v>53</v>
      </c>
    </row>
    <row r="12" spans="1:32" x14ac:dyDescent="0.25">
      <c r="B12" s="54">
        <v>8</v>
      </c>
      <c r="C12" s="27" t="s">
        <v>8</v>
      </c>
      <c r="D12" s="27">
        <v>19</v>
      </c>
      <c r="E12" s="14">
        <v>3197</v>
      </c>
      <c r="F12" s="7">
        <f t="shared" si="0"/>
        <v>18</v>
      </c>
      <c r="G12" s="18">
        <v>2266</v>
      </c>
      <c r="H12" s="9">
        <f t="shared" si="1"/>
        <v>19</v>
      </c>
      <c r="I12" s="18">
        <v>646</v>
      </c>
      <c r="J12" s="7">
        <f t="shared" si="2"/>
        <v>3</v>
      </c>
      <c r="K12" s="14">
        <v>1831</v>
      </c>
      <c r="L12" s="77">
        <f t="shared" si="3"/>
        <v>8</v>
      </c>
      <c r="M12" s="103">
        <f t="shared" si="4"/>
        <v>52</v>
      </c>
      <c r="N12" s="14">
        <v>463</v>
      </c>
      <c r="O12" s="77">
        <f t="shared" si="5"/>
        <v>10</v>
      </c>
      <c r="P12" s="83">
        <f t="shared" si="6"/>
        <v>85</v>
      </c>
      <c r="Q12" s="41"/>
      <c r="R12" s="37">
        <v>8</v>
      </c>
      <c r="S12" s="41" t="s">
        <v>8</v>
      </c>
      <c r="T12" s="31">
        <v>19</v>
      </c>
      <c r="U12" s="15">
        <v>3680</v>
      </c>
      <c r="V12" s="7">
        <f t="shared" si="7"/>
        <v>13</v>
      </c>
      <c r="W12" s="14">
        <v>2710</v>
      </c>
      <c r="X12" s="38">
        <f t="shared" si="8"/>
        <v>10</v>
      </c>
      <c r="Y12" s="21">
        <v>744</v>
      </c>
      <c r="Z12" s="7">
        <f t="shared" si="9"/>
        <v>2</v>
      </c>
      <c r="AA12" s="14">
        <v>2039</v>
      </c>
      <c r="AB12" s="66">
        <f t="shared" si="10"/>
        <v>7</v>
      </c>
      <c r="AC12" s="186">
        <f t="shared" si="11"/>
        <v>58</v>
      </c>
      <c r="AD12" s="17">
        <v>735</v>
      </c>
      <c r="AE12" s="77">
        <f t="shared" si="12"/>
        <v>6</v>
      </c>
      <c r="AF12" s="73">
        <f t="shared" si="13"/>
        <v>59</v>
      </c>
    </row>
    <row r="13" spans="1:32" x14ac:dyDescent="0.25">
      <c r="B13" s="60">
        <v>9</v>
      </c>
      <c r="C13" s="30" t="s">
        <v>8</v>
      </c>
      <c r="D13" s="41">
        <v>22</v>
      </c>
      <c r="E13" s="15">
        <v>3215</v>
      </c>
      <c r="F13" s="9">
        <f t="shared" si="0"/>
        <v>18</v>
      </c>
      <c r="G13" s="18">
        <v>2285</v>
      </c>
      <c r="H13" s="7">
        <f t="shared" si="1"/>
        <v>18</v>
      </c>
      <c r="I13" s="18">
        <v>649</v>
      </c>
      <c r="J13" s="7">
        <f t="shared" si="2"/>
        <v>3</v>
      </c>
      <c r="K13" s="14">
        <v>1839</v>
      </c>
      <c r="L13" s="75">
        <f t="shared" si="3"/>
        <v>7</v>
      </c>
      <c r="M13" s="72">
        <f t="shared" si="4"/>
        <v>59</v>
      </c>
      <c r="N13" s="14">
        <v>473</v>
      </c>
      <c r="O13" s="77">
        <f t="shared" si="5"/>
        <v>11</v>
      </c>
      <c r="P13" s="84">
        <f t="shared" si="6"/>
        <v>96</v>
      </c>
      <c r="Q13" s="27"/>
      <c r="R13" s="25">
        <v>9</v>
      </c>
      <c r="S13" s="27" t="s">
        <v>18</v>
      </c>
      <c r="T13" s="25">
        <v>19</v>
      </c>
      <c r="U13" s="14">
        <v>3693</v>
      </c>
      <c r="V13" s="7">
        <f t="shared" si="7"/>
        <v>12</v>
      </c>
      <c r="W13" s="18">
        <v>2720</v>
      </c>
      <c r="X13" s="38">
        <f t="shared" si="8"/>
        <v>9</v>
      </c>
      <c r="Y13" s="18">
        <v>746</v>
      </c>
      <c r="Z13" s="9">
        <f t="shared" si="9"/>
        <v>3</v>
      </c>
      <c r="AA13" s="14">
        <v>2046</v>
      </c>
      <c r="AB13" s="66">
        <f t="shared" si="10"/>
        <v>7</v>
      </c>
      <c r="AC13" s="186">
        <f t="shared" si="11"/>
        <v>65</v>
      </c>
      <c r="AD13" s="14">
        <v>741</v>
      </c>
      <c r="AE13" s="75">
        <f t="shared" si="12"/>
        <v>5</v>
      </c>
      <c r="AF13" s="73">
        <f t="shared" si="13"/>
        <v>64</v>
      </c>
    </row>
    <row r="14" spans="1:32" x14ac:dyDescent="0.25">
      <c r="B14" s="54">
        <v>10</v>
      </c>
      <c r="C14" s="27" t="s">
        <v>8</v>
      </c>
      <c r="D14" s="27">
        <v>23</v>
      </c>
      <c r="E14" s="14">
        <v>3233</v>
      </c>
      <c r="F14" s="7">
        <f t="shared" si="0"/>
        <v>19</v>
      </c>
      <c r="G14" s="18">
        <v>2303</v>
      </c>
      <c r="H14" s="9">
        <f t="shared" si="1"/>
        <v>18</v>
      </c>
      <c r="I14" s="18">
        <v>652</v>
      </c>
      <c r="J14" s="7">
        <f t="shared" si="2"/>
        <v>3</v>
      </c>
      <c r="K14" s="15">
        <v>1846</v>
      </c>
      <c r="L14" s="78">
        <f t="shared" si="3"/>
        <v>6</v>
      </c>
      <c r="M14" s="103">
        <f t="shared" si="4"/>
        <v>65</v>
      </c>
      <c r="N14" s="14">
        <v>484</v>
      </c>
      <c r="O14" s="77">
        <f t="shared" si="5"/>
        <v>13</v>
      </c>
      <c r="P14" s="83">
        <f t="shared" si="6"/>
        <v>109</v>
      </c>
      <c r="Q14" s="41"/>
      <c r="R14" s="31">
        <v>10</v>
      </c>
      <c r="S14" s="41" t="s">
        <v>7</v>
      </c>
      <c r="T14" s="31">
        <v>18</v>
      </c>
      <c r="U14" s="15">
        <v>3705</v>
      </c>
      <c r="V14" s="7">
        <f t="shared" si="7"/>
        <v>12</v>
      </c>
      <c r="W14" s="18">
        <v>2729</v>
      </c>
      <c r="X14" s="38">
        <f t="shared" si="8"/>
        <v>8</v>
      </c>
      <c r="Y14" s="18">
        <v>749</v>
      </c>
      <c r="Z14" s="10">
        <f t="shared" si="9"/>
        <v>4</v>
      </c>
      <c r="AA14" s="14">
        <v>2053</v>
      </c>
      <c r="AB14" s="66">
        <f t="shared" si="10"/>
        <v>8</v>
      </c>
      <c r="AC14" s="186">
        <f t="shared" si="11"/>
        <v>73</v>
      </c>
      <c r="AD14" s="14">
        <v>746</v>
      </c>
      <c r="AE14" s="78">
        <f t="shared" si="12"/>
        <v>3</v>
      </c>
      <c r="AF14" s="72">
        <f t="shared" si="13"/>
        <v>67</v>
      </c>
    </row>
    <row r="15" spans="1:32" x14ac:dyDescent="0.25">
      <c r="B15" s="60">
        <v>11</v>
      </c>
      <c r="C15" s="30" t="s">
        <v>8</v>
      </c>
      <c r="D15" s="41">
        <v>24</v>
      </c>
      <c r="E15" s="15">
        <v>3252</v>
      </c>
      <c r="F15" s="9">
        <f t="shared" si="0"/>
        <v>16</v>
      </c>
      <c r="G15" s="18">
        <v>2321</v>
      </c>
      <c r="H15" s="10">
        <f t="shared" si="1"/>
        <v>19</v>
      </c>
      <c r="I15" s="178">
        <v>655</v>
      </c>
      <c r="J15" s="9">
        <f t="shared" si="2"/>
        <v>3</v>
      </c>
      <c r="K15" s="14">
        <v>1852</v>
      </c>
      <c r="L15" s="77">
        <f t="shared" si="3"/>
        <v>4</v>
      </c>
      <c r="M15" s="72">
        <f t="shared" si="4"/>
        <v>69</v>
      </c>
      <c r="N15" s="14">
        <v>497</v>
      </c>
      <c r="O15" s="77">
        <f t="shared" si="5"/>
        <v>11</v>
      </c>
      <c r="P15" s="83">
        <f t="shared" si="6"/>
        <v>120</v>
      </c>
      <c r="Q15" s="23"/>
      <c r="R15" s="25">
        <v>11</v>
      </c>
      <c r="S15" s="27" t="s">
        <v>7</v>
      </c>
      <c r="T15" s="25">
        <v>18</v>
      </c>
      <c r="U15" s="14">
        <v>3717</v>
      </c>
      <c r="V15" s="7">
        <f t="shared" si="7"/>
        <v>13</v>
      </c>
      <c r="W15" s="18">
        <v>2737</v>
      </c>
      <c r="X15" s="38">
        <f t="shared" si="8"/>
        <v>10</v>
      </c>
      <c r="Y15" s="18">
        <v>753</v>
      </c>
      <c r="Z15" s="10">
        <f t="shared" si="9"/>
        <v>3</v>
      </c>
      <c r="AA15" s="21">
        <v>2061</v>
      </c>
      <c r="AB15" s="66">
        <f t="shared" si="10"/>
        <v>8</v>
      </c>
      <c r="AC15" s="186">
        <f t="shared" si="11"/>
        <v>81</v>
      </c>
      <c r="AD15" s="14">
        <v>749</v>
      </c>
      <c r="AE15" s="77">
        <f t="shared" si="12"/>
        <v>6</v>
      </c>
      <c r="AF15" s="73">
        <f t="shared" si="13"/>
        <v>73</v>
      </c>
    </row>
    <row r="16" spans="1:32" x14ac:dyDescent="0.25">
      <c r="B16" s="54">
        <v>12</v>
      </c>
      <c r="C16" s="27" t="s">
        <v>8</v>
      </c>
      <c r="D16" s="27">
        <v>22</v>
      </c>
      <c r="E16" s="14">
        <v>3268</v>
      </c>
      <c r="F16" s="10">
        <f t="shared" si="0"/>
        <v>18</v>
      </c>
      <c r="G16" s="18">
        <v>2340</v>
      </c>
      <c r="H16" s="10">
        <f t="shared" si="1"/>
        <v>19</v>
      </c>
      <c r="I16" s="18">
        <v>658</v>
      </c>
      <c r="J16" s="7">
        <f t="shared" si="2"/>
        <v>4</v>
      </c>
      <c r="K16" s="14">
        <v>1856</v>
      </c>
      <c r="L16" s="75">
        <f t="shared" si="3"/>
        <v>8</v>
      </c>
      <c r="M16" s="103">
        <f t="shared" si="4"/>
        <v>77</v>
      </c>
      <c r="N16" s="16">
        <v>508</v>
      </c>
      <c r="O16" s="77">
        <f t="shared" si="5"/>
        <v>10</v>
      </c>
      <c r="P16" s="84">
        <f t="shared" si="6"/>
        <v>130</v>
      </c>
      <c r="Q16" s="41"/>
      <c r="R16" s="31">
        <v>12</v>
      </c>
      <c r="S16" s="41" t="s">
        <v>8</v>
      </c>
      <c r="T16" s="31">
        <v>17</v>
      </c>
      <c r="U16" s="15">
        <v>3730</v>
      </c>
      <c r="V16" s="7">
        <f t="shared" si="7"/>
        <v>18</v>
      </c>
      <c r="W16" s="18">
        <v>2747</v>
      </c>
      <c r="X16" s="38">
        <f t="shared" si="8"/>
        <v>17</v>
      </c>
      <c r="Y16" s="21">
        <v>756</v>
      </c>
      <c r="Z16" s="7">
        <f t="shared" si="9"/>
        <v>2</v>
      </c>
      <c r="AA16" s="14">
        <v>2069</v>
      </c>
      <c r="AB16" s="66">
        <f t="shared" si="10"/>
        <v>9</v>
      </c>
      <c r="AC16" s="71">
        <f t="shared" si="11"/>
        <v>90</v>
      </c>
      <c r="AD16" s="14">
        <v>755</v>
      </c>
      <c r="AE16" s="75">
        <f t="shared" si="12"/>
        <v>8</v>
      </c>
      <c r="AF16" s="73">
        <f t="shared" si="13"/>
        <v>81</v>
      </c>
    </row>
    <row r="17" spans="2:34" x14ac:dyDescent="0.25">
      <c r="B17" s="60">
        <v>13</v>
      </c>
      <c r="C17" s="30" t="s">
        <v>8</v>
      </c>
      <c r="D17" s="41">
        <v>22</v>
      </c>
      <c r="E17" s="15">
        <v>3286</v>
      </c>
      <c r="F17" s="7">
        <f t="shared" si="0"/>
        <v>20</v>
      </c>
      <c r="G17" s="19">
        <v>2359</v>
      </c>
      <c r="H17" s="10">
        <f t="shared" si="1"/>
        <v>19</v>
      </c>
      <c r="I17" s="19">
        <v>662</v>
      </c>
      <c r="J17" s="7">
        <f t="shared" si="2"/>
        <v>4</v>
      </c>
      <c r="K17" s="15">
        <v>1864</v>
      </c>
      <c r="L17" s="78">
        <f t="shared" si="3"/>
        <v>6</v>
      </c>
      <c r="M17" s="72">
        <f t="shared" si="4"/>
        <v>83</v>
      </c>
      <c r="N17" s="17">
        <v>518</v>
      </c>
      <c r="O17" s="77">
        <f t="shared" si="5"/>
        <v>13</v>
      </c>
      <c r="P17" s="84">
        <f t="shared" si="6"/>
        <v>143</v>
      </c>
      <c r="Q17" s="26"/>
      <c r="R17" s="27">
        <v>13</v>
      </c>
      <c r="S17" s="27" t="s">
        <v>8</v>
      </c>
      <c r="T17" s="25">
        <v>18</v>
      </c>
      <c r="U17" s="14">
        <v>3748</v>
      </c>
      <c r="V17" s="7">
        <f t="shared" si="7"/>
        <v>13</v>
      </c>
      <c r="W17" s="18">
        <v>2764</v>
      </c>
      <c r="X17" s="38">
        <f t="shared" si="8"/>
        <v>13</v>
      </c>
      <c r="Y17" s="18">
        <v>758</v>
      </c>
      <c r="Z17" s="7">
        <f t="shared" si="9"/>
        <v>4</v>
      </c>
      <c r="AA17" s="14">
        <v>2078</v>
      </c>
      <c r="AB17" s="66">
        <f t="shared" si="10"/>
        <v>6</v>
      </c>
      <c r="AC17" s="79">
        <f t="shared" si="11"/>
        <v>96</v>
      </c>
      <c r="AD17" s="15">
        <v>763</v>
      </c>
      <c r="AE17" s="77">
        <f t="shared" si="12"/>
        <v>7</v>
      </c>
      <c r="AF17" s="73">
        <f t="shared" si="13"/>
        <v>88</v>
      </c>
    </row>
    <row r="18" spans="2:34" x14ac:dyDescent="0.25">
      <c r="B18" s="54">
        <v>14</v>
      </c>
      <c r="C18" s="27" t="s">
        <v>8</v>
      </c>
      <c r="D18" s="26">
        <v>22</v>
      </c>
      <c r="E18" s="17">
        <v>3306</v>
      </c>
      <c r="F18" s="9">
        <f t="shared" si="0"/>
        <v>15</v>
      </c>
      <c r="G18" s="66">
        <v>2378</v>
      </c>
      <c r="H18" s="10">
        <f t="shared" si="1"/>
        <v>15</v>
      </c>
      <c r="I18" s="66">
        <v>666</v>
      </c>
      <c r="J18" s="7">
        <f t="shared" si="2"/>
        <v>2</v>
      </c>
      <c r="K18" s="14">
        <v>1870</v>
      </c>
      <c r="L18" s="78">
        <f t="shared" si="3"/>
        <v>6</v>
      </c>
      <c r="M18" s="72">
        <f t="shared" si="4"/>
        <v>89</v>
      </c>
      <c r="N18" s="17">
        <v>531</v>
      </c>
      <c r="O18" s="77">
        <f t="shared" si="5"/>
        <v>9</v>
      </c>
      <c r="P18" s="83">
        <f t="shared" si="6"/>
        <v>152</v>
      </c>
      <c r="Q18" s="41"/>
      <c r="R18" s="41">
        <v>14</v>
      </c>
      <c r="S18" s="41" t="s">
        <v>10</v>
      </c>
      <c r="T18" s="41">
        <v>18</v>
      </c>
      <c r="U18" s="15">
        <v>3761</v>
      </c>
      <c r="V18" s="7">
        <f t="shared" si="7"/>
        <v>12</v>
      </c>
      <c r="W18" s="19">
        <v>2777</v>
      </c>
      <c r="X18" s="38">
        <f t="shared" si="8"/>
        <v>6</v>
      </c>
      <c r="Y18" s="21">
        <v>762</v>
      </c>
      <c r="Z18" s="9">
        <f t="shared" si="9"/>
        <v>3</v>
      </c>
      <c r="AA18" s="21">
        <v>2084</v>
      </c>
      <c r="AB18" s="66">
        <f t="shared" si="10"/>
        <v>9</v>
      </c>
      <c r="AC18" s="71">
        <f t="shared" si="11"/>
        <v>105</v>
      </c>
      <c r="AD18" s="17">
        <v>770</v>
      </c>
      <c r="AE18" s="77">
        <f t="shared" si="12"/>
        <v>3</v>
      </c>
      <c r="AF18" s="72">
        <f t="shared" si="13"/>
        <v>91</v>
      </c>
    </row>
    <row r="19" spans="2:34" ht="15.75" customHeight="1" x14ac:dyDescent="0.25">
      <c r="B19" s="71">
        <v>15</v>
      </c>
      <c r="C19" s="27" t="s">
        <v>7</v>
      </c>
      <c r="D19" s="27">
        <v>23</v>
      </c>
      <c r="E19" s="14">
        <v>3321</v>
      </c>
      <c r="F19" s="7">
        <f t="shared" si="0"/>
        <v>13</v>
      </c>
      <c r="G19" s="18">
        <v>2393</v>
      </c>
      <c r="H19" s="10">
        <f t="shared" si="1"/>
        <v>10</v>
      </c>
      <c r="I19" s="18">
        <v>668</v>
      </c>
      <c r="J19" s="9">
        <f t="shared" si="2"/>
        <v>5</v>
      </c>
      <c r="K19" s="16">
        <v>1876</v>
      </c>
      <c r="L19" s="77">
        <f t="shared" si="3"/>
        <v>9</v>
      </c>
      <c r="M19" s="72">
        <f t="shared" si="4"/>
        <v>98</v>
      </c>
      <c r="N19" s="14">
        <v>540</v>
      </c>
      <c r="O19" s="77">
        <f t="shared" si="5"/>
        <v>5</v>
      </c>
      <c r="P19" s="83">
        <f t="shared" si="6"/>
        <v>157</v>
      </c>
      <c r="Q19" s="41"/>
      <c r="R19" s="27">
        <v>15</v>
      </c>
      <c r="S19" s="25" t="s">
        <v>10</v>
      </c>
      <c r="T19" s="27">
        <v>18</v>
      </c>
      <c r="U19" s="14">
        <v>3773</v>
      </c>
      <c r="V19" s="27">
        <f t="shared" si="7"/>
        <v>12</v>
      </c>
      <c r="W19" s="18">
        <v>2783</v>
      </c>
      <c r="X19" s="7">
        <f t="shared" si="8"/>
        <v>5</v>
      </c>
      <c r="Y19" s="14">
        <v>765</v>
      </c>
      <c r="Z19" s="27">
        <f t="shared" si="9"/>
        <v>4</v>
      </c>
      <c r="AA19" s="14">
        <v>2093</v>
      </c>
      <c r="AB19" s="66">
        <f t="shared" si="10"/>
        <v>10</v>
      </c>
      <c r="AC19" s="71">
        <f t="shared" si="11"/>
        <v>115</v>
      </c>
      <c r="AD19" s="14">
        <v>773</v>
      </c>
      <c r="AE19" s="77">
        <f t="shared" si="12"/>
        <v>2</v>
      </c>
      <c r="AF19" s="71">
        <f t="shared" si="13"/>
        <v>93</v>
      </c>
    </row>
    <row r="20" spans="2:34" x14ac:dyDescent="0.25">
      <c r="B20" s="182">
        <v>16</v>
      </c>
      <c r="C20" s="25" t="s">
        <v>7</v>
      </c>
      <c r="D20" s="27">
        <v>21</v>
      </c>
      <c r="E20" s="18">
        <v>3334</v>
      </c>
      <c r="F20" s="9">
        <f t="shared" si="0"/>
        <v>18</v>
      </c>
      <c r="G20" s="14">
        <v>2403</v>
      </c>
      <c r="H20" s="10">
        <f t="shared" si="1"/>
        <v>16</v>
      </c>
      <c r="I20" s="19">
        <v>673</v>
      </c>
      <c r="J20" s="7">
        <f t="shared" si="2"/>
        <v>3</v>
      </c>
      <c r="K20" s="14">
        <v>1885</v>
      </c>
      <c r="L20" s="77">
        <f t="shared" si="3"/>
        <v>7</v>
      </c>
      <c r="M20" s="72">
        <f t="shared" si="4"/>
        <v>105</v>
      </c>
      <c r="N20" s="14">
        <v>545</v>
      </c>
      <c r="O20" s="77">
        <f t="shared" si="5"/>
        <v>10</v>
      </c>
      <c r="P20" s="83">
        <f t="shared" si="6"/>
        <v>167</v>
      </c>
      <c r="Q20" s="41"/>
      <c r="R20" s="27">
        <v>16</v>
      </c>
      <c r="S20" s="25" t="s">
        <v>10</v>
      </c>
      <c r="T20" s="25">
        <v>14</v>
      </c>
      <c r="U20" s="14">
        <v>3785</v>
      </c>
      <c r="V20" s="27">
        <f>IF(U21&lt;&gt;0,U21-U20,0)</f>
        <v>11</v>
      </c>
      <c r="W20" s="14">
        <v>2788</v>
      </c>
      <c r="X20" s="27">
        <f>IF(W21&lt;&gt;0,W21-W20,0)</f>
        <v>8</v>
      </c>
      <c r="Y20" s="14">
        <v>769</v>
      </c>
      <c r="Z20" s="27">
        <f>IF(Y21&lt;&gt;0,Y21-Y20,0)</f>
        <v>3</v>
      </c>
      <c r="AA20" s="18">
        <v>2103</v>
      </c>
      <c r="AB20" s="66">
        <f t="shared" si="10"/>
        <v>7</v>
      </c>
      <c r="AC20" s="71">
        <f t="shared" si="11"/>
        <v>122</v>
      </c>
      <c r="AD20" s="18">
        <v>775</v>
      </c>
      <c r="AE20" s="75">
        <f t="shared" si="12"/>
        <v>4</v>
      </c>
      <c r="AF20" s="71">
        <f t="shared" si="13"/>
        <v>97</v>
      </c>
      <c r="AG20" s="2"/>
      <c r="AH20" s="2"/>
    </row>
    <row r="21" spans="2:34" x14ac:dyDescent="0.25">
      <c r="B21" s="183">
        <v>17</v>
      </c>
      <c r="C21" s="25" t="s">
        <v>7</v>
      </c>
      <c r="D21" s="27">
        <v>21</v>
      </c>
      <c r="E21" s="155">
        <v>3352</v>
      </c>
      <c r="F21" s="10">
        <f t="shared" si="0"/>
        <v>13</v>
      </c>
      <c r="G21" s="14">
        <v>2419</v>
      </c>
      <c r="H21" s="7">
        <f t="shared" si="1"/>
        <v>10</v>
      </c>
      <c r="I21" s="18">
        <v>676</v>
      </c>
      <c r="J21" s="9">
        <f t="shared" si="2"/>
        <v>4</v>
      </c>
      <c r="K21" s="14">
        <v>1892</v>
      </c>
      <c r="L21" s="77">
        <f t="shared" si="3"/>
        <v>8</v>
      </c>
      <c r="M21" s="72">
        <f t="shared" si="4"/>
        <v>113</v>
      </c>
      <c r="N21" s="14">
        <v>555</v>
      </c>
      <c r="O21" s="77">
        <f t="shared" si="5"/>
        <v>6</v>
      </c>
      <c r="P21" s="84">
        <f t="shared" si="6"/>
        <v>173</v>
      </c>
      <c r="Q21" s="41"/>
      <c r="R21" s="27">
        <v>17</v>
      </c>
      <c r="S21" s="25" t="s">
        <v>8</v>
      </c>
      <c r="T21" s="25">
        <v>13</v>
      </c>
      <c r="U21" s="14">
        <v>3796</v>
      </c>
      <c r="V21" s="27">
        <f t="shared" ref="V21:V29" si="14">IF(U22&lt;&gt;0,U22-U21,0)</f>
        <v>16</v>
      </c>
      <c r="W21" s="14">
        <v>2796</v>
      </c>
      <c r="X21" s="27">
        <f>IF(W35&lt;&gt;0,W35-W21,0)</f>
        <v>142</v>
      </c>
      <c r="Y21" s="14">
        <v>772</v>
      </c>
      <c r="Z21" s="27">
        <f>IF(Y35&lt;&gt;0,Y35-Y21,0)</f>
        <v>50</v>
      </c>
      <c r="AA21" s="18">
        <v>2110</v>
      </c>
      <c r="AB21" s="66">
        <f t="shared" si="10"/>
        <v>10</v>
      </c>
      <c r="AC21" s="71">
        <f t="shared" si="11"/>
        <v>132</v>
      </c>
      <c r="AD21" s="18">
        <v>779</v>
      </c>
      <c r="AE21" s="78">
        <f t="shared" si="12"/>
        <v>6</v>
      </c>
      <c r="AF21" s="71">
        <f t="shared" si="13"/>
        <v>103</v>
      </c>
      <c r="AG21" s="2"/>
      <c r="AH21" s="2"/>
    </row>
    <row r="22" spans="2:34" x14ac:dyDescent="0.25">
      <c r="B22" s="72">
        <v>18</v>
      </c>
      <c r="C22" s="27" t="s">
        <v>10</v>
      </c>
      <c r="D22" s="49">
        <v>19</v>
      </c>
      <c r="E22" s="155">
        <v>3365</v>
      </c>
      <c r="F22" s="7">
        <f t="shared" si="0"/>
        <v>0</v>
      </c>
      <c r="G22" s="14">
        <v>2429</v>
      </c>
      <c r="H22" s="7">
        <f t="shared" si="1"/>
        <v>0</v>
      </c>
      <c r="I22" s="18">
        <v>680</v>
      </c>
      <c r="J22" s="10">
        <f t="shared" si="2"/>
        <v>0</v>
      </c>
      <c r="K22" s="14">
        <v>1900</v>
      </c>
      <c r="L22" s="77">
        <f t="shared" si="3"/>
        <v>0</v>
      </c>
      <c r="M22" s="103">
        <f t="shared" si="4"/>
        <v>113</v>
      </c>
      <c r="N22" s="14">
        <v>561</v>
      </c>
      <c r="O22" s="187">
        <f t="shared" si="5"/>
        <v>0</v>
      </c>
      <c r="P22" s="185">
        <f t="shared" si="6"/>
        <v>173</v>
      </c>
      <c r="Q22" s="138"/>
      <c r="R22" s="27">
        <v>18</v>
      </c>
      <c r="S22" s="25" t="s">
        <v>8</v>
      </c>
      <c r="T22" s="25">
        <v>14</v>
      </c>
      <c r="U22" s="14">
        <v>3812</v>
      </c>
      <c r="V22" s="27">
        <f t="shared" si="14"/>
        <v>14</v>
      </c>
      <c r="W22" s="14">
        <v>2809</v>
      </c>
      <c r="X22" s="27">
        <f t="shared" ref="X22:X40" si="15">IF(W23&lt;&gt;0,W23-W22,0)</f>
        <v>11</v>
      </c>
      <c r="Y22" s="14">
        <v>776</v>
      </c>
      <c r="Z22" s="27">
        <f t="shared" ref="Z22:Z40" si="16">IF(Y23&lt;&gt;0,Y23-Y22,0)</f>
        <v>3</v>
      </c>
      <c r="AA22" s="18">
        <v>2120</v>
      </c>
      <c r="AB22" s="66">
        <f t="shared" si="10"/>
        <v>7</v>
      </c>
      <c r="AC22" s="79">
        <f t="shared" si="11"/>
        <v>139</v>
      </c>
      <c r="AD22" s="18">
        <v>785</v>
      </c>
      <c r="AE22" s="77">
        <f t="shared" si="12"/>
        <v>7</v>
      </c>
      <c r="AF22" s="71">
        <f t="shared" si="13"/>
        <v>110</v>
      </c>
      <c r="AG22" s="2"/>
      <c r="AH22" s="2"/>
    </row>
    <row r="23" spans="2:34" x14ac:dyDescent="0.25">
      <c r="B23" s="103">
        <v>19</v>
      </c>
      <c r="C23" s="293" t="s">
        <v>32</v>
      </c>
      <c r="D23" s="294"/>
      <c r="E23" s="14">
        <v>3365</v>
      </c>
      <c r="F23" s="7">
        <f t="shared" si="0"/>
        <v>0</v>
      </c>
      <c r="G23" s="14">
        <v>2429</v>
      </c>
      <c r="H23" s="7">
        <f t="shared" si="1"/>
        <v>0</v>
      </c>
      <c r="I23" s="18">
        <v>680</v>
      </c>
      <c r="J23" s="10">
        <f t="shared" si="2"/>
        <v>0</v>
      </c>
      <c r="K23" s="14">
        <v>1900</v>
      </c>
      <c r="L23" s="77">
        <f t="shared" si="3"/>
        <v>0</v>
      </c>
      <c r="M23" s="73">
        <f t="shared" si="4"/>
        <v>113</v>
      </c>
      <c r="N23" s="14">
        <v>561</v>
      </c>
      <c r="O23" s="77">
        <f t="shared" si="5"/>
        <v>0</v>
      </c>
      <c r="P23" s="196">
        <f t="shared" si="6"/>
        <v>173</v>
      </c>
      <c r="Q23" s="138"/>
      <c r="R23" s="25">
        <v>19</v>
      </c>
      <c r="S23" s="25" t="s">
        <v>21</v>
      </c>
      <c r="T23" s="25">
        <v>12</v>
      </c>
      <c r="U23" s="14">
        <v>3826</v>
      </c>
      <c r="V23" s="27">
        <f t="shared" si="14"/>
        <v>39</v>
      </c>
      <c r="W23" s="14">
        <v>2820</v>
      </c>
      <c r="X23" s="27">
        <f t="shared" si="15"/>
        <v>11</v>
      </c>
      <c r="Y23" s="14">
        <v>779</v>
      </c>
      <c r="Z23" s="27">
        <f t="shared" si="16"/>
        <v>3</v>
      </c>
      <c r="AA23" s="18">
        <v>2127</v>
      </c>
      <c r="AB23" s="66">
        <f t="shared" si="10"/>
        <v>16</v>
      </c>
      <c r="AC23" s="71">
        <f t="shared" si="11"/>
        <v>155</v>
      </c>
      <c r="AD23" s="14">
        <v>792</v>
      </c>
      <c r="AE23" s="77">
        <f t="shared" si="12"/>
        <v>3</v>
      </c>
      <c r="AF23" s="71">
        <f t="shared" si="13"/>
        <v>113</v>
      </c>
      <c r="AG23" s="2"/>
      <c r="AH23" s="2"/>
    </row>
    <row r="24" spans="2:34" x14ac:dyDescent="0.25">
      <c r="B24" s="103">
        <v>20</v>
      </c>
      <c r="C24" s="295"/>
      <c r="D24" s="296"/>
      <c r="E24" s="85">
        <v>3365</v>
      </c>
      <c r="F24" s="9">
        <f t="shared" si="0"/>
        <v>0</v>
      </c>
      <c r="G24" s="14">
        <v>2429</v>
      </c>
      <c r="H24" s="7">
        <f t="shared" si="1"/>
        <v>0</v>
      </c>
      <c r="I24" s="18">
        <v>680</v>
      </c>
      <c r="J24" s="7">
        <f t="shared" si="2"/>
        <v>0</v>
      </c>
      <c r="K24" s="14">
        <v>1900</v>
      </c>
      <c r="L24" s="77">
        <f t="shared" si="3"/>
        <v>0</v>
      </c>
      <c r="M24" s="72">
        <f t="shared" si="4"/>
        <v>113</v>
      </c>
      <c r="N24" s="14">
        <v>561</v>
      </c>
      <c r="O24" s="77">
        <f t="shared" si="5"/>
        <v>0</v>
      </c>
      <c r="P24" s="83">
        <f t="shared" si="6"/>
        <v>173</v>
      </c>
      <c r="Q24" s="138"/>
      <c r="R24" s="37">
        <v>20</v>
      </c>
      <c r="S24" s="37" t="s">
        <v>8</v>
      </c>
      <c r="T24" s="37">
        <v>12</v>
      </c>
      <c r="U24" s="16">
        <v>3865</v>
      </c>
      <c r="V24" s="27">
        <f t="shared" si="14"/>
        <v>14</v>
      </c>
      <c r="W24" s="16">
        <v>2831</v>
      </c>
      <c r="X24" s="49">
        <f t="shared" si="15"/>
        <v>9</v>
      </c>
      <c r="Y24" s="16">
        <v>782</v>
      </c>
      <c r="Z24" s="49">
        <f t="shared" si="16"/>
        <v>4</v>
      </c>
      <c r="AA24" s="178">
        <v>2143</v>
      </c>
      <c r="AB24" s="66">
        <f t="shared" si="10"/>
        <v>30</v>
      </c>
      <c r="AC24" s="79">
        <f t="shared" si="11"/>
        <v>185</v>
      </c>
      <c r="AD24" s="16">
        <v>795</v>
      </c>
      <c r="AE24" s="75">
        <f t="shared" si="12"/>
        <v>4</v>
      </c>
      <c r="AF24" s="71">
        <f t="shared" si="13"/>
        <v>117</v>
      </c>
      <c r="AG24" s="2"/>
      <c r="AH24" s="2"/>
    </row>
    <row r="25" spans="2:34" x14ac:dyDescent="0.25">
      <c r="B25" s="184">
        <v>21</v>
      </c>
      <c r="C25" s="7"/>
      <c r="D25" s="25"/>
      <c r="E25" s="23">
        <v>3365</v>
      </c>
      <c r="F25" s="10">
        <f t="shared" si="0"/>
        <v>51</v>
      </c>
      <c r="G25" s="14">
        <v>2429</v>
      </c>
      <c r="H25" s="7">
        <f t="shared" si="1"/>
        <v>43</v>
      </c>
      <c r="I25" s="18">
        <v>680</v>
      </c>
      <c r="J25" s="9">
        <f t="shared" si="2"/>
        <v>4</v>
      </c>
      <c r="K25" s="14">
        <v>1900</v>
      </c>
      <c r="L25" s="77">
        <f t="shared" si="3"/>
        <v>18</v>
      </c>
      <c r="M25" s="103">
        <f t="shared" si="4"/>
        <v>131</v>
      </c>
      <c r="N25" s="14">
        <v>561</v>
      </c>
      <c r="O25" s="77">
        <f t="shared" si="5"/>
        <v>33</v>
      </c>
      <c r="P25" s="83">
        <f t="shared" si="6"/>
        <v>206</v>
      </c>
      <c r="Q25" s="138"/>
      <c r="R25" s="37">
        <v>21</v>
      </c>
      <c r="S25" s="37" t="s">
        <v>8</v>
      </c>
      <c r="T25" s="37">
        <v>9</v>
      </c>
      <c r="U25" s="16">
        <v>3879</v>
      </c>
      <c r="V25" s="27">
        <f t="shared" si="14"/>
        <v>19</v>
      </c>
      <c r="W25" s="16">
        <v>2840</v>
      </c>
      <c r="X25" s="49">
        <f t="shared" si="15"/>
        <v>17</v>
      </c>
      <c r="Y25" s="16">
        <v>786</v>
      </c>
      <c r="Z25" s="49">
        <f t="shared" si="16"/>
        <v>4</v>
      </c>
      <c r="AA25" s="19">
        <v>2173</v>
      </c>
      <c r="AB25" s="66">
        <f t="shared" si="10"/>
        <v>9</v>
      </c>
      <c r="AC25" s="71">
        <f t="shared" si="11"/>
        <v>194</v>
      </c>
      <c r="AD25" s="14">
        <v>799</v>
      </c>
      <c r="AE25" s="77">
        <f t="shared" si="12"/>
        <v>10</v>
      </c>
      <c r="AF25" s="71">
        <f t="shared" si="13"/>
        <v>127</v>
      </c>
      <c r="AG25" s="2"/>
      <c r="AH25" s="2"/>
    </row>
    <row r="26" spans="2:34" x14ac:dyDescent="0.25">
      <c r="B26" s="103">
        <v>22</v>
      </c>
      <c r="C26" s="25"/>
      <c r="D26" s="27"/>
      <c r="E26" s="14">
        <v>3416</v>
      </c>
      <c r="F26" s="10">
        <f t="shared" si="0"/>
        <v>18</v>
      </c>
      <c r="G26" s="14">
        <v>2472</v>
      </c>
      <c r="H26" s="9">
        <f t="shared" si="1"/>
        <v>17</v>
      </c>
      <c r="I26" s="18">
        <v>684</v>
      </c>
      <c r="J26" s="7">
        <f t="shared" si="2"/>
        <v>5</v>
      </c>
      <c r="K26" s="14">
        <v>1918</v>
      </c>
      <c r="L26" s="77">
        <f t="shared" si="3"/>
        <v>5</v>
      </c>
      <c r="M26" s="73">
        <f t="shared" si="4"/>
        <v>136</v>
      </c>
      <c r="N26" s="14">
        <v>594</v>
      </c>
      <c r="O26" s="77">
        <f t="shared" si="5"/>
        <v>12</v>
      </c>
      <c r="P26" s="84">
        <f t="shared" si="6"/>
        <v>218</v>
      </c>
      <c r="Q26" s="138"/>
      <c r="R26" s="25">
        <v>22</v>
      </c>
      <c r="S26" s="31" t="s">
        <v>8</v>
      </c>
      <c r="T26" s="31">
        <v>6</v>
      </c>
      <c r="U26" s="15">
        <v>3898</v>
      </c>
      <c r="V26" s="27">
        <f t="shared" si="14"/>
        <v>20</v>
      </c>
      <c r="W26" s="15">
        <v>2857</v>
      </c>
      <c r="X26" s="49">
        <f t="shared" si="15"/>
        <v>13</v>
      </c>
      <c r="Y26" s="15">
        <v>790</v>
      </c>
      <c r="Z26" s="49">
        <f t="shared" si="16"/>
        <v>5</v>
      </c>
      <c r="AA26" s="178">
        <v>2182</v>
      </c>
      <c r="AB26" s="66">
        <f t="shared" si="10"/>
        <v>10</v>
      </c>
      <c r="AC26" s="79">
        <f t="shared" si="11"/>
        <v>204</v>
      </c>
      <c r="AD26" s="178">
        <v>809</v>
      </c>
      <c r="AE26" s="77">
        <f t="shared" ref="AE26:AE36" si="17">IF(AD27&lt;&gt;0,AD27-AD26,0)</f>
        <v>10</v>
      </c>
      <c r="AF26" s="71">
        <f t="shared" si="13"/>
        <v>137</v>
      </c>
      <c r="AG26" s="2"/>
      <c r="AH26" s="2"/>
    </row>
    <row r="27" spans="2:34" x14ac:dyDescent="0.25">
      <c r="B27" s="102">
        <v>23</v>
      </c>
      <c r="C27" s="49" t="s">
        <v>8</v>
      </c>
      <c r="D27" s="49">
        <v>22</v>
      </c>
      <c r="E27" s="14">
        <v>3434</v>
      </c>
      <c r="F27" s="10">
        <f t="shared" si="0"/>
        <v>17</v>
      </c>
      <c r="G27" s="14">
        <v>2489</v>
      </c>
      <c r="H27" s="7">
        <f t="shared" si="1"/>
        <v>17</v>
      </c>
      <c r="I27" s="18">
        <v>689</v>
      </c>
      <c r="J27" s="9">
        <f t="shared" si="2"/>
        <v>4</v>
      </c>
      <c r="K27" s="14">
        <v>1923</v>
      </c>
      <c r="L27" s="77">
        <f t="shared" si="3"/>
        <v>5</v>
      </c>
      <c r="M27" s="72">
        <f t="shared" si="4"/>
        <v>141</v>
      </c>
      <c r="N27" s="14">
        <v>606</v>
      </c>
      <c r="O27" s="77">
        <f t="shared" si="5"/>
        <v>10</v>
      </c>
      <c r="P27" s="83">
        <f t="shared" si="6"/>
        <v>228</v>
      </c>
      <c r="Q27" s="138"/>
      <c r="R27" s="27">
        <v>23</v>
      </c>
      <c r="S27" s="25" t="s">
        <v>8</v>
      </c>
      <c r="T27" s="25">
        <v>8</v>
      </c>
      <c r="U27" s="14">
        <v>3918</v>
      </c>
      <c r="V27" s="27">
        <f t="shared" si="14"/>
        <v>20</v>
      </c>
      <c r="W27" s="14">
        <v>2870</v>
      </c>
      <c r="X27" s="27">
        <f t="shared" si="15"/>
        <v>16</v>
      </c>
      <c r="Y27" s="14">
        <v>795</v>
      </c>
      <c r="Z27" s="49">
        <f t="shared" si="16"/>
        <v>4</v>
      </c>
      <c r="AA27" s="18">
        <v>2192</v>
      </c>
      <c r="AB27" s="66">
        <f t="shared" si="10"/>
        <v>14</v>
      </c>
      <c r="AC27" s="186">
        <f t="shared" si="11"/>
        <v>218</v>
      </c>
      <c r="AD27" s="18">
        <v>819</v>
      </c>
      <c r="AE27" s="77">
        <f t="shared" si="17"/>
        <v>6</v>
      </c>
      <c r="AF27" s="71">
        <f t="shared" si="13"/>
        <v>143</v>
      </c>
      <c r="AG27" s="2"/>
      <c r="AH27" s="2"/>
    </row>
    <row r="28" spans="2:34" x14ac:dyDescent="0.25">
      <c r="B28" s="72">
        <v>24</v>
      </c>
      <c r="C28" s="27" t="s">
        <v>8</v>
      </c>
      <c r="D28" s="27">
        <v>23</v>
      </c>
      <c r="E28" s="14">
        <v>3451</v>
      </c>
      <c r="F28" s="10">
        <f t="shared" si="0"/>
        <v>16</v>
      </c>
      <c r="G28" s="14">
        <v>2506</v>
      </c>
      <c r="H28" s="7">
        <f t="shared" si="1"/>
        <v>17</v>
      </c>
      <c r="I28" s="18">
        <v>693</v>
      </c>
      <c r="J28" s="10">
        <f t="shared" si="2"/>
        <v>4</v>
      </c>
      <c r="K28" s="14">
        <v>1928</v>
      </c>
      <c r="L28" s="77">
        <f t="shared" si="3"/>
        <v>7</v>
      </c>
      <c r="M28" s="103">
        <f t="shared" si="4"/>
        <v>148</v>
      </c>
      <c r="N28" s="14">
        <v>616</v>
      </c>
      <c r="O28" s="77">
        <f t="shared" si="5"/>
        <v>10</v>
      </c>
      <c r="P28" s="83">
        <f t="shared" si="6"/>
        <v>238</v>
      </c>
      <c r="Q28" s="138"/>
      <c r="R28" s="138">
        <v>24</v>
      </c>
      <c r="S28" s="31" t="s">
        <v>10</v>
      </c>
      <c r="T28" s="31">
        <v>15</v>
      </c>
      <c r="U28" s="15">
        <v>3938</v>
      </c>
      <c r="V28" s="27">
        <f t="shared" si="14"/>
        <v>19</v>
      </c>
      <c r="W28" s="15">
        <v>2886</v>
      </c>
      <c r="X28" s="27">
        <f t="shared" si="15"/>
        <v>6</v>
      </c>
      <c r="Y28" s="15">
        <v>799</v>
      </c>
      <c r="Z28" s="49">
        <f t="shared" si="16"/>
        <v>4</v>
      </c>
      <c r="AA28" s="178">
        <v>2206</v>
      </c>
      <c r="AB28" s="66">
        <f t="shared" si="10"/>
        <v>16</v>
      </c>
      <c r="AC28" s="186">
        <f t="shared" si="11"/>
        <v>234</v>
      </c>
      <c r="AD28" s="178">
        <v>825</v>
      </c>
      <c r="AE28" s="77">
        <f t="shared" si="17"/>
        <v>2</v>
      </c>
      <c r="AF28" s="71">
        <f t="shared" si="13"/>
        <v>145</v>
      </c>
      <c r="AG28" s="2"/>
      <c r="AH28" s="2"/>
    </row>
    <row r="29" spans="2:34" x14ac:dyDescent="0.25">
      <c r="B29" s="72">
        <v>25</v>
      </c>
      <c r="C29" s="27" t="s">
        <v>8</v>
      </c>
      <c r="D29" s="27">
        <v>21</v>
      </c>
      <c r="E29" s="14">
        <v>3467</v>
      </c>
      <c r="F29" s="10">
        <f t="shared" si="0"/>
        <v>17</v>
      </c>
      <c r="G29" s="14">
        <v>2523</v>
      </c>
      <c r="H29" s="7">
        <f t="shared" si="1"/>
        <v>17</v>
      </c>
      <c r="I29" s="18">
        <v>697</v>
      </c>
      <c r="J29" s="7">
        <f t="shared" si="2"/>
        <v>3</v>
      </c>
      <c r="K29" s="14">
        <v>1935</v>
      </c>
      <c r="L29" s="77">
        <f t="shared" si="3"/>
        <v>6</v>
      </c>
      <c r="M29" s="73">
        <f t="shared" si="4"/>
        <v>154</v>
      </c>
      <c r="N29" s="14">
        <v>626</v>
      </c>
      <c r="O29" s="77">
        <f t="shared" si="5"/>
        <v>12</v>
      </c>
      <c r="P29" s="83">
        <f t="shared" si="6"/>
        <v>250</v>
      </c>
      <c r="Q29" s="138"/>
      <c r="R29" s="27">
        <v>25</v>
      </c>
      <c r="S29" s="25" t="s">
        <v>7</v>
      </c>
      <c r="T29" s="25">
        <v>14</v>
      </c>
      <c r="U29" s="14">
        <v>3957</v>
      </c>
      <c r="V29" s="27">
        <f t="shared" si="14"/>
        <v>17</v>
      </c>
      <c r="W29" s="14">
        <v>2892</v>
      </c>
      <c r="X29" s="27">
        <f t="shared" si="15"/>
        <v>6</v>
      </c>
      <c r="Y29" s="14">
        <v>803</v>
      </c>
      <c r="Z29" s="49">
        <f t="shared" si="16"/>
        <v>2</v>
      </c>
      <c r="AA29" s="18">
        <v>2222</v>
      </c>
      <c r="AB29" s="66">
        <f t="shared" si="10"/>
        <v>16</v>
      </c>
      <c r="AC29" s="186">
        <f t="shared" si="11"/>
        <v>250</v>
      </c>
      <c r="AD29" s="18">
        <v>827</v>
      </c>
      <c r="AE29" s="77">
        <f t="shared" si="17"/>
        <v>2</v>
      </c>
      <c r="AF29" s="71">
        <f t="shared" si="13"/>
        <v>147</v>
      </c>
      <c r="AG29" s="2"/>
      <c r="AH29" s="2"/>
    </row>
    <row r="30" spans="2:34" x14ac:dyDescent="0.25">
      <c r="B30" s="72">
        <v>26</v>
      </c>
      <c r="C30" s="27" t="s">
        <v>8</v>
      </c>
      <c r="D30" s="27">
        <v>21</v>
      </c>
      <c r="E30" s="14">
        <v>3484</v>
      </c>
      <c r="F30" s="10">
        <f>IF(E35&lt;&gt;0,E35-E30,0)</f>
        <v>76</v>
      </c>
      <c r="G30" s="14">
        <v>2540</v>
      </c>
      <c r="H30" s="7">
        <f t="shared" si="1"/>
        <v>13</v>
      </c>
      <c r="I30" s="18">
        <v>700</v>
      </c>
      <c r="J30" s="7">
        <f t="shared" si="2"/>
        <v>4</v>
      </c>
      <c r="K30" s="14">
        <v>1941</v>
      </c>
      <c r="L30" s="77">
        <f t="shared" si="3"/>
        <v>7</v>
      </c>
      <c r="M30" s="73">
        <f t="shared" si="4"/>
        <v>161</v>
      </c>
      <c r="N30" s="14">
        <v>638</v>
      </c>
      <c r="O30" s="77">
        <f>N35-N30</f>
        <v>36</v>
      </c>
      <c r="P30" s="83">
        <f t="shared" si="6"/>
        <v>286</v>
      </c>
      <c r="Q30" s="138"/>
      <c r="R30" s="138">
        <v>26</v>
      </c>
      <c r="S30" s="31" t="s">
        <v>8</v>
      </c>
      <c r="T30" s="31">
        <v>9</v>
      </c>
      <c r="U30" s="15">
        <v>3974</v>
      </c>
      <c r="V30" s="27">
        <f>IF(U35&lt;&gt;0,U35-U30,0)</f>
        <v>108</v>
      </c>
      <c r="W30" s="15">
        <v>2898</v>
      </c>
      <c r="X30" s="27">
        <f t="shared" si="15"/>
        <v>6</v>
      </c>
      <c r="Y30" s="15">
        <v>805</v>
      </c>
      <c r="Z30" s="49">
        <f t="shared" si="16"/>
        <v>4</v>
      </c>
      <c r="AA30" s="178">
        <v>2238</v>
      </c>
      <c r="AB30" s="66">
        <f t="shared" si="10"/>
        <v>21</v>
      </c>
      <c r="AC30" s="186">
        <f t="shared" si="11"/>
        <v>271</v>
      </c>
      <c r="AD30" s="178">
        <v>829</v>
      </c>
      <c r="AE30" s="77">
        <f t="shared" si="17"/>
        <v>2</v>
      </c>
      <c r="AF30" s="71">
        <f t="shared" si="13"/>
        <v>149</v>
      </c>
      <c r="AG30" s="2"/>
      <c r="AH30" s="2"/>
    </row>
    <row r="31" spans="2:34" x14ac:dyDescent="0.25">
      <c r="B31" s="72">
        <v>27</v>
      </c>
      <c r="C31" s="18" t="s">
        <v>7</v>
      </c>
      <c r="D31" s="7">
        <v>21</v>
      </c>
      <c r="E31" s="14">
        <v>3499</v>
      </c>
      <c r="F31" s="7">
        <f t="shared" ref="F31:F35" si="18">IF(E32&lt;&gt;0,E32-E31,0)</f>
        <v>16</v>
      </c>
      <c r="G31" s="14">
        <v>2553</v>
      </c>
      <c r="H31" s="7">
        <f t="shared" si="1"/>
        <v>9</v>
      </c>
      <c r="I31" s="18">
        <v>704</v>
      </c>
      <c r="J31" s="7">
        <f t="shared" si="2"/>
        <v>2</v>
      </c>
      <c r="K31" s="14">
        <v>1948</v>
      </c>
      <c r="L31" s="77">
        <f t="shared" si="3"/>
        <v>11</v>
      </c>
      <c r="M31" s="73">
        <f t="shared" si="4"/>
        <v>172</v>
      </c>
      <c r="N31" s="155">
        <v>645</v>
      </c>
      <c r="O31" s="77">
        <f t="shared" ref="O31:O35" si="19">N32-N31</f>
        <v>5</v>
      </c>
      <c r="P31" s="197">
        <f>IF(L31&lt;&gt;"",SUM(P26,O31),"")</f>
        <v>223</v>
      </c>
      <c r="Q31" s="138"/>
      <c r="R31" s="27">
        <v>27</v>
      </c>
      <c r="S31" s="25" t="s">
        <v>7</v>
      </c>
      <c r="T31" s="25">
        <v>12</v>
      </c>
      <c r="U31" s="14">
        <v>3997</v>
      </c>
      <c r="V31" s="27">
        <v>23</v>
      </c>
      <c r="W31" s="14">
        <v>2904</v>
      </c>
      <c r="X31" s="27">
        <f t="shared" si="15"/>
        <v>9</v>
      </c>
      <c r="Y31" s="14">
        <v>809</v>
      </c>
      <c r="Z31" s="49">
        <f t="shared" si="16"/>
        <v>3</v>
      </c>
      <c r="AA31" s="18">
        <v>2259</v>
      </c>
      <c r="AB31" s="66">
        <f t="shared" si="10"/>
        <v>19</v>
      </c>
      <c r="AC31" s="71">
        <f t="shared" si="11"/>
        <v>290</v>
      </c>
      <c r="AD31" s="18">
        <v>831</v>
      </c>
      <c r="AE31" s="77">
        <f t="shared" si="17"/>
        <v>4</v>
      </c>
      <c r="AF31" s="71">
        <f t="shared" si="13"/>
        <v>153</v>
      </c>
      <c r="AG31" s="2"/>
      <c r="AH31" s="2"/>
    </row>
    <row r="32" spans="2:34" x14ac:dyDescent="0.25">
      <c r="B32" s="103">
        <v>28</v>
      </c>
      <c r="C32" s="25" t="s">
        <v>7</v>
      </c>
      <c r="D32" s="27">
        <v>21</v>
      </c>
      <c r="E32" s="14">
        <v>3515</v>
      </c>
      <c r="F32" s="7">
        <f t="shared" si="18"/>
        <v>11</v>
      </c>
      <c r="G32" s="14">
        <v>2562</v>
      </c>
      <c r="H32" s="7">
        <f t="shared" si="1"/>
        <v>10</v>
      </c>
      <c r="I32" s="18">
        <v>706</v>
      </c>
      <c r="J32" s="7">
        <f t="shared" si="2"/>
        <v>4</v>
      </c>
      <c r="K32" s="17">
        <v>1959</v>
      </c>
      <c r="L32" s="77">
        <f t="shared" si="3"/>
        <v>6</v>
      </c>
      <c r="M32" s="73">
        <f t="shared" si="4"/>
        <v>178</v>
      </c>
      <c r="N32" s="14">
        <v>650</v>
      </c>
      <c r="O32" s="77">
        <f t="shared" si="19"/>
        <v>5</v>
      </c>
      <c r="P32" s="83">
        <f>IF(L32&lt;&gt;"",SUM(P30,O32),"")</f>
        <v>291</v>
      </c>
      <c r="Q32" s="138"/>
      <c r="R32" s="27">
        <v>28</v>
      </c>
      <c r="S32" s="25" t="s">
        <v>10</v>
      </c>
      <c r="T32" s="25">
        <v>12</v>
      </c>
      <c r="U32" s="14">
        <v>4020</v>
      </c>
      <c r="V32" s="27">
        <f t="shared" ref="V32:V39" si="20">IF(U33&lt;&gt;0,U33-U32,0)</f>
        <v>20</v>
      </c>
      <c r="W32" s="14">
        <v>2913</v>
      </c>
      <c r="X32" s="27">
        <f t="shared" si="15"/>
        <v>6</v>
      </c>
      <c r="Y32" s="14">
        <v>812</v>
      </c>
      <c r="Z32" s="49">
        <f t="shared" si="16"/>
        <v>3</v>
      </c>
      <c r="AA32" s="18">
        <v>2278</v>
      </c>
      <c r="AB32" s="66">
        <f t="shared" si="10"/>
        <v>18</v>
      </c>
      <c r="AC32" s="71">
        <f t="shared" si="11"/>
        <v>308</v>
      </c>
      <c r="AD32" s="18">
        <v>835</v>
      </c>
      <c r="AE32" s="77">
        <f t="shared" si="17"/>
        <v>2</v>
      </c>
      <c r="AF32" s="71">
        <f t="shared" si="13"/>
        <v>155</v>
      </c>
      <c r="AG32" s="2"/>
      <c r="AH32" s="2"/>
    </row>
    <row r="33" spans="1:35" x14ac:dyDescent="0.25">
      <c r="B33" s="71">
        <v>29</v>
      </c>
      <c r="C33" s="18" t="s">
        <v>8</v>
      </c>
      <c r="D33" s="27">
        <v>21</v>
      </c>
      <c r="E33" s="14">
        <v>3526</v>
      </c>
      <c r="F33" s="7">
        <f t="shared" si="18"/>
        <v>16</v>
      </c>
      <c r="G33" s="14">
        <v>2572</v>
      </c>
      <c r="H33" s="7">
        <f t="shared" si="1"/>
        <v>16</v>
      </c>
      <c r="I33" s="18">
        <v>710</v>
      </c>
      <c r="J33" s="7">
        <f t="shared" si="2"/>
        <v>3</v>
      </c>
      <c r="K33" s="14">
        <v>1965</v>
      </c>
      <c r="L33" s="77">
        <f t="shared" si="3"/>
        <v>7</v>
      </c>
      <c r="M33" s="73">
        <f t="shared" si="4"/>
        <v>185</v>
      </c>
      <c r="N33" s="14">
        <v>655</v>
      </c>
      <c r="O33" s="77">
        <f t="shared" si="19"/>
        <v>10</v>
      </c>
      <c r="P33" s="83">
        <f t="shared" ref="P33:P36" si="21">IF(L33&lt;&gt;"",SUM(P32,O33),"")</f>
        <v>301</v>
      </c>
      <c r="Q33" s="123"/>
      <c r="R33" s="49">
        <v>29</v>
      </c>
      <c r="S33" s="37" t="s">
        <v>7</v>
      </c>
      <c r="T33" s="37">
        <v>8</v>
      </c>
      <c r="U33" s="16">
        <v>4040</v>
      </c>
      <c r="V33" s="27">
        <f t="shared" si="20"/>
        <v>20</v>
      </c>
      <c r="W33" s="16">
        <v>2919</v>
      </c>
      <c r="X33" s="27">
        <f t="shared" si="15"/>
        <v>7</v>
      </c>
      <c r="Y33" s="16">
        <v>815</v>
      </c>
      <c r="Z33" s="49">
        <f t="shared" si="16"/>
        <v>3</v>
      </c>
      <c r="AA33" s="19">
        <v>2296</v>
      </c>
      <c r="AB33" s="66">
        <f t="shared" si="10"/>
        <v>17</v>
      </c>
      <c r="AC33" s="79">
        <f t="shared" si="11"/>
        <v>325</v>
      </c>
      <c r="AD33" s="19">
        <v>837</v>
      </c>
      <c r="AE33" s="75">
        <f t="shared" si="17"/>
        <v>3</v>
      </c>
      <c r="AF33" s="71">
        <f t="shared" si="13"/>
        <v>158</v>
      </c>
      <c r="AG33" s="207"/>
      <c r="AH33" s="2"/>
      <c r="AI33" s="2"/>
    </row>
    <row r="34" spans="1:35" x14ac:dyDescent="0.25">
      <c r="B34" s="102">
        <v>30</v>
      </c>
      <c r="C34" s="49" t="s">
        <v>8</v>
      </c>
      <c r="D34" s="27">
        <v>21</v>
      </c>
      <c r="E34" s="14">
        <v>3542</v>
      </c>
      <c r="F34" s="38">
        <f t="shared" si="18"/>
        <v>18</v>
      </c>
      <c r="G34" s="18">
        <v>2588</v>
      </c>
      <c r="H34" s="7">
        <f t="shared" si="1"/>
        <v>15</v>
      </c>
      <c r="I34" s="18">
        <v>713</v>
      </c>
      <c r="J34" s="7">
        <f t="shared" si="2"/>
        <v>4</v>
      </c>
      <c r="K34" s="14">
        <v>1972</v>
      </c>
      <c r="L34" s="77">
        <f t="shared" si="3"/>
        <v>7</v>
      </c>
      <c r="M34" s="73">
        <f t="shared" si="4"/>
        <v>192</v>
      </c>
      <c r="N34" s="14">
        <v>665</v>
      </c>
      <c r="O34" s="77">
        <f t="shared" si="19"/>
        <v>9</v>
      </c>
      <c r="P34" s="83">
        <f t="shared" si="21"/>
        <v>310</v>
      </c>
      <c r="Q34" s="138"/>
      <c r="R34" s="138">
        <v>30</v>
      </c>
      <c r="S34" s="31" t="s">
        <v>8</v>
      </c>
      <c r="T34" s="31">
        <v>9</v>
      </c>
      <c r="U34" s="15">
        <v>4060</v>
      </c>
      <c r="V34" s="27">
        <f t="shared" si="20"/>
        <v>22</v>
      </c>
      <c r="W34" s="15">
        <v>2926</v>
      </c>
      <c r="X34" s="27">
        <f t="shared" si="15"/>
        <v>12</v>
      </c>
      <c r="Y34" s="15">
        <v>818</v>
      </c>
      <c r="Z34" s="49">
        <f t="shared" si="16"/>
        <v>4</v>
      </c>
      <c r="AA34" s="188">
        <v>2313</v>
      </c>
      <c r="AB34" s="66">
        <f t="shared" si="10"/>
        <v>15</v>
      </c>
      <c r="AC34" s="71">
        <f t="shared" si="11"/>
        <v>340</v>
      </c>
      <c r="AD34" s="188">
        <v>840</v>
      </c>
      <c r="AE34" s="77">
        <f t="shared" si="17"/>
        <v>7</v>
      </c>
      <c r="AF34" s="71">
        <f t="shared" si="13"/>
        <v>165</v>
      </c>
      <c r="AG34" s="2"/>
      <c r="AH34" s="2"/>
    </row>
    <row r="35" spans="1:35" ht="15.75" customHeight="1" thickBot="1" x14ac:dyDescent="0.3">
      <c r="B35" s="200">
        <v>31</v>
      </c>
      <c r="C35" s="46" t="s">
        <v>8</v>
      </c>
      <c r="D35" s="46">
        <v>21</v>
      </c>
      <c r="E35" s="201">
        <v>3560</v>
      </c>
      <c r="F35" s="34">
        <f t="shared" si="18"/>
        <v>15</v>
      </c>
      <c r="G35" s="201">
        <v>2603</v>
      </c>
      <c r="H35" s="7">
        <f t="shared" si="1"/>
        <v>15</v>
      </c>
      <c r="I35" s="92">
        <v>717</v>
      </c>
      <c r="J35" s="7">
        <f t="shared" si="2"/>
        <v>4</v>
      </c>
      <c r="K35" s="201">
        <v>1979</v>
      </c>
      <c r="L35" s="77">
        <f t="shared" si="3"/>
        <v>9</v>
      </c>
      <c r="M35" s="73">
        <f t="shared" si="4"/>
        <v>201</v>
      </c>
      <c r="N35" s="45">
        <v>674</v>
      </c>
      <c r="O35" s="92">
        <f t="shared" si="19"/>
        <v>8</v>
      </c>
      <c r="P35" s="185">
        <f t="shared" si="21"/>
        <v>318</v>
      </c>
      <c r="Q35" s="41"/>
      <c r="R35" s="306">
        <v>44835</v>
      </c>
      <c r="S35" s="307"/>
      <c r="T35" s="25"/>
      <c r="U35" s="14">
        <v>4082</v>
      </c>
      <c r="V35" s="27">
        <f t="shared" si="20"/>
        <v>0</v>
      </c>
      <c r="W35" s="14">
        <v>2938</v>
      </c>
      <c r="X35" s="27">
        <f t="shared" si="15"/>
        <v>0</v>
      </c>
      <c r="Y35" s="14">
        <v>822</v>
      </c>
      <c r="Z35" s="49">
        <f t="shared" si="16"/>
        <v>0</v>
      </c>
      <c r="AA35" s="18">
        <v>2328</v>
      </c>
      <c r="AB35" s="66">
        <f t="shared" si="10"/>
        <v>0</v>
      </c>
      <c r="AC35" s="79">
        <f t="shared" si="11"/>
        <v>340</v>
      </c>
      <c r="AD35" s="18">
        <v>847</v>
      </c>
      <c r="AE35" s="77"/>
      <c r="AF35" s="71">
        <f t="shared" si="13"/>
        <v>165</v>
      </c>
      <c r="AG35" s="2"/>
      <c r="AH35" s="2"/>
    </row>
    <row r="36" spans="1:35" ht="16.5" hidden="1" thickBot="1" x14ac:dyDescent="0.3">
      <c r="B36" s="189" t="s">
        <v>31</v>
      </c>
      <c r="C36" s="138" t="s">
        <v>7</v>
      </c>
      <c r="D36" s="138">
        <v>20</v>
      </c>
      <c r="E36" s="85">
        <v>3575</v>
      </c>
      <c r="F36" s="9"/>
      <c r="G36" s="16">
        <v>2618</v>
      </c>
      <c r="H36" s="7">
        <f t="shared" si="1"/>
        <v>-46</v>
      </c>
      <c r="I36" s="105">
        <v>721</v>
      </c>
      <c r="J36" s="7">
        <f t="shared" si="2"/>
        <v>-11</v>
      </c>
      <c r="K36" s="97">
        <v>1988</v>
      </c>
      <c r="L36" s="77">
        <f t="shared" si="3"/>
        <v>-23</v>
      </c>
      <c r="M36" s="73">
        <f t="shared" si="4"/>
        <v>178</v>
      </c>
      <c r="N36" s="16">
        <v>682</v>
      </c>
      <c r="O36" s="19"/>
      <c r="P36" s="203">
        <f t="shared" si="21"/>
        <v>318</v>
      </c>
      <c r="Q36" s="41"/>
      <c r="R36" s="138">
        <v>28</v>
      </c>
      <c r="S36" s="31"/>
      <c r="T36" s="31"/>
      <c r="U36" s="15"/>
      <c r="V36" s="27">
        <f t="shared" si="20"/>
        <v>3865</v>
      </c>
      <c r="W36" s="15"/>
      <c r="X36" s="27">
        <f t="shared" si="15"/>
        <v>2831</v>
      </c>
      <c r="Y36" s="15"/>
      <c r="Z36" s="49">
        <f t="shared" si="16"/>
        <v>782</v>
      </c>
      <c r="AA36" s="178"/>
      <c r="AB36" s="66">
        <f t="shared" si="10"/>
        <v>2163</v>
      </c>
      <c r="AC36" s="135" t="str">
        <f t="shared" si="11"/>
        <v/>
      </c>
      <c r="AD36" s="178"/>
      <c r="AE36" s="75">
        <f t="shared" si="17"/>
        <v>795</v>
      </c>
      <c r="AF36" s="71" t="str">
        <f t="shared" si="13"/>
        <v/>
      </c>
      <c r="AG36" s="2"/>
      <c r="AH36" s="2"/>
    </row>
    <row r="37" spans="1:35" ht="16.5" hidden="1" thickBot="1" x14ac:dyDescent="0.3">
      <c r="B37" s="71">
        <v>29</v>
      </c>
      <c r="C37" s="18" t="s">
        <v>8</v>
      </c>
      <c r="D37" s="27">
        <v>21</v>
      </c>
      <c r="E37" s="14">
        <v>3526</v>
      </c>
      <c r="F37" s="12">
        <f t="shared" si="0"/>
        <v>16</v>
      </c>
      <c r="G37" s="14">
        <v>2572</v>
      </c>
      <c r="H37" s="7">
        <f t="shared" si="1"/>
        <v>16</v>
      </c>
      <c r="I37" s="18">
        <v>710</v>
      </c>
      <c r="J37" s="7">
        <f t="shared" si="2"/>
        <v>3</v>
      </c>
      <c r="K37" s="14">
        <v>1965</v>
      </c>
      <c r="L37" s="77">
        <f t="shared" si="3"/>
        <v>7</v>
      </c>
      <c r="M37" s="73">
        <f t="shared" si="4"/>
        <v>185</v>
      </c>
      <c r="N37" s="155">
        <v>655</v>
      </c>
      <c r="O37" s="100">
        <f t="shared" si="5"/>
        <v>10</v>
      </c>
      <c r="P37" s="198">
        <f t="shared" si="6"/>
        <v>328</v>
      </c>
      <c r="Q37" s="41"/>
      <c r="R37" s="41">
        <v>20</v>
      </c>
      <c r="S37" s="31" t="s">
        <v>8</v>
      </c>
      <c r="T37" s="31">
        <v>12</v>
      </c>
      <c r="U37" s="15">
        <v>3865</v>
      </c>
      <c r="V37" s="27">
        <f t="shared" si="20"/>
        <v>14</v>
      </c>
      <c r="W37" s="15">
        <v>2831</v>
      </c>
      <c r="X37" s="27">
        <f t="shared" si="15"/>
        <v>9</v>
      </c>
      <c r="Y37" s="15">
        <v>782</v>
      </c>
      <c r="Z37" s="49">
        <f t="shared" si="16"/>
        <v>4</v>
      </c>
      <c r="AA37" s="21">
        <v>2163</v>
      </c>
      <c r="AB37" s="66">
        <f t="shared" si="10"/>
        <v>10</v>
      </c>
      <c r="AC37" s="135">
        <f t="shared" si="11"/>
        <v>10</v>
      </c>
      <c r="AD37" s="21">
        <v>795</v>
      </c>
      <c r="AE37" s="77">
        <f t="shared" si="12"/>
        <v>4</v>
      </c>
      <c r="AF37" s="71">
        <f t="shared" si="13"/>
        <v>4</v>
      </c>
      <c r="AG37" s="2"/>
      <c r="AH37" s="2"/>
    </row>
    <row r="38" spans="1:35" ht="16.5" hidden="1" thickBot="1" x14ac:dyDescent="0.3">
      <c r="B38" s="103">
        <v>30</v>
      </c>
      <c r="C38" s="138" t="s">
        <v>8</v>
      </c>
      <c r="D38" s="26">
        <v>21</v>
      </c>
      <c r="E38" s="45">
        <v>3542</v>
      </c>
      <c r="F38" s="12">
        <f t="shared" si="0"/>
        <v>18</v>
      </c>
      <c r="G38" s="45">
        <v>2588</v>
      </c>
      <c r="H38" s="7">
        <f t="shared" si="1"/>
        <v>15</v>
      </c>
      <c r="I38" s="92">
        <v>713</v>
      </c>
      <c r="J38" s="7">
        <f t="shared" si="2"/>
        <v>4</v>
      </c>
      <c r="K38" s="45">
        <v>1972</v>
      </c>
      <c r="L38" s="77">
        <f t="shared" si="3"/>
        <v>7</v>
      </c>
      <c r="M38" s="73">
        <f t="shared" si="4"/>
        <v>192</v>
      </c>
      <c r="N38" s="47">
        <v>665</v>
      </c>
      <c r="O38" s="100">
        <f t="shared" si="5"/>
        <v>9</v>
      </c>
      <c r="P38" s="198">
        <f t="shared" si="6"/>
        <v>337</v>
      </c>
      <c r="Q38" s="41"/>
      <c r="R38" s="27">
        <v>21</v>
      </c>
      <c r="S38" s="25" t="s">
        <v>8</v>
      </c>
      <c r="T38" s="25">
        <v>9</v>
      </c>
      <c r="U38" s="14">
        <v>3879</v>
      </c>
      <c r="V38" s="27">
        <f t="shared" si="20"/>
        <v>19</v>
      </c>
      <c r="W38" s="14">
        <v>2840</v>
      </c>
      <c r="X38" s="27">
        <f t="shared" si="15"/>
        <v>17</v>
      </c>
      <c r="Y38" s="14">
        <v>786</v>
      </c>
      <c r="Z38" s="49">
        <f t="shared" si="16"/>
        <v>4</v>
      </c>
      <c r="AA38" s="18">
        <v>2173</v>
      </c>
      <c r="AB38" s="66">
        <f t="shared" si="10"/>
        <v>9</v>
      </c>
      <c r="AC38" s="135">
        <f t="shared" si="11"/>
        <v>19</v>
      </c>
      <c r="AD38" s="18">
        <v>799</v>
      </c>
      <c r="AE38" s="77">
        <f t="shared" si="12"/>
        <v>10</v>
      </c>
      <c r="AF38" s="71">
        <f t="shared" si="13"/>
        <v>14</v>
      </c>
      <c r="AG38" s="2"/>
      <c r="AH38" s="2"/>
    </row>
    <row r="39" spans="1:35" ht="16.5" hidden="1" thickBot="1" x14ac:dyDescent="0.3">
      <c r="B39" s="55">
        <v>31</v>
      </c>
      <c r="C39" s="177" t="s">
        <v>8</v>
      </c>
      <c r="D39" s="177">
        <v>21</v>
      </c>
      <c r="E39" s="179">
        <v>3560</v>
      </c>
      <c r="F39" s="12" t="e">
        <f>IF(#REF!&lt;&gt;0,#REF!-E39,0)</f>
        <v>#REF!</v>
      </c>
      <c r="G39" s="179">
        <v>2603</v>
      </c>
      <c r="H39" s="7">
        <f t="shared" si="1"/>
        <v>15</v>
      </c>
      <c r="I39" s="179">
        <v>717</v>
      </c>
      <c r="J39" s="7">
        <f t="shared" si="2"/>
        <v>4</v>
      </c>
      <c r="K39" s="179">
        <v>1979</v>
      </c>
      <c r="L39" s="77">
        <f t="shared" si="3"/>
        <v>9</v>
      </c>
      <c r="M39" s="73">
        <f t="shared" si="4"/>
        <v>201</v>
      </c>
      <c r="N39" s="179">
        <v>674</v>
      </c>
      <c r="O39" s="100" t="e">
        <f>#REF!-N39</f>
        <v>#REF!</v>
      </c>
      <c r="P39" s="199" t="e">
        <f t="shared" si="6"/>
        <v>#REF!</v>
      </c>
      <c r="Q39" s="41"/>
      <c r="R39" s="41">
        <v>22</v>
      </c>
      <c r="S39" s="31" t="s">
        <v>8</v>
      </c>
      <c r="T39" s="31">
        <v>6</v>
      </c>
      <c r="U39" s="15">
        <v>3898</v>
      </c>
      <c r="V39" s="27">
        <f t="shared" si="20"/>
        <v>0</v>
      </c>
      <c r="W39" s="15">
        <v>2857</v>
      </c>
      <c r="X39" s="27">
        <f t="shared" si="15"/>
        <v>0</v>
      </c>
      <c r="Y39" s="15">
        <v>790</v>
      </c>
      <c r="Z39" s="49" t="e">
        <f>IF(#REF!&lt;&gt;0,#REF!-Y39,0)</f>
        <v>#REF!</v>
      </c>
      <c r="AA39" s="21">
        <v>2182</v>
      </c>
      <c r="AB39" s="66">
        <f t="shared" si="10"/>
        <v>0</v>
      </c>
      <c r="AC39" s="135">
        <f t="shared" si="11"/>
        <v>19</v>
      </c>
      <c r="AD39" s="21">
        <v>809</v>
      </c>
      <c r="AE39" s="78" t="e">
        <f>IF(#REF!&lt;&gt;0,#REF!-AD39,0)</f>
        <v>#REF!</v>
      </c>
      <c r="AF39" s="71" t="e">
        <f t="shared" si="13"/>
        <v>#REF!</v>
      </c>
      <c r="AG39" s="2"/>
      <c r="AH39" s="2"/>
    </row>
    <row r="40" spans="1:35" ht="16.5" thickBot="1" x14ac:dyDescent="0.3">
      <c r="B40" s="189" t="s">
        <v>31</v>
      </c>
      <c r="C40" s="138" t="s">
        <v>7</v>
      </c>
      <c r="D40" s="138">
        <v>20</v>
      </c>
      <c r="E40" s="85">
        <v>3575</v>
      </c>
      <c r="F40" s="9"/>
      <c r="G40" s="16">
        <v>2618</v>
      </c>
      <c r="H40" s="44">
        <f>SUM(H5:H39)</f>
        <v>470</v>
      </c>
      <c r="I40" s="105">
        <v>721</v>
      </c>
      <c r="J40" s="34">
        <f t="shared" si="2"/>
        <v>0</v>
      </c>
      <c r="K40" s="97">
        <v>1988</v>
      </c>
      <c r="L40" s="78">
        <f t="shared" si="3"/>
        <v>0</v>
      </c>
      <c r="M40" s="73">
        <f t="shared" si="4"/>
        <v>201</v>
      </c>
      <c r="N40" s="16">
        <v>682</v>
      </c>
      <c r="O40" s="19"/>
      <c r="P40" s="203" t="e">
        <f>IF(L40&lt;&gt;"",SUM(#REF!,O40),"")</f>
        <v>#REF!</v>
      </c>
      <c r="Q40" s="31"/>
      <c r="R40" s="304"/>
      <c r="S40" s="305"/>
      <c r="T40" s="31"/>
      <c r="U40" s="97"/>
      <c r="V40" s="205"/>
      <c r="W40" s="97"/>
      <c r="X40" s="46">
        <f t="shared" si="15"/>
        <v>0</v>
      </c>
      <c r="Y40" s="97"/>
      <c r="Z40" s="205">
        <f t="shared" si="16"/>
        <v>0</v>
      </c>
      <c r="AA40" s="105"/>
      <c r="AB40" s="92">
        <f t="shared" si="10"/>
        <v>0</v>
      </c>
      <c r="AC40" s="111" t="str">
        <f t="shared" si="11"/>
        <v/>
      </c>
      <c r="AD40" s="105"/>
      <c r="AE40" s="110"/>
      <c r="AF40" s="71" t="str">
        <f t="shared" si="13"/>
        <v/>
      </c>
      <c r="AG40" s="2"/>
      <c r="AH40" s="2"/>
    </row>
    <row r="41" spans="1:35" ht="19.5" thickBot="1" x14ac:dyDescent="0.35">
      <c r="A41" s="1"/>
      <c r="B41" s="301" t="s">
        <v>30</v>
      </c>
      <c r="C41" s="302"/>
      <c r="D41" s="303"/>
      <c r="E41" s="56"/>
      <c r="F41" s="12"/>
      <c r="G41" s="56"/>
      <c r="H41" s="94">
        <v>470</v>
      </c>
      <c r="I41" s="192"/>
      <c r="J41" s="193">
        <f>SUM(J5:J40)</f>
        <v>99</v>
      </c>
      <c r="K41" s="194"/>
      <c r="L41" s="94"/>
      <c r="M41" s="73" t="str">
        <f t="shared" si="4"/>
        <v/>
      </c>
      <c r="N41" s="174"/>
      <c r="O41" s="112"/>
      <c r="P41" s="202">
        <v>294</v>
      </c>
      <c r="Q41" s="136"/>
      <c r="R41" s="32"/>
      <c r="S41" s="32"/>
      <c r="T41" s="32"/>
      <c r="U41" s="97"/>
      <c r="V41" s="205"/>
      <c r="W41" s="97"/>
      <c r="X41" s="49"/>
      <c r="Y41" s="97"/>
      <c r="Z41" s="49"/>
      <c r="AA41" s="105"/>
      <c r="AB41" s="204"/>
      <c r="AC41" s="79"/>
      <c r="AD41" s="105"/>
      <c r="AE41" s="99"/>
      <c r="AF41" s="208" t="str">
        <f>IF(AD41&lt;&gt;"",SUM(#REF!,AE41),"")</f>
        <v/>
      </c>
      <c r="AG41" s="2"/>
      <c r="AH41" s="2"/>
    </row>
    <row r="42" spans="1:35" ht="19.5" thickBot="1" x14ac:dyDescent="0.35">
      <c r="A42" s="1"/>
      <c r="B42" s="316"/>
      <c r="C42" s="317"/>
      <c r="D42" s="317"/>
      <c r="E42" s="63"/>
      <c r="F42" s="94"/>
      <c r="G42" s="297"/>
      <c r="H42" s="269"/>
      <c r="I42" s="63"/>
      <c r="J42" s="94"/>
      <c r="K42" s="63"/>
      <c r="L42" s="218"/>
      <c r="M42" s="11"/>
      <c r="N42" s="68"/>
      <c r="O42" s="1"/>
      <c r="P42" s="175"/>
      <c r="Q42" s="68"/>
      <c r="R42" s="267" t="s">
        <v>11</v>
      </c>
      <c r="S42" s="268"/>
      <c r="T42" s="269"/>
      <c r="U42" s="89"/>
      <c r="V42" s="141"/>
      <c r="W42" s="90"/>
      <c r="X42" s="141"/>
      <c r="Y42" s="90"/>
      <c r="Z42" s="141"/>
      <c r="AA42" s="112"/>
      <c r="AB42" s="90"/>
      <c r="AC42" s="171"/>
      <c r="AD42" s="112"/>
      <c r="AE42" s="113"/>
      <c r="AF42" s="91"/>
      <c r="AG42" s="2"/>
      <c r="AH42" s="2"/>
    </row>
    <row r="43" spans="1:35" ht="35.1" customHeight="1" thickBot="1" x14ac:dyDescent="0.3">
      <c r="A43" s="1"/>
      <c r="B43" s="311" t="s">
        <v>23</v>
      </c>
      <c r="C43" s="311"/>
      <c r="D43" s="311"/>
      <c r="E43" s="312">
        <v>3575</v>
      </c>
      <c r="F43" s="313"/>
      <c r="G43" s="312">
        <v>2618</v>
      </c>
      <c r="H43" s="313"/>
      <c r="I43" s="312">
        <v>721</v>
      </c>
      <c r="J43" s="313"/>
      <c r="K43" s="247">
        <v>1988</v>
      </c>
      <c r="L43" s="249"/>
      <c r="M43" s="248">
        <v>682</v>
      </c>
      <c r="N43" s="249"/>
      <c r="O43" s="93"/>
      <c r="P43" s="93"/>
      <c r="Q43" s="70"/>
      <c r="R43" s="270" t="s">
        <v>15</v>
      </c>
      <c r="S43" s="271"/>
      <c r="T43" s="271"/>
      <c r="U43" s="260"/>
      <c r="V43" s="262"/>
      <c r="W43" s="261"/>
      <c r="X43" s="261"/>
      <c r="Y43" s="260"/>
      <c r="Z43" s="262"/>
      <c r="AA43" s="119"/>
      <c r="AB43" s="120"/>
      <c r="AC43" s="48"/>
      <c r="AD43" s="260"/>
      <c r="AE43" s="261"/>
      <c r="AF43" s="262"/>
      <c r="AG43" s="2"/>
      <c r="AH43" s="2"/>
    </row>
    <row r="44" spans="1:35" ht="16.5" thickBot="1" x14ac:dyDescent="0.3"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147"/>
      <c r="Q44" s="11"/>
      <c r="R44" s="121"/>
      <c r="S44" s="121"/>
      <c r="T44" s="106"/>
      <c r="U44" s="121"/>
      <c r="V44" s="121"/>
      <c r="W44" s="121"/>
      <c r="X44" s="121"/>
      <c r="Y44" s="121"/>
      <c r="Z44" s="121"/>
      <c r="AA44" s="121"/>
      <c r="AB44" s="121"/>
      <c r="AC44" s="121"/>
      <c r="AD44" s="106"/>
      <c r="AE44" s="121"/>
      <c r="AF44" s="106"/>
      <c r="AG44" s="2"/>
      <c r="AH44" s="2"/>
      <c r="AI44" s="2"/>
    </row>
    <row r="45" spans="1:35" ht="30" customHeight="1" thickBot="1" x14ac:dyDescent="0.3">
      <c r="B45" s="289" t="s">
        <v>24</v>
      </c>
      <c r="C45" s="273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4"/>
      <c r="Q45" s="108"/>
      <c r="R45" s="272" t="s">
        <v>28</v>
      </c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4"/>
      <c r="AG45" s="108"/>
      <c r="AH45" s="108"/>
      <c r="AI45" s="173"/>
    </row>
    <row r="46" spans="1:35" ht="39.950000000000003" customHeight="1" thickBot="1" x14ac:dyDescent="0.3">
      <c r="B46" s="67" t="s">
        <v>0</v>
      </c>
      <c r="C46" s="64" t="s">
        <v>1</v>
      </c>
      <c r="D46" s="64" t="s">
        <v>2</v>
      </c>
      <c r="E46" s="292" t="s">
        <v>5</v>
      </c>
      <c r="F46" s="292"/>
      <c r="G46" s="283" t="s">
        <v>9</v>
      </c>
      <c r="H46" s="284"/>
      <c r="I46" s="283" t="s">
        <v>6</v>
      </c>
      <c r="J46" s="284"/>
      <c r="K46" s="286" t="s">
        <v>3</v>
      </c>
      <c r="L46" s="287"/>
      <c r="M46" s="288"/>
      <c r="N46" s="290" t="s">
        <v>25</v>
      </c>
      <c r="O46" s="291"/>
      <c r="P46" s="291"/>
      <c r="Q46" s="122"/>
      <c r="R46" s="124" t="s">
        <v>0</v>
      </c>
      <c r="S46" s="158" t="s">
        <v>1</v>
      </c>
      <c r="T46" s="128" t="s">
        <v>2</v>
      </c>
      <c r="U46" s="275" t="s">
        <v>5</v>
      </c>
      <c r="V46" s="276"/>
      <c r="W46" s="282" t="s">
        <v>26</v>
      </c>
      <c r="X46" s="276"/>
      <c r="Y46" s="266" t="s">
        <v>6</v>
      </c>
      <c r="Z46" s="266"/>
      <c r="AA46" s="257" t="s">
        <v>27</v>
      </c>
      <c r="AB46" s="258"/>
      <c r="AC46" s="259"/>
      <c r="AD46" s="277" t="s">
        <v>25</v>
      </c>
      <c r="AE46" s="278"/>
      <c r="AF46" s="279"/>
      <c r="AG46" s="96"/>
      <c r="AH46" s="96"/>
      <c r="AI46" s="173"/>
    </row>
    <row r="47" spans="1:35" ht="24.95" customHeight="1" thickBot="1" x14ac:dyDescent="0.3">
      <c r="B47" s="64"/>
      <c r="C47" s="64"/>
      <c r="D47" s="64"/>
      <c r="E47" s="5" t="s">
        <v>12</v>
      </c>
      <c r="F47" s="65" t="s">
        <v>19</v>
      </c>
      <c r="G47" s="5" t="s">
        <v>12</v>
      </c>
      <c r="H47" s="62" t="s">
        <v>19</v>
      </c>
      <c r="I47" s="5" t="s">
        <v>12</v>
      </c>
      <c r="J47" s="5" t="s">
        <v>19</v>
      </c>
      <c r="K47" s="5" t="s">
        <v>12</v>
      </c>
      <c r="L47" s="5" t="s">
        <v>19</v>
      </c>
      <c r="M47" s="61" t="s">
        <v>20</v>
      </c>
      <c r="N47" s="95" t="s">
        <v>12</v>
      </c>
      <c r="O47" s="95" t="s">
        <v>19</v>
      </c>
      <c r="P47" s="52" t="s">
        <v>22</v>
      </c>
      <c r="Q47" s="133"/>
      <c r="R47" s="125"/>
      <c r="S47" s="126"/>
      <c r="T47" s="107"/>
      <c r="U47" s="159" t="s">
        <v>12</v>
      </c>
      <c r="V47" s="139" t="s">
        <v>19</v>
      </c>
      <c r="W47" s="74" t="s">
        <v>12</v>
      </c>
      <c r="X47" s="143" t="s">
        <v>19</v>
      </c>
      <c r="Y47" s="74" t="s">
        <v>12</v>
      </c>
      <c r="Z47" s="109" t="s">
        <v>19</v>
      </c>
      <c r="AA47" s="74" t="s">
        <v>12</v>
      </c>
      <c r="AB47" s="95" t="s">
        <v>19</v>
      </c>
      <c r="AC47" s="109" t="s">
        <v>22</v>
      </c>
      <c r="AD47" s="74" t="s">
        <v>12</v>
      </c>
      <c r="AE47" s="95" t="s">
        <v>19</v>
      </c>
      <c r="AF47" s="109" t="s">
        <v>22</v>
      </c>
      <c r="AG47" s="114"/>
      <c r="AH47" s="116"/>
      <c r="AI47" s="173"/>
    </row>
    <row r="48" spans="1:35" x14ac:dyDescent="0.25">
      <c r="B48" s="36">
        <v>1</v>
      </c>
      <c r="C48" s="36" t="s">
        <v>10</v>
      </c>
      <c r="D48" s="220">
        <v>12</v>
      </c>
      <c r="E48" s="13">
        <v>4082</v>
      </c>
      <c r="F48" s="12">
        <f>E49-E48</f>
        <v>20</v>
      </c>
      <c r="G48" s="19">
        <v>2938</v>
      </c>
      <c r="H48" s="12">
        <f>G49-G48</f>
        <v>4</v>
      </c>
      <c r="I48" s="20">
        <v>822</v>
      </c>
      <c r="J48" s="8">
        <f>I49-I48</f>
        <v>4</v>
      </c>
      <c r="K48" s="98">
        <v>2328</v>
      </c>
      <c r="L48" s="100">
        <f>IF(K49&lt;&gt;0,K49-K48,0)</f>
        <v>19</v>
      </c>
      <c r="M48" s="101">
        <f>IF(K48&lt;&gt;"",SUM(M47,L48),"")</f>
        <v>19</v>
      </c>
      <c r="N48" s="86">
        <v>847</v>
      </c>
      <c r="O48" s="100">
        <f>IF(N49&lt;&gt;0,N49-N48,0)</f>
        <v>1</v>
      </c>
      <c r="P48" s="206">
        <f>IF(N48&lt;&gt;"",SUM(P47,O48),)</f>
        <v>1</v>
      </c>
      <c r="Q48" s="31"/>
      <c r="R48" s="156"/>
      <c r="S48" s="157"/>
      <c r="T48" s="80"/>
      <c r="U48" s="76"/>
      <c r="V48" s="80"/>
      <c r="W48" s="20"/>
      <c r="X48" s="8"/>
      <c r="Y48" s="76"/>
      <c r="Z48" s="80"/>
      <c r="AA48" s="76"/>
      <c r="AB48" s="100"/>
      <c r="AC48" s="101"/>
      <c r="AD48" s="76"/>
      <c r="AE48" s="161"/>
      <c r="AF48" s="101"/>
      <c r="AG48" s="69"/>
      <c r="AH48" s="104"/>
      <c r="AI48" s="173"/>
    </row>
    <row r="49" spans="2:34" x14ac:dyDescent="0.25">
      <c r="B49" s="37">
        <v>2</v>
      </c>
      <c r="C49" s="226" t="s">
        <v>10</v>
      </c>
      <c r="D49" s="226">
        <v>17</v>
      </c>
      <c r="E49" s="14">
        <v>4102</v>
      </c>
      <c r="F49" s="7">
        <f t="shared" ref="F49:F78" si="22">E50-E49</f>
        <v>15</v>
      </c>
      <c r="G49" s="18">
        <v>2942</v>
      </c>
      <c r="H49" s="10">
        <f t="shared" ref="H49:H78" si="23">G50-G49</f>
        <v>4</v>
      </c>
      <c r="I49" s="18">
        <v>826</v>
      </c>
      <c r="J49" s="7">
        <f t="shared" ref="J49:J78" si="24">I50-I49</f>
        <v>3</v>
      </c>
      <c r="K49" s="18">
        <v>2347</v>
      </c>
      <c r="L49" s="75">
        <f t="shared" ref="L49:L80" si="25">IF(K50&lt;&gt;0,K50-K49,0)</f>
        <v>14</v>
      </c>
      <c r="M49" s="72">
        <f t="shared" ref="M49:M78" si="26">IF(K49&lt;&gt;"",SUM(M48,L49),"")</f>
        <v>33</v>
      </c>
      <c r="N49" s="18">
        <v>848</v>
      </c>
      <c r="O49" s="75">
        <f t="shared" ref="O49:O78" si="27">IF(N50&lt;&gt;0,N50-N49,0)</f>
        <v>1</v>
      </c>
      <c r="P49" s="79">
        <f t="shared" ref="P49:P78" si="28">IF(N49&lt;&gt;"",SUM(P48,O49),)</f>
        <v>2</v>
      </c>
      <c r="Q49" s="31"/>
      <c r="R49" s="149"/>
      <c r="S49" s="150"/>
      <c r="T49" s="37"/>
      <c r="U49" s="85"/>
      <c r="V49" s="38"/>
      <c r="W49" s="19"/>
      <c r="X49" s="49"/>
      <c r="Y49" s="16"/>
      <c r="Z49" s="49"/>
      <c r="AA49" s="16"/>
      <c r="AB49" s="82"/>
      <c r="AC49" s="102"/>
      <c r="AD49" s="16"/>
      <c r="AE49" s="162"/>
      <c r="AF49" s="102"/>
      <c r="AG49" s="69"/>
      <c r="AH49" s="104"/>
    </row>
    <row r="50" spans="2:34" x14ac:dyDescent="0.25">
      <c r="B50" s="37">
        <v>3</v>
      </c>
      <c r="C50" s="226" t="s">
        <v>7</v>
      </c>
      <c r="D50" s="226">
        <v>9</v>
      </c>
      <c r="E50" s="15">
        <v>4117</v>
      </c>
      <c r="F50" s="7">
        <f t="shared" si="22"/>
        <v>23</v>
      </c>
      <c r="G50" s="14">
        <v>2946</v>
      </c>
      <c r="H50" s="10">
        <f t="shared" si="23"/>
        <v>8</v>
      </c>
      <c r="I50" s="18">
        <v>829</v>
      </c>
      <c r="J50" s="7">
        <f t="shared" si="24"/>
        <v>3</v>
      </c>
      <c r="K50" s="18">
        <v>2361</v>
      </c>
      <c r="L50" s="77">
        <f t="shared" si="25"/>
        <v>19</v>
      </c>
      <c r="M50" s="72">
        <f t="shared" si="26"/>
        <v>52</v>
      </c>
      <c r="N50" s="221">
        <v>849</v>
      </c>
      <c r="O50" s="78">
        <f t="shared" si="27"/>
        <v>4</v>
      </c>
      <c r="P50" s="186">
        <f t="shared" si="28"/>
        <v>6</v>
      </c>
      <c r="Q50" s="31"/>
      <c r="R50" s="153"/>
      <c r="S50" s="151"/>
      <c r="T50" s="25"/>
      <c r="U50" s="23"/>
      <c r="V50" s="7"/>
      <c r="W50" s="18"/>
      <c r="X50" s="27"/>
      <c r="Y50" s="14"/>
      <c r="Z50" s="27"/>
      <c r="AA50" s="14"/>
      <c r="AB50" s="77"/>
      <c r="AC50" s="72"/>
      <c r="AD50" s="14"/>
      <c r="AE50" s="163"/>
      <c r="AF50" s="72"/>
      <c r="AG50" s="69"/>
      <c r="AH50" s="104"/>
    </row>
    <row r="51" spans="2:34" x14ac:dyDescent="0.25">
      <c r="B51" s="31">
        <v>4</v>
      </c>
      <c r="C51" s="225" t="s">
        <v>8</v>
      </c>
      <c r="D51" s="225">
        <v>8</v>
      </c>
      <c r="E51" s="14">
        <v>4140</v>
      </c>
      <c r="F51" s="77">
        <f t="shared" si="22"/>
        <v>25</v>
      </c>
      <c r="G51" s="18">
        <v>2954</v>
      </c>
      <c r="H51" s="10">
        <f t="shared" si="23"/>
        <v>10</v>
      </c>
      <c r="I51" s="221">
        <v>832</v>
      </c>
      <c r="J51" s="9">
        <f t="shared" si="24"/>
        <v>4</v>
      </c>
      <c r="K51" s="221">
        <v>2380</v>
      </c>
      <c r="L51" s="75">
        <f t="shared" si="25"/>
        <v>19</v>
      </c>
      <c r="M51" s="72">
        <f t="shared" si="26"/>
        <v>71</v>
      </c>
      <c r="N51" s="66">
        <v>853</v>
      </c>
      <c r="O51" s="77">
        <f t="shared" si="27"/>
        <v>5</v>
      </c>
      <c r="P51" s="71">
        <f t="shared" si="28"/>
        <v>11</v>
      </c>
      <c r="Q51" s="31"/>
      <c r="R51" s="153"/>
      <c r="S51" s="151"/>
      <c r="T51" s="25"/>
      <c r="U51" s="23"/>
      <c r="V51" s="7"/>
      <c r="W51" s="18"/>
      <c r="X51" s="27"/>
      <c r="Y51" s="14"/>
      <c r="Z51" s="27"/>
      <c r="AA51" s="14"/>
      <c r="AB51" s="77"/>
      <c r="AC51" s="72"/>
      <c r="AD51" s="14"/>
      <c r="AE51" s="163" t="str">
        <f t="shared" ref="AE51:AE78" si="29">IF(AC51&lt;&gt;"",SUM(AE50,AD51),"")</f>
        <v/>
      </c>
      <c r="AF51" s="72"/>
      <c r="AG51" s="137"/>
      <c r="AH51" s="104" t="str">
        <f t="shared" ref="AH51:AH78" si="30">IF(AF51&lt;&gt;"",SUM(AH50,AG51),"")</f>
        <v/>
      </c>
    </row>
    <row r="52" spans="2:34" x14ac:dyDescent="0.25">
      <c r="B52" s="25">
        <v>5</v>
      </c>
      <c r="C52" s="226" t="s">
        <v>8</v>
      </c>
      <c r="D52" s="226">
        <v>9</v>
      </c>
      <c r="E52" s="14">
        <v>4165</v>
      </c>
      <c r="F52" s="7">
        <f t="shared" si="22"/>
        <v>17</v>
      </c>
      <c r="G52" s="14">
        <v>2964</v>
      </c>
      <c r="H52" s="10">
        <f t="shared" si="23"/>
        <v>14</v>
      </c>
      <c r="I52" s="18">
        <v>836</v>
      </c>
      <c r="J52" s="7">
        <f t="shared" si="24"/>
        <v>3</v>
      </c>
      <c r="K52" s="66">
        <v>2399</v>
      </c>
      <c r="L52" s="77">
        <f t="shared" si="25"/>
        <v>9</v>
      </c>
      <c r="M52" s="72">
        <f t="shared" si="26"/>
        <v>80</v>
      </c>
      <c r="N52" s="18">
        <v>858</v>
      </c>
      <c r="O52" s="77">
        <f t="shared" si="27"/>
        <v>9</v>
      </c>
      <c r="P52" s="71">
        <f t="shared" si="28"/>
        <v>20</v>
      </c>
      <c r="Q52" s="31"/>
      <c r="R52" s="153"/>
      <c r="S52" s="151"/>
      <c r="T52" s="25"/>
      <c r="U52" s="23"/>
      <c r="V52" s="7"/>
      <c r="W52" s="18"/>
      <c r="X52" s="27"/>
      <c r="Y52" s="14"/>
      <c r="Z52" s="27"/>
      <c r="AA52" s="14"/>
      <c r="AB52" s="77"/>
      <c r="AC52" s="72"/>
      <c r="AD52" s="14"/>
      <c r="AE52" s="163" t="str">
        <f t="shared" si="29"/>
        <v/>
      </c>
      <c r="AF52" s="72"/>
      <c r="AG52" s="137"/>
      <c r="AH52" s="104" t="str">
        <f t="shared" si="30"/>
        <v/>
      </c>
    </row>
    <row r="53" spans="2:34" x14ac:dyDescent="0.25">
      <c r="B53" s="31">
        <v>6</v>
      </c>
      <c r="C53" s="225" t="s">
        <v>8</v>
      </c>
      <c r="D53" s="225">
        <v>16</v>
      </c>
      <c r="E53" s="15">
        <v>4182</v>
      </c>
      <c r="F53" s="7">
        <f t="shared" si="22"/>
        <v>15</v>
      </c>
      <c r="G53" s="14">
        <v>2978</v>
      </c>
      <c r="H53" s="10">
        <f t="shared" si="23"/>
        <v>4</v>
      </c>
      <c r="I53" s="221">
        <v>839</v>
      </c>
      <c r="J53" s="7">
        <f t="shared" si="24"/>
        <v>4</v>
      </c>
      <c r="K53" s="14">
        <v>2408</v>
      </c>
      <c r="L53" s="75">
        <f t="shared" si="25"/>
        <v>14</v>
      </c>
      <c r="M53" s="72">
        <f t="shared" si="26"/>
        <v>94</v>
      </c>
      <c r="N53" s="18">
        <v>867</v>
      </c>
      <c r="O53" s="77">
        <f t="shared" si="27"/>
        <v>1</v>
      </c>
      <c r="P53" s="71">
        <f t="shared" si="28"/>
        <v>21</v>
      </c>
      <c r="Q53" s="31"/>
      <c r="R53" s="153"/>
      <c r="S53" s="151"/>
      <c r="T53" s="25"/>
      <c r="U53" s="155"/>
      <c r="V53" s="7"/>
      <c r="W53" s="18"/>
      <c r="X53" s="27"/>
      <c r="Y53" s="14"/>
      <c r="Z53" s="27"/>
      <c r="AA53" s="14"/>
      <c r="AB53" s="77"/>
      <c r="AC53" s="72"/>
      <c r="AD53" s="14"/>
      <c r="AE53" s="163" t="str">
        <f t="shared" si="29"/>
        <v/>
      </c>
      <c r="AF53" s="72"/>
      <c r="AG53" s="69"/>
      <c r="AH53" s="104" t="str">
        <f t="shared" si="30"/>
        <v/>
      </c>
    </row>
    <row r="54" spans="2:34" x14ac:dyDescent="0.25">
      <c r="B54" s="25">
        <v>7</v>
      </c>
      <c r="C54" s="226" t="s">
        <v>7</v>
      </c>
      <c r="D54" s="226">
        <v>14</v>
      </c>
      <c r="E54" s="14">
        <v>4197</v>
      </c>
      <c r="F54" s="7">
        <f t="shared" si="22"/>
        <v>16</v>
      </c>
      <c r="G54" s="14">
        <v>2982</v>
      </c>
      <c r="H54" s="10">
        <f t="shared" si="23"/>
        <v>12</v>
      </c>
      <c r="I54" s="18">
        <v>843</v>
      </c>
      <c r="J54" s="9">
        <f t="shared" si="24"/>
        <v>3</v>
      </c>
      <c r="K54" s="66">
        <v>2422</v>
      </c>
      <c r="L54" s="78">
        <f t="shared" si="25"/>
        <v>9</v>
      </c>
      <c r="M54" s="72">
        <f t="shared" si="26"/>
        <v>103</v>
      </c>
      <c r="N54" s="14">
        <v>868</v>
      </c>
      <c r="O54" s="77">
        <f t="shared" si="27"/>
        <v>6</v>
      </c>
      <c r="P54" s="71">
        <f t="shared" si="28"/>
        <v>27</v>
      </c>
      <c r="Q54" s="31"/>
      <c r="R54" s="153"/>
      <c r="S54" s="151"/>
      <c r="T54" s="25"/>
      <c r="U54" s="14"/>
      <c r="V54" s="27"/>
      <c r="W54" s="14"/>
      <c r="X54" s="27"/>
      <c r="Y54" s="14"/>
      <c r="Z54" s="27"/>
      <c r="AA54" s="18"/>
      <c r="AB54" s="77"/>
      <c r="AC54" s="72"/>
      <c r="AD54" s="14"/>
      <c r="AE54" s="163" t="str">
        <f t="shared" si="29"/>
        <v/>
      </c>
      <c r="AF54" s="72"/>
      <c r="AG54" s="69"/>
      <c r="AH54" s="104" t="str">
        <f t="shared" si="30"/>
        <v/>
      </c>
    </row>
    <row r="55" spans="2:34" x14ac:dyDescent="0.25">
      <c r="B55" s="31">
        <v>8</v>
      </c>
      <c r="C55" s="225" t="s">
        <v>8</v>
      </c>
      <c r="D55" s="225">
        <v>12</v>
      </c>
      <c r="E55" s="15">
        <v>4213</v>
      </c>
      <c r="F55" s="7">
        <f t="shared" si="22"/>
        <v>22</v>
      </c>
      <c r="G55" s="14">
        <v>2994</v>
      </c>
      <c r="H55" s="7">
        <f t="shared" si="23"/>
        <v>11</v>
      </c>
      <c r="I55" s="221">
        <v>846</v>
      </c>
      <c r="J55" s="10">
        <f t="shared" si="24"/>
        <v>4</v>
      </c>
      <c r="K55" s="14">
        <v>2431</v>
      </c>
      <c r="L55" s="78">
        <f t="shared" si="25"/>
        <v>16</v>
      </c>
      <c r="M55" s="102">
        <f t="shared" si="26"/>
        <v>119</v>
      </c>
      <c r="N55" s="16">
        <v>874</v>
      </c>
      <c r="O55" s="77">
        <f t="shared" si="27"/>
        <v>6</v>
      </c>
      <c r="P55" s="71">
        <f t="shared" si="28"/>
        <v>33</v>
      </c>
      <c r="Q55" s="31"/>
      <c r="R55" s="152"/>
      <c r="S55" s="150"/>
      <c r="T55" s="37"/>
      <c r="U55" s="16"/>
      <c r="V55" s="49"/>
      <c r="W55" s="16"/>
      <c r="X55" s="49"/>
      <c r="Y55" s="16"/>
      <c r="Z55" s="49"/>
      <c r="AA55" s="19"/>
      <c r="AB55" s="82"/>
      <c r="AC55" s="102"/>
      <c r="AD55" s="16"/>
      <c r="AE55" s="162" t="str">
        <f t="shared" si="29"/>
        <v/>
      </c>
      <c r="AF55" s="102"/>
      <c r="AG55" s="69"/>
      <c r="AH55" s="104" t="str">
        <f t="shared" si="30"/>
        <v/>
      </c>
    </row>
    <row r="56" spans="2:34" x14ac:dyDescent="0.25">
      <c r="B56" s="25">
        <v>9</v>
      </c>
      <c r="C56" s="226" t="s">
        <v>8</v>
      </c>
      <c r="D56" s="226">
        <v>9</v>
      </c>
      <c r="E56" s="14">
        <v>4235</v>
      </c>
      <c r="F56" s="7">
        <f t="shared" si="22"/>
        <v>20</v>
      </c>
      <c r="G56" s="18">
        <v>3005</v>
      </c>
      <c r="H56" s="7">
        <f t="shared" si="23"/>
        <v>14</v>
      </c>
      <c r="I56" s="18">
        <v>850</v>
      </c>
      <c r="J56" s="10">
        <f t="shared" si="24"/>
        <v>4</v>
      </c>
      <c r="K56" s="14">
        <v>2447</v>
      </c>
      <c r="L56" s="77">
        <f t="shared" si="25"/>
        <v>13</v>
      </c>
      <c r="M56" s="72">
        <f t="shared" si="26"/>
        <v>132</v>
      </c>
      <c r="N56" s="14">
        <v>880</v>
      </c>
      <c r="O56" s="77">
        <f t="shared" si="27"/>
        <v>8</v>
      </c>
      <c r="P56" s="71">
        <f t="shared" si="28"/>
        <v>41</v>
      </c>
      <c r="Q56" s="31"/>
      <c r="R56" s="153"/>
      <c r="S56" s="151"/>
      <c r="T56" s="25"/>
      <c r="U56" s="14"/>
      <c r="V56" s="27"/>
      <c r="W56" s="14"/>
      <c r="X56" s="7"/>
      <c r="Y56" s="14"/>
      <c r="Z56" s="27"/>
      <c r="AA56" s="18"/>
      <c r="AB56" s="77"/>
      <c r="AC56" s="72"/>
      <c r="AD56" s="14"/>
      <c r="AE56" s="163" t="str">
        <f t="shared" si="29"/>
        <v/>
      </c>
      <c r="AF56" s="72"/>
      <c r="AG56" s="69"/>
      <c r="AH56" s="104" t="str">
        <f t="shared" si="30"/>
        <v/>
      </c>
    </row>
    <row r="57" spans="2:34" x14ac:dyDescent="0.25">
      <c r="B57" s="31">
        <v>10</v>
      </c>
      <c r="C57" s="225" t="s">
        <v>8</v>
      </c>
      <c r="D57" s="225">
        <v>9</v>
      </c>
      <c r="E57" s="15">
        <v>4255</v>
      </c>
      <c r="F57" s="7">
        <f t="shared" si="22"/>
        <v>18</v>
      </c>
      <c r="G57" s="18">
        <v>3019</v>
      </c>
      <c r="H57" s="9">
        <f t="shared" si="23"/>
        <v>14</v>
      </c>
      <c r="I57" s="18">
        <v>854</v>
      </c>
      <c r="J57" s="7">
        <f t="shared" si="24"/>
        <v>3</v>
      </c>
      <c r="K57" s="14">
        <v>2460</v>
      </c>
      <c r="L57" s="75">
        <f t="shared" si="25"/>
        <v>12</v>
      </c>
      <c r="M57" s="72">
        <f t="shared" si="26"/>
        <v>144</v>
      </c>
      <c r="N57" s="14">
        <v>888</v>
      </c>
      <c r="O57" s="77">
        <f t="shared" si="27"/>
        <v>5</v>
      </c>
      <c r="P57" s="71">
        <f t="shared" si="28"/>
        <v>46</v>
      </c>
      <c r="Q57" s="31"/>
      <c r="R57" s="152"/>
      <c r="S57" s="150"/>
      <c r="T57" s="37"/>
      <c r="U57" s="16"/>
      <c r="V57" s="49"/>
      <c r="W57" s="16"/>
      <c r="X57" s="38"/>
      <c r="Y57" s="16"/>
      <c r="Z57" s="49"/>
      <c r="AA57" s="19"/>
      <c r="AB57" s="82"/>
      <c r="AC57" s="102"/>
      <c r="AD57" s="16"/>
      <c r="AE57" s="162" t="str">
        <f t="shared" si="29"/>
        <v/>
      </c>
      <c r="AF57" s="102"/>
      <c r="AG57" s="69"/>
      <c r="AH57" s="104" t="str">
        <f t="shared" si="30"/>
        <v/>
      </c>
    </row>
    <row r="58" spans="2:34" x14ac:dyDescent="0.25">
      <c r="B58" s="25">
        <v>11</v>
      </c>
      <c r="C58" s="226" t="s">
        <v>33</v>
      </c>
      <c r="D58" s="226">
        <v>14</v>
      </c>
      <c r="E58" s="14">
        <v>4273</v>
      </c>
      <c r="F58" s="9">
        <f t="shared" si="22"/>
        <v>20</v>
      </c>
      <c r="G58" s="18">
        <v>3033</v>
      </c>
      <c r="H58" s="10">
        <f t="shared" si="23"/>
        <v>6</v>
      </c>
      <c r="I58" s="18">
        <v>857</v>
      </c>
      <c r="J58" s="9">
        <f t="shared" si="24"/>
        <v>5</v>
      </c>
      <c r="K58" s="221">
        <v>2472</v>
      </c>
      <c r="L58" s="77">
        <f t="shared" si="25"/>
        <v>19</v>
      </c>
      <c r="M58" s="72">
        <f t="shared" si="26"/>
        <v>163</v>
      </c>
      <c r="N58" s="14">
        <v>893</v>
      </c>
      <c r="O58" s="77">
        <f t="shared" si="27"/>
        <v>2</v>
      </c>
      <c r="P58" s="71">
        <f t="shared" si="28"/>
        <v>48</v>
      </c>
      <c r="Q58" s="31"/>
      <c r="R58" s="123"/>
      <c r="S58" s="127"/>
      <c r="T58" s="31"/>
      <c r="U58" s="15"/>
      <c r="V58" s="138"/>
      <c r="W58" s="15"/>
      <c r="X58" s="9"/>
      <c r="Y58" s="15"/>
      <c r="Z58" s="138"/>
      <c r="AA58" s="21"/>
      <c r="AB58" s="75"/>
      <c r="AC58" s="103"/>
      <c r="AD58" s="15"/>
      <c r="AE58" s="164" t="str">
        <f t="shared" si="29"/>
        <v/>
      </c>
      <c r="AF58" s="103"/>
      <c r="AG58" s="69"/>
      <c r="AH58" s="104" t="str">
        <f t="shared" si="30"/>
        <v/>
      </c>
    </row>
    <row r="59" spans="2:34" x14ac:dyDescent="0.25">
      <c r="B59" s="28">
        <v>12</v>
      </c>
      <c r="C59" s="225" t="s">
        <v>33</v>
      </c>
      <c r="D59" s="225">
        <v>12</v>
      </c>
      <c r="E59" s="15">
        <v>4293</v>
      </c>
      <c r="F59" s="7">
        <f t="shared" si="22"/>
        <v>22</v>
      </c>
      <c r="G59" s="18">
        <v>3039</v>
      </c>
      <c r="H59" s="10">
        <f t="shared" si="23"/>
        <v>9</v>
      </c>
      <c r="I59" s="221">
        <v>862</v>
      </c>
      <c r="J59" s="10">
        <f t="shared" si="24"/>
        <v>4</v>
      </c>
      <c r="K59" s="14">
        <v>2491</v>
      </c>
      <c r="L59" s="75">
        <f t="shared" si="25"/>
        <v>16</v>
      </c>
      <c r="M59" s="72">
        <f t="shared" si="26"/>
        <v>179</v>
      </c>
      <c r="N59" s="14">
        <v>895</v>
      </c>
      <c r="O59" s="77">
        <f t="shared" si="27"/>
        <v>5</v>
      </c>
      <c r="P59" s="71">
        <f t="shared" si="28"/>
        <v>53</v>
      </c>
      <c r="Q59" s="31"/>
      <c r="R59" s="153"/>
      <c r="S59" s="151"/>
      <c r="T59" s="25"/>
      <c r="U59" s="14"/>
      <c r="V59" s="27"/>
      <c r="W59" s="14"/>
      <c r="X59" s="7"/>
      <c r="Y59" s="14"/>
      <c r="Z59" s="27"/>
      <c r="AA59" s="18"/>
      <c r="AB59" s="77"/>
      <c r="AC59" s="72"/>
      <c r="AD59" s="14"/>
      <c r="AE59" s="163" t="str">
        <f t="shared" si="29"/>
        <v/>
      </c>
      <c r="AF59" s="72"/>
      <c r="AG59" s="69"/>
      <c r="AH59" s="104" t="str">
        <f t="shared" si="30"/>
        <v/>
      </c>
    </row>
    <row r="60" spans="2:34" x14ac:dyDescent="0.25">
      <c r="B60" s="25">
        <v>13</v>
      </c>
      <c r="C60" s="226" t="s">
        <v>33</v>
      </c>
      <c r="D60" s="226">
        <v>13</v>
      </c>
      <c r="E60" s="14">
        <v>4315</v>
      </c>
      <c r="F60" s="7">
        <f t="shared" si="22"/>
        <v>18</v>
      </c>
      <c r="G60" s="18">
        <v>3048</v>
      </c>
      <c r="H60" s="10">
        <f t="shared" si="23"/>
        <v>4</v>
      </c>
      <c r="I60" s="18">
        <v>866</v>
      </c>
      <c r="J60" s="10">
        <f t="shared" si="24"/>
        <v>4</v>
      </c>
      <c r="K60" s="14">
        <v>2507</v>
      </c>
      <c r="L60" s="78">
        <f t="shared" si="25"/>
        <v>17</v>
      </c>
      <c r="M60" s="72">
        <f t="shared" si="26"/>
        <v>196</v>
      </c>
      <c r="N60" s="16">
        <v>900</v>
      </c>
      <c r="O60" s="77">
        <f t="shared" si="27"/>
        <v>2</v>
      </c>
      <c r="P60" s="71">
        <f t="shared" si="28"/>
        <v>55</v>
      </c>
      <c r="Q60" s="31"/>
      <c r="R60" s="123"/>
      <c r="S60" s="127"/>
      <c r="T60" s="31"/>
      <c r="U60" s="15"/>
      <c r="V60" s="41"/>
      <c r="W60" s="15"/>
      <c r="X60" s="9"/>
      <c r="Y60" s="15"/>
      <c r="Z60" s="138"/>
      <c r="AA60" s="21"/>
      <c r="AB60" s="75"/>
      <c r="AC60" s="103"/>
      <c r="AD60" s="15"/>
      <c r="AE60" s="162" t="str">
        <f t="shared" si="29"/>
        <v/>
      </c>
      <c r="AF60" s="103"/>
      <c r="AG60" s="69"/>
      <c r="AH60" s="104" t="str">
        <f t="shared" si="30"/>
        <v/>
      </c>
    </row>
    <row r="61" spans="2:34" x14ac:dyDescent="0.25">
      <c r="B61" s="31">
        <v>14</v>
      </c>
      <c r="C61" s="225" t="s">
        <v>10</v>
      </c>
      <c r="D61" s="225">
        <v>145</v>
      </c>
      <c r="E61" s="15">
        <v>4333</v>
      </c>
      <c r="F61" s="7">
        <f t="shared" si="22"/>
        <v>15</v>
      </c>
      <c r="G61" s="19">
        <v>3052</v>
      </c>
      <c r="H61" s="7">
        <f t="shared" si="23"/>
        <v>2</v>
      </c>
      <c r="I61" s="221">
        <v>870</v>
      </c>
      <c r="J61" s="10">
        <f t="shared" si="24"/>
        <v>3</v>
      </c>
      <c r="K61" s="17">
        <v>2524</v>
      </c>
      <c r="L61" s="78">
        <f t="shared" si="25"/>
        <v>15</v>
      </c>
      <c r="M61" s="72">
        <f t="shared" si="26"/>
        <v>211</v>
      </c>
      <c r="N61" s="14">
        <v>902</v>
      </c>
      <c r="O61" s="77">
        <f t="shared" si="27"/>
        <v>0</v>
      </c>
      <c r="P61" s="71">
        <f t="shared" si="28"/>
        <v>55</v>
      </c>
      <c r="Q61" s="31"/>
      <c r="R61" s="153"/>
      <c r="S61" s="151"/>
      <c r="T61" s="25"/>
      <c r="U61" s="14"/>
      <c r="V61" s="27"/>
      <c r="W61" s="14"/>
      <c r="X61" s="7"/>
      <c r="Y61" s="14"/>
      <c r="Z61" s="27"/>
      <c r="AA61" s="18"/>
      <c r="AB61" s="77"/>
      <c r="AC61" s="72"/>
      <c r="AD61" s="14"/>
      <c r="AE61" s="163" t="str">
        <f t="shared" si="29"/>
        <v/>
      </c>
      <c r="AF61" s="72"/>
      <c r="AG61" s="69"/>
      <c r="AH61" s="104" t="str">
        <f t="shared" si="30"/>
        <v/>
      </c>
    </row>
    <row r="62" spans="2:34" x14ac:dyDescent="0.25">
      <c r="B62" s="25">
        <v>15</v>
      </c>
      <c r="C62" s="226" t="s">
        <v>10</v>
      </c>
      <c r="D62" s="226">
        <v>16</v>
      </c>
      <c r="E62" s="14">
        <v>4348</v>
      </c>
      <c r="F62" s="7">
        <f t="shared" si="22"/>
        <v>14</v>
      </c>
      <c r="G62" s="18">
        <v>3054</v>
      </c>
      <c r="H62" s="7">
        <f t="shared" si="23"/>
        <v>3</v>
      </c>
      <c r="I62" s="14">
        <v>873</v>
      </c>
      <c r="J62" s="7">
        <f t="shared" si="24"/>
        <v>4</v>
      </c>
      <c r="K62" s="14">
        <v>2539</v>
      </c>
      <c r="L62" s="78">
        <f t="shared" si="25"/>
        <v>14</v>
      </c>
      <c r="M62" s="72">
        <f t="shared" si="26"/>
        <v>225</v>
      </c>
      <c r="N62" s="14">
        <v>902</v>
      </c>
      <c r="O62" s="77">
        <f t="shared" si="27"/>
        <v>0</v>
      </c>
      <c r="P62" s="71">
        <f t="shared" si="28"/>
        <v>55</v>
      </c>
      <c r="Q62" s="31"/>
      <c r="R62" s="123"/>
      <c r="S62" s="127"/>
      <c r="T62" s="31"/>
      <c r="U62" s="15"/>
      <c r="V62" s="41"/>
      <c r="W62" s="15"/>
      <c r="X62" s="9"/>
      <c r="Y62" s="15"/>
      <c r="Z62" s="27"/>
      <c r="AA62" s="21"/>
      <c r="AB62" s="75"/>
      <c r="AC62" s="103"/>
      <c r="AD62" s="15"/>
      <c r="AE62" s="164" t="str">
        <f t="shared" si="29"/>
        <v/>
      </c>
      <c r="AF62" s="103"/>
      <c r="AG62" s="69"/>
      <c r="AH62" s="104" t="str">
        <f t="shared" si="30"/>
        <v/>
      </c>
    </row>
    <row r="63" spans="2:34" x14ac:dyDescent="0.25">
      <c r="B63" s="31">
        <v>16</v>
      </c>
      <c r="C63" s="225" t="s">
        <v>33</v>
      </c>
      <c r="D63" s="225">
        <v>15</v>
      </c>
      <c r="E63" s="15">
        <v>4362</v>
      </c>
      <c r="F63" s="7">
        <f t="shared" si="22"/>
        <v>16</v>
      </c>
      <c r="G63" s="18">
        <v>3057</v>
      </c>
      <c r="H63" s="7">
        <f t="shared" si="23"/>
        <v>5</v>
      </c>
      <c r="I63" s="15">
        <v>877</v>
      </c>
      <c r="J63" s="9">
        <f t="shared" si="24"/>
        <v>3</v>
      </c>
      <c r="K63" s="15">
        <v>2553</v>
      </c>
      <c r="L63" s="78">
        <f t="shared" si="25"/>
        <v>14</v>
      </c>
      <c r="M63" s="72">
        <f t="shared" si="26"/>
        <v>239</v>
      </c>
      <c r="N63" s="14">
        <v>902</v>
      </c>
      <c r="O63" s="77">
        <f t="shared" si="27"/>
        <v>1</v>
      </c>
      <c r="P63" s="71">
        <f t="shared" si="28"/>
        <v>56</v>
      </c>
      <c r="Q63" s="31"/>
      <c r="R63" s="153"/>
      <c r="S63" s="151"/>
      <c r="T63" s="25"/>
      <c r="U63" s="14"/>
      <c r="V63" s="27"/>
      <c r="W63" s="14"/>
      <c r="X63" s="7"/>
      <c r="Y63" s="14"/>
      <c r="Z63" s="27"/>
      <c r="AA63" s="18"/>
      <c r="AB63" s="77"/>
      <c r="AC63" s="72"/>
      <c r="AD63" s="14"/>
      <c r="AE63" s="163" t="str">
        <f t="shared" si="29"/>
        <v/>
      </c>
      <c r="AF63" s="72"/>
      <c r="AG63" s="69"/>
      <c r="AH63" s="104" t="str">
        <f t="shared" si="30"/>
        <v/>
      </c>
    </row>
    <row r="64" spans="2:34" x14ac:dyDescent="0.25">
      <c r="B64" s="25">
        <v>17</v>
      </c>
      <c r="C64" s="226" t="s">
        <v>8</v>
      </c>
      <c r="D64" s="226">
        <v>10</v>
      </c>
      <c r="E64" s="14">
        <v>4378</v>
      </c>
      <c r="F64" s="7">
        <f t="shared" si="22"/>
        <v>17</v>
      </c>
      <c r="G64" s="14">
        <v>3062</v>
      </c>
      <c r="H64" s="7">
        <f t="shared" si="23"/>
        <v>12</v>
      </c>
      <c r="I64" s="14">
        <v>880</v>
      </c>
      <c r="J64" s="10">
        <f t="shared" si="24"/>
        <v>5</v>
      </c>
      <c r="K64" s="17">
        <v>2567</v>
      </c>
      <c r="L64" s="78">
        <f t="shared" si="25"/>
        <v>11</v>
      </c>
      <c r="M64" s="72">
        <f t="shared" si="26"/>
        <v>250</v>
      </c>
      <c r="N64" s="14">
        <v>903</v>
      </c>
      <c r="O64" s="77">
        <f t="shared" si="27"/>
        <v>7</v>
      </c>
      <c r="P64" s="71">
        <f t="shared" si="28"/>
        <v>63</v>
      </c>
      <c r="Q64" s="31"/>
      <c r="R64" s="123"/>
      <c r="S64" s="127"/>
      <c r="T64" s="41"/>
      <c r="U64" s="15"/>
      <c r="V64" s="41"/>
      <c r="W64" s="15"/>
      <c r="X64" s="9"/>
      <c r="Y64" s="15"/>
      <c r="Z64" s="138"/>
      <c r="AA64" s="21"/>
      <c r="AB64" s="75"/>
      <c r="AC64" s="103"/>
      <c r="AD64" s="15"/>
      <c r="AE64" s="164" t="str">
        <f t="shared" si="29"/>
        <v/>
      </c>
      <c r="AF64" s="73"/>
      <c r="AG64" s="69"/>
      <c r="AH64" s="104" t="str">
        <f t="shared" si="30"/>
        <v/>
      </c>
    </row>
    <row r="65" spans="2:35" x14ac:dyDescent="0.25">
      <c r="B65" s="31">
        <v>18</v>
      </c>
      <c r="C65" s="225" t="s">
        <v>34</v>
      </c>
      <c r="D65" s="225">
        <v>15</v>
      </c>
      <c r="E65" s="15">
        <v>4395</v>
      </c>
      <c r="F65" s="7">
        <f t="shared" si="22"/>
        <v>15</v>
      </c>
      <c r="G65" s="14">
        <v>3074</v>
      </c>
      <c r="H65" s="7">
        <f t="shared" si="23"/>
        <v>10</v>
      </c>
      <c r="I65" s="15">
        <v>885</v>
      </c>
      <c r="J65" s="7">
        <f t="shared" si="24"/>
        <v>2</v>
      </c>
      <c r="K65" s="14">
        <v>2578</v>
      </c>
      <c r="L65" s="77">
        <f t="shared" si="25"/>
        <v>3</v>
      </c>
      <c r="M65" s="72">
        <f t="shared" si="26"/>
        <v>253</v>
      </c>
      <c r="N65" s="14">
        <v>910</v>
      </c>
      <c r="O65" s="77">
        <f t="shared" si="27"/>
        <v>6</v>
      </c>
      <c r="P65" s="71">
        <f t="shared" si="28"/>
        <v>69</v>
      </c>
      <c r="Q65" s="31"/>
      <c r="R65" s="153"/>
      <c r="S65" s="151"/>
      <c r="T65" s="25"/>
      <c r="U65" s="14"/>
      <c r="V65" s="27"/>
      <c r="W65" s="14"/>
      <c r="X65" s="7"/>
      <c r="Y65" s="14"/>
      <c r="Z65" s="27"/>
      <c r="AA65" s="18"/>
      <c r="AB65" s="77"/>
      <c r="AC65" s="72"/>
      <c r="AD65" s="14"/>
      <c r="AE65" s="163" t="str">
        <f t="shared" si="29"/>
        <v/>
      </c>
      <c r="AF65" s="72"/>
      <c r="AG65" s="69"/>
      <c r="AH65" s="104" t="str">
        <f t="shared" si="30"/>
        <v/>
      </c>
    </row>
    <row r="66" spans="2:35" x14ac:dyDescent="0.25">
      <c r="B66" s="25">
        <v>19</v>
      </c>
      <c r="C66" s="226" t="s">
        <v>10</v>
      </c>
      <c r="D66" s="226">
        <v>15</v>
      </c>
      <c r="E66" s="14">
        <v>4410</v>
      </c>
      <c r="F66" s="7">
        <f t="shared" si="22"/>
        <v>17</v>
      </c>
      <c r="G66" s="14">
        <v>3084</v>
      </c>
      <c r="H66" s="7">
        <f t="shared" si="23"/>
        <v>2</v>
      </c>
      <c r="I66" s="14">
        <v>887</v>
      </c>
      <c r="J66" s="7">
        <f t="shared" si="24"/>
        <v>4</v>
      </c>
      <c r="K66" s="17">
        <v>2581</v>
      </c>
      <c r="L66" s="77">
        <f t="shared" si="25"/>
        <v>23</v>
      </c>
      <c r="M66" s="72">
        <f t="shared" si="26"/>
        <v>276</v>
      </c>
      <c r="N66" s="14">
        <v>916</v>
      </c>
      <c r="O66" s="77">
        <f t="shared" si="27"/>
        <v>0</v>
      </c>
      <c r="P66" s="71">
        <f t="shared" si="28"/>
        <v>69</v>
      </c>
      <c r="Q66" s="31"/>
      <c r="R66" s="123"/>
      <c r="S66" s="127"/>
      <c r="T66" s="31"/>
      <c r="U66" s="15"/>
      <c r="V66" s="138"/>
      <c r="W66" s="15"/>
      <c r="X66" s="7"/>
      <c r="Y66" s="14"/>
      <c r="Z66" s="138"/>
      <c r="AA66" s="21"/>
      <c r="AB66" s="75"/>
      <c r="AC66" s="103"/>
      <c r="AD66" s="15"/>
      <c r="AE66" s="165" t="str">
        <f t="shared" si="29"/>
        <v/>
      </c>
      <c r="AF66" s="103"/>
      <c r="AG66" s="69"/>
      <c r="AH66" s="104" t="str">
        <f t="shared" si="30"/>
        <v/>
      </c>
    </row>
    <row r="67" spans="2:35" x14ac:dyDescent="0.25">
      <c r="B67" s="31">
        <v>20</v>
      </c>
      <c r="C67" s="225" t="s">
        <v>33</v>
      </c>
      <c r="D67" s="225">
        <v>15</v>
      </c>
      <c r="E67" s="15">
        <v>4427</v>
      </c>
      <c r="F67" s="7">
        <f t="shared" si="22"/>
        <v>18</v>
      </c>
      <c r="G67" s="14">
        <v>3086</v>
      </c>
      <c r="H67" s="7">
        <f t="shared" si="23"/>
        <v>2</v>
      </c>
      <c r="I67" s="15">
        <v>891</v>
      </c>
      <c r="J67" s="7">
        <v>3</v>
      </c>
      <c r="K67" s="14">
        <v>2604</v>
      </c>
      <c r="L67" s="77">
        <f t="shared" si="25"/>
        <v>18</v>
      </c>
      <c r="M67" s="72">
        <f t="shared" si="26"/>
        <v>294</v>
      </c>
      <c r="N67" s="14">
        <v>916</v>
      </c>
      <c r="O67" s="77">
        <f t="shared" si="27"/>
        <v>0</v>
      </c>
      <c r="P67" s="71">
        <f t="shared" si="28"/>
        <v>69</v>
      </c>
      <c r="Q67" s="31"/>
      <c r="R67" s="153"/>
      <c r="S67" s="151"/>
      <c r="T67" s="25"/>
      <c r="U67" s="14"/>
      <c r="V67" s="7"/>
      <c r="W67" s="14"/>
      <c r="X67" s="7"/>
      <c r="Y67" s="18"/>
      <c r="Z67" s="27"/>
      <c r="AA67" s="18"/>
      <c r="AB67" s="77"/>
      <c r="AC67" s="72"/>
      <c r="AD67" s="14"/>
      <c r="AE67" s="163" t="str">
        <f t="shared" si="29"/>
        <v/>
      </c>
      <c r="AF67" s="72"/>
      <c r="AG67" s="69"/>
      <c r="AH67" s="104" t="str">
        <f t="shared" si="30"/>
        <v/>
      </c>
    </row>
    <row r="68" spans="2:35" x14ac:dyDescent="0.25">
      <c r="B68" s="25">
        <v>21</v>
      </c>
      <c r="C68" s="226" t="s">
        <v>10</v>
      </c>
      <c r="D68" s="226">
        <v>15</v>
      </c>
      <c r="E68" s="14">
        <v>4445</v>
      </c>
      <c r="F68" s="7">
        <f t="shared" si="22"/>
        <v>16</v>
      </c>
      <c r="G68" s="14">
        <v>3088</v>
      </c>
      <c r="H68" s="7">
        <f t="shared" si="23"/>
        <v>2</v>
      </c>
      <c r="I68" s="14">
        <v>894</v>
      </c>
      <c r="J68" s="7">
        <f t="shared" si="24"/>
        <v>3</v>
      </c>
      <c r="K68" s="17">
        <v>2622</v>
      </c>
      <c r="L68" s="77">
        <f t="shared" si="25"/>
        <v>16</v>
      </c>
      <c r="M68" s="72">
        <f t="shared" si="26"/>
        <v>310</v>
      </c>
      <c r="N68" s="14">
        <v>916</v>
      </c>
      <c r="O68" s="77">
        <f t="shared" si="27"/>
        <v>1</v>
      </c>
      <c r="P68" s="71">
        <f t="shared" si="28"/>
        <v>70</v>
      </c>
      <c r="Q68" s="31"/>
      <c r="R68" s="123"/>
      <c r="S68" s="127"/>
      <c r="T68" s="31"/>
      <c r="U68" s="15"/>
      <c r="V68" s="41"/>
      <c r="W68" s="15"/>
      <c r="X68" s="9"/>
      <c r="Y68" s="21"/>
      <c r="Z68" s="138"/>
      <c r="AA68" s="21"/>
      <c r="AB68" s="75"/>
      <c r="AC68" s="103"/>
      <c r="AD68" s="15"/>
      <c r="AE68" s="164" t="str">
        <f t="shared" si="29"/>
        <v/>
      </c>
      <c r="AF68" s="103"/>
      <c r="AG68" s="69"/>
      <c r="AH68" s="104" t="str">
        <f t="shared" si="30"/>
        <v/>
      </c>
    </row>
    <row r="69" spans="2:35" x14ac:dyDescent="0.25">
      <c r="B69" s="31">
        <v>22</v>
      </c>
      <c r="C69" s="225" t="s">
        <v>8</v>
      </c>
      <c r="D69" s="225">
        <v>12</v>
      </c>
      <c r="E69" s="15">
        <v>4461</v>
      </c>
      <c r="F69" s="7">
        <f t="shared" si="22"/>
        <v>20</v>
      </c>
      <c r="G69" s="14">
        <v>3090</v>
      </c>
      <c r="H69" s="7">
        <f t="shared" si="23"/>
        <v>14</v>
      </c>
      <c r="I69" s="14">
        <v>897</v>
      </c>
      <c r="J69" s="7">
        <f t="shared" si="24"/>
        <v>4</v>
      </c>
      <c r="K69" s="14">
        <v>2638</v>
      </c>
      <c r="L69" s="77">
        <f t="shared" si="25"/>
        <v>12</v>
      </c>
      <c r="M69" s="72">
        <f t="shared" si="26"/>
        <v>322</v>
      </c>
      <c r="N69" s="14">
        <v>917</v>
      </c>
      <c r="O69" s="77">
        <f t="shared" si="27"/>
        <v>7</v>
      </c>
      <c r="P69" s="71">
        <f t="shared" si="28"/>
        <v>77</v>
      </c>
      <c r="Q69" s="31"/>
      <c r="R69" s="153"/>
      <c r="S69" s="151"/>
      <c r="T69" s="25"/>
      <c r="U69" s="14"/>
      <c r="V69" s="27"/>
      <c r="W69" s="14"/>
      <c r="X69" s="7"/>
      <c r="Y69" s="18"/>
      <c r="Z69" s="27"/>
      <c r="AA69" s="18"/>
      <c r="AB69" s="77"/>
      <c r="AC69" s="72"/>
      <c r="AD69" s="14"/>
      <c r="AE69" s="163" t="str">
        <f t="shared" si="29"/>
        <v/>
      </c>
      <c r="AF69" s="72"/>
      <c r="AG69" s="137"/>
      <c r="AH69" s="104" t="str">
        <f t="shared" si="30"/>
        <v/>
      </c>
    </row>
    <row r="70" spans="2:35" x14ac:dyDescent="0.25">
      <c r="B70" s="25">
        <v>23</v>
      </c>
      <c r="C70" s="226" t="s">
        <v>8</v>
      </c>
      <c r="D70" s="226">
        <v>12</v>
      </c>
      <c r="E70" s="14">
        <v>4481</v>
      </c>
      <c r="F70" s="7">
        <f t="shared" si="22"/>
        <v>18</v>
      </c>
      <c r="G70" s="14">
        <v>3104</v>
      </c>
      <c r="H70" s="7">
        <f t="shared" si="23"/>
        <v>6</v>
      </c>
      <c r="I70" s="16">
        <v>901</v>
      </c>
      <c r="J70" s="9">
        <f t="shared" si="24"/>
        <v>3</v>
      </c>
      <c r="K70" s="14">
        <v>2650</v>
      </c>
      <c r="L70" s="77">
        <f t="shared" si="25"/>
        <v>16</v>
      </c>
      <c r="M70" s="72">
        <f t="shared" si="26"/>
        <v>338</v>
      </c>
      <c r="N70" s="16">
        <v>924</v>
      </c>
      <c r="O70" s="77">
        <f t="shared" si="27"/>
        <v>2</v>
      </c>
      <c r="P70" s="71">
        <f t="shared" si="28"/>
        <v>79</v>
      </c>
      <c r="Q70" s="31"/>
      <c r="R70" s="123"/>
      <c r="S70" s="127"/>
      <c r="T70" s="31"/>
      <c r="U70" s="15"/>
      <c r="V70" s="41"/>
      <c r="W70" s="15"/>
      <c r="X70" s="9"/>
      <c r="Y70" s="21"/>
      <c r="Z70" s="138"/>
      <c r="AA70" s="21"/>
      <c r="AB70" s="75"/>
      <c r="AC70" s="103"/>
      <c r="AD70" s="15"/>
      <c r="AE70" s="164" t="str">
        <f t="shared" si="29"/>
        <v/>
      </c>
      <c r="AF70" s="103"/>
      <c r="AG70" s="137"/>
      <c r="AH70" s="104" t="str">
        <f t="shared" si="30"/>
        <v/>
      </c>
    </row>
    <row r="71" spans="2:35" x14ac:dyDescent="0.25">
      <c r="B71" s="25">
        <v>24</v>
      </c>
      <c r="C71" s="25" t="s">
        <v>33</v>
      </c>
      <c r="D71" s="226">
        <v>15</v>
      </c>
      <c r="E71" s="14">
        <v>4499</v>
      </c>
      <c r="F71" s="7">
        <f t="shared" si="22"/>
        <v>22</v>
      </c>
      <c r="G71" s="18">
        <v>3110</v>
      </c>
      <c r="H71" s="7">
        <f t="shared" si="23"/>
        <v>4</v>
      </c>
      <c r="I71" s="14">
        <v>904</v>
      </c>
      <c r="J71" s="10">
        <f t="shared" si="24"/>
        <v>4</v>
      </c>
      <c r="K71" s="14">
        <v>2666</v>
      </c>
      <c r="L71" s="77">
        <f t="shared" si="25"/>
        <v>21</v>
      </c>
      <c r="M71" s="72">
        <f t="shared" si="26"/>
        <v>359</v>
      </c>
      <c r="N71" s="14">
        <v>926</v>
      </c>
      <c r="O71" s="77">
        <f t="shared" si="27"/>
        <v>1</v>
      </c>
      <c r="P71" s="71">
        <f t="shared" si="28"/>
        <v>80</v>
      </c>
      <c r="Q71" s="31"/>
      <c r="R71" s="153"/>
      <c r="S71" s="151"/>
      <c r="T71" s="25"/>
      <c r="U71" s="14"/>
      <c r="V71" s="27"/>
      <c r="W71" s="14"/>
      <c r="X71" s="7"/>
      <c r="Y71" s="18"/>
      <c r="Z71" s="27"/>
      <c r="AA71" s="18"/>
      <c r="AB71" s="77"/>
      <c r="AC71" s="72"/>
      <c r="AD71" s="14"/>
      <c r="AE71" s="163" t="str">
        <f t="shared" si="29"/>
        <v/>
      </c>
      <c r="AF71" s="72"/>
      <c r="AG71" s="137"/>
      <c r="AH71" s="104" t="str">
        <f t="shared" si="30"/>
        <v/>
      </c>
    </row>
    <row r="72" spans="2:35" x14ac:dyDescent="0.25">
      <c r="B72" s="31">
        <v>25</v>
      </c>
      <c r="C72" s="225" t="s">
        <v>8</v>
      </c>
      <c r="D72" s="225">
        <v>8</v>
      </c>
      <c r="E72" s="15">
        <v>4521</v>
      </c>
      <c r="F72" s="7">
        <f t="shared" si="22"/>
        <v>18</v>
      </c>
      <c r="G72" s="14">
        <v>3114</v>
      </c>
      <c r="H72" s="7">
        <f t="shared" si="23"/>
        <v>13</v>
      </c>
      <c r="I72" s="15">
        <v>908</v>
      </c>
      <c r="J72" s="10">
        <f t="shared" si="24"/>
        <v>4</v>
      </c>
      <c r="K72" s="15">
        <v>2687</v>
      </c>
      <c r="L72" s="77">
        <f t="shared" si="25"/>
        <v>12</v>
      </c>
      <c r="M72" s="72">
        <f t="shared" si="26"/>
        <v>371</v>
      </c>
      <c r="N72" s="15">
        <v>927</v>
      </c>
      <c r="O72" s="77">
        <f t="shared" si="27"/>
        <v>7</v>
      </c>
      <c r="P72" s="71">
        <f t="shared" si="28"/>
        <v>87</v>
      </c>
      <c r="Q72" s="31"/>
      <c r="R72" s="123"/>
      <c r="S72" s="127"/>
      <c r="T72" s="31"/>
      <c r="U72" s="15"/>
      <c r="V72" s="41"/>
      <c r="W72" s="15"/>
      <c r="X72" s="7"/>
      <c r="Y72" s="21"/>
      <c r="Z72" s="138"/>
      <c r="AA72" s="21"/>
      <c r="AB72" s="75"/>
      <c r="AC72" s="103"/>
      <c r="AD72" s="15"/>
      <c r="AE72" s="162" t="str">
        <f t="shared" si="29"/>
        <v/>
      </c>
      <c r="AF72" s="72"/>
      <c r="AG72" s="69"/>
      <c r="AH72" s="104" t="str">
        <f t="shared" si="30"/>
        <v/>
      </c>
    </row>
    <row r="73" spans="2:35" x14ac:dyDescent="0.25">
      <c r="B73" s="25">
        <v>26</v>
      </c>
      <c r="C73" s="226" t="s">
        <v>7</v>
      </c>
      <c r="D73" s="226">
        <v>13</v>
      </c>
      <c r="E73" s="14">
        <v>4539</v>
      </c>
      <c r="F73" s="7">
        <f t="shared" si="22"/>
        <v>17</v>
      </c>
      <c r="G73" s="14">
        <v>3127</v>
      </c>
      <c r="H73" s="7">
        <f t="shared" si="23"/>
        <v>7</v>
      </c>
      <c r="I73" s="14">
        <v>912</v>
      </c>
      <c r="J73" s="7">
        <f t="shared" si="24"/>
        <v>4</v>
      </c>
      <c r="K73" s="14">
        <v>2699</v>
      </c>
      <c r="L73" s="77">
        <f t="shared" si="25"/>
        <v>14</v>
      </c>
      <c r="M73" s="72">
        <f t="shared" si="26"/>
        <v>385</v>
      </c>
      <c r="N73" s="14">
        <v>934</v>
      </c>
      <c r="O73" s="77">
        <f t="shared" si="27"/>
        <v>3</v>
      </c>
      <c r="P73" s="71">
        <f t="shared" si="28"/>
        <v>90</v>
      </c>
      <c r="Q73" s="31"/>
      <c r="R73" s="153"/>
      <c r="S73" s="151"/>
      <c r="T73" s="25"/>
      <c r="U73" s="14"/>
      <c r="V73" s="27"/>
      <c r="W73" s="14"/>
      <c r="X73" s="7"/>
      <c r="Y73" s="18"/>
      <c r="Z73" s="27"/>
      <c r="AA73" s="18"/>
      <c r="AB73" s="77"/>
      <c r="AC73" s="72"/>
      <c r="AD73" s="14"/>
      <c r="AE73" s="163" t="str">
        <f t="shared" si="29"/>
        <v/>
      </c>
      <c r="AF73" s="72"/>
      <c r="AG73" s="69"/>
      <c r="AH73" s="104" t="str">
        <f t="shared" si="30"/>
        <v/>
      </c>
    </row>
    <row r="74" spans="2:35" x14ac:dyDescent="0.25">
      <c r="B74" s="31">
        <v>27</v>
      </c>
      <c r="C74" s="225" t="s">
        <v>8</v>
      </c>
      <c r="D74" s="225">
        <v>9</v>
      </c>
      <c r="E74" s="15">
        <v>4556</v>
      </c>
      <c r="F74" s="7">
        <f t="shared" si="22"/>
        <v>18</v>
      </c>
      <c r="G74" s="14">
        <v>3134</v>
      </c>
      <c r="H74" s="7">
        <f t="shared" si="23"/>
        <v>11</v>
      </c>
      <c r="I74" s="15">
        <v>916</v>
      </c>
      <c r="J74" s="7">
        <f t="shared" si="24"/>
        <v>3</v>
      </c>
      <c r="K74" s="14">
        <v>2713</v>
      </c>
      <c r="L74" s="77">
        <f t="shared" si="25"/>
        <v>12</v>
      </c>
      <c r="M74" s="72">
        <f t="shared" si="26"/>
        <v>397</v>
      </c>
      <c r="N74" s="16">
        <v>937</v>
      </c>
      <c r="O74" s="77">
        <f t="shared" si="27"/>
        <v>6</v>
      </c>
      <c r="P74" s="71">
        <f t="shared" si="28"/>
        <v>96</v>
      </c>
      <c r="Q74" s="31"/>
      <c r="R74" s="154"/>
      <c r="S74" s="151"/>
      <c r="T74" s="25"/>
      <c r="U74" s="14"/>
      <c r="V74" s="27"/>
      <c r="W74" s="14"/>
      <c r="X74" s="7"/>
      <c r="Y74" s="18"/>
      <c r="Z74" s="27"/>
      <c r="AA74" s="18"/>
      <c r="AB74" s="77"/>
      <c r="AC74" s="72"/>
      <c r="AD74" s="14"/>
      <c r="AE74" s="163" t="str">
        <f t="shared" si="29"/>
        <v/>
      </c>
      <c r="AF74" s="72"/>
      <c r="AG74" s="69"/>
      <c r="AH74" s="104" t="str">
        <f t="shared" si="30"/>
        <v/>
      </c>
    </row>
    <row r="75" spans="2:35" x14ac:dyDescent="0.25">
      <c r="B75" s="25">
        <v>28</v>
      </c>
      <c r="C75" s="226" t="s">
        <v>33</v>
      </c>
      <c r="D75" s="226">
        <v>14</v>
      </c>
      <c r="E75" s="14">
        <v>4574</v>
      </c>
      <c r="F75" s="7">
        <f t="shared" si="22"/>
        <v>18</v>
      </c>
      <c r="G75" s="14">
        <v>3145</v>
      </c>
      <c r="H75" s="7">
        <f t="shared" si="23"/>
        <v>5</v>
      </c>
      <c r="I75" s="14">
        <v>919</v>
      </c>
      <c r="J75" s="9">
        <f t="shared" si="24"/>
        <v>3</v>
      </c>
      <c r="K75" s="14">
        <v>2725</v>
      </c>
      <c r="L75" s="77">
        <f t="shared" si="25"/>
        <v>15</v>
      </c>
      <c r="M75" s="72">
        <f t="shared" si="26"/>
        <v>412</v>
      </c>
      <c r="N75" s="14">
        <v>943</v>
      </c>
      <c r="O75" s="77">
        <f t="shared" si="27"/>
        <v>2</v>
      </c>
      <c r="P75" s="71">
        <f t="shared" si="28"/>
        <v>98</v>
      </c>
      <c r="Q75" s="31"/>
      <c r="R75" s="154"/>
      <c r="S75" s="151"/>
      <c r="T75" s="25"/>
      <c r="U75" s="14"/>
      <c r="V75" s="27"/>
      <c r="W75" s="14"/>
      <c r="X75" s="7"/>
      <c r="Y75" s="18"/>
      <c r="Z75" s="27"/>
      <c r="AA75" s="18"/>
      <c r="AB75" s="77"/>
      <c r="AC75" s="72"/>
      <c r="AD75" s="14"/>
      <c r="AE75" s="163" t="str">
        <f t="shared" si="29"/>
        <v/>
      </c>
      <c r="AF75" s="72"/>
      <c r="AG75" s="69"/>
      <c r="AH75" s="104" t="str">
        <f t="shared" si="30"/>
        <v/>
      </c>
    </row>
    <row r="76" spans="2:35" x14ac:dyDescent="0.25">
      <c r="B76" s="37">
        <v>29</v>
      </c>
      <c r="C76" s="25" t="s">
        <v>8</v>
      </c>
      <c r="D76" s="49">
        <v>11</v>
      </c>
      <c r="E76" s="16">
        <v>4592</v>
      </c>
      <c r="F76" s="7">
        <f t="shared" si="22"/>
        <v>20</v>
      </c>
      <c r="G76" s="14">
        <v>3150</v>
      </c>
      <c r="H76" s="7">
        <f t="shared" si="23"/>
        <v>12</v>
      </c>
      <c r="I76" s="16">
        <v>922</v>
      </c>
      <c r="J76" s="7">
        <f t="shared" si="24"/>
        <v>4</v>
      </c>
      <c r="K76" s="15">
        <v>2740</v>
      </c>
      <c r="L76" s="77">
        <f t="shared" si="25"/>
        <v>13</v>
      </c>
      <c r="M76" s="72">
        <f t="shared" si="26"/>
        <v>425</v>
      </c>
      <c r="N76" s="14">
        <v>945</v>
      </c>
      <c r="O76" s="77">
        <f t="shared" si="27"/>
        <v>6</v>
      </c>
      <c r="P76" s="71">
        <f t="shared" si="28"/>
        <v>104</v>
      </c>
      <c r="Q76" s="31"/>
      <c r="R76" s="154"/>
      <c r="S76" s="151"/>
      <c r="T76" s="25"/>
      <c r="U76" s="14"/>
      <c r="V76" s="27"/>
      <c r="W76" s="14"/>
      <c r="X76" s="7"/>
      <c r="Y76" s="18"/>
      <c r="Z76" s="27"/>
      <c r="AA76" s="18"/>
      <c r="AB76" s="77"/>
      <c r="AC76" s="72"/>
      <c r="AD76" s="14"/>
      <c r="AE76" s="163" t="str">
        <f t="shared" si="29"/>
        <v/>
      </c>
      <c r="AF76" s="72"/>
      <c r="AG76" s="69"/>
      <c r="AH76" s="104" t="str">
        <f t="shared" si="30"/>
        <v/>
      </c>
    </row>
    <row r="77" spans="2:35" x14ac:dyDescent="0.25">
      <c r="B77" s="31">
        <v>30</v>
      </c>
      <c r="C77" s="31" t="s">
        <v>8</v>
      </c>
      <c r="D77" s="28">
        <v>12</v>
      </c>
      <c r="E77" s="17">
        <v>4612</v>
      </c>
      <c r="F77" s="7">
        <f t="shared" si="22"/>
        <v>18</v>
      </c>
      <c r="G77" s="14">
        <v>3162</v>
      </c>
      <c r="H77" s="7">
        <f t="shared" si="23"/>
        <v>9</v>
      </c>
      <c r="I77" s="17">
        <v>926</v>
      </c>
      <c r="J77" s="7">
        <f t="shared" si="24"/>
        <v>4</v>
      </c>
      <c r="K77" s="14">
        <v>2753</v>
      </c>
      <c r="L77" s="77">
        <f t="shared" si="25"/>
        <v>14</v>
      </c>
      <c r="M77" s="72">
        <f t="shared" si="26"/>
        <v>439</v>
      </c>
      <c r="N77" s="14">
        <v>951</v>
      </c>
      <c r="O77" s="82">
        <f t="shared" si="27"/>
        <v>5</v>
      </c>
      <c r="P77" s="71">
        <f t="shared" si="28"/>
        <v>109</v>
      </c>
      <c r="Q77" s="31"/>
      <c r="R77" s="149"/>
      <c r="S77" s="150"/>
      <c r="T77" s="37"/>
      <c r="U77" s="16"/>
      <c r="V77" s="49"/>
      <c r="W77" s="16"/>
      <c r="X77" s="38"/>
      <c r="Y77" s="19"/>
      <c r="Z77" s="49"/>
      <c r="AA77" s="19"/>
      <c r="AB77" s="82"/>
      <c r="AC77" s="102"/>
      <c r="AD77" s="16"/>
      <c r="AE77" s="162" t="str">
        <f t="shared" si="29"/>
        <v/>
      </c>
      <c r="AF77" s="102"/>
      <c r="AG77" s="69"/>
      <c r="AH77" s="104" t="str">
        <f t="shared" si="30"/>
        <v/>
      </c>
    </row>
    <row r="78" spans="2:35" ht="16.5" thickBot="1" x14ac:dyDescent="0.3">
      <c r="B78" s="35">
        <v>31</v>
      </c>
      <c r="C78" s="35" t="s">
        <v>7</v>
      </c>
      <c r="D78" s="35">
        <v>10</v>
      </c>
      <c r="E78" s="45">
        <v>4630</v>
      </c>
      <c r="F78" s="10">
        <f t="shared" si="22"/>
        <v>24</v>
      </c>
      <c r="G78" s="45">
        <v>3171</v>
      </c>
      <c r="H78" s="10">
        <f t="shared" si="23"/>
        <v>4</v>
      </c>
      <c r="I78" s="45">
        <v>930</v>
      </c>
      <c r="J78" s="34">
        <f t="shared" si="24"/>
        <v>5</v>
      </c>
      <c r="K78" s="92">
        <v>2767</v>
      </c>
      <c r="L78" s="78">
        <f t="shared" si="25"/>
        <v>23</v>
      </c>
      <c r="M78" s="111">
        <f t="shared" si="26"/>
        <v>462</v>
      </c>
      <c r="N78" s="97">
        <v>956</v>
      </c>
      <c r="O78" s="110">
        <f t="shared" si="27"/>
        <v>1</v>
      </c>
      <c r="P78" s="186">
        <f t="shared" si="28"/>
        <v>110</v>
      </c>
      <c r="Q78" s="31"/>
      <c r="R78" s="160"/>
      <c r="S78" s="126"/>
      <c r="T78" s="35"/>
      <c r="U78" s="105"/>
      <c r="V78" s="145"/>
      <c r="W78" s="144"/>
      <c r="X78" s="34"/>
      <c r="Y78" s="92"/>
      <c r="Z78" s="46"/>
      <c r="AA78" s="105"/>
      <c r="AB78" s="144"/>
      <c r="AC78" s="111"/>
      <c r="AD78" s="144"/>
      <c r="AE78" s="166" t="str">
        <f t="shared" si="29"/>
        <v/>
      </c>
      <c r="AF78" s="172"/>
      <c r="AG78" s="69"/>
      <c r="AH78" s="104" t="str">
        <f t="shared" si="30"/>
        <v/>
      </c>
    </row>
    <row r="79" spans="2:35" ht="30" customHeight="1" thickBot="1" x14ac:dyDescent="0.3">
      <c r="B79" s="297" t="s">
        <v>35</v>
      </c>
      <c r="C79" s="268"/>
      <c r="D79" s="269"/>
      <c r="E79" s="97">
        <v>4654</v>
      </c>
      <c r="F79" s="50"/>
      <c r="G79" s="227">
        <v>3175</v>
      </c>
      <c r="H79" s="12"/>
      <c r="I79" s="97">
        <v>935</v>
      </c>
      <c r="J79" s="9"/>
      <c r="K79" s="105">
        <v>2790</v>
      </c>
      <c r="L79" s="113"/>
      <c r="M79" s="172"/>
      <c r="N79" s="97">
        <v>957</v>
      </c>
      <c r="O79" s="113"/>
      <c r="P79" s="208"/>
      <c r="Q79" s="31"/>
      <c r="R79" s="298" t="s">
        <v>11</v>
      </c>
      <c r="S79" s="299"/>
      <c r="T79" s="300"/>
      <c r="U79" s="140"/>
      <c r="V79" s="141"/>
      <c r="W79" s="140"/>
      <c r="X79" s="140"/>
      <c r="Y79" s="118"/>
      <c r="Z79" s="141"/>
      <c r="AA79" s="140"/>
      <c r="AB79" s="140"/>
      <c r="AC79" s="141"/>
      <c r="AD79" s="140"/>
      <c r="AE79" s="148"/>
      <c r="AF79" s="29"/>
      <c r="AG79" s="40"/>
      <c r="AH79" s="2"/>
    </row>
    <row r="80" spans="2:35" ht="39.950000000000003" customHeight="1" thickBot="1" x14ac:dyDescent="0.3">
      <c r="B80" s="308" t="s">
        <v>11</v>
      </c>
      <c r="C80" s="309"/>
      <c r="D80" s="310"/>
      <c r="E80" s="15"/>
      <c r="F80" s="44">
        <f>SUM(F48:F78)</f>
        <v>572</v>
      </c>
      <c r="G80" s="15"/>
      <c r="H80" s="50">
        <f>SUM(H48:H78)</f>
        <v>237</v>
      </c>
      <c r="I80" s="15"/>
      <c r="J80" s="50">
        <f>SUM(J48:J78)</f>
        <v>113</v>
      </c>
      <c r="K80" s="221"/>
      <c r="L80" s="82">
        <f t="shared" si="25"/>
        <v>2790</v>
      </c>
      <c r="M80" s="102" t="str">
        <f>IF(K80&lt;&gt;"",SUM(M78,L80),"")</f>
        <v/>
      </c>
      <c r="N80" s="97">
        <v>957</v>
      </c>
      <c r="O80" s="82"/>
      <c r="P80" s="50"/>
      <c r="Q80" s="138"/>
      <c r="R80" s="297"/>
      <c r="S80" s="268"/>
      <c r="T80" s="269"/>
      <c r="U80" s="134"/>
      <c r="V80" s="134"/>
      <c r="W80" s="280"/>
      <c r="X80" s="253"/>
      <c r="Y80" s="280"/>
      <c r="Z80" s="281"/>
      <c r="AA80" s="253"/>
      <c r="AB80" s="253"/>
      <c r="AC80" s="136"/>
      <c r="AD80" s="115"/>
      <c r="AE80" s="117"/>
      <c r="AF80" s="32"/>
      <c r="AG80" s="137"/>
      <c r="AH80" s="137"/>
      <c r="AI80" s="2"/>
    </row>
    <row r="81" spans="2:34" ht="19.5" thickBot="1" x14ac:dyDescent="0.3">
      <c r="B81" s="250" t="s">
        <v>29</v>
      </c>
      <c r="C81" s="251"/>
      <c r="D81" s="252"/>
      <c r="E81" s="247">
        <v>4654</v>
      </c>
      <c r="F81" s="249"/>
      <c r="G81" s="247">
        <v>3175</v>
      </c>
      <c r="H81" s="249"/>
      <c r="I81" s="247">
        <v>935</v>
      </c>
      <c r="J81" s="249"/>
      <c r="K81" s="247">
        <v>2790</v>
      </c>
      <c r="L81" s="248"/>
      <c r="M81" s="249"/>
      <c r="N81" s="247">
        <v>957</v>
      </c>
      <c r="O81" s="248"/>
      <c r="P81" s="249"/>
      <c r="Q81" s="69"/>
      <c r="R81" s="167"/>
      <c r="S81" s="167"/>
      <c r="T81" s="142"/>
      <c r="U81" s="167"/>
      <c r="V81" s="167"/>
      <c r="W81" s="168"/>
      <c r="X81" s="167"/>
      <c r="Y81" s="168"/>
      <c r="Z81" s="169"/>
      <c r="AA81" s="167"/>
      <c r="AB81" s="167"/>
      <c r="AC81" s="167"/>
      <c r="AD81" s="142"/>
      <c r="AE81" s="170"/>
      <c r="AF81" s="137"/>
      <c r="AG81" s="2"/>
      <c r="AH81" s="2"/>
    </row>
    <row r="82" spans="2:34" x14ac:dyDescent="0.25">
      <c r="K82" s="69"/>
      <c r="M82" s="69"/>
      <c r="N82" s="69"/>
      <c r="O82" s="21"/>
      <c r="P82" s="69"/>
      <c r="Q82" s="69"/>
      <c r="R82" s="2"/>
      <c r="T82" s="69"/>
      <c r="U82" s="2"/>
      <c r="V82" s="2"/>
      <c r="W82" s="129"/>
      <c r="X82" s="2"/>
      <c r="Y82" s="129"/>
      <c r="Z82" s="130"/>
      <c r="AA82" s="2"/>
      <c r="AB82" s="2"/>
      <c r="AC82" s="2"/>
      <c r="AD82" s="69"/>
      <c r="AE82" s="104"/>
      <c r="AF82" s="137"/>
      <c r="AG82" s="2"/>
      <c r="AH82" s="2"/>
    </row>
    <row r="83" spans="2:34" x14ac:dyDescent="0.25">
      <c r="K83" s="69"/>
      <c r="M83" s="69"/>
      <c r="N83" s="69"/>
      <c r="O83" s="21"/>
      <c r="P83" s="69"/>
      <c r="Q83" s="69"/>
      <c r="R83" s="2"/>
      <c r="T83" s="69"/>
      <c r="U83" s="2"/>
      <c r="V83" s="2"/>
      <c r="W83" s="129"/>
      <c r="X83" s="2"/>
      <c r="Y83" s="129"/>
      <c r="Z83" s="130"/>
      <c r="AA83" s="2"/>
      <c r="AB83" s="2"/>
      <c r="AC83" s="2"/>
      <c r="AD83" s="69"/>
      <c r="AE83" s="104"/>
      <c r="AF83" s="137"/>
      <c r="AG83" s="2"/>
      <c r="AH83" s="2"/>
    </row>
    <row r="84" spans="2:34" x14ac:dyDescent="0.25">
      <c r="K84" s="69"/>
      <c r="M84" s="69"/>
      <c r="N84" s="69"/>
      <c r="O84" s="69"/>
      <c r="P84" s="69"/>
      <c r="Q84" s="69"/>
      <c r="R84" s="2"/>
      <c r="T84" s="69"/>
      <c r="U84" s="2"/>
      <c r="V84" s="2"/>
      <c r="W84" s="129"/>
      <c r="X84" s="2"/>
      <c r="Y84" s="129"/>
      <c r="Z84" s="130"/>
      <c r="AA84" s="2"/>
      <c r="AB84" s="2"/>
      <c r="AC84" s="2"/>
      <c r="AD84" s="69"/>
      <c r="AE84" s="104"/>
      <c r="AF84" s="137"/>
      <c r="AG84" s="2"/>
      <c r="AH84" s="2"/>
    </row>
    <row r="85" spans="2:34" x14ac:dyDescent="0.25">
      <c r="K85" s="69"/>
      <c r="M85" s="69"/>
      <c r="N85" s="69"/>
      <c r="O85" s="69"/>
      <c r="P85" s="69"/>
      <c r="Q85" s="69"/>
      <c r="R85" s="2"/>
      <c r="T85" s="69"/>
      <c r="U85" s="2"/>
      <c r="V85" s="2"/>
      <c r="W85" s="129"/>
      <c r="X85" s="2"/>
      <c r="Y85" s="129"/>
      <c r="Z85" s="130"/>
      <c r="AA85" s="2"/>
      <c r="AB85" s="2"/>
      <c r="AC85" s="2"/>
      <c r="AD85" s="69"/>
      <c r="AE85" s="104"/>
      <c r="AF85" s="137"/>
      <c r="AG85" s="2"/>
      <c r="AH85" s="2"/>
    </row>
    <row r="86" spans="2:34" x14ac:dyDescent="0.25">
      <c r="K86" s="69"/>
      <c r="M86" s="69"/>
      <c r="N86" s="69"/>
      <c r="O86" s="69"/>
      <c r="P86" s="69"/>
      <c r="Q86" s="69"/>
      <c r="R86" s="2"/>
      <c r="T86" s="69"/>
      <c r="U86" s="2"/>
      <c r="V86" s="2"/>
      <c r="W86" s="129"/>
      <c r="X86" s="2"/>
      <c r="Y86" s="129"/>
      <c r="Z86" s="130"/>
      <c r="AA86" s="2"/>
      <c r="AB86" s="2"/>
      <c r="AC86" s="2"/>
      <c r="AD86" s="69"/>
      <c r="AE86" s="104"/>
      <c r="AF86" s="69"/>
      <c r="AG86" s="2"/>
      <c r="AH86" s="2"/>
    </row>
    <row r="87" spans="2:34" x14ac:dyDescent="0.25">
      <c r="K87" s="69"/>
      <c r="M87" s="69"/>
      <c r="N87" s="69"/>
      <c r="O87" s="69"/>
      <c r="P87" s="69"/>
      <c r="Q87" s="69"/>
      <c r="R87" s="2"/>
      <c r="T87" s="69"/>
      <c r="U87" s="2"/>
      <c r="V87" s="2"/>
      <c r="W87" s="129"/>
      <c r="X87" s="2"/>
      <c r="Y87" s="129"/>
      <c r="Z87" s="130"/>
      <c r="AA87" s="2"/>
      <c r="AB87" s="2"/>
      <c r="AC87" s="2"/>
      <c r="AD87" s="69"/>
      <c r="AE87" s="104"/>
      <c r="AF87" s="69"/>
      <c r="AG87" s="2"/>
      <c r="AH87" s="2"/>
    </row>
    <row r="88" spans="2:34" x14ac:dyDescent="0.25">
      <c r="K88" s="69"/>
      <c r="M88" s="69"/>
      <c r="N88" s="69"/>
      <c r="O88" s="69"/>
      <c r="P88" s="69"/>
      <c r="Q88" s="69"/>
      <c r="R88" s="2"/>
      <c r="T88" s="69"/>
      <c r="U88" s="2"/>
      <c r="V88" s="2"/>
      <c r="W88" s="129"/>
      <c r="X88" s="2"/>
      <c r="Y88" s="129"/>
      <c r="Z88" s="130"/>
      <c r="AA88" s="2"/>
      <c r="AB88" s="2"/>
      <c r="AC88" s="2"/>
      <c r="AD88" s="69"/>
      <c r="AE88" s="104"/>
      <c r="AF88" s="69"/>
      <c r="AG88" s="2"/>
      <c r="AH88" s="2"/>
    </row>
    <row r="89" spans="2:34" x14ac:dyDescent="0.25">
      <c r="K89" s="69"/>
      <c r="M89" s="69"/>
      <c r="N89" s="69"/>
      <c r="O89" s="69"/>
      <c r="P89" s="69"/>
      <c r="Q89" s="69"/>
      <c r="R89" s="2"/>
      <c r="T89" s="69"/>
      <c r="U89" s="2"/>
      <c r="V89" s="2"/>
      <c r="W89" s="129"/>
      <c r="X89" s="2"/>
      <c r="Y89" s="129"/>
      <c r="Z89" s="130"/>
      <c r="AA89" s="2"/>
      <c r="AB89" s="2"/>
      <c r="AC89" s="2"/>
      <c r="AD89" s="69"/>
      <c r="AE89" s="104"/>
      <c r="AF89" s="69"/>
      <c r="AG89" s="2"/>
      <c r="AH89" s="2"/>
    </row>
    <row r="90" spans="2:34" x14ac:dyDescent="0.25">
      <c r="K90" s="69"/>
      <c r="M90" s="69"/>
      <c r="N90" s="69"/>
      <c r="O90" s="69"/>
      <c r="P90" s="69"/>
      <c r="Q90" s="69"/>
      <c r="R90" s="2"/>
      <c r="T90" s="69"/>
      <c r="U90" s="2"/>
      <c r="V90" s="2"/>
      <c r="W90" s="129"/>
      <c r="X90" s="2"/>
      <c r="Y90" s="129"/>
      <c r="Z90" s="130"/>
      <c r="AA90" s="2"/>
      <c r="AB90" s="2"/>
      <c r="AC90" s="2"/>
      <c r="AD90" s="69"/>
      <c r="AE90" s="104"/>
      <c r="AF90" s="69"/>
      <c r="AG90" s="2"/>
      <c r="AH90" s="2"/>
    </row>
    <row r="91" spans="2:34" x14ac:dyDescent="0.25">
      <c r="K91" s="69"/>
      <c r="M91" s="69"/>
      <c r="N91" s="69"/>
      <c r="O91" s="69"/>
      <c r="P91" s="69"/>
      <c r="Q91" s="69" t="s">
        <v>13</v>
      </c>
      <c r="R91" s="2"/>
      <c r="T91" s="69"/>
      <c r="U91" s="2"/>
      <c r="V91" s="2"/>
      <c r="W91" s="129"/>
      <c r="X91" s="2"/>
      <c r="Y91" s="129"/>
      <c r="Z91" s="130"/>
      <c r="AA91" s="2"/>
      <c r="AB91" s="2"/>
      <c r="AC91" s="2"/>
      <c r="AD91" s="69"/>
      <c r="AE91" s="104"/>
      <c r="AF91" s="69"/>
      <c r="AG91" s="2"/>
      <c r="AH91" s="2"/>
    </row>
    <row r="92" spans="2:34" x14ac:dyDescent="0.25">
      <c r="K92" s="69"/>
      <c r="M92" s="69"/>
      <c r="N92" s="69"/>
      <c r="O92" s="69"/>
      <c r="P92" s="69"/>
      <c r="Q92" s="69"/>
      <c r="R92" s="2"/>
      <c r="T92" s="69"/>
      <c r="U92" s="2"/>
      <c r="V92" s="2"/>
      <c r="W92" s="129"/>
      <c r="X92" s="2"/>
      <c r="Y92" s="129"/>
      <c r="Z92" s="130"/>
      <c r="AA92" s="2"/>
      <c r="AB92" s="2"/>
      <c r="AC92" s="2"/>
      <c r="AD92" s="69"/>
      <c r="AE92" s="104"/>
      <c r="AF92" s="69"/>
      <c r="AG92" s="2"/>
      <c r="AH92" s="2"/>
    </row>
    <row r="93" spans="2:34" x14ac:dyDescent="0.25">
      <c r="K93" s="69"/>
      <c r="M93" s="69"/>
      <c r="N93" s="11"/>
      <c r="O93" s="11"/>
      <c r="P93" s="69"/>
      <c r="Q93" s="11"/>
      <c r="T93" s="69"/>
      <c r="U93" s="2"/>
      <c r="V93" s="2"/>
      <c r="W93" s="129"/>
      <c r="X93" s="2"/>
      <c r="Y93" s="129"/>
      <c r="Z93" s="130"/>
      <c r="AA93" s="2"/>
      <c r="AB93" s="2"/>
      <c r="AC93" s="2"/>
      <c r="AD93" s="69"/>
      <c r="AE93" s="104"/>
      <c r="AF93" s="69"/>
      <c r="AG93" s="2"/>
      <c r="AH93" s="2"/>
    </row>
    <row r="94" spans="2:34" x14ac:dyDescent="0.25">
      <c r="M94" s="69"/>
      <c r="N94" s="11"/>
      <c r="O94" s="11"/>
      <c r="P94" s="69"/>
      <c r="Q94" s="11"/>
      <c r="T94" s="69"/>
      <c r="U94" s="2"/>
      <c r="V94" s="2"/>
      <c r="W94" s="129"/>
      <c r="X94" s="2"/>
      <c r="Y94" s="129"/>
      <c r="Z94" s="130"/>
      <c r="AA94" s="2"/>
      <c r="AB94" s="2"/>
      <c r="AC94" s="2"/>
      <c r="AD94" s="69"/>
      <c r="AE94" s="104"/>
      <c r="AF94" s="69"/>
      <c r="AG94" s="2"/>
      <c r="AH94" s="2"/>
    </row>
    <row r="95" spans="2:34" x14ac:dyDescent="0.25">
      <c r="N95" s="11"/>
      <c r="O95" s="11"/>
      <c r="P95" s="69"/>
      <c r="Q95" s="11"/>
      <c r="T95" s="69"/>
      <c r="U95" s="2"/>
      <c r="V95" s="2"/>
      <c r="W95" s="129"/>
      <c r="X95" s="2"/>
      <c r="Y95" s="129"/>
      <c r="Z95" s="130"/>
      <c r="AA95" s="2"/>
      <c r="AB95" s="2"/>
      <c r="AC95" s="2"/>
      <c r="AD95" s="69"/>
      <c r="AE95" s="104"/>
      <c r="AF95" s="69"/>
      <c r="AG95" s="2"/>
      <c r="AH95" s="2"/>
    </row>
    <row r="96" spans="2:34" x14ac:dyDescent="0.25">
      <c r="N96" s="11"/>
      <c r="O96" s="11"/>
      <c r="P96" s="69"/>
      <c r="Q96" s="11"/>
      <c r="T96" s="69"/>
      <c r="U96" s="2"/>
      <c r="V96" s="2"/>
      <c r="W96" s="129"/>
      <c r="X96" s="2"/>
      <c r="Y96" s="129"/>
      <c r="Z96" s="130"/>
      <c r="AA96" s="2"/>
      <c r="AB96" s="2"/>
      <c r="AC96" s="2"/>
      <c r="AD96" s="69"/>
      <c r="AE96" s="104"/>
      <c r="AF96" s="69"/>
      <c r="AG96" s="2"/>
      <c r="AH96" s="2"/>
    </row>
    <row r="97" spans="14:34" x14ac:dyDescent="0.25">
      <c r="N97" s="11"/>
      <c r="O97" s="11"/>
      <c r="P97" s="11"/>
      <c r="Q97" s="11"/>
      <c r="T97" s="69"/>
      <c r="U97" s="2"/>
      <c r="V97" s="2"/>
      <c r="W97" s="129"/>
      <c r="X97" s="2"/>
      <c r="Y97" s="129"/>
      <c r="Z97" s="130"/>
      <c r="AA97" s="2"/>
      <c r="AB97" s="2"/>
      <c r="AC97" s="2"/>
      <c r="AD97" s="69"/>
      <c r="AE97" s="104"/>
      <c r="AF97" s="69"/>
      <c r="AG97" s="2"/>
      <c r="AH97" s="2"/>
    </row>
    <row r="98" spans="14:34" x14ac:dyDescent="0.25">
      <c r="N98" s="11"/>
      <c r="O98" s="11"/>
      <c r="P98" s="11"/>
      <c r="Q98" s="11"/>
      <c r="W98" s="129"/>
      <c r="X98" s="2"/>
      <c r="Y98" s="129"/>
      <c r="Z98" s="130"/>
      <c r="AA98" s="2"/>
      <c r="AB98" s="2"/>
      <c r="AC98" s="2"/>
      <c r="AD98" s="69"/>
      <c r="AE98" s="104"/>
      <c r="AF98" s="69"/>
      <c r="AG98" s="2"/>
      <c r="AH98" s="2"/>
    </row>
    <row r="99" spans="14:34" x14ac:dyDescent="0.25">
      <c r="N99" s="11"/>
      <c r="O99" s="11"/>
      <c r="P99" s="11"/>
      <c r="Q99" s="11"/>
      <c r="W99" s="129"/>
      <c r="X99" s="2"/>
      <c r="Y99" s="131"/>
      <c r="Z99" s="132"/>
      <c r="AA99" s="2"/>
      <c r="AB99" s="2"/>
      <c r="AC99" s="2"/>
      <c r="AD99" s="69"/>
      <c r="AE99" s="104"/>
      <c r="AF99" s="69"/>
      <c r="AG99" s="2"/>
      <c r="AH99" s="2"/>
    </row>
    <row r="100" spans="14:34" x14ac:dyDescent="0.25">
      <c r="N100" s="11"/>
      <c r="O100" s="11"/>
      <c r="P100" s="11"/>
      <c r="Q100" s="11"/>
      <c r="W100" s="129"/>
      <c r="X100" s="130"/>
      <c r="Y100" s="2"/>
      <c r="Z100" s="2"/>
      <c r="AA100" s="2"/>
      <c r="AB100" s="2"/>
      <c r="AC100" s="2"/>
      <c r="AD100" s="69"/>
      <c r="AE100" s="104"/>
      <c r="AF100" s="69"/>
      <c r="AG100" s="2"/>
      <c r="AH100" s="2"/>
    </row>
    <row r="101" spans="14:34" x14ac:dyDescent="0.25">
      <c r="N101" s="11"/>
      <c r="O101" s="11"/>
      <c r="P101" s="11"/>
      <c r="Q101" s="11"/>
      <c r="W101" s="129"/>
      <c r="X101" s="130"/>
      <c r="Y101" s="2"/>
      <c r="Z101" s="2"/>
      <c r="AA101" s="2"/>
      <c r="AB101" s="2"/>
      <c r="AC101" s="2"/>
      <c r="AD101" s="69"/>
      <c r="AE101" s="104"/>
      <c r="AF101" s="69"/>
      <c r="AG101" s="2"/>
      <c r="AH101" s="2"/>
    </row>
    <row r="102" spans="14:34" x14ac:dyDescent="0.25">
      <c r="N102" s="11"/>
      <c r="O102" s="11"/>
      <c r="P102" s="11"/>
      <c r="Q102" s="11"/>
      <c r="W102" s="129"/>
      <c r="X102" s="130"/>
      <c r="Y102" s="2"/>
      <c r="Z102" s="2"/>
      <c r="AA102" s="2"/>
      <c r="AB102" s="2"/>
      <c r="AC102" s="2"/>
      <c r="AD102" s="69"/>
      <c r="AE102" s="104"/>
      <c r="AF102" s="69"/>
      <c r="AG102" s="2"/>
      <c r="AH102" s="2"/>
    </row>
    <row r="103" spans="14:34" x14ac:dyDescent="0.25">
      <c r="N103" s="11"/>
      <c r="O103" s="11"/>
      <c r="P103" s="11"/>
      <c r="Q103" s="11"/>
      <c r="W103" s="129"/>
      <c r="X103" s="130"/>
      <c r="Y103" s="2"/>
      <c r="Z103" s="2"/>
      <c r="AA103" s="2"/>
      <c r="AB103" s="2"/>
      <c r="AC103" s="2"/>
      <c r="AD103" s="69"/>
      <c r="AE103" s="2"/>
      <c r="AF103" s="69"/>
      <c r="AG103" s="2"/>
      <c r="AH103" s="2"/>
    </row>
    <row r="104" spans="14:34" x14ac:dyDescent="0.25">
      <c r="W104" s="129"/>
      <c r="X104" s="130"/>
      <c r="Y104" s="2"/>
      <c r="Z104" s="2"/>
      <c r="AA104" s="2"/>
      <c r="AB104" s="2"/>
      <c r="AC104" s="2"/>
      <c r="AD104" s="69"/>
      <c r="AE104" s="2"/>
      <c r="AF104" s="69"/>
      <c r="AG104" s="2"/>
      <c r="AH104" s="2"/>
    </row>
    <row r="105" spans="14:34" x14ac:dyDescent="0.25">
      <c r="W105" s="131"/>
      <c r="X105" s="132"/>
      <c r="Y105" s="2"/>
      <c r="Z105" s="2"/>
      <c r="AA105" s="2"/>
      <c r="AB105" s="2"/>
      <c r="AC105" s="2"/>
      <c r="AD105" s="69"/>
      <c r="AE105" s="2"/>
      <c r="AF105" s="69"/>
      <c r="AG105" s="2"/>
      <c r="AH105" s="2"/>
    </row>
    <row r="106" spans="14:34" x14ac:dyDescent="0.25">
      <c r="W106" s="2"/>
      <c r="X106" s="2"/>
      <c r="Y106" s="2"/>
      <c r="Z106" s="2"/>
      <c r="AA106" s="2"/>
      <c r="AB106" s="2"/>
      <c r="AC106" s="2"/>
      <c r="AD106" s="69"/>
      <c r="AE106" s="2"/>
      <c r="AF106" s="69"/>
      <c r="AG106" s="2"/>
      <c r="AH106" s="2"/>
    </row>
    <row r="107" spans="14:34" x14ac:dyDescent="0.25">
      <c r="W107" s="2"/>
      <c r="X107" s="2"/>
      <c r="Y107" s="2"/>
      <c r="Z107" s="2"/>
      <c r="AA107" s="2"/>
      <c r="AB107" s="2"/>
      <c r="AC107" s="2"/>
      <c r="AD107" s="69"/>
      <c r="AE107" s="2"/>
      <c r="AF107" s="69"/>
      <c r="AG107" s="2"/>
      <c r="AH107" s="2"/>
    </row>
    <row r="108" spans="14:34" x14ac:dyDescent="0.25">
      <c r="W108" s="2"/>
      <c r="X108" s="2"/>
      <c r="Y108" s="2"/>
      <c r="Z108" s="2"/>
      <c r="AA108" s="2"/>
      <c r="AB108" s="2"/>
      <c r="AC108" s="2"/>
      <c r="AD108" s="69"/>
      <c r="AE108" s="2"/>
      <c r="AF108" s="69"/>
      <c r="AG108" s="2"/>
      <c r="AH108" s="2"/>
    </row>
    <row r="109" spans="14:34" x14ac:dyDescent="0.25">
      <c r="W109" s="2"/>
      <c r="X109" s="2"/>
      <c r="Y109" s="2"/>
      <c r="Z109" s="2"/>
      <c r="AA109" s="2"/>
      <c r="AB109" s="2"/>
      <c r="AC109" s="2"/>
      <c r="AD109" s="69"/>
      <c r="AE109" s="2"/>
      <c r="AF109" s="69"/>
      <c r="AG109" s="2"/>
      <c r="AH109" s="2"/>
    </row>
    <row r="110" spans="14:34" x14ac:dyDescent="0.25">
      <c r="W110" s="2"/>
      <c r="X110" s="2"/>
      <c r="Y110" s="2"/>
      <c r="Z110" s="2"/>
      <c r="AA110" s="2"/>
      <c r="AB110" s="2"/>
      <c r="AC110" s="2"/>
      <c r="AD110" s="69"/>
      <c r="AE110" s="2"/>
      <c r="AF110" s="69"/>
      <c r="AG110" s="2"/>
      <c r="AH110" s="2"/>
    </row>
    <row r="111" spans="14:34" x14ac:dyDescent="0.25">
      <c r="W111" s="2"/>
      <c r="X111" s="2"/>
      <c r="Y111" s="2"/>
      <c r="Z111" s="2"/>
      <c r="AA111" s="2"/>
      <c r="AB111" s="2"/>
      <c r="AC111" s="2"/>
      <c r="AD111" s="69"/>
      <c r="AE111" s="2"/>
      <c r="AF111" s="69"/>
      <c r="AG111" s="2"/>
      <c r="AH111" s="2"/>
    </row>
    <row r="112" spans="14:34" x14ac:dyDescent="0.25">
      <c r="W112" s="2"/>
      <c r="X112" s="2"/>
      <c r="Y112" s="2"/>
      <c r="Z112" s="2"/>
      <c r="AA112" s="2"/>
      <c r="AB112" s="2"/>
      <c r="AC112" s="2"/>
      <c r="AD112" s="69"/>
      <c r="AE112" s="2"/>
      <c r="AF112" s="69"/>
      <c r="AG112" s="2"/>
      <c r="AH112" s="2"/>
    </row>
    <row r="113" spans="23:34" x14ac:dyDescent="0.25">
      <c r="W113" s="2"/>
      <c r="X113" s="2"/>
      <c r="Y113" s="2"/>
      <c r="Z113" s="2"/>
      <c r="AA113" s="2"/>
      <c r="AB113" s="2"/>
      <c r="AC113" s="2"/>
      <c r="AD113" s="69"/>
      <c r="AE113" s="2"/>
      <c r="AF113" s="69"/>
      <c r="AG113" s="2"/>
      <c r="AH113" s="2"/>
    </row>
    <row r="114" spans="23:34" x14ac:dyDescent="0.25">
      <c r="W114" s="2"/>
      <c r="X114" s="2"/>
      <c r="Y114" s="2"/>
      <c r="Z114" s="2"/>
      <c r="AA114" s="2"/>
      <c r="AB114" s="2"/>
      <c r="AC114" s="2"/>
      <c r="AD114" s="69"/>
      <c r="AE114" s="2"/>
      <c r="AF114" s="69"/>
      <c r="AG114" s="2"/>
      <c r="AH114" s="2"/>
    </row>
    <row r="115" spans="23:34" x14ac:dyDescent="0.25">
      <c r="W115" s="2"/>
      <c r="X115" s="2"/>
      <c r="Y115" s="2"/>
      <c r="Z115" s="2"/>
      <c r="AA115" s="2"/>
      <c r="AB115" s="2"/>
      <c r="AC115" s="2"/>
      <c r="AD115" s="69"/>
      <c r="AE115" s="2"/>
      <c r="AF115" s="69"/>
      <c r="AG115" s="2"/>
      <c r="AH115" s="2"/>
    </row>
    <row r="116" spans="23:34" x14ac:dyDescent="0.25">
      <c r="W116" s="2"/>
      <c r="X116" s="2"/>
      <c r="Y116" s="2"/>
      <c r="Z116" s="2"/>
      <c r="AA116" s="2"/>
      <c r="AB116" s="2"/>
      <c r="AC116" s="2"/>
      <c r="AD116" s="69"/>
      <c r="AE116" s="2"/>
      <c r="AF116" s="69"/>
      <c r="AG116" s="2"/>
      <c r="AH116" s="2"/>
    </row>
    <row r="117" spans="23:34" x14ac:dyDescent="0.25">
      <c r="W117" s="2"/>
      <c r="X117" s="2"/>
      <c r="Y117" s="2"/>
      <c r="Z117" s="2"/>
      <c r="AA117" s="2"/>
      <c r="AB117" s="2"/>
      <c r="AC117" s="2"/>
      <c r="AD117" s="69"/>
      <c r="AE117" s="2"/>
      <c r="AF117" s="69"/>
      <c r="AG117" s="2"/>
      <c r="AH117" s="2"/>
    </row>
    <row r="118" spans="23:34" x14ac:dyDescent="0.25">
      <c r="W118" s="2"/>
      <c r="X118" s="2"/>
      <c r="Y118" s="2"/>
      <c r="Z118" s="2"/>
      <c r="AA118" s="2"/>
      <c r="AB118" s="2"/>
      <c r="AC118" s="2"/>
      <c r="AD118" s="69"/>
      <c r="AE118" s="2"/>
      <c r="AF118" s="69"/>
      <c r="AG118" s="2"/>
      <c r="AH118" s="2"/>
    </row>
    <row r="119" spans="23:34" x14ac:dyDescent="0.25">
      <c r="W119" s="2"/>
      <c r="X119" s="2"/>
      <c r="Y119" s="2"/>
      <c r="Z119" s="2"/>
      <c r="AA119" s="2"/>
      <c r="AB119" s="2"/>
      <c r="AC119" s="2"/>
      <c r="AD119" s="69"/>
      <c r="AE119" s="2"/>
      <c r="AF119" s="69"/>
      <c r="AG119" s="2"/>
      <c r="AH119" s="2"/>
    </row>
    <row r="120" spans="23:34" x14ac:dyDescent="0.25">
      <c r="W120" s="2"/>
      <c r="X120" s="2"/>
      <c r="Y120" s="2"/>
      <c r="Z120" s="2"/>
      <c r="AA120" s="2"/>
      <c r="AB120" s="2"/>
      <c r="AC120" s="2"/>
      <c r="AD120" s="69"/>
      <c r="AE120" s="2"/>
      <c r="AF120" s="69"/>
      <c r="AG120" s="2"/>
      <c r="AH120" s="2"/>
    </row>
    <row r="121" spans="23:34" x14ac:dyDescent="0.25">
      <c r="W121" s="2"/>
      <c r="X121" s="2"/>
      <c r="Y121" s="2"/>
      <c r="Z121" s="2"/>
      <c r="AA121" s="2"/>
      <c r="AB121" s="2"/>
      <c r="AC121" s="2"/>
      <c r="AD121" s="69"/>
      <c r="AE121" s="2"/>
      <c r="AF121" s="69"/>
      <c r="AG121" s="2"/>
      <c r="AH121" s="2"/>
    </row>
    <row r="122" spans="23:34" x14ac:dyDescent="0.25">
      <c r="W122" s="2"/>
      <c r="X122" s="2"/>
      <c r="Y122" s="2"/>
      <c r="Z122" s="2"/>
      <c r="AA122" s="2"/>
      <c r="AB122" s="2"/>
      <c r="AC122" s="2"/>
      <c r="AD122" s="69"/>
      <c r="AE122" s="2"/>
      <c r="AF122" s="69"/>
      <c r="AG122" s="2"/>
      <c r="AH122" s="2"/>
    </row>
    <row r="123" spans="23:34" x14ac:dyDescent="0.25">
      <c r="W123" s="2"/>
      <c r="X123" s="2"/>
      <c r="Y123" s="2"/>
      <c r="Z123" s="2"/>
      <c r="AA123" s="2"/>
      <c r="AB123" s="2"/>
      <c r="AC123" s="2"/>
      <c r="AD123" s="69"/>
      <c r="AE123" s="2"/>
      <c r="AF123" s="69"/>
      <c r="AG123" s="2"/>
      <c r="AH123" s="2"/>
    </row>
    <row r="124" spans="23:34" x14ac:dyDescent="0.25">
      <c r="W124" s="2"/>
      <c r="X124" s="2"/>
      <c r="Y124" s="2"/>
      <c r="Z124" s="2"/>
      <c r="AA124" s="2"/>
      <c r="AB124" s="2"/>
      <c r="AC124" s="2"/>
      <c r="AD124" s="69"/>
      <c r="AE124" s="2"/>
      <c r="AF124" s="69"/>
      <c r="AG124" s="2"/>
      <c r="AH124" s="2"/>
    </row>
    <row r="125" spans="23:34" x14ac:dyDescent="0.25">
      <c r="W125" s="2"/>
      <c r="X125" s="2"/>
      <c r="Y125" s="2"/>
      <c r="Z125" s="2"/>
      <c r="AA125" s="2"/>
      <c r="AB125" s="2"/>
      <c r="AC125" s="2"/>
      <c r="AD125" s="69"/>
      <c r="AE125" s="2"/>
      <c r="AF125" s="69"/>
      <c r="AG125" s="2"/>
      <c r="AH125" s="2"/>
    </row>
    <row r="126" spans="23:34" x14ac:dyDescent="0.25">
      <c r="W126" s="2"/>
      <c r="X126" s="2"/>
      <c r="Y126" s="2"/>
      <c r="Z126" s="2"/>
      <c r="AA126" s="2"/>
      <c r="AB126" s="2"/>
      <c r="AC126" s="2"/>
      <c r="AD126" s="69"/>
      <c r="AE126" s="2"/>
      <c r="AF126" s="69"/>
      <c r="AG126" s="2"/>
      <c r="AH126" s="2"/>
    </row>
    <row r="127" spans="23:34" x14ac:dyDescent="0.25">
      <c r="W127" s="2"/>
      <c r="X127" s="2"/>
      <c r="Y127" s="2"/>
      <c r="Z127" s="2"/>
      <c r="AA127" s="2"/>
      <c r="AB127" s="2"/>
      <c r="AC127" s="2"/>
      <c r="AD127" s="69"/>
      <c r="AE127" s="2"/>
      <c r="AF127" s="69"/>
      <c r="AG127" s="2"/>
      <c r="AH127" s="2"/>
    </row>
    <row r="128" spans="23:34" x14ac:dyDescent="0.25">
      <c r="W128" s="2"/>
      <c r="X128" s="2"/>
      <c r="Y128" s="2"/>
      <c r="Z128" s="2"/>
      <c r="AA128" s="2"/>
      <c r="AB128" s="2"/>
      <c r="AC128" s="2"/>
      <c r="AD128" s="69"/>
      <c r="AE128" s="2"/>
      <c r="AF128" s="69"/>
      <c r="AG128" s="2"/>
      <c r="AH128" s="2"/>
    </row>
    <row r="129" spans="23:34" x14ac:dyDescent="0.25">
      <c r="W129" s="2"/>
      <c r="X129" s="2"/>
      <c r="Y129" s="2"/>
      <c r="Z129" s="2"/>
      <c r="AA129" s="2"/>
      <c r="AB129" s="2"/>
      <c r="AC129" s="2"/>
      <c r="AD129" s="69"/>
      <c r="AE129" s="2"/>
      <c r="AF129" s="69"/>
      <c r="AG129" s="2"/>
      <c r="AH129" s="2"/>
    </row>
    <row r="130" spans="23:34" x14ac:dyDescent="0.25">
      <c r="W130" s="2"/>
      <c r="X130" s="2"/>
      <c r="Y130" s="2"/>
      <c r="Z130" s="2"/>
      <c r="AA130" s="2"/>
      <c r="AB130" s="2"/>
      <c r="AC130" s="2"/>
      <c r="AD130" s="69"/>
      <c r="AE130" s="2"/>
      <c r="AF130" s="69"/>
      <c r="AG130" s="2"/>
      <c r="AH130" s="2"/>
    </row>
    <row r="131" spans="23:34" x14ac:dyDescent="0.25">
      <c r="W131" s="2"/>
      <c r="X131" s="2"/>
      <c r="Y131" s="2"/>
      <c r="Z131" s="2"/>
      <c r="AA131" s="2"/>
      <c r="AB131" s="2"/>
      <c r="AC131" s="2"/>
      <c r="AD131" s="69"/>
      <c r="AE131" s="2"/>
      <c r="AF131" s="69"/>
      <c r="AG131" s="2"/>
      <c r="AH131" s="2"/>
    </row>
    <row r="132" spans="23:34" x14ac:dyDescent="0.25">
      <c r="W132" s="2"/>
      <c r="X132" s="2"/>
      <c r="Y132" s="2"/>
      <c r="Z132" s="2"/>
      <c r="AA132" s="2"/>
      <c r="AB132" s="2"/>
      <c r="AC132" s="2"/>
      <c r="AD132" s="69"/>
      <c r="AE132" s="2"/>
      <c r="AF132" s="69"/>
      <c r="AG132" s="2"/>
      <c r="AH132" s="2"/>
    </row>
    <row r="133" spans="23:34" x14ac:dyDescent="0.25">
      <c r="W133" s="2"/>
      <c r="X133" s="2"/>
      <c r="Y133" s="2"/>
      <c r="Z133" s="2"/>
      <c r="AA133" s="2"/>
      <c r="AB133" s="2"/>
      <c r="AC133" s="2"/>
      <c r="AD133" s="69"/>
      <c r="AE133" s="2"/>
      <c r="AF133" s="69"/>
      <c r="AG133" s="2"/>
      <c r="AH133" s="2"/>
    </row>
    <row r="134" spans="23:34" x14ac:dyDescent="0.25">
      <c r="W134" s="2"/>
      <c r="X134" s="2"/>
      <c r="Y134" s="2"/>
      <c r="Z134" s="2"/>
      <c r="AA134" s="2"/>
      <c r="AB134" s="2"/>
      <c r="AC134" s="2"/>
      <c r="AD134" s="69"/>
      <c r="AE134" s="2"/>
      <c r="AF134" s="69"/>
      <c r="AG134" s="2"/>
      <c r="AH134" s="2"/>
    </row>
    <row r="135" spans="23:34" x14ac:dyDescent="0.25">
      <c r="W135" s="2"/>
      <c r="X135" s="2"/>
      <c r="Y135" s="2"/>
      <c r="Z135" s="2"/>
      <c r="AA135" s="2"/>
      <c r="AB135" s="2"/>
      <c r="AC135" s="2"/>
      <c r="AD135" s="69"/>
      <c r="AE135" s="2"/>
      <c r="AF135" s="69"/>
      <c r="AG135" s="2"/>
      <c r="AH135" s="2"/>
    </row>
    <row r="136" spans="23:34" x14ac:dyDescent="0.25">
      <c r="W136" s="2"/>
      <c r="X136" s="2"/>
      <c r="Y136" s="2"/>
      <c r="Z136" s="2"/>
      <c r="AA136" s="2"/>
      <c r="AB136" s="2"/>
      <c r="AC136" s="2"/>
      <c r="AD136" s="69"/>
      <c r="AE136" s="2"/>
      <c r="AF136" s="69"/>
      <c r="AG136" s="2"/>
      <c r="AH136" s="2"/>
    </row>
    <row r="137" spans="23:34" x14ac:dyDescent="0.25">
      <c r="W137" s="2"/>
      <c r="X137" s="2"/>
      <c r="Y137" s="2"/>
      <c r="Z137" s="2"/>
      <c r="AA137" s="2"/>
      <c r="AB137" s="2"/>
      <c r="AC137" s="2"/>
      <c r="AD137" s="69"/>
      <c r="AE137" s="2"/>
      <c r="AF137" s="69"/>
      <c r="AG137" s="2"/>
      <c r="AH137" s="2"/>
    </row>
    <row r="138" spans="23:34" x14ac:dyDescent="0.25">
      <c r="W138" s="2"/>
      <c r="X138" s="2"/>
      <c r="Y138" s="2"/>
      <c r="Z138" s="2"/>
      <c r="AA138" s="2"/>
      <c r="AB138" s="2"/>
      <c r="AC138" s="2"/>
      <c r="AD138" s="69"/>
      <c r="AE138" s="2"/>
      <c r="AF138" s="69"/>
      <c r="AG138" s="2"/>
      <c r="AH138" s="2"/>
    </row>
    <row r="139" spans="23:34" x14ac:dyDescent="0.25">
      <c r="W139" s="2"/>
      <c r="X139" s="2"/>
      <c r="Y139" s="2"/>
      <c r="Z139" s="2"/>
      <c r="AA139" s="2"/>
      <c r="AB139" s="2"/>
      <c r="AC139" s="2"/>
      <c r="AD139" s="69"/>
      <c r="AE139" s="2"/>
      <c r="AF139" s="69"/>
      <c r="AG139" s="2"/>
      <c r="AH139" s="2"/>
    </row>
    <row r="140" spans="23:34" x14ac:dyDescent="0.25">
      <c r="W140" s="2"/>
      <c r="X140" s="2"/>
      <c r="Y140" s="2"/>
      <c r="Z140" s="2"/>
      <c r="AA140" s="2"/>
      <c r="AB140" s="2"/>
      <c r="AC140" s="2"/>
      <c r="AD140" s="69"/>
      <c r="AE140" s="2"/>
      <c r="AF140" s="69"/>
      <c r="AG140" s="2"/>
      <c r="AH140" s="2"/>
    </row>
    <row r="141" spans="23:34" x14ac:dyDescent="0.25">
      <c r="W141" s="2"/>
      <c r="X141" s="2"/>
      <c r="Y141" s="2"/>
      <c r="Z141" s="2"/>
      <c r="AA141" s="2"/>
      <c r="AB141" s="2"/>
      <c r="AC141" s="2"/>
      <c r="AD141" s="69"/>
      <c r="AE141" s="2"/>
      <c r="AF141" s="69"/>
      <c r="AG141" s="2"/>
      <c r="AH141" s="2"/>
    </row>
    <row r="142" spans="23:34" x14ac:dyDescent="0.25">
      <c r="W142" s="2"/>
      <c r="X142" s="2"/>
      <c r="Y142" s="2"/>
      <c r="Z142" s="2"/>
      <c r="AA142" s="2"/>
      <c r="AB142" s="2"/>
      <c r="AC142" s="2"/>
      <c r="AD142" s="69"/>
      <c r="AE142" s="2"/>
      <c r="AF142" s="69"/>
      <c r="AG142" s="2"/>
      <c r="AH142" s="2"/>
    </row>
    <row r="143" spans="23:34" x14ac:dyDescent="0.25">
      <c r="W143" s="2"/>
      <c r="X143" s="2"/>
      <c r="Y143" s="2"/>
      <c r="Z143" s="2"/>
      <c r="AA143" s="2"/>
      <c r="AB143" s="2"/>
      <c r="AC143" s="2"/>
      <c r="AD143" s="69"/>
      <c r="AE143" s="2"/>
      <c r="AF143" s="69"/>
      <c r="AG143" s="2"/>
      <c r="AH143" s="2"/>
    </row>
    <row r="144" spans="23:34" x14ac:dyDescent="0.25">
      <c r="W144" s="2"/>
      <c r="X144" s="2"/>
      <c r="Y144" s="2"/>
      <c r="Z144" s="2"/>
      <c r="AA144" s="2"/>
      <c r="AB144" s="2"/>
      <c r="AC144" s="2"/>
      <c r="AD144" s="69"/>
      <c r="AE144" s="2"/>
      <c r="AF144" s="69"/>
      <c r="AG144" s="2"/>
      <c r="AH144" s="2"/>
    </row>
    <row r="145" spans="23:34" x14ac:dyDescent="0.25">
      <c r="W145" s="2"/>
      <c r="X145" s="2"/>
      <c r="Y145" s="2"/>
      <c r="Z145" s="2"/>
      <c r="AA145" s="2"/>
      <c r="AB145" s="2"/>
      <c r="AC145" s="2"/>
      <c r="AD145" s="69"/>
      <c r="AE145" s="2"/>
      <c r="AF145" s="69"/>
      <c r="AG145" s="2"/>
      <c r="AH145" s="2"/>
    </row>
    <row r="146" spans="23:34" x14ac:dyDescent="0.25">
      <c r="W146" s="2"/>
      <c r="X146" s="2"/>
      <c r="Y146" s="2"/>
      <c r="Z146" s="2"/>
      <c r="AA146" s="2"/>
      <c r="AB146" s="2"/>
      <c r="AC146" s="2"/>
      <c r="AD146" s="69"/>
      <c r="AE146" s="2"/>
      <c r="AF146" s="69"/>
      <c r="AG146" s="2"/>
      <c r="AH146" s="2"/>
    </row>
    <row r="147" spans="23:34" x14ac:dyDescent="0.25">
      <c r="W147" s="2"/>
      <c r="X147" s="2"/>
      <c r="Y147" s="2"/>
      <c r="Z147" s="2"/>
      <c r="AA147" s="2"/>
      <c r="AB147" s="2"/>
      <c r="AC147" s="2"/>
      <c r="AD147" s="69"/>
      <c r="AE147" s="2"/>
      <c r="AF147" s="69"/>
      <c r="AG147" s="2"/>
      <c r="AH147" s="2"/>
    </row>
    <row r="148" spans="23:34" x14ac:dyDescent="0.25">
      <c r="W148" s="2"/>
      <c r="X148" s="2"/>
      <c r="Y148" s="2"/>
      <c r="Z148" s="2"/>
      <c r="AA148" s="2"/>
      <c r="AB148" s="2"/>
      <c r="AC148" s="2"/>
      <c r="AD148" s="69"/>
      <c r="AE148" s="2"/>
      <c r="AF148" s="69"/>
      <c r="AG148" s="2"/>
      <c r="AH148" s="2"/>
    </row>
    <row r="149" spans="23:34" x14ac:dyDescent="0.25">
      <c r="W149" s="2"/>
      <c r="X149" s="2"/>
      <c r="Y149" s="2"/>
      <c r="Z149" s="2"/>
      <c r="AA149" s="2"/>
      <c r="AB149" s="2"/>
      <c r="AC149" s="2"/>
      <c r="AD149" s="69"/>
      <c r="AE149" s="2"/>
      <c r="AF149" s="69"/>
      <c r="AG149" s="2"/>
      <c r="AH149" s="2"/>
    </row>
    <row r="150" spans="23:34" x14ac:dyDescent="0.25">
      <c r="W150" s="2"/>
      <c r="X150" s="2"/>
      <c r="Y150" s="2"/>
      <c r="Z150" s="2"/>
      <c r="AA150" s="2"/>
      <c r="AB150" s="2"/>
      <c r="AC150" s="2"/>
      <c r="AD150" s="69"/>
      <c r="AE150" s="2"/>
      <c r="AF150" s="69"/>
      <c r="AG150" s="2"/>
      <c r="AH150" s="2"/>
    </row>
    <row r="151" spans="23:34" x14ac:dyDescent="0.25">
      <c r="W151" s="2"/>
      <c r="X151" s="2"/>
      <c r="Y151" s="2"/>
      <c r="Z151" s="2"/>
      <c r="AA151" s="2"/>
      <c r="AB151" s="2"/>
      <c r="AC151" s="2"/>
      <c r="AD151" s="69"/>
      <c r="AE151" s="2"/>
      <c r="AF151" s="69"/>
      <c r="AG151" s="2"/>
      <c r="AH151" s="2"/>
    </row>
    <row r="152" spans="23:34" x14ac:dyDescent="0.25">
      <c r="W152" s="2"/>
      <c r="X152" s="2"/>
      <c r="Y152" s="2"/>
      <c r="Z152" s="2"/>
      <c r="AA152" s="2"/>
      <c r="AB152" s="2"/>
      <c r="AC152" s="2"/>
      <c r="AD152" s="69"/>
      <c r="AE152" s="2"/>
      <c r="AF152" s="69"/>
      <c r="AG152" s="2"/>
      <c r="AH152" s="2"/>
    </row>
    <row r="153" spans="23:34" x14ac:dyDescent="0.25">
      <c r="W153" s="2"/>
      <c r="X153" s="2"/>
      <c r="Y153" s="2"/>
      <c r="Z153" s="2"/>
      <c r="AA153" s="2"/>
      <c r="AB153" s="2"/>
      <c r="AC153" s="2"/>
      <c r="AD153" s="69"/>
      <c r="AE153" s="2"/>
      <c r="AF153" s="69"/>
      <c r="AG153" s="2"/>
      <c r="AH153" s="2"/>
    </row>
    <row r="154" spans="23:34" x14ac:dyDescent="0.25">
      <c r="W154" s="2"/>
      <c r="X154" s="2"/>
      <c r="Y154" s="2"/>
      <c r="Z154" s="2"/>
      <c r="AA154" s="2"/>
      <c r="AB154" s="2"/>
      <c r="AC154" s="2"/>
      <c r="AD154" s="69"/>
      <c r="AE154" s="2"/>
      <c r="AF154" s="69"/>
      <c r="AG154" s="2"/>
      <c r="AH154" s="2"/>
    </row>
    <row r="155" spans="23:34" x14ac:dyDescent="0.25">
      <c r="W155" s="2"/>
      <c r="X155" s="2"/>
      <c r="Y155" s="2"/>
      <c r="Z155" s="2"/>
      <c r="AA155" s="2"/>
      <c r="AB155" s="2"/>
      <c r="AC155" s="2"/>
      <c r="AD155" s="69"/>
      <c r="AE155" s="2"/>
      <c r="AF155" s="69"/>
      <c r="AG155" s="2"/>
      <c r="AH155" s="2"/>
    </row>
    <row r="156" spans="23:34" x14ac:dyDescent="0.25">
      <c r="W156" s="2"/>
      <c r="X156" s="2"/>
      <c r="Y156" s="2"/>
      <c r="Z156" s="2"/>
      <c r="AA156" s="2"/>
      <c r="AB156" s="2"/>
      <c r="AC156" s="2"/>
      <c r="AD156" s="69"/>
      <c r="AE156" s="2"/>
      <c r="AF156" s="69"/>
      <c r="AG156" s="2"/>
      <c r="AH156" s="2"/>
    </row>
    <row r="157" spans="23:34" x14ac:dyDescent="0.25">
      <c r="W157" s="2"/>
      <c r="X157" s="2"/>
      <c r="Y157" s="2"/>
      <c r="Z157" s="2"/>
      <c r="AA157" s="2"/>
      <c r="AB157" s="2"/>
      <c r="AC157" s="2"/>
      <c r="AD157" s="69"/>
      <c r="AE157" s="2"/>
      <c r="AF157" s="69"/>
      <c r="AG157" s="2"/>
      <c r="AH157" s="2"/>
    </row>
    <row r="158" spans="23:34" x14ac:dyDescent="0.25">
      <c r="W158" s="2"/>
      <c r="X158" s="2"/>
      <c r="Y158" s="2"/>
      <c r="Z158" s="2"/>
      <c r="AA158" s="2"/>
      <c r="AB158" s="2"/>
      <c r="AC158" s="2"/>
      <c r="AD158" s="69"/>
      <c r="AE158" s="2"/>
      <c r="AF158" s="69"/>
      <c r="AG158" s="2"/>
      <c r="AH158" s="2"/>
    </row>
    <row r="159" spans="23:34" x14ac:dyDescent="0.25">
      <c r="W159" s="2"/>
      <c r="X159" s="2"/>
      <c r="Y159" s="2"/>
      <c r="Z159" s="2"/>
      <c r="AA159" s="2"/>
      <c r="AB159" s="2"/>
      <c r="AC159" s="2"/>
      <c r="AD159" s="69"/>
      <c r="AE159" s="2"/>
      <c r="AF159" s="69"/>
      <c r="AG159" s="2"/>
      <c r="AH159" s="2"/>
    </row>
    <row r="160" spans="23:34" x14ac:dyDescent="0.25">
      <c r="W160" s="2"/>
      <c r="X160" s="2"/>
      <c r="Y160" s="2"/>
      <c r="Z160" s="2"/>
      <c r="AA160" s="2"/>
      <c r="AB160" s="2"/>
      <c r="AC160" s="2"/>
      <c r="AD160" s="69"/>
      <c r="AE160" s="2"/>
      <c r="AF160" s="69"/>
      <c r="AG160" s="2"/>
      <c r="AH160" s="2"/>
    </row>
    <row r="161" spans="23:34" x14ac:dyDescent="0.25">
      <c r="W161" s="2"/>
      <c r="X161" s="2"/>
      <c r="Y161" s="2"/>
      <c r="Z161" s="2"/>
      <c r="AA161" s="2"/>
      <c r="AB161" s="2"/>
      <c r="AC161" s="2"/>
      <c r="AD161" s="69"/>
      <c r="AE161" s="2"/>
      <c r="AF161" s="69"/>
      <c r="AG161" s="2"/>
      <c r="AH161" s="2"/>
    </row>
    <row r="162" spans="23:34" x14ac:dyDescent="0.25">
      <c r="W162" s="2"/>
      <c r="X162" s="2"/>
      <c r="Y162" s="2"/>
      <c r="Z162" s="2"/>
      <c r="AA162" s="2"/>
      <c r="AB162" s="2"/>
      <c r="AC162" s="2"/>
      <c r="AD162" s="69"/>
      <c r="AE162" s="2"/>
      <c r="AF162" s="69"/>
      <c r="AG162" s="2"/>
      <c r="AH162" s="2"/>
    </row>
    <row r="163" spans="23:34" x14ac:dyDescent="0.25">
      <c r="W163" s="2"/>
      <c r="X163" s="2"/>
      <c r="Y163" s="2"/>
      <c r="Z163" s="2"/>
      <c r="AA163" s="2"/>
      <c r="AB163" s="2"/>
      <c r="AC163" s="2"/>
      <c r="AD163" s="69"/>
      <c r="AE163" s="2"/>
      <c r="AF163" s="69"/>
      <c r="AG163" s="2"/>
      <c r="AH163" s="2"/>
    </row>
    <row r="164" spans="23:34" x14ac:dyDescent="0.25">
      <c r="W164" s="2"/>
      <c r="X164" s="2"/>
      <c r="Y164" s="2"/>
      <c r="Z164" s="2"/>
      <c r="AA164" s="2"/>
      <c r="AB164" s="2"/>
      <c r="AC164" s="2"/>
      <c r="AD164" s="69"/>
      <c r="AE164" s="2"/>
      <c r="AF164" s="69"/>
      <c r="AG164" s="2"/>
      <c r="AH164" s="2"/>
    </row>
    <row r="165" spans="23:34" x14ac:dyDescent="0.25">
      <c r="W165" s="2"/>
      <c r="X165" s="2"/>
      <c r="Y165" s="2"/>
      <c r="Z165" s="2"/>
      <c r="AA165" s="2"/>
      <c r="AB165" s="2"/>
      <c r="AC165" s="2"/>
      <c r="AD165" s="69"/>
      <c r="AE165" s="2"/>
      <c r="AF165" s="69"/>
      <c r="AG165" s="2"/>
      <c r="AH165" s="2"/>
    </row>
    <row r="166" spans="23:34" x14ac:dyDescent="0.25">
      <c r="W166" s="2"/>
      <c r="X166" s="2"/>
      <c r="Y166" s="2"/>
      <c r="Z166" s="2"/>
      <c r="AA166" s="2"/>
      <c r="AB166" s="2"/>
      <c r="AC166" s="2"/>
      <c r="AD166" s="69"/>
      <c r="AE166" s="2"/>
      <c r="AF166" s="69"/>
      <c r="AG166" s="2"/>
      <c r="AH166" s="2"/>
    </row>
    <row r="167" spans="23:34" x14ac:dyDescent="0.25">
      <c r="W167" s="2"/>
      <c r="X167" s="2"/>
      <c r="Y167" s="2"/>
      <c r="Z167" s="2"/>
      <c r="AA167" s="2"/>
      <c r="AB167" s="2"/>
      <c r="AC167" s="2"/>
      <c r="AD167" s="69"/>
      <c r="AE167" s="2"/>
      <c r="AF167" s="69"/>
      <c r="AG167" s="2"/>
      <c r="AH167" s="2"/>
    </row>
    <row r="168" spans="23:34" x14ac:dyDescent="0.25">
      <c r="W168" s="2"/>
      <c r="X168" s="2"/>
      <c r="Y168" s="2"/>
      <c r="Z168" s="2"/>
      <c r="AA168" s="2"/>
      <c r="AB168" s="2"/>
      <c r="AC168" s="2"/>
      <c r="AD168" s="69"/>
      <c r="AE168" s="2"/>
      <c r="AF168" s="69"/>
      <c r="AG168" s="2"/>
      <c r="AH168" s="2"/>
    </row>
    <row r="169" spans="23:34" x14ac:dyDescent="0.25">
      <c r="W169" s="2"/>
      <c r="X169" s="2"/>
      <c r="Y169" s="2"/>
      <c r="Z169" s="2"/>
      <c r="AA169" s="2"/>
      <c r="AB169" s="2"/>
      <c r="AC169" s="2"/>
      <c r="AD169" s="69"/>
      <c r="AE169" s="2"/>
      <c r="AF169" s="69"/>
      <c r="AG169" s="2"/>
      <c r="AH169" s="2"/>
    </row>
  </sheetData>
  <mergeCells count="58">
    <mergeCell ref="B2:P2"/>
    <mergeCell ref="N3:P3"/>
    <mergeCell ref="I3:J3"/>
    <mergeCell ref="G43:H43"/>
    <mergeCell ref="I43:J43"/>
    <mergeCell ref="K43:L43"/>
    <mergeCell ref="B3:B4"/>
    <mergeCell ref="D3:D4"/>
    <mergeCell ref="E43:F43"/>
    <mergeCell ref="B43:D43"/>
    <mergeCell ref="C3:C4"/>
    <mergeCell ref="B42:D42"/>
    <mergeCell ref="R80:T80"/>
    <mergeCell ref="R79:T79"/>
    <mergeCell ref="E3:F3"/>
    <mergeCell ref="G3:H3"/>
    <mergeCell ref="B41:D41"/>
    <mergeCell ref="G42:H42"/>
    <mergeCell ref="R40:S40"/>
    <mergeCell ref="R35:S35"/>
    <mergeCell ref="B79:D79"/>
    <mergeCell ref="B80:D80"/>
    <mergeCell ref="Y43:Z43"/>
    <mergeCell ref="U3:V3"/>
    <mergeCell ref="K3:M3"/>
    <mergeCell ref="B45:P45"/>
    <mergeCell ref="N46:P46"/>
    <mergeCell ref="E46:F46"/>
    <mergeCell ref="G46:H46"/>
    <mergeCell ref="I46:J46"/>
    <mergeCell ref="K46:M46"/>
    <mergeCell ref="C23:D24"/>
    <mergeCell ref="M43:N43"/>
    <mergeCell ref="U43:V43"/>
    <mergeCell ref="W43:X43"/>
    <mergeCell ref="Y3:Z3"/>
    <mergeCell ref="AA80:AB80"/>
    <mergeCell ref="AD3:AF3"/>
    <mergeCell ref="AA3:AC3"/>
    <mergeCell ref="AD43:AF43"/>
    <mergeCell ref="R2:AF2"/>
    <mergeCell ref="Y46:Z46"/>
    <mergeCell ref="R42:T42"/>
    <mergeCell ref="R43:T43"/>
    <mergeCell ref="R45:AF45"/>
    <mergeCell ref="U46:V46"/>
    <mergeCell ref="AA46:AC46"/>
    <mergeCell ref="AD46:AF46"/>
    <mergeCell ref="W80:X80"/>
    <mergeCell ref="Y80:Z80"/>
    <mergeCell ref="W46:X46"/>
    <mergeCell ref="W3:X3"/>
    <mergeCell ref="N81:P81"/>
    <mergeCell ref="B81:D81"/>
    <mergeCell ref="E81:F81"/>
    <mergeCell ref="G81:H81"/>
    <mergeCell ref="I81:J81"/>
    <mergeCell ref="K81:M8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B00AF-8E09-473B-BC36-E24E6D27D96D}">
  <dimension ref="A2:AH39"/>
  <sheetViews>
    <sheetView topLeftCell="A18" workbookViewId="0">
      <selection activeCell="B3" sqref="B3:P39"/>
    </sheetView>
  </sheetViews>
  <sheetFormatPr baseColWidth="10" defaultRowHeight="15.75" x14ac:dyDescent="0.25"/>
  <cols>
    <col min="2" max="2" width="4.5" customWidth="1"/>
    <col min="3" max="3" width="4.875" customWidth="1"/>
    <col min="4" max="4" width="6" customWidth="1"/>
    <col min="5" max="14" width="5.625" customWidth="1"/>
    <col min="15" max="15" width="4.25" customWidth="1"/>
    <col min="16" max="16" width="5.375" customWidth="1"/>
    <col min="17" max="17" width="3.5" customWidth="1"/>
    <col min="18" max="20" width="4.625" customWidth="1"/>
    <col min="21" max="32" width="5.625" customWidth="1"/>
  </cols>
  <sheetData>
    <row r="2" spans="1:32" ht="16.5" thickBot="1" x14ac:dyDescent="0.3"/>
    <row r="3" spans="1:32" ht="19.5" thickBot="1" x14ac:dyDescent="0.3">
      <c r="B3" s="289" t="s">
        <v>24</v>
      </c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4"/>
      <c r="Q3" s="108"/>
      <c r="R3" s="272" t="s">
        <v>28</v>
      </c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4"/>
    </row>
    <row r="4" spans="1:32" ht="16.5" thickBot="1" x14ac:dyDescent="0.3">
      <c r="A4" s="1"/>
      <c r="B4" s="67" t="s">
        <v>0</v>
      </c>
      <c r="C4" s="213" t="s">
        <v>1</v>
      </c>
      <c r="D4" s="213" t="s">
        <v>2</v>
      </c>
      <c r="E4" s="292" t="s">
        <v>5</v>
      </c>
      <c r="F4" s="292"/>
      <c r="G4" s="283" t="s">
        <v>9</v>
      </c>
      <c r="H4" s="284"/>
      <c r="I4" s="283" t="s">
        <v>6</v>
      </c>
      <c r="J4" s="284"/>
      <c r="K4" s="286" t="s">
        <v>3</v>
      </c>
      <c r="L4" s="287"/>
      <c r="M4" s="288"/>
      <c r="N4" s="290" t="s">
        <v>25</v>
      </c>
      <c r="O4" s="291"/>
      <c r="P4" s="291"/>
      <c r="Q4" s="219"/>
      <c r="R4" s="67" t="s">
        <v>0</v>
      </c>
      <c r="S4" s="224" t="s">
        <v>1</v>
      </c>
      <c r="T4" s="224" t="s">
        <v>2</v>
      </c>
      <c r="U4" s="292" t="s">
        <v>38</v>
      </c>
      <c r="V4" s="292"/>
      <c r="W4" s="283" t="s">
        <v>9</v>
      </c>
      <c r="X4" s="284"/>
      <c r="Y4" s="283" t="s">
        <v>6</v>
      </c>
      <c r="Z4" s="284"/>
      <c r="AA4" s="286" t="s">
        <v>36</v>
      </c>
      <c r="AB4" s="287"/>
      <c r="AC4" s="288"/>
      <c r="AD4" s="290" t="s">
        <v>37</v>
      </c>
      <c r="AE4" s="291"/>
      <c r="AF4" s="291"/>
    </row>
    <row r="5" spans="1:32" ht="16.5" thickBot="1" x14ac:dyDescent="0.3">
      <c r="A5" s="1"/>
      <c r="B5" s="213"/>
      <c r="C5" s="213"/>
      <c r="D5" s="213"/>
      <c r="E5" s="5" t="s">
        <v>12</v>
      </c>
      <c r="F5" s="65" t="s">
        <v>19</v>
      </c>
      <c r="G5" s="5" t="s">
        <v>12</v>
      </c>
      <c r="H5" s="212" t="s">
        <v>19</v>
      </c>
      <c r="I5" s="5" t="s">
        <v>12</v>
      </c>
      <c r="J5" s="5" t="s">
        <v>19</v>
      </c>
      <c r="K5" s="5" t="s">
        <v>12</v>
      </c>
      <c r="L5" s="5" t="s">
        <v>19</v>
      </c>
      <c r="M5" s="211" t="s">
        <v>20</v>
      </c>
      <c r="N5" s="95" t="s">
        <v>12</v>
      </c>
      <c r="O5" s="95" t="s">
        <v>19</v>
      </c>
      <c r="P5" s="143" t="s">
        <v>22</v>
      </c>
      <c r="Q5" s="217"/>
      <c r="R5" s="224"/>
      <c r="S5" s="224"/>
      <c r="T5" s="224"/>
      <c r="U5" s="5" t="s">
        <v>12</v>
      </c>
      <c r="V5" s="65" t="s">
        <v>19</v>
      </c>
      <c r="W5" s="5" t="s">
        <v>12</v>
      </c>
      <c r="X5" s="223" t="s">
        <v>19</v>
      </c>
      <c r="Y5" s="5" t="s">
        <v>12</v>
      </c>
      <c r="Z5" s="5" t="s">
        <v>19</v>
      </c>
      <c r="AA5" s="237" t="s">
        <v>12</v>
      </c>
      <c r="AB5" s="5" t="s">
        <v>19</v>
      </c>
      <c r="AC5" s="222" t="s">
        <v>20</v>
      </c>
      <c r="AD5" s="95" t="s">
        <v>12</v>
      </c>
      <c r="AE5" s="95" t="s">
        <v>19</v>
      </c>
      <c r="AF5" s="143" t="s">
        <v>22</v>
      </c>
    </row>
    <row r="6" spans="1:32" ht="16.5" thickBot="1" x14ac:dyDescent="0.3">
      <c r="A6" s="1"/>
      <c r="B6" s="36">
        <v>1</v>
      </c>
      <c r="C6" s="36" t="s">
        <v>10</v>
      </c>
      <c r="D6" s="214">
        <v>12</v>
      </c>
      <c r="E6" s="13">
        <v>4082</v>
      </c>
      <c r="F6" s="12">
        <f>E7-E6</f>
        <v>20</v>
      </c>
      <c r="G6" s="19">
        <v>2938</v>
      </c>
      <c r="H6" s="12">
        <f>G7-G6</f>
        <v>4</v>
      </c>
      <c r="I6" s="20">
        <v>822</v>
      </c>
      <c r="J6" s="8">
        <f>I7-I6</f>
        <v>4</v>
      </c>
      <c r="K6" s="98">
        <v>2328</v>
      </c>
      <c r="L6" s="100">
        <f>IF(K7&lt;&gt;0,K7-K6,0)</f>
        <v>19</v>
      </c>
      <c r="M6" s="101">
        <f>IF(K6&lt;&gt;"",SUM(M5,L6),"")</f>
        <v>19</v>
      </c>
      <c r="N6" s="86">
        <v>847</v>
      </c>
      <c r="O6" s="100">
        <f>IF(N7&lt;&gt;0,N7-N6,0)</f>
        <v>1</v>
      </c>
      <c r="P6" s="206">
        <f>IF(N6&lt;&gt;"",SUM(P5,O6),)</f>
        <v>1</v>
      </c>
      <c r="Q6" s="40"/>
      <c r="R6" s="36">
        <v>1</v>
      </c>
      <c r="S6" s="36" t="s">
        <v>7</v>
      </c>
      <c r="T6" s="220">
        <v>15</v>
      </c>
      <c r="U6" s="13">
        <v>4654</v>
      </c>
      <c r="V6" s="12">
        <f>U7-U6</f>
        <v>20</v>
      </c>
      <c r="W6" s="19">
        <v>3175</v>
      </c>
      <c r="X6" s="12">
        <f>W7-W6</f>
        <v>6</v>
      </c>
      <c r="Y6" s="20">
        <v>935</v>
      </c>
      <c r="Z6" s="8">
        <f>Y7-Y6</f>
        <v>3</v>
      </c>
      <c r="AA6" s="234">
        <v>2790</v>
      </c>
      <c r="AB6" s="100">
        <f>AA7-AA6</f>
        <v>18</v>
      </c>
      <c r="AC6" s="101">
        <f>IF(AA6&lt;&gt;"",SUM(AC5,AB6),"")</f>
        <v>18</v>
      </c>
      <c r="AD6" s="86">
        <v>957</v>
      </c>
      <c r="AE6" s="100">
        <f>AD7-AD6</f>
        <v>2</v>
      </c>
      <c r="AF6" s="206">
        <f>IF(AD6&lt;&gt;"",SUM(AF5,AE6),)</f>
        <v>2</v>
      </c>
    </row>
    <row r="7" spans="1:32" ht="16.5" thickBot="1" x14ac:dyDescent="0.3">
      <c r="A7" s="1"/>
      <c r="B7" s="37">
        <v>2</v>
      </c>
      <c r="C7" s="210" t="s">
        <v>10</v>
      </c>
      <c r="D7" s="210">
        <v>17</v>
      </c>
      <c r="E7" s="14">
        <v>4102</v>
      </c>
      <c r="F7" s="7">
        <f t="shared" ref="F7:F36" si="0">E8-E7</f>
        <v>15</v>
      </c>
      <c r="G7" s="18">
        <v>2942</v>
      </c>
      <c r="H7" s="10">
        <f t="shared" ref="H7:H36" si="1">G8-G7</f>
        <v>4</v>
      </c>
      <c r="I7" s="18">
        <v>826</v>
      </c>
      <c r="J7" s="7">
        <f t="shared" ref="J7:J36" si="2">I8-I7</f>
        <v>3</v>
      </c>
      <c r="K7" s="18">
        <v>2347</v>
      </c>
      <c r="L7" s="75">
        <f t="shared" ref="L7:L38" si="3">IF(K8&lt;&gt;0,K8-K7,0)</f>
        <v>14</v>
      </c>
      <c r="M7" s="72">
        <f t="shared" ref="M7:M36" si="4">IF(K7&lt;&gt;"",SUM(M6,L7),"")</f>
        <v>33</v>
      </c>
      <c r="N7" s="18">
        <v>848</v>
      </c>
      <c r="O7" s="75">
        <f t="shared" ref="O7:O36" si="5">IF(N8&lt;&gt;0,N8-N7,0)</f>
        <v>1</v>
      </c>
      <c r="P7" s="79">
        <f t="shared" ref="P7:P36" si="6">IF(N7&lt;&gt;"",SUM(P6,O7),)</f>
        <v>2</v>
      </c>
      <c r="Q7" s="40"/>
      <c r="R7" s="37">
        <v>2</v>
      </c>
      <c r="S7" s="226" t="s">
        <v>7</v>
      </c>
      <c r="T7" s="226">
        <v>12</v>
      </c>
      <c r="U7" s="14">
        <v>4674</v>
      </c>
      <c r="V7" s="10">
        <f t="shared" ref="V7:V38" si="7">U8-U7</f>
        <v>26</v>
      </c>
      <c r="W7" s="18">
        <v>3181</v>
      </c>
      <c r="X7" s="7">
        <f t="shared" ref="X7:X38" si="8">W8-W7</f>
        <v>7</v>
      </c>
      <c r="Y7" s="18">
        <v>938</v>
      </c>
      <c r="Z7" s="7">
        <f t="shared" ref="Z7:Z38" si="9">Y8-Y7</f>
        <v>3</v>
      </c>
      <c r="AA7" s="18">
        <v>2808</v>
      </c>
      <c r="AB7" s="100">
        <f>AA8-AA7</f>
        <v>22</v>
      </c>
      <c r="AC7" s="101">
        <f t="shared" ref="AC7:AC38" si="10">IF(AA7&lt;&gt;"",SUM(AC6,AB7),"")</f>
        <v>40</v>
      </c>
      <c r="AD7" s="18">
        <v>959</v>
      </c>
      <c r="AE7" s="100">
        <f t="shared" ref="AE7:AE38" si="11">AD8-AD7</f>
        <v>4</v>
      </c>
      <c r="AF7" s="206">
        <f t="shared" ref="AF7:AF38" si="12">IF(AD7&lt;&gt;"",SUM(AF6,AE7),)</f>
        <v>6</v>
      </c>
    </row>
    <row r="8" spans="1:32" ht="16.5" thickBot="1" x14ac:dyDescent="0.3">
      <c r="A8" s="1"/>
      <c r="B8" s="37">
        <v>3</v>
      </c>
      <c r="C8" s="210" t="s">
        <v>7</v>
      </c>
      <c r="D8" s="210">
        <v>9</v>
      </c>
      <c r="E8" s="15">
        <v>4117</v>
      </c>
      <c r="F8" s="7">
        <f t="shared" si="0"/>
        <v>23</v>
      </c>
      <c r="G8" s="14">
        <v>2946</v>
      </c>
      <c r="H8" s="10">
        <f t="shared" si="1"/>
        <v>8</v>
      </c>
      <c r="I8" s="18">
        <v>829</v>
      </c>
      <c r="J8" s="7">
        <f t="shared" si="2"/>
        <v>3</v>
      </c>
      <c r="K8" s="18">
        <v>2361</v>
      </c>
      <c r="L8" s="77">
        <f t="shared" si="3"/>
        <v>19</v>
      </c>
      <c r="M8" s="72">
        <f t="shared" si="4"/>
        <v>52</v>
      </c>
      <c r="N8" s="216">
        <v>849</v>
      </c>
      <c r="O8" s="78">
        <f t="shared" si="5"/>
        <v>4</v>
      </c>
      <c r="P8" s="186">
        <f t="shared" si="6"/>
        <v>6</v>
      </c>
      <c r="Q8" s="40"/>
      <c r="R8" s="37">
        <v>3</v>
      </c>
      <c r="S8" s="226" t="s">
        <v>7</v>
      </c>
      <c r="T8" s="226">
        <v>8</v>
      </c>
      <c r="U8" s="15">
        <v>4700</v>
      </c>
      <c r="V8" s="10">
        <f t="shared" si="7"/>
        <v>25</v>
      </c>
      <c r="W8" s="14">
        <v>3188</v>
      </c>
      <c r="X8" s="7">
        <f t="shared" si="8"/>
        <v>3</v>
      </c>
      <c r="Y8" s="18">
        <v>941</v>
      </c>
      <c r="Z8" s="9">
        <f t="shared" si="9"/>
        <v>4</v>
      </c>
      <c r="AA8" s="18">
        <v>2830</v>
      </c>
      <c r="AB8" s="100">
        <f t="shared" ref="AB8:AB38" si="13">AA9-AA8</f>
        <v>25</v>
      </c>
      <c r="AC8" s="101">
        <f t="shared" si="10"/>
        <v>65</v>
      </c>
      <c r="AD8" s="221">
        <v>963</v>
      </c>
      <c r="AE8" s="100">
        <f t="shared" si="11"/>
        <v>0</v>
      </c>
      <c r="AF8" s="206">
        <f t="shared" si="12"/>
        <v>6</v>
      </c>
    </row>
    <row r="9" spans="1:32" ht="16.5" thickBot="1" x14ac:dyDescent="0.3">
      <c r="A9" s="1"/>
      <c r="B9" s="31">
        <v>4</v>
      </c>
      <c r="C9" s="209" t="s">
        <v>8</v>
      </c>
      <c r="D9" s="209">
        <v>8</v>
      </c>
      <c r="E9" s="14">
        <v>4140</v>
      </c>
      <c r="F9" s="77">
        <f t="shared" si="0"/>
        <v>25</v>
      </c>
      <c r="G9" s="18">
        <v>2954</v>
      </c>
      <c r="H9" s="10">
        <f t="shared" si="1"/>
        <v>10</v>
      </c>
      <c r="I9" s="216">
        <v>832</v>
      </c>
      <c r="J9" s="9">
        <f t="shared" si="2"/>
        <v>4</v>
      </c>
      <c r="K9" s="216">
        <v>2380</v>
      </c>
      <c r="L9" s="75">
        <f t="shared" si="3"/>
        <v>19</v>
      </c>
      <c r="M9" s="72">
        <f t="shared" si="4"/>
        <v>71</v>
      </c>
      <c r="N9" s="66">
        <v>853</v>
      </c>
      <c r="O9" s="77">
        <f t="shared" si="5"/>
        <v>5</v>
      </c>
      <c r="P9" s="71">
        <f t="shared" si="6"/>
        <v>11</v>
      </c>
      <c r="Q9" s="40"/>
      <c r="R9" s="31">
        <v>4</v>
      </c>
      <c r="S9" s="225" t="s">
        <v>7</v>
      </c>
      <c r="T9" s="225">
        <v>9</v>
      </c>
      <c r="U9" s="14">
        <v>4725</v>
      </c>
      <c r="V9" s="10">
        <f t="shared" si="7"/>
        <v>25</v>
      </c>
      <c r="W9" s="18">
        <v>3191</v>
      </c>
      <c r="X9" s="77">
        <f t="shared" si="8"/>
        <v>3</v>
      </c>
      <c r="Y9" s="221">
        <v>945</v>
      </c>
      <c r="Z9" s="7">
        <f t="shared" si="9"/>
        <v>3</v>
      </c>
      <c r="AA9" s="221">
        <v>2855</v>
      </c>
      <c r="AB9" s="100">
        <f t="shared" si="13"/>
        <v>24</v>
      </c>
      <c r="AC9" s="101">
        <f t="shared" si="10"/>
        <v>89</v>
      </c>
      <c r="AD9" s="66">
        <v>963</v>
      </c>
      <c r="AE9" s="100">
        <f t="shared" si="11"/>
        <v>1</v>
      </c>
      <c r="AF9" s="206">
        <f t="shared" si="12"/>
        <v>7</v>
      </c>
    </row>
    <row r="10" spans="1:32" ht="16.5" thickBot="1" x14ac:dyDescent="0.3">
      <c r="A10" s="1"/>
      <c r="B10" s="25">
        <v>5</v>
      </c>
      <c r="C10" s="210" t="s">
        <v>8</v>
      </c>
      <c r="D10" s="210">
        <v>9</v>
      </c>
      <c r="E10" s="14">
        <v>4165</v>
      </c>
      <c r="F10" s="7">
        <f t="shared" si="0"/>
        <v>17</v>
      </c>
      <c r="G10" s="14">
        <v>2964</v>
      </c>
      <c r="H10" s="10">
        <f t="shared" si="1"/>
        <v>14</v>
      </c>
      <c r="I10" s="18">
        <v>836</v>
      </c>
      <c r="J10" s="7">
        <f t="shared" si="2"/>
        <v>3</v>
      </c>
      <c r="K10" s="66">
        <v>2399</v>
      </c>
      <c r="L10" s="77">
        <f t="shared" si="3"/>
        <v>9</v>
      </c>
      <c r="M10" s="72">
        <f t="shared" si="4"/>
        <v>80</v>
      </c>
      <c r="N10" s="18">
        <v>858</v>
      </c>
      <c r="O10" s="77">
        <f t="shared" si="5"/>
        <v>9</v>
      </c>
      <c r="P10" s="71">
        <f t="shared" si="6"/>
        <v>20</v>
      </c>
      <c r="Q10" s="40"/>
      <c r="R10" s="25">
        <v>5</v>
      </c>
      <c r="S10" s="226" t="s">
        <v>8</v>
      </c>
      <c r="T10" s="226">
        <v>8</v>
      </c>
      <c r="U10" s="14">
        <v>4750</v>
      </c>
      <c r="V10" s="7">
        <f t="shared" si="7"/>
        <v>34</v>
      </c>
      <c r="W10" s="14">
        <v>3194</v>
      </c>
      <c r="X10" s="7">
        <f t="shared" si="8"/>
        <v>11</v>
      </c>
      <c r="Y10" s="18">
        <v>948</v>
      </c>
      <c r="Z10" s="7">
        <f t="shared" si="9"/>
        <v>4</v>
      </c>
      <c r="AA10" s="66">
        <v>2879</v>
      </c>
      <c r="AB10" s="100">
        <f t="shared" si="13"/>
        <v>28</v>
      </c>
      <c r="AC10" s="101">
        <f t="shared" si="10"/>
        <v>117</v>
      </c>
      <c r="AD10" s="18">
        <v>964</v>
      </c>
      <c r="AE10" s="100">
        <f t="shared" si="11"/>
        <v>6</v>
      </c>
      <c r="AF10" s="206">
        <f t="shared" si="12"/>
        <v>13</v>
      </c>
    </row>
    <row r="11" spans="1:32" ht="16.5" thickBot="1" x14ac:dyDescent="0.3">
      <c r="A11" s="1"/>
      <c r="B11" s="31">
        <v>6</v>
      </c>
      <c r="C11" s="209" t="s">
        <v>8</v>
      </c>
      <c r="D11" s="209">
        <v>16</v>
      </c>
      <c r="E11" s="15">
        <v>4182</v>
      </c>
      <c r="F11" s="7">
        <f t="shared" si="0"/>
        <v>15</v>
      </c>
      <c r="G11" s="14">
        <v>2978</v>
      </c>
      <c r="H11" s="10">
        <f t="shared" si="1"/>
        <v>4</v>
      </c>
      <c r="I11" s="216">
        <v>839</v>
      </c>
      <c r="J11" s="7">
        <f t="shared" si="2"/>
        <v>4</v>
      </c>
      <c r="K11" s="14">
        <v>2408</v>
      </c>
      <c r="L11" s="75">
        <f t="shared" si="3"/>
        <v>14</v>
      </c>
      <c r="M11" s="72">
        <f t="shared" si="4"/>
        <v>94</v>
      </c>
      <c r="N11" s="18">
        <v>867</v>
      </c>
      <c r="O11" s="77">
        <f t="shared" si="5"/>
        <v>1</v>
      </c>
      <c r="P11" s="71">
        <f t="shared" si="6"/>
        <v>21</v>
      </c>
      <c r="Q11" s="40"/>
      <c r="R11" s="31">
        <v>6</v>
      </c>
      <c r="S11" s="225" t="s">
        <v>8</v>
      </c>
      <c r="T11" s="235">
        <v>3</v>
      </c>
      <c r="U11" s="236">
        <v>4784</v>
      </c>
      <c r="V11" s="7">
        <f t="shared" si="7"/>
        <v>31</v>
      </c>
      <c r="W11" s="14">
        <v>3205</v>
      </c>
      <c r="X11" s="7">
        <f t="shared" si="8"/>
        <v>5</v>
      </c>
      <c r="Y11" s="221">
        <v>952</v>
      </c>
      <c r="Z11" s="9">
        <f t="shared" si="9"/>
        <v>4</v>
      </c>
      <c r="AA11" s="14">
        <v>2907</v>
      </c>
      <c r="AB11" s="100">
        <f t="shared" si="13"/>
        <v>31</v>
      </c>
      <c r="AC11" s="101">
        <f t="shared" si="10"/>
        <v>148</v>
      </c>
      <c r="AD11" s="18">
        <v>970</v>
      </c>
      <c r="AE11" s="100">
        <f t="shared" si="11"/>
        <v>1</v>
      </c>
      <c r="AF11" s="206">
        <f t="shared" si="12"/>
        <v>14</v>
      </c>
    </row>
    <row r="12" spans="1:32" ht="16.5" thickBot="1" x14ac:dyDescent="0.3">
      <c r="B12" s="25">
        <v>7</v>
      </c>
      <c r="C12" s="210" t="s">
        <v>7</v>
      </c>
      <c r="D12" s="210">
        <v>14</v>
      </c>
      <c r="E12" s="14">
        <v>4197</v>
      </c>
      <c r="F12" s="7">
        <f t="shared" si="0"/>
        <v>16</v>
      </c>
      <c r="G12" s="14">
        <v>2982</v>
      </c>
      <c r="H12" s="10">
        <f t="shared" si="1"/>
        <v>12</v>
      </c>
      <c r="I12" s="18">
        <v>843</v>
      </c>
      <c r="J12" s="9">
        <f t="shared" si="2"/>
        <v>3</v>
      </c>
      <c r="K12" s="66">
        <v>2422</v>
      </c>
      <c r="L12" s="78">
        <f t="shared" si="3"/>
        <v>9</v>
      </c>
      <c r="M12" s="72">
        <f t="shared" si="4"/>
        <v>103</v>
      </c>
      <c r="N12" s="14">
        <v>868</v>
      </c>
      <c r="O12" s="77">
        <f t="shared" si="5"/>
        <v>6</v>
      </c>
      <c r="P12" s="71">
        <f t="shared" si="6"/>
        <v>27</v>
      </c>
      <c r="Q12" s="40"/>
      <c r="R12" s="25">
        <v>7</v>
      </c>
      <c r="S12" s="226" t="s">
        <v>8</v>
      </c>
      <c r="T12" s="226">
        <v>11</v>
      </c>
      <c r="U12" s="14">
        <v>4815</v>
      </c>
      <c r="V12" s="9">
        <f t="shared" si="7"/>
        <v>26</v>
      </c>
      <c r="W12" s="14">
        <v>3210</v>
      </c>
      <c r="X12" s="7">
        <f t="shared" si="8"/>
        <v>3</v>
      </c>
      <c r="Y12" s="18">
        <v>956</v>
      </c>
      <c r="Z12" s="78">
        <f t="shared" si="9"/>
        <v>4</v>
      </c>
      <c r="AA12" s="66">
        <v>2938</v>
      </c>
      <c r="AB12" s="100">
        <f t="shared" si="13"/>
        <v>25</v>
      </c>
      <c r="AC12" s="101">
        <f t="shared" si="10"/>
        <v>173</v>
      </c>
      <c r="AD12" s="14">
        <v>971</v>
      </c>
      <c r="AE12" s="100">
        <f t="shared" si="11"/>
        <v>1</v>
      </c>
      <c r="AF12" s="206">
        <f t="shared" si="12"/>
        <v>15</v>
      </c>
    </row>
    <row r="13" spans="1:32" ht="16.5" thickBot="1" x14ac:dyDescent="0.3">
      <c r="B13" s="31">
        <v>8</v>
      </c>
      <c r="C13" s="209" t="s">
        <v>8</v>
      </c>
      <c r="D13" s="209">
        <v>12</v>
      </c>
      <c r="E13" s="15">
        <v>4213</v>
      </c>
      <c r="F13" s="7">
        <f t="shared" si="0"/>
        <v>22</v>
      </c>
      <c r="G13" s="14">
        <v>2994</v>
      </c>
      <c r="H13" s="7">
        <f t="shared" si="1"/>
        <v>11</v>
      </c>
      <c r="I13" s="216">
        <v>846</v>
      </c>
      <c r="J13" s="10">
        <f t="shared" si="2"/>
        <v>4</v>
      </c>
      <c r="K13" s="14">
        <v>2431</v>
      </c>
      <c r="L13" s="78">
        <f t="shared" si="3"/>
        <v>16</v>
      </c>
      <c r="M13" s="102">
        <f t="shared" si="4"/>
        <v>119</v>
      </c>
      <c r="N13" s="16">
        <v>874</v>
      </c>
      <c r="O13" s="77">
        <f t="shared" si="5"/>
        <v>6</v>
      </c>
      <c r="P13" s="71">
        <f t="shared" si="6"/>
        <v>33</v>
      </c>
      <c r="Q13" s="40"/>
      <c r="R13" s="31">
        <v>8</v>
      </c>
      <c r="S13" s="225" t="s">
        <v>8</v>
      </c>
      <c r="T13" s="225">
        <v>6</v>
      </c>
      <c r="U13" s="15">
        <v>4841</v>
      </c>
      <c r="V13" s="10">
        <f t="shared" si="7"/>
        <v>25</v>
      </c>
      <c r="W13" s="14">
        <v>3213</v>
      </c>
      <c r="X13" s="7">
        <f t="shared" si="8"/>
        <v>7</v>
      </c>
      <c r="Y13" s="221">
        <v>960</v>
      </c>
      <c r="Z13" s="7">
        <f t="shared" si="9"/>
        <v>4</v>
      </c>
      <c r="AA13" s="14">
        <v>2963</v>
      </c>
      <c r="AB13" s="100">
        <f t="shared" si="13"/>
        <v>23</v>
      </c>
      <c r="AC13" s="101">
        <f t="shared" si="10"/>
        <v>196</v>
      </c>
      <c r="AD13" s="16">
        <v>972</v>
      </c>
      <c r="AE13" s="100">
        <f t="shared" si="11"/>
        <v>1</v>
      </c>
      <c r="AF13" s="206">
        <f t="shared" si="12"/>
        <v>16</v>
      </c>
    </row>
    <row r="14" spans="1:32" ht="16.5" thickBot="1" x14ac:dyDescent="0.3">
      <c r="B14" s="25">
        <v>9</v>
      </c>
      <c r="C14" s="210" t="s">
        <v>8</v>
      </c>
      <c r="D14" s="210">
        <v>9</v>
      </c>
      <c r="E14" s="14">
        <v>4235</v>
      </c>
      <c r="F14" s="7">
        <f t="shared" si="0"/>
        <v>20</v>
      </c>
      <c r="G14" s="18">
        <v>3005</v>
      </c>
      <c r="H14" s="7">
        <f t="shared" si="1"/>
        <v>14</v>
      </c>
      <c r="I14" s="18">
        <v>850</v>
      </c>
      <c r="J14" s="10">
        <f t="shared" si="2"/>
        <v>4</v>
      </c>
      <c r="K14" s="14">
        <v>2447</v>
      </c>
      <c r="L14" s="77">
        <f t="shared" si="3"/>
        <v>13</v>
      </c>
      <c r="M14" s="72">
        <f t="shared" si="4"/>
        <v>132</v>
      </c>
      <c r="N14" s="14">
        <v>880</v>
      </c>
      <c r="O14" s="77">
        <f t="shared" si="5"/>
        <v>8</v>
      </c>
      <c r="P14" s="71">
        <f t="shared" si="6"/>
        <v>41</v>
      </c>
      <c r="Q14" s="40"/>
      <c r="R14" s="25">
        <v>9</v>
      </c>
      <c r="S14" s="226" t="s">
        <v>10</v>
      </c>
      <c r="T14" s="226">
        <v>12</v>
      </c>
      <c r="U14" s="14">
        <v>4866</v>
      </c>
      <c r="V14" s="10">
        <f t="shared" si="7"/>
        <v>22</v>
      </c>
      <c r="W14" s="18">
        <v>3220</v>
      </c>
      <c r="X14" s="7">
        <f t="shared" si="8"/>
        <v>1</v>
      </c>
      <c r="Y14" s="18">
        <v>964</v>
      </c>
      <c r="Z14" s="7">
        <f t="shared" si="9"/>
        <v>4</v>
      </c>
      <c r="AA14" s="14">
        <v>2986</v>
      </c>
      <c r="AB14" s="100">
        <f t="shared" si="13"/>
        <v>22</v>
      </c>
      <c r="AC14" s="101">
        <f t="shared" si="10"/>
        <v>218</v>
      </c>
      <c r="AD14" s="14">
        <v>973</v>
      </c>
      <c r="AE14" s="100">
        <f t="shared" si="11"/>
        <v>0</v>
      </c>
      <c r="AF14" s="206">
        <f t="shared" si="12"/>
        <v>16</v>
      </c>
    </row>
    <row r="15" spans="1:32" ht="16.5" thickBot="1" x14ac:dyDescent="0.3">
      <c r="B15" s="31">
        <v>10</v>
      </c>
      <c r="C15" s="209" t="s">
        <v>8</v>
      </c>
      <c r="D15" s="209">
        <v>9</v>
      </c>
      <c r="E15" s="15">
        <v>4255</v>
      </c>
      <c r="F15" s="7">
        <f t="shared" si="0"/>
        <v>18</v>
      </c>
      <c r="G15" s="18">
        <v>3019</v>
      </c>
      <c r="H15" s="9">
        <f t="shared" si="1"/>
        <v>14</v>
      </c>
      <c r="I15" s="18">
        <v>854</v>
      </c>
      <c r="J15" s="7">
        <f t="shared" si="2"/>
        <v>3</v>
      </c>
      <c r="K15" s="14">
        <v>2460</v>
      </c>
      <c r="L15" s="75">
        <f t="shared" si="3"/>
        <v>12</v>
      </c>
      <c r="M15" s="72">
        <f t="shared" si="4"/>
        <v>144</v>
      </c>
      <c r="N15" s="14">
        <v>888</v>
      </c>
      <c r="O15" s="77">
        <f t="shared" si="5"/>
        <v>5</v>
      </c>
      <c r="P15" s="71">
        <f t="shared" si="6"/>
        <v>46</v>
      </c>
      <c r="Q15" s="40"/>
      <c r="R15" s="31">
        <v>10</v>
      </c>
      <c r="S15" s="225" t="s">
        <v>8</v>
      </c>
      <c r="T15" s="225">
        <v>7</v>
      </c>
      <c r="U15" s="15">
        <v>4888</v>
      </c>
      <c r="V15" s="7">
        <f t="shared" si="7"/>
        <v>29</v>
      </c>
      <c r="W15" s="18">
        <v>3221</v>
      </c>
      <c r="X15" s="7">
        <f t="shared" si="8"/>
        <v>9</v>
      </c>
      <c r="Y15" s="18">
        <v>968</v>
      </c>
      <c r="Z15" s="7">
        <f t="shared" si="9"/>
        <v>4</v>
      </c>
      <c r="AA15" s="14">
        <v>3008</v>
      </c>
      <c r="AB15" s="100">
        <f t="shared" si="13"/>
        <v>25</v>
      </c>
      <c r="AC15" s="101">
        <f t="shared" si="10"/>
        <v>243</v>
      </c>
      <c r="AD15" s="14">
        <v>973</v>
      </c>
      <c r="AE15" s="100">
        <f t="shared" si="11"/>
        <v>4</v>
      </c>
      <c r="AF15" s="206">
        <f t="shared" si="12"/>
        <v>20</v>
      </c>
    </row>
    <row r="16" spans="1:32" ht="16.5" thickBot="1" x14ac:dyDescent="0.3">
      <c r="B16" s="25">
        <v>11</v>
      </c>
      <c r="C16" s="210" t="s">
        <v>33</v>
      </c>
      <c r="D16" s="210">
        <v>14</v>
      </c>
      <c r="E16" s="14">
        <v>4273</v>
      </c>
      <c r="F16" s="9">
        <f t="shared" si="0"/>
        <v>20</v>
      </c>
      <c r="G16" s="18">
        <v>3033</v>
      </c>
      <c r="H16" s="10">
        <f t="shared" si="1"/>
        <v>6</v>
      </c>
      <c r="I16" s="18">
        <v>857</v>
      </c>
      <c r="J16" s="9">
        <f t="shared" si="2"/>
        <v>5</v>
      </c>
      <c r="K16" s="216">
        <v>2472</v>
      </c>
      <c r="L16" s="77">
        <f t="shared" si="3"/>
        <v>19</v>
      </c>
      <c r="M16" s="72">
        <f t="shared" si="4"/>
        <v>163</v>
      </c>
      <c r="N16" s="14">
        <v>893</v>
      </c>
      <c r="O16" s="77">
        <f t="shared" si="5"/>
        <v>2</v>
      </c>
      <c r="P16" s="71">
        <f t="shared" si="6"/>
        <v>48</v>
      </c>
      <c r="Q16" s="40"/>
      <c r="R16" s="25">
        <v>11</v>
      </c>
      <c r="S16" s="226" t="s">
        <v>33</v>
      </c>
      <c r="T16" s="226">
        <v>7</v>
      </c>
      <c r="U16" s="14">
        <v>4917</v>
      </c>
      <c r="V16" s="9">
        <f t="shared" si="7"/>
        <v>33</v>
      </c>
      <c r="W16" s="18">
        <v>3230</v>
      </c>
      <c r="X16" s="7">
        <f t="shared" si="8"/>
        <v>2</v>
      </c>
      <c r="Y16" s="18">
        <v>972</v>
      </c>
      <c r="Z16" s="9">
        <f t="shared" si="9"/>
        <v>3</v>
      </c>
      <c r="AA16" s="221">
        <v>3033</v>
      </c>
      <c r="AB16" s="100">
        <f t="shared" si="13"/>
        <v>33</v>
      </c>
      <c r="AC16" s="101">
        <f t="shared" si="10"/>
        <v>276</v>
      </c>
      <c r="AD16" s="14">
        <v>977</v>
      </c>
      <c r="AE16" s="100">
        <f t="shared" si="11"/>
        <v>0</v>
      </c>
      <c r="AF16" s="206">
        <f t="shared" si="12"/>
        <v>20</v>
      </c>
    </row>
    <row r="17" spans="2:34" ht="16.5" thickBot="1" x14ac:dyDescent="0.3">
      <c r="B17" s="28">
        <v>12</v>
      </c>
      <c r="C17" s="209" t="s">
        <v>33</v>
      </c>
      <c r="D17" s="209">
        <v>12</v>
      </c>
      <c r="E17" s="15">
        <v>4293</v>
      </c>
      <c r="F17" s="7">
        <f t="shared" si="0"/>
        <v>22</v>
      </c>
      <c r="G17" s="18">
        <v>3039</v>
      </c>
      <c r="H17" s="10">
        <f t="shared" si="1"/>
        <v>9</v>
      </c>
      <c r="I17" s="216">
        <v>862</v>
      </c>
      <c r="J17" s="10">
        <f t="shared" si="2"/>
        <v>4</v>
      </c>
      <c r="K17" s="14">
        <v>2491</v>
      </c>
      <c r="L17" s="75">
        <f t="shared" si="3"/>
        <v>16</v>
      </c>
      <c r="M17" s="72">
        <f t="shared" si="4"/>
        <v>179</v>
      </c>
      <c r="N17" s="14">
        <v>895</v>
      </c>
      <c r="O17" s="77">
        <f t="shared" si="5"/>
        <v>5</v>
      </c>
      <c r="P17" s="71">
        <f t="shared" si="6"/>
        <v>53</v>
      </c>
      <c r="Q17" s="40"/>
      <c r="R17" s="28">
        <v>12</v>
      </c>
      <c r="S17" s="225" t="s">
        <v>10</v>
      </c>
      <c r="T17" s="225">
        <v>7</v>
      </c>
      <c r="U17" s="15">
        <v>4950</v>
      </c>
      <c r="V17" s="7">
        <f t="shared" si="7"/>
        <v>35</v>
      </c>
      <c r="W17" s="18">
        <v>3232</v>
      </c>
      <c r="X17" s="7">
        <f t="shared" si="8"/>
        <v>1</v>
      </c>
      <c r="Y17" s="221">
        <v>975</v>
      </c>
      <c r="Z17" s="7">
        <f t="shared" si="9"/>
        <v>5</v>
      </c>
      <c r="AA17" s="14">
        <v>3066</v>
      </c>
      <c r="AB17" s="100">
        <f t="shared" si="13"/>
        <v>35</v>
      </c>
      <c r="AC17" s="101">
        <f t="shared" si="10"/>
        <v>311</v>
      </c>
      <c r="AD17" s="14">
        <v>977</v>
      </c>
      <c r="AE17" s="100">
        <f t="shared" si="11"/>
        <v>0</v>
      </c>
      <c r="AF17" s="206">
        <f t="shared" si="12"/>
        <v>20</v>
      </c>
    </row>
    <row r="18" spans="2:34" ht="16.5" thickBot="1" x14ac:dyDescent="0.3">
      <c r="B18" s="25">
        <v>13</v>
      </c>
      <c r="C18" s="210" t="s">
        <v>33</v>
      </c>
      <c r="D18" s="210">
        <v>13</v>
      </c>
      <c r="E18" s="14">
        <v>4315</v>
      </c>
      <c r="F18" s="7">
        <f t="shared" si="0"/>
        <v>18</v>
      </c>
      <c r="G18" s="18">
        <v>3048</v>
      </c>
      <c r="H18" s="10">
        <f t="shared" si="1"/>
        <v>4</v>
      </c>
      <c r="I18" s="18">
        <v>866</v>
      </c>
      <c r="J18" s="10">
        <f t="shared" si="2"/>
        <v>4</v>
      </c>
      <c r="K18" s="14">
        <v>2507</v>
      </c>
      <c r="L18" s="78">
        <f t="shared" si="3"/>
        <v>17</v>
      </c>
      <c r="M18" s="72">
        <f t="shared" si="4"/>
        <v>196</v>
      </c>
      <c r="N18" s="16">
        <v>900</v>
      </c>
      <c r="O18" s="77">
        <f t="shared" si="5"/>
        <v>2</v>
      </c>
      <c r="P18" s="71">
        <f t="shared" si="6"/>
        <v>55</v>
      </c>
      <c r="Q18" s="40"/>
      <c r="R18" s="25">
        <v>13</v>
      </c>
      <c r="S18" s="226" t="s">
        <v>33</v>
      </c>
      <c r="T18" s="226">
        <v>7</v>
      </c>
      <c r="U18" s="14">
        <v>4985</v>
      </c>
      <c r="V18" s="7">
        <f t="shared" si="7"/>
        <v>33</v>
      </c>
      <c r="W18" s="18">
        <v>3233</v>
      </c>
      <c r="X18" s="7">
        <f t="shared" si="8"/>
        <v>1</v>
      </c>
      <c r="Y18" s="18">
        <v>980</v>
      </c>
      <c r="Z18" s="9">
        <f t="shared" si="9"/>
        <v>3</v>
      </c>
      <c r="AA18" s="14">
        <v>3101</v>
      </c>
      <c r="AB18" s="100">
        <f t="shared" si="13"/>
        <v>33</v>
      </c>
      <c r="AC18" s="101">
        <f t="shared" si="10"/>
        <v>344</v>
      </c>
      <c r="AD18" s="16">
        <v>977</v>
      </c>
      <c r="AE18" s="100">
        <f t="shared" si="11"/>
        <v>0</v>
      </c>
      <c r="AF18" s="206">
        <f t="shared" si="12"/>
        <v>20</v>
      </c>
    </row>
    <row r="19" spans="2:34" ht="16.5" thickBot="1" x14ac:dyDescent="0.3">
      <c r="B19" s="31">
        <v>14</v>
      </c>
      <c r="C19" s="209" t="s">
        <v>10</v>
      </c>
      <c r="D19" s="209">
        <v>145</v>
      </c>
      <c r="E19" s="15">
        <v>4333</v>
      </c>
      <c r="F19" s="7">
        <f t="shared" si="0"/>
        <v>15</v>
      </c>
      <c r="G19" s="19">
        <v>3052</v>
      </c>
      <c r="H19" s="7">
        <f t="shared" si="1"/>
        <v>2</v>
      </c>
      <c r="I19" s="216">
        <v>870</v>
      </c>
      <c r="J19" s="10">
        <f t="shared" si="2"/>
        <v>3</v>
      </c>
      <c r="K19" s="17">
        <v>2524</v>
      </c>
      <c r="L19" s="78">
        <f t="shared" si="3"/>
        <v>15</v>
      </c>
      <c r="M19" s="72">
        <f t="shared" si="4"/>
        <v>211</v>
      </c>
      <c r="N19" s="14">
        <v>902</v>
      </c>
      <c r="O19" s="77">
        <f t="shared" si="5"/>
        <v>0</v>
      </c>
      <c r="P19" s="71">
        <f t="shared" si="6"/>
        <v>55</v>
      </c>
      <c r="Q19" s="40"/>
      <c r="R19" s="31">
        <v>14</v>
      </c>
      <c r="S19" s="225" t="s">
        <v>33</v>
      </c>
      <c r="T19" s="225">
        <v>7</v>
      </c>
      <c r="U19" s="15">
        <v>5018</v>
      </c>
      <c r="V19" s="7">
        <f t="shared" si="7"/>
        <v>33</v>
      </c>
      <c r="W19" s="19">
        <v>3234</v>
      </c>
      <c r="X19" s="7">
        <f t="shared" si="8"/>
        <v>2</v>
      </c>
      <c r="Y19" s="221">
        <v>983</v>
      </c>
      <c r="Z19" s="10">
        <f t="shared" si="9"/>
        <v>5</v>
      </c>
      <c r="AA19" s="17">
        <v>3134</v>
      </c>
      <c r="AB19" s="100">
        <f t="shared" si="13"/>
        <v>34</v>
      </c>
      <c r="AC19" s="101">
        <f t="shared" si="10"/>
        <v>378</v>
      </c>
      <c r="AD19" s="14">
        <v>977</v>
      </c>
      <c r="AE19" s="100">
        <f t="shared" si="11"/>
        <v>0</v>
      </c>
      <c r="AF19" s="206">
        <f t="shared" si="12"/>
        <v>20</v>
      </c>
    </row>
    <row r="20" spans="2:34" ht="16.5" thickBot="1" x14ac:dyDescent="0.3">
      <c r="B20" s="25">
        <v>15</v>
      </c>
      <c r="C20" s="210" t="s">
        <v>10</v>
      </c>
      <c r="D20" s="210">
        <v>16</v>
      </c>
      <c r="E20" s="14">
        <v>4348</v>
      </c>
      <c r="F20" s="7">
        <f t="shared" si="0"/>
        <v>14</v>
      </c>
      <c r="G20" s="18">
        <v>3054</v>
      </c>
      <c r="H20" s="7">
        <f t="shared" si="1"/>
        <v>3</v>
      </c>
      <c r="I20" s="14">
        <v>873</v>
      </c>
      <c r="J20" s="7">
        <f t="shared" si="2"/>
        <v>4</v>
      </c>
      <c r="K20" s="14">
        <v>2539</v>
      </c>
      <c r="L20" s="78">
        <f t="shared" si="3"/>
        <v>14</v>
      </c>
      <c r="M20" s="72">
        <f t="shared" si="4"/>
        <v>225</v>
      </c>
      <c r="N20" s="14">
        <v>902</v>
      </c>
      <c r="O20" s="77">
        <f t="shared" si="5"/>
        <v>0</v>
      </c>
      <c r="P20" s="71">
        <f t="shared" si="6"/>
        <v>55</v>
      </c>
      <c r="Q20" s="40"/>
      <c r="R20" s="25">
        <v>15</v>
      </c>
      <c r="S20" s="226" t="s">
        <v>33</v>
      </c>
      <c r="T20" s="226">
        <v>11</v>
      </c>
      <c r="U20" s="14">
        <v>5051</v>
      </c>
      <c r="V20" s="7">
        <f t="shared" si="7"/>
        <v>30</v>
      </c>
      <c r="W20" s="18">
        <v>3236</v>
      </c>
      <c r="X20" s="7">
        <f t="shared" si="8"/>
        <v>2</v>
      </c>
      <c r="Y20" s="238">
        <v>988</v>
      </c>
      <c r="Z20" s="7">
        <f t="shared" si="9"/>
        <v>5</v>
      </c>
      <c r="AA20" s="14">
        <v>3168</v>
      </c>
      <c r="AB20" s="100">
        <f t="shared" si="13"/>
        <v>29</v>
      </c>
      <c r="AC20" s="101">
        <f t="shared" si="10"/>
        <v>407</v>
      </c>
      <c r="AD20" s="14">
        <v>977</v>
      </c>
      <c r="AE20" s="100">
        <f t="shared" si="11"/>
        <v>1</v>
      </c>
      <c r="AF20" s="206">
        <f t="shared" si="12"/>
        <v>21</v>
      </c>
    </row>
    <row r="21" spans="2:34" ht="16.5" thickBot="1" x14ac:dyDescent="0.3">
      <c r="B21" s="31">
        <v>16</v>
      </c>
      <c r="C21" s="209" t="s">
        <v>33</v>
      </c>
      <c r="D21" s="209">
        <v>15</v>
      </c>
      <c r="E21" s="15">
        <v>4362</v>
      </c>
      <c r="F21" s="7">
        <f t="shared" si="0"/>
        <v>16</v>
      </c>
      <c r="G21" s="18">
        <v>3057</v>
      </c>
      <c r="H21" s="7">
        <f t="shared" si="1"/>
        <v>5</v>
      </c>
      <c r="I21" s="15">
        <v>877</v>
      </c>
      <c r="J21" s="9">
        <f t="shared" si="2"/>
        <v>3</v>
      </c>
      <c r="K21" s="15">
        <v>2553</v>
      </c>
      <c r="L21" s="78">
        <f t="shared" si="3"/>
        <v>14</v>
      </c>
      <c r="M21" s="72">
        <f t="shared" si="4"/>
        <v>239</v>
      </c>
      <c r="N21" s="14">
        <v>902</v>
      </c>
      <c r="O21" s="77">
        <f t="shared" si="5"/>
        <v>1</v>
      </c>
      <c r="P21" s="71">
        <f t="shared" si="6"/>
        <v>56</v>
      </c>
      <c r="Q21" s="40"/>
      <c r="R21" s="31">
        <v>16</v>
      </c>
      <c r="S21" s="225" t="s">
        <v>8</v>
      </c>
      <c r="T21" s="225">
        <v>11</v>
      </c>
      <c r="U21" s="15">
        <v>5081</v>
      </c>
      <c r="V21" s="9">
        <f t="shared" si="7"/>
        <v>29</v>
      </c>
      <c r="W21" s="18">
        <v>3238</v>
      </c>
      <c r="X21" s="7">
        <f t="shared" si="8"/>
        <v>8</v>
      </c>
      <c r="Y21" s="14">
        <v>993</v>
      </c>
      <c r="Z21" s="7">
        <f t="shared" si="9"/>
        <v>5</v>
      </c>
      <c r="AA21" s="15">
        <v>3197</v>
      </c>
      <c r="AB21" s="100">
        <f t="shared" si="13"/>
        <v>25</v>
      </c>
      <c r="AC21" s="101">
        <f t="shared" si="10"/>
        <v>432</v>
      </c>
      <c r="AD21" s="14">
        <v>978</v>
      </c>
      <c r="AE21" s="100">
        <f t="shared" si="11"/>
        <v>4</v>
      </c>
      <c r="AF21" s="206">
        <f t="shared" si="12"/>
        <v>25</v>
      </c>
    </row>
    <row r="22" spans="2:34" ht="16.5" thickBot="1" x14ac:dyDescent="0.3">
      <c r="B22" s="25">
        <v>17</v>
      </c>
      <c r="C22" s="210" t="s">
        <v>8</v>
      </c>
      <c r="D22" s="210">
        <v>10</v>
      </c>
      <c r="E22" s="14">
        <v>4378</v>
      </c>
      <c r="F22" s="7">
        <f t="shared" si="0"/>
        <v>17</v>
      </c>
      <c r="G22" s="14">
        <v>3062</v>
      </c>
      <c r="H22" s="7">
        <f t="shared" si="1"/>
        <v>12</v>
      </c>
      <c r="I22" s="14">
        <v>880</v>
      </c>
      <c r="J22" s="10">
        <f t="shared" si="2"/>
        <v>5</v>
      </c>
      <c r="K22" s="17">
        <v>2567</v>
      </c>
      <c r="L22" s="78">
        <f t="shared" si="3"/>
        <v>11</v>
      </c>
      <c r="M22" s="72">
        <f t="shared" si="4"/>
        <v>250</v>
      </c>
      <c r="N22" s="14">
        <v>903</v>
      </c>
      <c r="O22" s="77">
        <f t="shared" si="5"/>
        <v>7</v>
      </c>
      <c r="P22" s="71">
        <f t="shared" si="6"/>
        <v>63</v>
      </c>
      <c r="Q22" s="40"/>
      <c r="R22" s="25">
        <v>17</v>
      </c>
      <c r="S22" s="226" t="s">
        <v>7</v>
      </c>
      <c r="T22" s="226">
        <v>11</v>
      </c>
      <c r="U22" s="14">
        <v>5110</v>
      </c>
      <c r="V22" s="9">
        <f t="shared" si="7"/>
        <v>21</v>
      </c>
      <c r="W22" s="14">
        <v>3246</v>
      </c>
      <c r="X22" s="7">
        <f t="shared" si="8"/>
        <v>4</v>
      </c>
      <c r="Y22" s="14">
        <v>998</v>
      </c>
      <c r="Z22" s="7">
        <f t="shared" si="9"/>
        <v>3</v>
      </c>
      <c r="AA22" s="17">
        <v>3222</v>
      </c>
      <c r="AB22" s="100">
        <f t="shared" si="13"/>
        <v>20</v>
      </c>
      <c r="AC22" s="101">
        <f t="shared" si="10"/>
        <v>452</v>
      </c>
      <c r="AD22" s="14">
        <v>982</v>
      </c>
      <c r="AE22" s="100">
        <f t="shared" si="11"/>
        <v>2</v>
      </c>
      <c r="AF22" s="206">
        <f t="shared" si="12"/>
        <v>27</v>
      </c>
    </row>
    <row r="23" spans="2:34" ht="16.5" thickBot="1" x14ac:dyDescent="0.3">
      <c r="B23" s="31">
        <v>18</v>
      </c>
      <c r="C23" s="209" t="s">
        <v>34</v>
      </c>
      <c r="D23" s="209">
        <v>15</v>
      </c>
      <c r="E23" s="15">
        <v>4395</v>
      </c>
      <c r="F23" s="7">
        <f t="shared" si="0"/>
        <v>15</v>
      </c>
      <c r="G23" s="14">
        <v>3074</v>
      </c>
      <c r="H23" s="7">
        <f t="shared" si="1"/>
        <v>10</v>
      </c>
      <c r="I23" s="15">
        <v>885</v>
      </c>
      <c r="J23" s="7">
        <f t="shared" si="2"/>
        <v>2</v>
      </c>
      <c r="K23" s="14">
        <v>2578</v>
      </c>
      <c r="L23" s="77">
        <f t="shared" si="3"/>
        <v>3</v>
      </c>
      <c r="M23" s="72">
        <f t="shared" si="4"/>
        <v>253</v>
      </c>
      <c r="N23" s="14">
        <v>910</v>
      </c>
      <c r="O23" s="77">
        <f t="shared" si="5"/>
        <v>6</v>
      </c>
      <c r="P23" s="71">
        <f t="shared" si="6"/>
        <v>69</v>
      </c>
      <c r="Q23" s="40"/>
      <c r="R23" s="31">
        <v>18</v>
      </c>
      <c r="S23" s="225" t="s">
        <v>7</v>
      </c>
      <c r="T23" s="225">
        <v>10</v>
      </c>
      <c r="U23" s="15">
        <v>5131</v>
      </c>
      <c r="V23" s="9">
        <f t="shared" si="7"/>
        <v>30</v>
      </c>
      <c r="W23" s="14">
        <v>3250</v>
      </c>
      <c r="X23" s="7">
        <f t="shared" si="8"/>
        <v>5</v>
      </c>
      <c r="Y23" s="15">
        <v>1001</v>
      </c>
      <c r="Z23" s="7">
        <f t="shared" si="9"/>
        <v>3</v>
      </c>
      <c r="AA23" s="14">
        <v>3242</v>
      </c>
      <c r="AB23" s="100">
        <f t="shared" si="13"/>
        <v>27</v>
      </c>
      <c r="AC23" s="101">
        <f t="shared" si="10"/>
        <v>479</v>
      </c>
      <c r="AD23" s="14">
        <v>984</v>
      </c>
      <c r="AE23" s="100">
        <f t="shared" si="11"/>
        <v>2</v>
      </c>
      <c r="AF23" s="206">
        <f t="shared" si="12"/>
        <v>29</v>
      </c>
    </row>
    <row r="24" spans="2:34" ht="16.5" thickBot="1" x14ac:dyDescent="0.3">
      <c r="B24" s="25">
        <v>19</v>
      </c>
      <c r="C24" s="210" t="s">
        <v>10</v>
      </c>
      <c r="D24" s="210">
        <v>15</v>
      </c>
      <c r="E24" s="14">
        <v>4410</v>
      </c>
      <c r="F24" s="7">
        <f t="shared" si="0"/>
        <v>17</v>
      </c>
      <c r="G24" s="14">
        <v>3084</v>
      </c>
      <c r="H24" s="7">
        <f t="shared" si="1"/>
        <v>2</v>
      </c>
      <c r="I24" s="14">
        <v>887</v>
      </c>
      <c r="J24" s="7">
        <f t="shared" si="2"/>
        <v>4</v>
      </c>
      <c r="K24" s="17">
        <v>2581</v>
      </c>
      <c r="L24" s="77">
        <f t="shared" si="3"/>
        <v>23</v>
      </c>
      <c r="M24" s="72">
        <f t="shared" si="4"/>
        <v>276</v>
      </c>
      <c r="N24" s="14">
        <v>916</v>
      </c>
      <c r="O24" s="77">
        <f t="shared" si="5"/>
        <v>0</v>
      </c>
      <c r="P24" s="71">
        <f t="shared" si="6"/>
        <v>69</v>
      </c>
      <c r="Q24" s="40"/>
      <c r="R24" s="25">
        <v>19</v>
      </c>
      <c r="S24" s="226" t="s">
        <v>33</v>
      </c>
      <c r="T24" s="226">
        <v>9</v>
      </c>
      <c r="U24" s="14">
        <v>5161</v>
      </c>
      <c r="V24" s="9">
        <f t="shared" si="7"/>
        <v>32</v>
      </c>
      <c r="W24" s="14">
        <v>3255</v>
      </c>
      <c r="X24" s="7">
        <f t="shared" si="8"/>
        <v>4</v>
      </c>
      <c r="Y24" s="14">
        <v>1004</v>
      </c>
      <c r="Z24" s="7">
        <f t="shared" si="9"/>
        <v>4</v>
      </c>
      <c r="AA24" s="17">
        <v>3269</v>
      </c>
      <c r="AB24" s="100">
        <f t="shared" si="13"/>
        <v>32</v>
      </c>
      <c r="AC24" s="101">
        <f t="shared" si="10"/>
        <v>511</v>
      </c>
      <c r="AD24" s="14">
        <v>986</v>
      </c>
      <c r="AE24" s="100">
        <f t="shared" si="11"/>
        <v>1</v>
      </c>
      <c r="AF24" s="206">
        <f t="shared" si="12"/>
        <v>30</v>
      </c>
    </row>
    <row r="25" spans="2:34" ht="16.5" thickBot="1" x14ac:dyDescent="0.3">
      <c r="B25" s="31">
        <v>20</v>
      </c>
      <c r="C25" s="209" t="s">
        <v>33</v>
      </c>
      <c r="D25" s="209">
        <v>15</v>
      </c>
      <c r="E25" s="15">
        <v>4427</v>
      </c>
      <c r="F25" s="7">
        <f t="shared" si="0"/>
        <v>18</v>
      </c>
      <c r="G25" s="14">
        <v>3086</v>
      </c>
      <c r="H25" s="7">
        <f t="shared" si="1"/>
        <v>2</v>
      </c>
      <c r="I25" s="15">
        <v>891</v>
      </c>
      <c r="J25" s="7">
        <v>3</v>
      </c>
      <c r="K25" s="14">
        <v>2604</v>
      </c>
      <c r="L25" s="77">
        <f t="shared" si="3"/>
        <v>18</v>
      </c>
      <c r="M25" s="72">
        <f t="shared" si="4"/>
        <v>294</v>
      </c>
      <c r="N25" s="14">
        <v>916</v>
      </c>
      <c r="O25" s="77">
        <f t="shared" si="5"/>
        <v>0</v>
      </c>
      <c r="P25" s="71">
        <f t="shared" si="6"/>
        <v>69</v>
      </c>
      <c r="Q25" s="40"/>
      <c r="R25" s="31">
        <v>20</v>
      </c>
      <c r="S25" s="225" t="s">
        <v>7</v>
      </c>
      <c r="T25" s="225">
        <v>8</v>
      </c>
      <c r="U25" s="15">
        <v>5193</v>
      </c>
      <c r="V25" s="9">
        <f t="shared" si="7"/>
        <v>-5193</v>
      </c>
      <c r="W25" s="14">
        <v>3259</v>
      </c>
      <c r="X25" s="7">
        <f t="shared" si="8"/>
        <v>-3259</v>
      </c>
      <c r="Y25" s="15">
        <v>1008</v>
      </c>
      <c r="Z25" s="7">
        <f t="shared" si="9"/>
        <v>-1008</v>
      </c>
      <c r="AA25" s="14">
        <v>3301</v>
      </c>
      <c r="AB25" s="100">
        <f t="shared" si="13"/>
        <v>-3301</v>
      </c>
      <c r="AC25" s="101">
        <f t="shared" si="10"/>
        <v>-2790</v>
      </c>
      <c r="AD25" s="14">
        <v>987</v>
      </c>
      <c r="AE25" s="100">
        <f t="shared" si="11"/>
        <v>-987</v>
      </c>
      <c r="AF25" s="206">
        <f t="shared" si="12"/>
        <v>-957</v>
      </c>
    </row>
    <row r="26" spans="2:34" ht="16.5" thickBot="1" x14ac:dyDescent="0.3">
      <c r="B26" s="25">
        <v>21</v>
      </c>
      <c r="C26" s="210" t="s">
        <v>10</v>
      </c>
      <c r="D26" s="210">
        <v>15</v>
      </c>
      <c r="E26" s="14">
        <v>4445</v>
      </c>
      <c r="F26" s="7">
        <f t="shared" si="0"/>
        <v>16</v>
      </c>
      <c r="G26" s="14">
        <v>3088</v>
      </c>
      <c r="H26" s="7">
        <f t="shared" si="1"/>
        <v>2</v>
      </c>
      <c r="I26" s="14">
        <v>894</v>
      </c>
      <c r="J26" s="7">
        <f t="shared" si="2"/>
        <v>3</v>
      </c>
      <c r="K26" s="17">
        <v>2622</v>
      </c>
      <c r="L26" s="77">
        <f t="shared" si="3"/>
        <v>16</v>
      </c>
      <c r="M26" s="72">
        <f t="shared" si="4"/>
        <v>310</v>
      </c>
      <c r="N26" s="14">
        <v>916</v>
      </c>
      <c r="O26" s="77">
        <f t="shared" si="5"/>
        <v>1</v>
      </c>
      <c r="P26" s="71">
        <f t="shared" si="6"/>
        <v>70</v>
      </c>
      <c r="Q26" s="40"/>
      <c r="R26" s="25">
        <v>21</v>
      </c>
      <c r="S26" s="226"/>
      <c r="T26" s="226"/>
      <c r="U26" s="14"/>
      <c r="V26" s="9">
        <f t="shared" si="7"/>
        <v>0</v>
      </c>
      <c r="W26" s="14"/>
      <c r="X26" s="7">
        <f t="shared" si="8"/>
        <v>0</v>
      </c>
      <c r="Y26" s="14"/>
      <c r="Z26" s="7">
        <f t="shared" si="9"/>
        <v>0</v>
      </c>
      <c r="AA26" s="17"/>
      <c r="AB26" s="100">
        <f t="shared" si="13"/>
        <v>0</v>
      </c>
      <c r="AC26" s="101" t="str">
        <f t="shared" si="10"/>
        <v/>
      </c>
      <c r="AD26" s="14"/>
      <c r="AE26" s="100">
        <f t="shared" si="11"/>
        <v>0</v>
      </c>
      <c r="AF26" s="206">
        <f t="shared" si="12"/>
        <v>0</v>
      </c>
    </row>
    <row r="27" spans="2:34" ht="16.5" thickBot="1" x14ac:dyDescent="0.3">
      <c r="B27" s="31">
        <v>22</v>
      </c>
      <c r="C27" s="209" t="s">
        <v>8</v>
      </c>
      <c r="D27" s="209">
        <v>12</v>
      </c>
      <c r="E27" s="15">
        <v>4461</v>
      </c>
      <c r="F27" s="7">
        <f t="shared" si="0"/>
        <v>20</v>
      </c>
      <c r="G27" s="14">
        <v>3090</v>
      </c>
      <c r="H27" s="7">
        <f t="shared" si="1"/>
        <v>14</v>
      </c>
      <c r="I27" s="14">
        <v>897</v>
      </c>
      <c r="J27" s="7">
        <f t="shared" si="2"/>
        <v>4</v>
      </c>
      <c r="K27" s="14">
        <v>2638</v>
      </c>
      <c r="L27" s="77">
        <f t="shared" si="3"/>
        <v>12</v>
      </c>
      <c r="M27" s="72">
        <f t="shared" si="4"/>
        <v>322</v>
      </c>
      <c r="N27" s="14">
        <v>917</v>
      </c>
      <c r="O27" s="77">
        <f t="shared" si="5"/>
        <v>7</v>
      </c>
      <c r="P27" s="71">
        <f t="shared" si="6"/>
        <v>77</v>
      </c>
      <c r="Q27" s="40"/>
      <c r="R27" s="31">
        <v>22</v>
      </c>
      <c r="S27" s="225"/>
      <c r="T27" s="225"/>
      <c r="U27" s="15"/>
      <c r="V27" s="9">
        <f t="shared" si="7"/>
        <v>0</v>
      </c>
      <c r="W27" s="14"/>
      <c r="X27" s="7">
        <f t="shared" si="8"/>
        <v>0</v>
      </c>
      <c r="Y27" s="14"/>
      <c r="Z27" s="7">
        <f t="shared" si="9"/>
        <v>0</v>
      </c>
      <c r="AA27" s="14"/>
      <c r="AB27" s="100">
        <f t="shared" si="13"/>
        <v>0</v>
      </c>
      <c r="AC27" s="101" t="str">
        <f t="shared" si="10"/>
        <v/>
      </c>
      <c r="AD27" s="14"/>
      <c r="AE27" s="100">
        <f t="shared" si="11"/>
        <v>0</v>
      </c>
      <c r="AF27" s="206">
        <f t="shared" si="12"/>
        <v>0</v>
      </c>
      <c r="AH27">
        <v>100</v>
      </c>
    </row>
    <row r="28" spans="2:34" ht="16.5" thickBot="1" x14ac:dyDescent="0.3">
      <c r="B28" s="25">
        <v>23</v>
      </c>
      <c r="C28" s="210" t="s">
        <v>8</v>
      </c>
      <c r="D28" s="210">
        <v>12</v>
      </c>
      <c r="E28" s="14">
        <v>4481</v>
      </c>
      <c r="F28" s="7">
        <f t="shared" si="0"/>
        <v>18</v>
      </c>
      <c r="G28" s="14">
        <v>3104</v>
      </c>
      <c r="H28" s="7">
        <f t="shared" si="1"/>
        <v>6</v>
      </c>
      <c r="I28" s="16">
        <v>901</v>
      </c>
      <c r="J28" s="9">
        <f t="shared" si="2"/>
        <v>3</v>
      </c>
      <c r="K28" s="14">
        <v>2650</v>
      </c>
      <c r="L28" s="77">
        <f t="shared" si="3"/>
        <v>16</v>
      </c>
      <c r="M28" s="72">
        <f t="shared" si="4"/>
        <v>338</v>
      </c>
      <c r="N28" s="16">
        <v>924</v>
      </c>
      <c r="O28" s="77">
        <f t="shared" si="5"/>
        <v>2</v>
      </c>
      <c r="P28" s="71">
        <f t="shared" si="6"/>
        <v>79</v>
      </c>
      <c r="Q28" s="40"/>
      <c r="R28" s="25">
        <v>23</v>
      </c>
      <c r="S28" s="226"/>
      <c r="T28" s="226"/>
      <c r="U28" s="14"/>
      <c r="V28" s="9">
        <f t="shared" si="7"/>
        <v>0</v>
      </c>
      <c r="W28" s="14"/>
      <c r="X28" s="7">
        <f t="shared" si="8"/>
        <v>0</v>
      </c>
      <c r="Y28" s="16"/>
      <c r="Z28" s="7">
        <f t="shared" si="9"/>
        <v>0</v>
      </c>
      <c r="AA28" s="14"/>
      <c r="AB28" s="100">
        <f t="shared" si="13"/>
        <v>0</v>
      </c>
      <c r="AC28" s="101" t="str">
        <f t="shared" si="10"/>
        <v/>
      </c>
      <c r="AD28" s="16"/>
      <c r="AE28" s="100">
        <f t="shared" si="11"/>
        <v>0</v>
      </c>
      <c r="AF28" s="206">
        <f t="shared" si="12"/>
        <v>0</v>
      </c>
    </row>
    <row r="29" spans="2:34" ht="16.5" thickBot="1" x14ac:dyDescent="0.3">
      <c r="B29" s="25">
        <v>24</v>
      </c>
      <c r="C29" s="25" t="s">
        <v>33</v>
      </c>
      <c r="D29" s="210">
        <v>15</v>
      </c>
      <c r="E29" s="14">
        <v>4499</v>
      </c>
      <c r="F29" s="7">
        <f t="shared" si="0"/>
        <v>22</v>
      </c>
      <c r="G29" s="18">
        <v>3110</v>
      </c>
      <c r="H29" s="7">
        <f t="shared" si="1"/>
        <v>4</v>
      </c>
      <c r="I29" s="14">
        <v>904</v>
      </c>
      <c r="J29" s="10">
        <f t="shared" si="2"/>
        <v>4</v>
      </c>
      <c r="K29" s="14">
        <v>2666</v>
      </c>
      <c r="L29" s="77">
        <f t="shared" si="3"/>
        <v>21</v>
      </c>
      <c r="M29" s="72">
        <f t="shared" si="4"/>
        <v>359</v>
      </c>
      <c r="N29" s="14">
        <v>926</v>
      </c>
      <c r="O29" s="77">
        <f t="shared" si="5"/>
        <v>1</v>
      </c>
      <c r="P29" s="71">
        <f t="shared" si="6"/>
        <v>80</v>
      </c>
      <c r="Q29" s="40"/>
      <c r="R29" s="25">
        <v>24</v>
      </c>
      <c r="S29" s="25"/>
      <c r="T29" s="226"/>
      <c r="U29" s="14"/>
      <c r="V29" s="9">
        <f t="shared" si="7"/>
        <v>0</v>
      </c>
      <c r="W29" s="18"/>
      <c r="X29" s="7">
        <f t="shared" si="8"/>
        <v>0</v>
      </c>
      <c r="Y29" s="14"/>
      <c r="Z29" s="7">
        <f t="shared" si="9"/>
        <v>0</v>
      </c>
      <c r="AA29" s="14"/>
      <c r="AB29" s="100">
        <f t="shared" si="13"/>
        <v>0</v>
      </c>
      <c r="AC29" s="101" t="str">
        <f t="shared" si="10"/>
        <v/>
      </c>
      <c r="AD29" s="14"/>
      <c r="AE29" s="100">
        <f t="shared" si="11"/>
        <v>0</v>
      </c>
      <c r="AF29" s="206">
        <f t="shared" si="12"/>
        <v>0</v>
      </c>
    </row>
    <row r="30" spans="2:34" ht="16.5" thickBot="1" x14ac:dyDescent="0.3">
      <c r="B30" s="31">
        <v>25</v>
      </c>
      <c r="C30" s="209" t="s">
        <v>8</v>
      </c>
      <c r="D30" s="209">
        <v>8</v>
      </c>
      <c r="E30" s="15">
        <v>4521</v>
      </c>
      <c r="F30" s="7">
        <f t="shared" si="0"/>
        <v>18</v>
      </c>
      <c r="G30" s="14">
        <v>3114</v>
      </c>
      <c r="H30" s="7">
        <f t="shared" si="1"/>
        <v>13</v>
      </c>
      <c r="I30" s="15">
        <v>908</v>
      </c>
      <c r="J30" s="10">
        <f t="shared" si="2"/>
        <v>4</v>
      </c>
      <c r="K30" s="15">
        <v>2687</v>
      </c>
      <c r="L30" s="77">
        <f t="shared" si="3"/>
        <v>12</v>
      </c>
      <c r="M30" s="72">
        <f t="shared" si="4"/>
        <v>371</v>
      </c>
      <c r="N30" s="15">
        <v>927</v>
      </c>
      <c r="O30" s="77">
        <f t="shared" si="5"/>
        <v>7</v>
      </c>
      <c r="P30" s="71">
        <f t="shared" si="6"/>
        <v>87</v>
      </c>
      <c r="Q30" s="40"/>
      <c r="R30" s="31">
        <v>25</v>
      </c>
      <c r="S30" s="225"/>
      <c r="T30" s="225"/>
      <c r="U30" s="15"/>
      <c r="V30" s="9">
        <f t="shared" si="7"/>
        <v>0</v>
      </c>
      <c r="W30" s="14"/>
      <c r="X30" s="7">
        <f t="shared" si="8"/>
        <v>0</v>
      </c>
      <c r="Y30" s="15"/>
      <c r="Z30" s="7">
        <f t="shared" si="9"/>
        <v>0</v>
      </c>
      <c r="AA30" s="15"/>
      <c r="AB30" s="100">
        <f t="shared" si="13"/>
        <v>0</v>
      </c>
      <c r="AC30" s="101" t="str">
        <f t="shared" si="10"/>
        <v/>
      </c>
      <c r="AD30" s="15"/>
      <c r="AE30" s="100">
        <f t="shared" si="11"/>
        <v>0</v>
      </c>
      <c r="AF30" s="206">
        <f t="shared" si="12"/>
        <v>0</v>
      </c>
    </row>
    <row r="31" spans="2:34" ht="16.5" thickBot="1" x14ac:dyDescent="0.3">
      <c r="B31" s="25">
        <v>26</v>
      </c>
      <c r="C31" s="210" t="s">
        <v>7</v>
      </c>
      <c r="D31" s="210">
        <v>13</v>
      </c>
      <c r="E31" s="14">
        <v>4539</v>
      </c>
      <c r="F31" s="7">
        <f t="shared" si="0"/>
        <v>17</v>
      </c>
      <c r="G31" s="14">
        <v>3127</v>
      </c>
      <c r="H31" s="7">
        <f t="shared" si="1"/>
        <v>7</v>
      </c>
      <c r="I31" s="14">
        <v>912</v>
      </c>
      <c r="J31" s="7">
        <f t="shared" si="2"/>
        <v>4</v>
      </c>
      <c r="K31" s="14">
        <v>2699</v>
      </c>
      <c r="L31" s="77">
        <f t="shared" si="3"/>
        <v>14</v>
      </c>
      <c r="M31" s="72">
        <f t="shared" si="4"/>
        <v>385</v>
      </c>
      <c r="N31" s="14">
        <v>934</v>
      </c>
      <c r="O31" s="77">
        <f t="shared" si="5"/>
        <v>3</v>
      </c>
      <c r="P31" s="71">
        <f t="shared" si="6"/>
        <v>90</v>
      </c>
      <c r="Q31" s="40"/>
      <c r="R31" s="25">
        <v>26</v>
      </c>
      <c r="S31" s="226"/>
      <c r="T31" s="226"/>
      <c r="U31" s="14"/>
      <c r="V31" s="9">
        <f t="shared" si="7"/>
        <v>0</v>
      </c>
      <c r="W31" s="14"/>
      <c r="X31" s="7">
        <f t="shared" si="8"/>
        <v>0</v>
      </c>
      <c r="Y31" s="14"/>
      <c r="Z31" s="7">
        <f t="shared" si="9"/>
        <v>0</v>
      </c>
      <c r="AA31" s="14"/>
      <c r="AB31" s="100">
        <f t="shared" si="13"/>
        <v>0</v>
      </c>
      <c r="AC31" s="101" t="str">
        <f t="shared" si="10"/>
        <v/>
      </c>
      <c r="AD31" s="14"/>
      <c r="AE31" s="100">
        <f t="shared" si="11"/>
        <v>0</v>
      </c>
      <c r="AF31" s="206">
        <f t="shared" si="12"/>
        <v>0</v>
      </c>
    </row>
    <row r="32" spans="2:34" ht="16.5" thickBot="1" x14ac:dyDescent="0.3">
      <c r="B32" s="31">
        <v>27</v>
      </c>
      <c r="C32" s="209" t="s">
        <v>8</v>
      </c>
      <c r="D32" s="209">
        <v>9</v>
      </c>
      <c r="E32" s="15">
        <v>4556</v>
      </c>
      <c r="F32" s="7">
        <f t="shared" si="0"/>
        <v>18</v>
      </c>
      <c r="G32" s="14">
        <v>3134</v>
      </c>
      <c r="H32" s="7">
        <f t="shared" si="1"/>
        <v>11</v>
      </c>
      <c r="I32" s="15">
        <v>916</v>
      </c>
      <c r="J32" s="7">
        <f t="shared" si="2"/>
        <v>3</v>
      </c>
      <c r="K32" s="14">
        <v>2713</v>
      </c>
      <c r="L32" s="77">
        <f t="shared" si="3"/>
        <v>12</v>
      </c>
      <c r="M32" s="72">
        <f t="shared" si="4"/>
        <v>397</v>
      </c>
      <c r="N32" s="16">
        <v>937</v>
      </c>
      <c r="O32" s="77">
        <f t="shared" si="5"/>
        <v>6</v>
      </c>
      <c r="P32" s="71">
        <f t="shared" si="6"/>
        <v>96</v>
      </c>
      <c r="Q32" s="40"/>
      <c r="R32" s="31">
        <v>27</v>
      </c>
      <c r="S32" s="225"/>
      <c r="T32" s="225"/>
      <c r="U32" s="15"/>
      <c r="V32" s="9">
        <f t="shared" si="7"/>
        <v>0</v>
      </c>
      <c r="W32" s="14"/>
      <c r="X32" s="7">
        <f t="shared" si="8"/>
        <v>0</v>
      </c>
      <c r="Y32" s="15"/>
      <c r="Z32" s="7">
        <f t="shared" si="9"/>
        <v>0</v>
      </c>
      <c r="AA32" s="14"/>
      <c r="AB32" s="100">
        <f t="shared" si="13"/>
        <v>0</v>
      </c>
      <c r="AC32" s="101" t="str">
        <f t="shared" si="10"/>
        <v/>
      </c>
      <c r="AD32" s="16"/>
      <c r="AE32" s="100">
        <f t="shared" si="11"/>
        <v>0</v>
      </c>
      <c r="AF32" s="206">
        <f t="shared" si="12"/>
        <v>0</v>
      </c>
    </row>
    <row r="33" spans="2:32" ht="16.5" thickBot="1" x14ac:dyDescent="0.3">
      <c r="B33" s="25">
        <v>28</v>
      </c>
      <c r="C33" s="210" t="s">
        <v>33</v>
      </c>
      <c r="D33" s="210">
        <v>14</v>
      </c>
      <c r="E33" s="14">
        <v>4574</v>
      </c>
      <c r="F33" s="7">
        <f t="shared" si="0"/>
        <v>18</v>
      </c>
      <c r="G33" s="14">
        <v>3145</v>
      </c>
      <c r="H33" s="7">
        <f t="shared" si="1"/>
        <v>5</v>
      </c>
      <c r="I33" s="14">
        <v>919</v>
      </c>
      <c r="J33" s="9">
        <f t="shared" si="2"/>
        <v>3</v>
      </c>
      <c r="K33" s="14">
        <v>2725</v>
      </c>
      <c r="L33" s="77">
        <f t="shared" si="3"/>
        <v>15</v>
      </c>
      <c r="M33" s="72">
        <f t="shared" si="4"/>
        <v>412</v>
      </c>
      <c r="N33" s="14">
        <v>943</v>
      </c>
      <c r="O33" s="77">
        <f t="shared" si="5"/>
        <v>2</v>
      </c>
      <c r="P33" s="71">
        <f t="shared" si="6"/>
        <v>98</v>
      </c>
      <c r="Q33" s="40"/>
      <c r="R33" s="25">
        <v>28</v>
      </c>
      <c r="S33" s="226"/>
      <c r="T33" s="226"/>
      <c r="U33" s="14"/>
      <c r="V33" s="9">
        <f t="shared" si="7"/>
        <v>0</v>
      </c>
      <c r="W33" s="14"/>
      <c r="X33" s="7">
        <f t="shared" si="8"/>
        <v>0</v>
      </c>
      <c r="Y33" s="14"/>
      <c r="Z33" s="7">
        <f t="shared" si="9"/>
        <v>0</v>
      </c>
      <c r="AA33" s="14"/>
      <c r="AB33" s="100">
        <f t="shared" si="13"/>
        <v>0</v>
      </c>
      <c r="AC33" s="101" t="str">
        <f t="shared" si="10"/>
        <v/>
      </c>
      <c r="AD33" s="14"/>
      <c r="AE33" s="100">
        <f t="shared" si="11"/>
        <v>0</v>
      </c>
      <c r="AF33" s="206">
        <f t="shared" si="12"/>
        <v>0</v>
      </c>
    </row>
    <row r="34" spans="2:32" ht="16.5" thickBot="1" x14ac:dyDescent="0.3">
      <c r="B34" s="37">
        <v>29</v>
      </c>
      <c r="C34" s="25" t="s">
        <v>8</v>
      </c>
      <c r="D34" s="49">
        <v>11</v>
      </c>
      <c r="E34" s="16">
        <v>4592</v>
      </c>
      <c r="F34" s="7">
        <f t="shared" si="0"/>
        <v>20</v>
      </c>
      <c r="G34" s="14">
        <v>3150</v>
      </c>
      <c r="H34" s="7">
        <f t="shared" si="1"/>
        <v>12</v>
      </c>
      <c r="I34" s="16">
        <v>922</v>
      </c>
      <c r="J34" s="7">
        <f t="shared" si="2"/>
        <v>4</v>
      </c>
      <c r="K34" s="15">
        <v>2740</v>
      </c>
      <c r="L34" s="77">
        <f t="shared" si="3"/>
        <v>13</v>
      </c>
      <c r="M34" s="72">
        <f t="shared" si="4"/>
        <v>425</v>
      </c>
      <c r="N34" s="14">
        <v>945</v>
      </c>
      <c r="O34" s="77">
        <f t="shared" si="5"/>
        <v>6</v>
      </c>
      <c r="P34" s="71">
        <f t="shared" si="6"/>
        <v>104</v>
      </c>
      <c r="Q34" s="40"/>
      <c r="R34" s="37">
        <v>29</v>
      </c>
      <c r="S34" s="25"/>
      <c r="T34" s="49"/>
      <c r="U34" s="16"/>
      <c r="V34" s="9">
        <f t="shared" si="7"/>
        <v>0</v>
      </c>
      <c r="W34" s="14"/>
      <c r="X34" s="7">
        <f t="shared" si="8"/>
        <v>0</v>
      </c>
      <c r="Y34" s="16"/>
      <c r="Z34" s="7">
        <f t="shared" si="9"/>
        <v>0</v>
      </c>
      <c r="AA34" s="15"/>
      <c r="AB34" s="100">
        <f t="shared" si="13"/>
        <v>0</v>
      </c>
      <c r="AC34" s="101" t="str">
        <f t="shared" si="10"/>
        <v/>
      </c>
      <c r="AD34" s="14"/>
      <c r="AE34" s="100">
        <f t="shared" si="11"/>
        <v>0</v>
      </c>
      <c r="AF34" s="206">
        <f t="shared" si="12"/>
        <v>0</v>
      </c>
    </row>
    <row r="35" spans="2:32" ht="16.5" thickBot="1" x14ac:dyDescent="0.3">
      <c r="B35" s="31">
        <v>30</v>
      </c>
      <c r="C35" s="31" t="s">
        <v>8</v>
      </c>
      <c r="D35" s="28">
        <v>12</v>
      </c>
      <c r="E35" s="17">
        <v>4612</v>
      </c>
      <c r="F35" s="7">
        <f t="shared" si="0"/>
        <v>18</v>
      </c>
      <c r="G35" s="14">
        <v>3162</v>
      </c>
      <c r="H35" s="7">
        <f t="shared" si="1"/>
        <v>9</v>
      </c>
      <c r="I35" s="17">
        <v>926</v>
      </c>
      <c r="J35" s="7">
        <f t="shared" si="2"/>
        <v>4</v>
      </c>
      <c r="K35" s="14">
        <v>2753</v>
      </c>
      <c r="L35" s="77">
        <f t="shared" si="3"/>
        <v>14</v>
      </c>
      <c r="M35" s="72">
        <f t="shared" si="4"/>
        <v>439</v>
      </c>
      <c r="N35" s="14">
        <v>951</v>
      </c>
      <c r="O35" s="82">
        <f t="shared" si="5"/>
        <v>5</v>
      </c>
      <c r="P35" s="71">
        <f t="shared" si="6"/>
        <v>109</v>
      </c>
      <c r="Q35" s="40"/>
      <c r="R35" s="31">
        <v>30</v>
      </c>
      <c r="S35" s="31"/>
      <c r="T35" s="28"/>
      <c r="U35" s="17"/>
      <c r="V35" s="9">
        <f t="shared" si="7"/>
        <v>0</v>
      </c>
      <c r="W35" s="18"/>
      <c r="X35" s="7">
        <f t="shared" si="8"/>
        <v>0</v>
      </c>
      <c r="Y35" s="17"/>
      <c r="Z35" s="7">
        <f t="shared" si="9"/>
        <v>0</v>
      </c>
      <c r="AA35" s="14"/>
      <c r="AB35" s="100">
        <f t="shared" si="13"/>
        <v>0</v>
      </c>
      <c r="AC35" s="101" t="str">
        <f t="shared" si="10"/>
        <v/>
      </c>
      <c r="AD35" s="14"/>
      <c r="AE35" s="100">
        <f t="shared" si="11"/>
        <v>0</v>
      </c>
      <c r="AF35" s="206">
        <f t="shared" si="12"/>
        <v>0</v>
      </c>
    </row>
    <row r="36" spans="2:32" ht="16.5" thickBot="1" x14ac:dyDescent="0.3">
      <c r="B36" s="35">
        <v>31</v>
      </c>
      <c r="C36" s="35" t="s">
        <v>7</v>
      </c>
      <c r="D36" s="35">
        <v>10</v>
      </c>
      <c r="E36" s="45">
        <v>4630</v>
      </c>
      <c r="F36" s="10">
        <f t="shared" si="0"/>
        <v>24</v>
      </c>
      <c r="G36" s="45">
        <v>3171</v>
      </c>
      <c r="H36" s="10">
        <f t="shared" si="1"/>
        <v>4</v>
      </c>
      <c r="I36" s="45">
        <v>930</v>
      </c>
      <c r="J36" s="34">
        <f t="shared" si="2"/>
        <v>5</v>
      </c>
      <c r="K36" s="92">
        <v>2767</v>
      </c>
      <c r="L36" s="78">
        <f t="shared" si="3"/>
        <v>23</v>
      </c>
      <c r="M36" s="111">
        <f t="shared" si="4"/>
        <v>462</v>
      </c>
      <c r="N36" s="97">
        <v>956</v>
      </c>
      <c r="O36" s="110">
        <f t="shared" si="5"/>
        <v>1</v>
      </c>
      <c r="P36" s="186">
        <f t="shared" si="6"/>
        <v>110</v>
      </c>
      <c r="Q36" s="40"/>
      <c r="R36" s="35">
        <v>31</v>
      </c>
      <c r="S36" s="35"/>
      <c r="T36" s="35"/>
      <c r="U36" s="45"/>
      <c r="V36" s="9">
        <f t="shared" si="7"/>
        <v>0</v>
      </c>
      <c r="W36" s="45"/>
      <c r="X36" s="7">
        <f t="shared" si="8"/>
        <v>0</v>
      </c>
      <c r="Y36" s="45"/>
      <c r="Z36" s="7">
        <f t="shared" si="9"/>
        <v>0</v>
      </c>
      <c r="AA36" s="92"/>
      <c r="AB36" s="100">
        <f t="shared" si="13"/>
        <v>0</v>
      </c>
      <c r="AC36" s="101" t="str">
        <f t="shared" si="10"/>
        <v/>
      </c>
      <c r="AD36" s="97"/>
      <c r="AE36" s="100">
        <f t="shared" si="11"/>
        <v>0</v>
      </c>
      <c r="AF36" s="206">
        <f t="shared" si="12"/>
        <v>0</v>
      </c>
    </row>
    <row r="37" spans="2:32" ht="19.5" thickBot="1" x14ac:dyDescent="0.3">
      <c r="B37" s="297" t="s">
        <v>35</v>
      </c>
      <c r="C37" s="268"/>
      <c r="D37" s="269"/>
      <c r="E37" s="97">
        <v>4654</v>
      </c>
      <c r="F37" s="50"/>
      <c r="G37" s="227">
        <v>3175</v>
      </c>
      <c r="H37" s="12"/>
      <c r="I37" s="97">
        <v>935</v>
      </c>
      <c r="J37" s="9"/>
      <c r="K37" s="105">
        <v>2790</v>
      </c>
      <c r="L37" s="113"/>
      <c r="M37" s="172"/>
      <c r="N37" s="97">
        <v>957</v>
      </c>
      <c r="O37" s="113"/>
      <c r="P37" s="208"/>
      <c r="Q37" s="40"/>
      <c r="R37" s="297" t="s">
        <v>35</v>
      </c>
      <c r="S37" s="268"/>
      <c r="T37" s="269"/>
      <c r="U37" s="97"/>
      <c r="V37" s="9">
        <f t="shared" si="7"/>
        <v>0</v>
      </c>
      <c r="W37" s="227"/>
      <c r="X37" s="7">
        <f t="shared" si="8"/>
        <v>0</v>
      </c>
      <c r="Y37" s="97"/>
      <c r="Z37" s="7">
        <f t="shared" si="9"/>
        <v>0</v>
      </c>
      <c r="AA37" s="105"/>
      <c r="AB37" s="100">
        <f t="shared" si="13"/>
        <v>0</v>
      </c>
      <c r="AC37" s="101" t="str">
        <f t="shared" si="10"/>
        <v/>
      </c>
      <c r="AD37" s="97"/>
      <c r="AE37" s="100">
        <f t="shared" si="11"/>
        <v>0</v>
      </c>
      <c r="AF37" s="206">
        <f t="shared" si="12"/>
        <v>0</v>
      </c>
    </row>
    <row r="38" spans="2:32" ht="16.5" thickBot="1" x14ac:dyDescent="0.3">
      <c r="B38" s="308" t="s">
        <v>11</v>
      </c>
      <c r="C38" s="309"/>
      <c r="D38" s="310"/>
      <c r="E38" s="15"/>
      <c r="F38" s="44">
        <f>SUM(F6:F36)</f>
        <v>572</v>
      </c>
      <c r="G38" s="15"/>
      <c r="H38" s="50">
        <f>SUM(H6:H36)</f>
        <v>237</v>
      </c>
      <c r="I38" s="15"/>
      <c r="J38" s="50">
        <f>SUM(J6:J36)</f>
        <v>113</v>
      </c>
      <c r="K38" s="216"/>
      <c r="L38" s="82">
        <f t="shared" si="3"/>
        <v>2790</v>
      </c>
      <c r="M38" s="102" t="str">
        <f>IF(K38&lt;&gt;"",SUM(M36,L38),"")</f>
        <v/>
      </c>
      <c r="N38" s="97">
        <v>957</v>
      </c>
      <c r="O38" s="82"/>
      <c r="P38" s="50"/>
      <c r="Q38" s="40"/>
      <c r="R38" s="308" t="s">
        <v>11</v>
      </c>
      <c r="S38" s="309"/>
      <c r="T38" s="310"/>
      <c r="U38" s="15"/>
      <c r="V38" s="9">
        <f t="shared" si="7"/>
        <v>0</v>
      </c>
      <c r="W38" s="15"/>
      <c r="X38" s="12">
        <f t="shared" si="8"/>
        <v>0</v>
      </c>
      <c r="Y38" s="15"/>
      <c r="Z38" s="7">
        <f t="shared" si="9"/>
        <v>0</v>
      </c>
      <c r="AA38" s="221"/>
      <c r="AB38" s="100">
        <f t="shared" si="13"/>
        <v>0</v>
      </c>
      <c r="AC38" s="101" t="str">
        <f t="shared" si="10"/>
        <v/>
      </c>
      <c r="AD38" s="97"/>
      <c r="AE38" s="100">
        <f t="shared" si="11"/>
        <v>0</v>
      </c>
      <c r="AF38" s="206">
        <f t="shared" si="12"/>
        <v>0</v>
      </c>
    </row>
    <row r="39" spans="2:32" ht="35.1" customHeight="1" thickBot="1" x14ac:dyDescent="0.3">
      <c r="B39" s="250" t="s">
        <v>29</v>
      </c>
      <c r="C39" s="251"/>
      <c r="D39" s="252"/>
      <c r="E39" s="247">
        <v>4654</v>
      </c>
      <c r="F39" s="249"/>
      <c r="G39" s="247">
        <v>3175</v>
      </c>
      <c r="H39" s="249"/>
      <c r="I39" s="247">
        <v>935</v>
      </c>
      <c r="J39" s="249"/>
      <c r="K39" s="247">
        <v>2790</v>
      </c>
      <c r="L39" s="248"/>
      <c r="M39" s="249"/>
      <c r="N39" s="247">
        <v>957</v>
      </c>
      <c r="O39" s="248"/>
      <c r="P39" s="249"/>
      <c r="Q39" s="215"/>
      <c r="R39" s="250" t="s">
        <v>29</v>
      </c>
      <c r="S39" s="251"/>
      <c r="T39" s="252"/>
      <c r="U39" s="247"/>
      <c r="V39" s="249"/>
      <c r="W39" s="247"/>
      <c r="X39" s="249"/>
      <c r="Y39" s="247"/>
      <c r="Z39" s="249"/>
      <c r="AA39" s="247"/>
      <c r="AB39" s="248"/>
      <c r="AC39" s="249"/>
      <c r="AD39" s="247"/>
      <c r="AE39" s="248"/>
      <c r="AF39" s="249"/>
    </row>
  </sheetData>
  <mergeCells count="28">
    <mergeCell ref="B3:P3"/>
    <mergeCell ref="N4:P4"/>
    <mergeCell ref="B38:D38"/>
    <mergeCell ref="B39:D39"/>
    <mergeCell ref="E39:F39"/>
    <mergeCell ref="G39:H39"/>
    <mergeCell ref="I39:J39"/>
    <mergeCell ref="E4:F4"/>
    <mergeCell ref="G4:H4"/>
    <mergeCell ref="I4:J4"/>
    <mergeCell ref="K4:M4"/>
    <mergeCell ref="K39:M39"/>
    <mergeCell ref="N39:P39"/>
    <mergeCell ref="B37:D37"/>
    <mergeCell ref="R3:AF3"/>
    <mergeCell ref="U4:V4"/>
    <mergeCell ref="W4:X4"/>
    <mergeCell ref="Y4:Z4"/>
    <mergeCell ref="AA4:AC4"/>
    <mergeCell ref="AD4:AF4"/>
    <mergeCell ref="Y39:Z39"/>
    <mergeCell ref="AA39:AC39"/>
    <mergeCell ref="AD39:AF39"/>
    <mergeCell ref="R37:T37"/>
    <mergeCell ref="R38:T38"/>
    <mergeCell ref="R39:T39"/>
    <mergeCell ref="U39:V39"/>
    <mergeCell ref="W39:X39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BF3A6-7D7A-4507-A5C1-8C3673AAF933}">
  <dimension ref="A3"/>
  <sheetViews>
    <sheetView workbookViewId="0">
      <selection activeCell="F3" sqref="F3"/>
    </sheetView>
  </sheetViews>
  <sheetFormatPr baseColWidth="10" defaultRowHeight="15.75" x14ac:dyDescent="0.25"/>
  <sheetData>
    <row r="3" ht="30" customHeight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B47BF-C022-4A48-AB4C-2AE0D89E3643}">
  <dimension ref="B2:J43"/>
  <sheetViews>
    <sheetView workbookViewId="0">
      <selection activeCell="C4" sqref="C4:I37"/>
    </sheetView>
  </sheetViews>
  <sheetFormatPr baseColWidth="10" defaultRowHeight="15.75" x14ac:dyDescent="0.25"/>
  <cols>
    <col min="3" max="3" width="7.875" customWidth="1"/>
    <col min="4" max="4" width="8.625" customWidth="1"/>
    <col min="5" max="5" width="7.375" customWidth="1"/>
    <col min="6" max="6" width="6" customWidth="1"/>
    <col min="7" max="9" width="9.625" customWidth="1"/>
  </cols>
  <sheetData>
    <row r="2" spans="2:9" ht="16.5" customHeight="1" x14ac:dyDescent="0.25"/>
    <row r="3" spans="2:9" ht="16.5" thickBot="1" x14ac:dyDescent="0.3"/>
    <row r="4" spans="2:9" ht="16.5" thickBot="1" x14ac:dyDescent="0.3">
      <c r="B4" s="1"/>
      <c r="C4" s="290"/>
      <c r="D4" s="291"/>
      <c r="E4" s="291"/>
      <c r="G4" s="286"/>
      <c r="H4" s="287"/>
      <c r="I4" s="288"/>
    </row>
    <row r="5" spans="2:9" ht="16.5" customHeight="1" thickBot="1" x14ac:dyDescent="0.3">
      <c r="B5" s="1"/>
      <c r="C5" s="95" t="s">
        <v>12</v>
      </c>
      <c r="D5" s="95" t="s">
        <v>19</v>
      </c>
      <c r="E5" s="143" t="s">
        <v>22</v>
      </c>
      <c r="G5" s="5" t="s">
        <v>12</v>
      </c>
      <c r="H5" s="5" t="s">
        <v>19</v>
      </c>
      <c r="I5" s="5" t="s">
        <v>20</v>
      </c>
    </row>
    <row r="6" spans="2:9" ht="16.5" thickBot="1" x14ac:dyDescent="0.3">
      <c r="B6" s="1"/>
      <c r="C6" s="86">
        <v>957</v>
      </c>
      <c r="D6" s="100">
        <f>C7-C6</f>
        <v>2</v>
      </c>
      <c r="E6" s="206">
        <f>IF(C6&lt;&gt;"",SUM( E5,D6),"")</f>
        <v>2</v>
      </c>
      <c r="F6" s="127"/>
      <c r="G6" s="230">
        <v>2791</v>
      </c>
      <c r="H6" s="86">
        <f>G7-G6</f>
        <v>17</v>
      </c>
      <c r="I6" s="171">
        <f>IF(G6&lt;&gt;"",SUM(I5,H6),"")</f>
        <v>17</v>
      </c>
    </row>
    <row r="7" spans="2:9" ht="16.5" thickBot="1" x14ac:dyDescent="0.3">
      <c r="B7" s="1"/>
      <c r="C7" s="18">
        <v>959</v>
      </c>
      <c r="D7" s="100">
        <f t="shared" ref="D7:D36" si="0">C8-C7</f>
        <v>4</v>
      </c>
      <c r="E7" s="79">
        <v>6</v>
      </c>
      <c r="F7" s="127"/>
      <c r="G7" s="229">
        <v>2808</v>
      </c>
      <c r="H7" s="86">
        <f>G8-G7</f>
        <v>22</v>
      </c>
      <c r="I7" s="101">
        <f t="shared" ref="I7:I24" si="1">IF(G7&lt;&gt;"",SUM(I6,H7),"")</f>
        <v>39</v>
      </c>
    </row>
    <row r="8" spans="2:9" ht="16.5" thickBot="1" x14ac:dyDescent="0.3">
      <c r="B8" s="1"/>
      <c r="C8" s="232">
        <v>963</v>
      </c>
      <c r="D8" s="100">
        <f t="shared" si="0"/>
        <v>0</v>
      </c>
      <c r="E8" s="186">
        <v>6</v>
      </c>
      <c r="F8" s="127"/>
      <c r="G8" s="229">
        <v>2830</v>
      </c>
      <c r="H8" s="86">
        <f t="shared" ref="H8:H24" si="2">G9-G8</f>
        <v>25</v>
      </c>
      <c r="I8" s="101">
        <f t="shared" si="1"/>
        <v>64</v>
      </c>
    </row>
    <row r="9" spans="2:9" ht="16.5" thickBot="1" x14ac:dyDescent="0.3">
      <c r="B9" s="1"/>
      <c r="C9" s="66">
        <v>963</v>
      </c>
      <c r="D9" s="100">
        <f t="shared" si="0"/>
        <v>1</v>
      </c>
      <c r="E9" s="71">
        <v>7</v>
      </c>
      <c r="F9" s="127"/>
      <c r="G9" s="228">
        <v>2855</v>
      </c>
      <c r="H9" s="86">
        <f t="shared" si="2"/>
        <v>24</v>
      </c>
      <c r="I9" s="101">
        <f t="shared" si="1"/>
        <v>88</v>
      </c>
    </row>
    <row r="10" spans="2:9" ht="16.5" thickBot="1" x14ac:dyDescent="0.3">
      <c r="B10" s="1"/>
      <c r="C10" s="18">
        <v>964</v>
      </c>
      <c r="D10" s="100">
        <f t="shared" si="0"/>
        <v>6</v>
      </c>
      <c r="E10" s="71">
        <v>13</v>
      </c>
      <c r="F10" s="127"/>
      <c r="G10" s="26">
        <v>2879</v>
      </c>
      <c r="H10" s="86">
        <f t="shared" si="2"/>
        <v>28</v>
      </c>
      <c r="I10" s="101">
        <f t="shared" si="1"/>
        <v>116</v>
      </c>
    </row>
    <row r="11" spans="2:9" ht="16.5" thickBot="1" x14ac:dyDescent="0.3">
      <c r="B11" s="1"/>
      <c r="C11" s="18">
        <v>970</v>
      </c>
      <c r="D11" s="100">
        <f t="shared" si="0"/>
        <v>1</v>
      </c>
      <c r="E11" s="71">
        <v>14</v>
      </c>
      <c r="F11" s="127"/>
      <c r="G11" s="229">
        <v>2907</v>
      </c>
      <c r="H11" s="86">
        <f t="shared" si="2"/>
        <v>31</v>
      </c>
      <c r="I11" s="101">
        <f t="shared" si="1"/>
        <v>147</v>
      </c>
    </row>
    <row r="12" spans="2:9" ht="16.5" thickBot="1" x14ac:dyDescent="0.3">
      <c r="B12" s="1"/>
      <c r="C12" s="14">
        <v>971</v>
      </c>
      <c r="D12" s="100">
        <f t="shared" si="0"/>
        <v>1</v>
      </c>
      <c r="E12" s="71">
        <v>15</v>
      </c>
      <c r="F12" s="127"/>
      <c r="G12" s="26">
        <v>2938</v>
      </c>
      <c r="H12" s="86">
        <f t="shared" si="2"/>
        <v>25</v>
      </c>
      <c r="I12" s="101">
        <f t="shared" si="1"/>
        <v>172</v>
      </c>
    </row>
    <row r="13" spans="2:9" ht="16.5" thickBot="1" x14ac:dyDescent="0.3">
      <c r="B13" s="1"/>
      <c r="C13" s="16">
        <v>972</v>
      </c>
      <c r="D13" s="100">
        <f t="shared" si="0"/>
        <v>1</v>
      </c>
      <c r="E13" s="71">
        <v>16</v>
      </c>
      <c r="F13" s="127"/>
      <c r="G13" s="229">
        <v>2963</v>
      </c>
      <c r="H13" s="86">
        <f t="shared" si="2"/>
        <v>23</v>
      </c>
      <c r="I13" s="101">
        <f t="shared" si="1"/>
        <v>195</v>
      </c>
    </row>
    <row r="14" spans="2:9" ht="16.5" thickBot="1" x14ac:dyDescent="0.3">
      <c r="B14" s="1"/>
      <c r="C14" s="14">
        <v>973</v>
      </c>
      <c r="D14" s="100">
        <f t="shared" si="0"/>
        <v>0</v>
      </c>
      <c r="E14" s="71">
        <v>16</v>
      </c>
      <c r="F14" s="127"/>
      <c r="G14" s="229">
        <v>2986</v>
      </c>
      <c r="H14" s="86">
        <f t="shared" si="2"/>
        <v>22</v>
      </c>
      <c r="I14" s="101">
        <f t="shared" si="1"/>
        <v>217</v>
      </c>
    </row>
    <row r="15" spans="2:9" ht="16.5" thickBot="1" x14ac:dyDescent="0.3">
      <c r="B15" s="1"/>
      <c r="C15" s="14">
        <v>973</v>
      </c>
      <c r="D15" s="100">
        <f t="shared" si="0"/>
        <v>4</v>
      </c>
      <c r="E15" s="71">
        <v>20</v>
      </c>
      <c r="F15" s="127"/>
      <c r="G15" s="229">
        <v>3008</v>
      </c>
      <c r="H15" s="86">
        <f t="shared" si="2"/>
        <v>32</v>
      </c>
      <c r="I15" s="101">
        <f t="shared" si="1"/>
        <v>249</v>
      </c>
    </row>
    <row r="16" spans="2:9" ht="16.5" thickBot="1" x14ac:dyDescent="0.3">
      <c r="B16" s="1"/>
      <c r="C16" s="14">
        <v>977</v>
      </c>
      <c r="D16" s="100">
        <f t="shared" si="0"/>
        <v>-977</v>
      </c>
      <c r="E16" s="71"/>
      <c r="F16" s="127"/>
      <c r="G16" s="228">
        <v>3040</v>
      </c>
      <c r="H16" s="86">
        <f t="shared" si="2"/>
        <v>-3040</v>
      </c>
      <c r="I16" s="101">
        <f t="shared" si="1"/>
        <v>-2791</v>
      </c>
    </row>
    <row r="17" spans="2:9" ht="16.5" thickBot="1" x14ac:dyDescent="0.3">
      <c r="B17" s="1"/>
      <c r="C17" s="14"/>
      <c r="D17" s="100">
        <f t="shared" si="0"/>
        <v>0</v>
      </c>
      <c r="E17" s="71"/>
      <c r="F17" s="127"/>
      <c r="G17" s="229"/>
      <c r="H17" s="86">
        <f t="shared" si="2"/>
        <v>0</v>
      </c>
      <c r="I17" s="101" t="str">
        <f t="shared" si="1"/>
        <v/>
      </c>
    </row>
    <row r="18" spans="2:9" ht="16.5" thickBot="1" x14ac:dyDescent="0.3">
      <c r="B18" s="1"/>
      <c r="C18" s="16"/>
      <c r="D18" s="100">
        <f t="shared" si="0"/>
        <v>0</v>
      </c>
      <c r="E18" s="71"/>
      <c r="G18" s="25"/>
      <c r="H18" s="86">
        <f t="shared" si="2"/>
        <v>0</v>
      </c>
      <c r="I18" s="101" t="str">
        <f t="shared" si="1"/>
        <v/>
      </c>
    </row>
    <row r="19" spans="2:9" ht="16.5" thickBot="1" x14ac:dyDescent="0.3">
      <c r="B19" s="1"/>
      <c r="C19" s="14"/>
      <c r="D19" s="100">
        <f t="shared" si="0"/>
        <v>0</v>
      </c>
      <c r="E19" s="71"/>
      <c r="G19" s="28"/>
      <c r="H19" s="86">
        <f t="shared" si="2"/>
        <v>0</v>
      </c>
      <c r="I19" s="101" t="str">
        <f t="shared" si="1"/>
        <v/>
      </c>
    </row>
    <row r="20" spans="2:9" ht="16.5" thickBot="1" x14ac:dyDescent="0.3">
      <c r="B20" s="1"/>
      <c r="C20" s="14"/>
      <c r="D20" s="100">
        <f t="shared" si="0"/>
        <v>0</v>
      </c>
      <c r="E20" s="71"/>
      <c r="G20" s="25"/>
      <c r="H20" s="86">
        <f t="shared" si="2"/>
        <v>0</v>
      </c>
      <c r="I20" s="101" t="str">
        <f t="shared" si="1"/>
        <v/>
      </c>
    </row>
    <row r="21" spans="2:9" ht="16.5" thickBot="1" x14ac:dyDescent="0.3">
      <c r="B21" s="1"/>
      <c r="C21" s="14"/>
      <c r="D21" s="100">
        <f t="shared" si="0"/>
        <v>0</v>
      </c>
      <c r="E21" s="71"/>
      <c r="G21" s="31"/>
      <c r="H21" s="86">
        <f t="shared" si="2"/>
        <v>0</v>
      </c>
      <c r="I21" s="101" t="str">
        <f t="shared" si="1"/>
        <v/>
      </c>
    </row>
    <row r="22" spans="2:9" ht="16.5" thickBot="1" x14ac:dyDescent="0.3">
      <c r="B22" s="1"/>
      <c r="C22" s="14"/>
      <c r="D22" s="100">
        <f t="shared" si="0"/>
        <v>0</v>
      </c>
      <c r="E22" s="71"/>
      <c r="G22" s="28"/>
      <c r="H22" s="86">
        <f t="shared" si="2"/>
        <v>0</v>
      </c>
      <c r="I22" s="101" t="str">
        <f t="shared" si="1"/>
        <v/>
      </c>
    </row>
    <row r="23" spans="2:9" ht="16.5" thickBot="1" x14ac:dyDescent="0.3">
      <c r="B23" s="1"/>
      <c r="C23" s="14"/>
      <c r="D23" s="100">
        <f t="shared" si="0"/>
        <v>0</v>
      </c>
      <c r="E23" s="71"/>
      <c r="G23" s="25"/>
      <c r="H23" s="86">
        <f t="shared" si="2"/>
        <v>0</v>
      </c>
      <c r="I23" s="101" t="str">
        <f t="shared" si="1"/>
        <v/>
      </c>
    </row>
    <row r="24" spans="2:9" ht="16.5" thickBot="1" x14ac:dyDescent="0.3">
      <c r="B24" s="1"/>
      <c r="C24" s="14"/>
      <c r="D24" s="100">
        <f t="shared" si="0"/>
        <v>0</v>
      </c>
      <c r="E24" s="71"/>
      <c r="G24" s="28"/>
      <c r="H24" s="86">
        <f t="shared" si="2"/>
        <v>0</v>
      </c>
      <c r="I24" s="101" t="str">
        <f t="shared" si="1"/>
        <v/>
      </c>
    </row>
    <row r="25" spans="2:9" ht="16.5" thickBot="1" x14ac:dyDescent="0.3">
      <c r="B25" s="1"/>
      <c r="C25" s="14"/>
      <c r="D25" s="100">
        <f t="shared" si="0"/>
        <v>0</v>
      </c>
      <c r="E25" s="71"/>
      <c r="G25" s="25"/>
      <c r="H25" s="86"/>
      <c r="I25" s="72"/>
    </row>
    <row r="26" spans="2:9" ht="16.5" thickBot="1" x14ac:dyDescent="0.3">
      <c r="B26" s="1"/>
      <c r="C26" s="14"/>
      <c r="D26" s="100">
        <f t="shared" si="0"/>
        <v>0</v>
      </c>
      <c r="E26" s="71"/>
      <c r="G26" s="28"/>
      <c r="H26" s="86"/>
      <c r="I26" s="72"/>
    </row>
    <row r="27" spans="2:9" ht="16.5" thickBot="1" x14ac:dyDescent="0.3">
      <c r="B27" s="1"/>
      <c r="C27" s="14"/>
      <c r="D27" s="100">
        <f t="shared" si="0"/>
        <v>0</v>
      </c>
      <c r="E27" s="71"/>
      <c r="G27" s="25"/>
      <c r="H27" s="86"/>
      <c r="I27" s="72"/>
    </row>
    <row r="28" spans="2:9" ht="16.5" thickBot="1" x14ac:dyDescent="0.3">
      <c r="B28" s="1"/>
      <c r="C28" s="16"/>
      <c r="D28" s="100">
        <f t="shared" si="0"/>
        <v>0</v>
      </c>
      <c r="E28" s="71"/>
      <c r="G28" s="25"/>
      <c r="H28" s="86"/>
      <c r="I28" s="72"/>
    </row>
    <row r="29" spans="2:9" ht="16.5" thickBot="1" x14ac:dyDescent="0.3">
      <c r="B29" s="1"/>
      <c r="C29" s="14"/>
      <c r="D29" s="100">
        <f t="shared" si="0"/>
        <v>0</v>
      </c>
      <c r="E29" s="71"/>
      <c r="G29" s="25"/>
      <c r="H29" s="86"/>
      <c r="I29" s="72"/>
    </row>
    <row r="30" spans="2:9" ht="16.5" thickBot="1" x14ac:dyDescent="0.3">
      <c r="B30" s="1"/>
      <c r="C30" s="15"/>
      <c r="D30" s="100">
        <f t="shared" si="0"/>
        <v>0</v>
      </c>
      <c r="E30" s="71"/>
      <c r="G30" s="31"/>
      <c r="H30" s="86"/>
      <c r="I30" s="72"/>
    </row>
    <row r="31" spans="2:9" ht="16.5" thickBot="1" x14ac:dyDescent="0.3">
      <c r="B31" s="1"/>
      <c r="C31" s="14"/>
      <c r="D31" s="100">
        <f t="shared" si="0"/>
        <v>0</v>
      </c>
      <c r="E31" s="71"/>
      <c r="G31" s="25"/>
      <c r="H31" s="86"/>
      <c r="I31" s="72"/>
    </row>
    <row r="32" spans="2:9" ht="16.5" thickBot="1" x14ac:dyDescent="0.3">
      <c r="B32" s="1"/>
      <c r="C32" s="16"/>
      <c r="D32" s="100">
        <f t="shared" si="0"/>
        <v>0</v>
      </c>
      <c r="E32" s="71"/>
      <c r="G32" s="25"/>
      <c r="H32" s="86"/>
      <c r="I32" s="72"/>
    </row>
    <row r="33" spans="2:10" ht="16.5" thickBot="1" x14ac:dyDescent="0.3">
      <c r="B33" s="1"/>
      <c r="C33" s="14"/>
      <c r="D33" s="100">
        <f t="shared" si="0"/>
        <v>0</v>
      </c>
      <c r="E33" s="71"/>
      <c r="G33" s="25"/>
      <c r="H33" s="86"/>
      <c r="I33" s="72"/>
    </row>
    <row r="34" spans="2:10" ht="16.5" thickBot="1" x14ac:dyDescent="0.3">
      <c r="B34" s="1"/>
      <c r="C34" s="14"/>
      <c r="D34" s="100">
        <f t="shared" si="0"/>
        <v>0</v>
      </c>
      <c r="E34" s="71"/>
      <c r="G34" s="31"/>
      <c r="H34" s="86"/>
      <c r="I34" s="72"/>
    </row>
    <row r="35" spans="2:10" ht="16.5" thickBot="1" x14ac:dyDescent="0.3">
      <c r="C35" s="14"/>
      <c r="D35" s="100">
        <f t="shared" si="0"/>
        <v>0</v>
      </c>
      <c r="E35" s="71"/>
      <c r="G35" s="25"/>
      <c r="H35" s="86"/>
      <c r="I35" s="72"/>
    </row>
    <row r="36" spans="2:10" ht="16.5" thickBot="1" x14ac:dyDescent="0.3">
      <c r="C36" s="97"/>
      <c r="D36" s="100">
        <f t="shared" si="0"/>
        <v>0</v>
      </c>
      <c r="E36" s="186"/>
      <c r="F36" s="127"/>
      <c r="G36" s="46"/>
      <c r="H36" s="86"/>
      <c r="I36" s="111"/>
    </row>
    <row r="37" spans="2:10" ht="16.5" thickBot="1" x14ac:dyDescent="0.3">
      <c r="C37" s="97"/>
      <c r="D37" s="100"/>
      <c r="E37" s="208"/>
      <c r="F37" s="127"/>
      <c r="G37" s="32"/>
      <c r="H37" s="112"/>
      <c r="I37" s="172"/>
    </row>
    <row r="38" spans="2:10" x14ac:dyDescent="0.25">
      <c r="B38" s="2"/>
      <c r="C38" s="231"/>
      <c r="D38" s="231"/>
      <c r="E38" s="231"/>
      <c r="F38" s="2"/>
      <c r="G38" s="231"/>
      <c r="H38" s="231"/>
      <c r="I38" s="233" t="str">
        <f>IF(G38&lt;&gt;"",SUM(I36,H38),"")</f>
        <v/>
      </c>
      <c r="J38" s="2"/>
    </row>
    <row r="39" spans="2:10" x14ac:dyDescent="0.25">
      <c r="D39" s="2"/>
      <c r="E39" s="2"/>
      <c r="G39" s="2"/>
    </row>
    <row r="40" spans="2:10" x14ac:dyDescent="0.25">
      <c r="G40" s="2"/>
    </row>
    <row r="41" spans="2:10" x14ac:dyDescent="0.25">
      <c r="G41" s="2"/>
    </row>
    <row r="42" spans="2:10" x14ac:dyDescent="0.25">
      <c r="G42" s="2"/>
    </row>
    <row r="43" spans="2:10" x14ac:dyDescent="0.25">
      <c r="G43" s="2"/>
    </row>
  </sheetData>
  <mergeCells count="2">
    <mergeCell ref="C4:E4"/>
    <mergeCell ref="G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439D6-50EE-4AD0-8592-9A5879B31B3B}">
  <dimension ref="B2:AF39"/>
  <sheetViews>
    <sheetView tabSelected="1" workbookViewId="0">
      <selection activeCell="AG3" sqref="AG3"/>
    </sheetView>
  </sheetViews>
  <sheetFormatPr baseColWidth="10" defaultRowHeight="15.75" x14ac:dyDescent="0.25"/>
  <cols>
    <col min="2" max="5" width="5.625" customWidth="1"/>
    <col min="6" max="6" width="4.625" customWidth="1"/>
    <col min="7" max="7" width="5.625" customWidth="1"/>
    <col min="8" max="8" width="4.625" customWidth="1"/>
    <col min="9" max="9" width="5.625" customWidth="1"/>
    <col min="10" max="10" width="4.625" customWidth="1"/>
    <col min="11" max="11" width="5.625" customWidth="1"/>
    <col min="12" max="12" width="4.625" customWidth="1"/>
    <col min="13" max="14" width="5.625" customWidth="1"/>
    <col min="15" max="15" width="4.625" customWidth="1"/>
    <col min="16" max="16" width="5.625" customWidth="1"/>
    <col min="17" max="17" width="3.625" customWidth="1"/>
    <col min="18" max="32" width="5.625" customWidth="1"/>
  </cols>
  <sheetData>
    <row r="2" spans="2:32" ht="16.5" thickBot="1" x14ac:dyDescent="0.3"/>
    <row r="3" spans="2:32" ht="19.5" thickBot="1" x14ac:dyDescent="0.3">
      <c r="B3" s="289" t="s">
        <v>24</v>
      </c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4"/>
      <c r="R3" s="272" t="s">
        <v>40</v>
      </c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4"/>
    </row>
    <row r="4" spans="2:32" ht="16.5" thickBot="1" x14ac:dyDescent="0.3">
      <c r="B4" s="67" t="s">
        <v>0</v>
      </c>
      <c r="C4" s="245" t="s">
        <v>1</v>
      </c>
      <c r="D4" s="245" t="s">
        <v>2</v>
      </c>
      <c r="E4" s="292" t="s">
        <v>5</v>
      </c>
      <c r="F4" s="292"/>
      <c r="G4" s="283" t="s">
        <v>9</v>
      </c>
      <c r="H4" s="284"/>
      <c r="I4" s="283" t="s">
        <v>6</v>
      </c>
      <c r="J4" s="284"/>
      <c r="K4" s="286" t="s">
        <v>39</v>
      </c>
      <c r="L4" s="287"/>
      <c r="M4" s="288"/>
      <c r="N4" s="290" t="s">
        <v>37</v>
      </c>
      <c r="O4" s="291"/>
      <c r="P4" s="291"/>
      <c r="Q4" s="246"/>
      <c r="R4" s="67" t="s">
        <v>0</v>
      </c>
      <c r="S4" s="245" t="s">
        <v>1</v>
      </c>
      <c r="T4" s="245" t="s">
        <v>2</v>
      </c>
      <c r="U4" s="292" t="s">
        <v>5</v>
      </c>
      <c r="V4" s="292"/>
      <c r="W4" s="283" t="s">
        <v>9</v>
      </c>
      <c r="X4" s="284"/>
      <c r="Y4" s="283" t="s">
        <v>6</v>
      </c>
      <c r="Z4" s="284"/>
      <c r="AA4" s="286" t="s">
        <v>39</v>
      </c>
      <c r="AB4" s="287"/>
      <c r="AC4" s="288"/>
      <c r="AD4" s="290" t="s">
        <v>37</v>
      </c>
      <c r="AE4" s="291"/>
      <c r="AF4" s="291"/>
    </row>
    <row r="5" spans="2:32" ht="16.5" thickBot="1" x14ac:dyDescent="0.3">
      <c r="B5" s="245"/>
      <c r="C5" s="245"/>
      <c r="D5" s="245"/>
      <c r="E5" s="5" t="s">
        <v>12</v>
      </c>
      <c r="F5" s="65" t="s">
        <v>19</v>
      </c>
      <c r="G5" s="5" t="s">
        <v>12</v>
      </c>
      <c r="H5" s="242" t="s">
        <v>19</v>
      </c>
      <c r="I5" s="5" t="s">
        <v>12</v>
      </c>
      <c r="J5" s="5" t="s">
        <v>19</v>
      </c>
      <c r="K5" s="5" t="s">
        <v>12</v>
      </c>
      <c r="L5" s="5" t="s">
        <v>19</v>
      </c>
      <c r="M5" s="241" t="s">
        <v>20</v>
      </c>
      <c r="N5" s="95" t="s">
        <v>12</v>
      </c>
      <c r="O5" s="95" t="s">
        <v>19</v>
      </c>
      <c r="P5" s="143" t="s">
        <v>22</v>
      </c>
      <c r="R5" s="245"/>
      <c r="S5" s="245"/>
      <c r="T5" s="245"/>
      <c r="U5" s="5" t="s">
        <v>12</v>
      </c>
      <c r="V5" s="65" t="s">
        <v>19</v>
      </c>
      <c r="W5" s="5" t="s">
        <v>12</v>
      </c>
      <c r="X5" s="242" t="s">
        <v>19</v>
      </c>
      <c r="Y5" s="5" t="s">
        <v>12</v>
      </c>
      <c r="Z5" s="5" t="s">
        <v>19</v>
      </c>
      <c r="AA5" s="5" t="s">
        <v>12</v>
      </c>
      <c r="AB5" s="5" t="s">
        <v>19</v>
      </c>
      <c r="AC5" s="241" t="s">
        <v>20</v>
      </c>
      <c r="AD5" s="95" t="s">
        <v>12</v>
      </c>
      <c r="AE5" s="95" t="s">
        <v>19</v>
      </c>
      <c r="AF5" s="143" t="s">
        <v>22</v>
      </c>
    </row>
    <row r="6" spans="2:32" x14ac:dyDescent="0.25">
      <c r="B6" s="36">
        <v>1</v>
      </c>
      <c r="C6" s="36" t="s">
        <v>10</v>
      </c>
      <c r="D6" s="239">
        <v>12</v>
      </c>
      <c r="E6" s="13">
        <v>4082</v>
      </c>
      <c r="F6" s="12">
        <f>E7-E6</f>
        <v>20</v>
      </c>
      <c r="G6" s="19">
        <v>2938</v>
      </c>
      <c r="H6" s="12">
        <f>G7-G6</f>
        <v>4</v>
      </c>
      <c r="I6" s="20">
        <v>822</v>
      </c>
      <c r="J6" s="8">
        <f>I7-I6</f>
        <v>4</v>
      </c>
      <c r="K6" s="98">
        <v>2328</v>
      </c>
      <c r="L6" s="100">
        <f>IF(K7&lt;&gt;0,K7-K6,0)</f>
        <v>19</v>
      </c>
      <c r="M6" s="101">
        <f>IF(K6&lt;&gt;"",SUM(M5,L6),"")</f>
        <v>19</v>
      </c>
      <c r="N6" s="86">
        <v>847</v>
      </c>
      <c r="O6" s="100">
        <f>IF(N7&lt;&gt;0,N7-N6,0)</f>
        <v>1</v>
      </c>
      <c r="P6" s="206">
        <f>IF(N6&lt;&gt;"",SUM(P5,O6),)</f>
        <v>1</v>
      </c>
      <c r="R6" s="36">
        <v>1</v>
      </c>
      <c r="S6" s="36"/>
      <c r="T6" s="239"/>
      <c r="U6" s="13"/>
      <c r="V6" s="12"/>
      <c r="W6" s="19"/>
      <c r="X6" s="12"/>
      <c r="Y6" s="20"/>
      <c r="Z6" s="8"/>
      <c r="AA6" s="98"/>
      <c r="AB6" s="100"/>
      <c r="AC6" s="101"/>
      <c r="AD6" s="86"/>
      <c r="AE6" s="100"/>
      <c r="AF6" s="206"/>
    </row>
    <row r="7" spans="2:32" x14ac:dyDescent="0.25">
      <c r="B7" s="37">
        <v>2</v>
      </c>
      <c r="C7" s="244" t="s">
        <v>10</v>
      </c>
      <c r="D7" s="244">
        <v>17</v>
      </c>
      <c r="E7" s="14">
        <v>4102</v>
      </c>
      <c r="F7" s="7">
        <f t="shared" ref="F7:F36" si="0">E8-E7</f>
        <v>15</v>
      </c>
      <c r="G7" s="18">
        <v>2942</v>
      </c>
      <c r="H7" s="10">
        <f t="shared" ref="H7:H36" si="1">G8-G7</f>
        <v>4</v>
      </c>
      <c r="I7" s="18">
        <v>826</v>
      </c>
      <c r="J7" s="7">
        <f t="shared" ref="J7:J36" si="2">I8-I7</f>
        <v>3</v>
      </c>
      <c r="K7" s="18">
        <v>2347</v>
      </c>
      <c r="L7" s="75">
        <f t="shared" ref="L7:L38" si="3">IF(K8&lt;&gt;0,K8-K7,0)</f>
        <v>14</v>
      </c>
      <c r="M7" s="72">
        <f t="shared" ref="M7:M36" si="4">IF(K7&lt;&gt;"",SUM(M6,L7),"")</f>
        <v>33</v>
      </c>
      <c r="N7" s="18">
        <v>848</v>
      </c>
      <c r="O7" s="75">
        <f t="shared" ref="O7:O36" si="5">IF(N8&lt;&gt;0,N8-N7,0)</f>
        <v>1</v>
      </c>
      <c r="P7" s="79">
        <f t="shared" ref="P7:P36" si="6">IF(N7&lt;&gt;"",SUM(P6,O7),)</f>
        <v>2</v>
      </c>
      <c r="R7" s="37">
        <v>2</v>
      </c>
      <c r="S7" s="244"/>
      <c r="T7" s="244"/>
      <c r="U7" s="14"/>
      <c r="V7" s="7"/>
      <c r="W7" s="18"/>
      <c r="X7" s="10"/>
      <c r="Y7" s="18"/>
      <c r="Z7" s="7"/>
      <c r="AA7" s="18"/>
      <c r="AB7" s="75"/>
      <c r="AC7" s="72"/>
      <c r="AD7" s="18"/>
      <c r="AE7" s="75"/>
      <c r="AF7" s="79"/>
    </row>
    <row r="8" spans="2:32" x14ac:dyDescent="0.25">
      <c r="B8" s="37">
        <v>3</v>
      </c>
      <c r="C8" s="244" t="s">
        <v>7</v>
      </c>
      <c r="D8" s="244">
        <v>9</v>
      </c>
      <c r="E8" s="15">
        <v>4117</v>
      </c>
      <c r="F8" s="7">
        <f t="shared" si="0"/>
        <v>23</v>
      </c>
      <c r="G8" s="14">
        <v>2946</v>
      </c>
      <c r="H8" s="10">
        <f t="shared" si="1"/>
        <v>8</v>
      </c>
      <c r="I8" s="18">
        <v>829</v>
      </c>
      <c r="J8" s="7">
        <f t="shared" si="2"/>
        <v>3</v>
      </c>
      <c r="K8" s="18">
        <v>2361</v>
      </c>
      <c r="L8" s="77">
        <f t="shared" si="3"/>
        <v>19</v>
      </c>
      <c r="M8" s="72">
        <f t="shared" si="4"/>
        <v>52</v>
      </c>
      <c r="N8" s="240">
        <v>849</v>
      </c>
      <c r="O8" s="78">
        <f t="shared" si="5"/>
        <v>4</v>
      </c>
      <c r="P8" s="186">
        <f t="shared" si="6"/>
        <v>6</v>
      </c>
      <c r="R8" s="37">
        <v>3</v>
      </c>
      <c r="S8" s="244"/>
      <c r="T8" s="244"/>
      <c r="U8" s="15"/>
      <c r="V8" s="7"/>
      <c r="W8" s="14"/>
      <c r="X8" s="10"/>
      <c r="Y8" s="18"/>
      <c r="Z8" s="7"/>
      <c r="AA8" s="18"/>
      <c r="AB8" s="77"/>
      <c r="AC8" s="72"/>
      <c r="AD8" s="240"/>
      <c r="AE8" s="78"/>
      <c r="AF8" s="186"/>
    </row>
    <row r="9" spans="2:32" x14ac:dyDescent="0.25">
      <c r="B9" s="31">
        <v>4</v>
      </c>
      <c r="C9" s="243" t="s">
        <v>8</v>
      </c>
      <c r="D9" s="243">
        <v>8</v>
      </c>
      <c r="E9" s="14">
        <v>4140</v>
      </c>
      <c r="F9" s="77">
        <f t="shared" si="0"/>
        <v>25</v>
      </c>
      <c r="G9" s="18">
        <v>2954</v>
      </c>
      <c r="H9" s="10">
        <f t="shared" si="1"/>
        <v>10</v>
      </c>
      <c r="I9" s="240">
        <v>832</v>
      </c>
      <c r="J9" s="9">
        <f t="shared" si="2"/>
        <v>4</v>
      </c>
      <c r="K9" s="240">
        <v>2380</v>
      </c>
      <c r="L9" s="75">
        <f t="shared" si="3"/>
        <v>19</v>
      </c>
      <c r="M9" s="72">
        <f t="shared" si="4"/>
        <v>71</v>
      </c>
      <c r="N9" s="66">
        <v>853</v>
      </c>
      <c r="O9" s="77">
        <f t="shared" si="5"/>
        <v>5</v>
      </c>
      <c r="P9" s="71">
        <f t="shared" si="6"/>
        <v>11</v>
      </c>
      <c r="R9" s="31">
        <v>4</v>
      </c>
      <c r="S9" s="243"/>
      <c r="T9" s="243"/>
      <c r="U9" s="14"/>
      <c r="V9" s="77"/>
      <c r="W9" s="18"/>
      <c r="X9" s="10"/>
      <c r="Y9" s="240"/>
      <c r="Z9" s="9"/>
      <c r="AA9" s="240"/>
      <c r="AB9" s="75"/>
      <c r="AC9" s="72"/>
      <c r="AD9" s="66"/>
      <c r="AE9" s="77"/>
      <c r="AF9" s="71"/>
    </row>
    <row r="10" spans="2:32" x14ac:dyDescent="0.25">
      <c r="B10" s="25">
        <v>5</v>
      </c>
      <c r="C10" s="244" t="s">
        <v>8</v>
      </c>
      <c r="D10" s="244">
        <v>9</v>
      </c>
      <c r="E10" s="14">
        <v>4165</v>
      </c>
      <c r="F10" s="7">
        <f t="shared" si="0"/>
        <v>17</v>
      </c>
      <c r="G10" s="14">
        <v>2964</v>
      </c>
      <c r="H10" s="10">
        <f t="shared" si="1"/>
        <v>14</v>
      </c>
      <c r="I10" s="18">
        <v>836</v>
      </c>
      <c r="J10" s="7">
        <f t="shared" si="2"/>
        <v>3</v>
      </c>
      <c r="K10" s="66">
        <v>2399</v>
      </c>
      <c r="L10" s="77">
        <f t="shared" si="3"/>
        <v>9</v>
      </c>
      <c r="M10" s="72">
        <f t="shared" si="4"/>
        <v>80</v>
      </c>
      <c r="N10" s="18">
        <v>858</v>
      </c>
      <c r="O10" s="77">
        <f t="shared" si="5"/>
        <v>9</v>
      </c>
      <c r="P10" s="71">
        <f t="shared" si="6"/>
        <v>20</v>
      </c>
      <c r="R10" s="25">
        <v>5</v>
      </c>
      <c r="S10" s="244"/>
      <c r="T10" s="244"/>
      <c r="U10" s="14"/>
      <c r="V10" s="7"/>
      <c r="W10" s="14"/>
      <c r="X10" s="10"/>
      <c r="Y10" s="18"/>
      <c r="Z10" s="7"/>
      <c r="AA10" s="66"/>
      <c r="AB10" s="77"/>
      <c r="AC10" s="72"/>
      <c r="AD10" s="18"/>
      <c r="AE10" s="77"/>
      <c r="AF10" s="71"/>
    </row>
    <row r="11" spans="2:32" x14ac:dyDescent="0.25">
      <c r="B11" s="31">
        <v>6</v>
      </c>
      <c r="C11" s="243" t="s">
        <v>8</v>
      </c>
      <c r="D11" s="243">
        <v>16</v>
      </c>
      <c r="E11" s="15">
        <v>4182</v>
      </c>
      <c r="F11" s="7">
        <f t="shared" si="0"/>
        <v>15</v>
      </c>
      <c r="G11" s="14">
        <v>2978</v>
      </c>
      <c r="H11" s="10">
        <f t="shared" si="1"/>
        <v>4</v>
      </c>
      <c r="I11" s="240">
        <v>839</v>
      </c>
      <c r="J11" s="7">
        <f t="shared" si="2"/>
        <v>4</v>
      </c>
      <c r="K11" s="14">
        <v>2408</v>
      </c>
      <c r="L11" s="75">
        <f t="shared" si="3"/>
        <v>14</v>
      </c>
      <c r="M11" s="72">
        <f t="shared" si="4"/>
        <v>94</v>
      </c>
      <c r="N11" s="18">
        <v>867</v>
      </c>
      <c r="O11" s="77">
        <f t="shared" si="5"/>
        <v>1</v>
      </c>
      <c r="P11" s="71">
        <f t="shared" si="6"/>
        <v>21</v>
      </c>
      <c r="R11" s="31">
        <v>6</v>
      </c>
      <c r="S11" s="243"/>
      <c r="T11" s="243"/>
      <c r="U11" s="15"/>
      <c r="V11" s="7"/>
      <c r="W11" s="14"/>
      <c r="X11" s="10"/>
      <c r="Y11" s="240"/>
      <c r="Z11" s="7"/>
      <c r="AA11" s="14"/>
      <c r="AB11" s="75"/>
      <c r="AC11" s="72"/>
      <c r="AD11" s="18"/>
      <c r="AE11" s="77"/>
      <c r="AF11" s="71"/>
    </row>
    <row r="12" spans="2:32" x14ac:dyDescent="0.25">
      <c r="B12" s="25">
        <v>7</v>
      </c>
      <c r="C12" s="244" t="s">
        <v>7</v>
      </c>
      <c r="D12" s="244">
        <v>14</v>
      </c>
      <c r="E12" s="14">
        <v>4197</v>
      </c>
      <c r="F12" s="7">
        <f t="shared" si="0"/>
        <v>16</v>
      </c>
      <c r="G12" s="14">
        <v>2982</v>
      </c>
      <c r="H12" s="10">
        <f t="shared" si="1"/>
        <v>12</v>
      </c>
      <c r="I12" s="18">
        <v>843</v>
      </c>
      <c r="J12" s="9">
        <f t="shared" si="2"/>
        <v>3</v>
      </c>
      <c r="K12" s="66">
        <v>2422</v>
      </c>
      <c r="L12" s="78">
        <f t="shared" si="3"/>
        <v>9</v>
      </c>
      <c r="M12" s="72">
        <f t="shared" si="4"/>
        <v>103</v>
      </c>
      <c r="N12" s="14">
        <v>868</v>
      </c>
      <c r="O12" s="77">
        <f t="shared" si="5"/>
        <v>6</v>
      </c>
      <c r="P12" s="71">
        <f t="shared" si="6"/>
        <v>27</v>
      </c>
      <c r="R12" s="25">
        <v>7</v>
      </c>
      <c r="S12" s="244"/>
      <c r="T12" s="244"/>
      <c r="U12" s="14"/>
      <c r="V12" s="7"/>
      <c r="W12" s="14"/>
      <c r="X12" s="10"/>
      <c r="Y12" s="18"/>
      <c r="Z12" s="9"/>
      <c r="AA12" s="66"/>
      <c r="AB12" s="78"/>
      <c r="AC12" s="72"/>
      <c r="AD12" s="14"/>
      <c r="AE12" s="77"/>
      <c r="AF12" s="71"/>
    </row>
    <row r="13" spans="2:32" x14ac:dyDescent="0.25">
      <c r="B13" s="31">
        <v>8</v>
      </c>
      <c r="C13" s="243" t="s">
        <v>8</v>
      </c>
      <c r="D13" s="243">
        <v>12</v>
      </c>
      <c r="E13" s="15">
        <v>4213</v>
      </c>
      <c r="F13" s="7">
        <f t="shared" si="0"/>
        <v>22</v>
      </c>
      <c r="G13" s="14">
        <v>2994</v>
      </c>
      <c r="H13" s="7">
        <f t="shared" si="1"/>
        <v>11</v>
      </c>
      <c r="I13" s="240">
        <v>846</v>
      </c>
      <c r="J13" s="10">
        <f t="shared" si="2"/>
        <v>4</v>
      </c>
      <c r="K13" s="14">
        <v>2431</v>
      </c>
      <c r="L13" s="78">
        <f t="shared" si="3"/>
        <v>16</v>
      </c>
      <c r="M13" s="102">
        <f t="shared" si="4"/>
        <v>119</v>
      </c>
      <c r="N13" s="16">
        <v>874</v>
      </c>
      <c r="O13" s="77">
        <f t="shared" si="5"/>
        <v>6</v>
      </c>
      <c r="P13" s="71">
        <f t="shared" si="6"/>
        <v>33</v>
      </c>
      <c r="R13" s="31">
        <v>8</v>
      </c>
      <c r="S13" s="243"/>
      <c r="T13" s="243"/>
      <c r="U13" s="15"/>
      <c r="V13" s="7"/>
      <c r="W13" s="14"/>
      <c r="X13" s="7"/>
      <c r="Y13" s="240"/>
      <c r="Z13" s="10"/>
      <c r="AA13" s="14"/>
      <c r="AB13" s="78"/>
      <c r="AC13" s="102"/>
      <c r="AD13" s="16"/>
      <c r="AE13" s="77"/>
      <c r="AF13" s="71"/>
    </row>
    <row r="14" spans="2:32" x14ac:dyDescent="0.25">
      <c r="B14" s="25">
        <v>9</v>
      </c>
      <c r="C14" s="244" t="s">
        <v>8</v>
      </c>
      <c r="D14" s="244">
        <v>9</v>
      </c>
      <c r="E14" s="14">
        <v>4235</v>
      </c>
      <c r="F14" s="7">
        <f t="shared" si="0"/>
        <v>20</v>
      </c>
      <c r="G14" s="18">
        <v>3005</v>
      </c>
      <c r="H14" s="7">
        <f t="shared" si="1"/>
        <v>14</v>
      </c>
      <c r="I14" s="18">
        <v>850</v>
      </c>
      <c r="J14" s="10">
        <f t="shared" si="2"/>
        <v>4</v>
      </c>
      <c r="K14" s="14">
        <v>2447</v>
      </c>
      <c r="L14" s="77">
        <f t="shared" si="3"/>
        <v>13</v>
      </c>
      <c r="M14" s="72">
        <f t="shared" si="4"/>
        <v>132</v>
      </c>
      <c r="N14" s="14">
        <v>880</v>
      </c>
      <c r="O14" s="77">
        <f t="shared" si="5"/>
        <v>8</v>
      </c>
      <c r="P14" s="71">
        <f t="shared" si="6"/>
        <v>41</v>
      </c>
      <c r="R14" s="25">
        <v>9</v>
      </c>
      <c r="S14" s="244"/>
      <c r="T14" s="244"/>
      <c r="U14" s="14"/>
      <c r="V14" s="7"/>
      <c r="W14" s="18"/>
      <c r="X14" s="7"/>
      <c r="Y14" s="18"/>
      <c r="Z14" s="10"/>
      <c r="AA14" s="14"/>
      <c r="AB14" s="77"/>
      <c r="AC14" s="72"/>
      <c r="AD14" s="14"/>
      <c r="AE14" s="77"/>
      <c r="AF14" s="71"/>
    </row>
    <row r="15" spans="2:32" x14ac:dyDescent="0.25">
      <c r="B15" s="31">
        <v>10</v>
      </c>
      <c r="C15" s="243" t="s">
        <v>8</v>
      </c>
      <c r="D15" s="243">
        <v>9</v>
      </c>
      <c r="E15" s="15">
        <v>4255</v>
      </c>
      <c r="F15" s="7">
        <f t="shared" si="0"/>
        <v>18</v>
      </c>
      <c r="G15" s="18">
        <v>3019</v>
      </c>
      <c r="H15" s="9">
        <f t="shared" si="1"/>
        <v>14</v>
      </c>
      <c r="I15" s="18">
        <v>854</v>
      </c>
      <c r="J15" s="7">
        <f t="shared" si="2"/>
        <v>3</v>
      </c>
      <c r="K15" s="14">
        <v>2460</v>
      </c>
      <c r="L15" s="75">
        <f t="shared" si="3"/>
        <v>12</v>
      </c>
      <c r="M15" s="72">
        <f t="shared" si="4"/>
        <v>144</v>
      </c>
      <c r="N15" s="14">
        <v>888</v>
      </c>
      <c r="O15" s="77">
        <f t="shared" si="5"/>
        <v>5</v>
      </c>
      <c r="P15" s="71">
        <f t="shared" si="6"/>
        <v>46</v>
      </c>
      <c r="R15" s="31">
        <v>10</v>
      </c>
      <c r="S15" s="243"/>
      <c r="T15" s="243"/>
      <c r="U15" s="15"/>
      <c r="V15" s="7"/>
      <c r="W15" s="18"/>
      <c r="X15" s="9"/>
      <c r="Y15" s="18"/>
      <c r="Z15" s="7"/>
      <c r="AA15" s="14"/>
      <c r="AB15" s="75"/>
      <c r="AC15" s="72"/>
      <c r="AD15" s="14"/>
      <c r="AE15" s="77"/>
      <c r="AF15" s="71"/>
    </row>
    <row r="16" spans="2:32" x14ac:dyDescent="0.25">
      <c r="B16" s="25">
        <v>11</v>
      </c>
      <c r="C16" s="244" t="s">
        <v>33</v>
      </c>
      <c r="D16" s="244">
        <v>14</v>
      </c>
      <c r="E16" s="14">
        <v>4273</v>
      </c>
      <c r="F16" s="9">
        <f t="shared" si="0"/>
        <v>20</v>
      </c>
      <c r="G16" s="18">
        <v>3033</v>
      </c>
      <c r="H16" s="10">
        <f t="shared" si="1"/>
        <v>6</v>
      </c>
      <c r="I16" s="18">
        <v>857</v>
      </c>
      <c r="J16" s="9">
        <f t="shared" si="2"/>
        <v>5</v>
      </c>
      <c r="K16" s="240">
        <v>2472</v>
      </c>
      <c r="L16" s="77">
        <f t="shared" si="3"/>
        <v>19</v>
      </c>
      <c r="M16" s="72">
        <f t="shared" si="4"/>
        <v>163</v>
      </c>
      <c r="N16" s="14">
        <v>893</v>
      </c>
      <c r="O16" s="77">
        <f t="shared" si="5"/>
        <v>2</v>
      </c>
      <c r="P16" s="71">
        <f t="shared" si="6"/>
        <v>48</v>
      </c>
      <c r="R16" s="25">
        <v>11</v>
      </c>
      <c r="S16" s="244"/>
      <c r="T16" s="244"/>
      <c r="U16" s="14"/>
      <c r="V16" s="9"/>
      <c r="W16" s="18"/>
      <c r="X16" s="10"/>
      <c r="Y16" s="18"/>
      <c r="Z16" s="9"/>
      <c r="AA16" s="240"/>
      <c r="AB16" s="77"/>
      <c r="AC16" s="72"/>
      <c r="AD16" s="14"/>
      <c r="AE16" s="77"/>
      <c r="AF16" s="71"/>
    </row>
    <row r="17" spans="2:32" x14ac:dyDescent="0.25">
      <c r="B17" s="28">
        <v>12</v>
      </c>
      <c r="C17" s="243" t="s">
        <v>33</v>
      </c>
      <c r="D17" s="243">
        <v>12</v>
      </c>
      <c r="E17" s="15">
        <v>4293</v>
      </c>
      <c r="F17" s="7">
        <f t="shared" si="0"/>
        <v>22</v>
      </c>
      <c r="G17" s="18">
        <v>3039</v>
      </c>
      <c r="H17" s="10">
        <f t="shared" si="1"/>
        <v>9</v>
      </c>
      <c r="I17" s="240">
        <v>862</v>
      </c>
      <c r="J17" s="10">
        <f t="shared" si="2"/>
        <v>4</v>
      </c>
      <c r="K17" s="14">
        <v>2491</v>
      </c>
      <c r="L17" s="75">
        <f t="shared" si="3"/>
        <v>16</v>
      </c>
      <c r="M17" s="72">
        <f t="shared" si="4"/>
        <v>179</v>
      </c>
      <c r="N17" s="14">
        <v>895</v>
      </c>
      <c r="O17" s="77">
        <f t="shared" si="5"/>
        <v>5</v>
      </c>
      <c r="P17" s="71">
        <f t="shared" si="6"/>
        <v>53</v>
      </c>
      <c r="R17" s="28">
        <v>12</v>
      </c>
      <c r="S17" s="243"/>
      <c r="T17" s="243"/>
      <c r="U17" s="15"/>
      <c r="V17" s="7"/>
      <c r="W17" s="18"/>
      <c r="X17" s="10"/>
      <c r="Y17" s="240"/>
      <c r="Z17" s="10"/>
      <c r="AA17" s="14"/>
      <c r="AB17" s="75"/>
      <c r="AC17" s="72"/>
      <c r="AD17" s="14"/>
      <c r="AE17" s="77"/>
      <c r="AF17" s="71"/>
    </row>
    <row r="18" spans="2:32" x14ac:dyDescent="0.25">
      <c r="B18" s="25">
        <v>13</v>
      </c>
      <c r="C18" s="244" t="s">
        <v>33</v>
      </c>
      <c r="D18" s="244">
        <v>13</v>
      </c>
      <c r="E18" s="14">
        <v>4315</v>
      </c>
      <c r="F18" s="7">
        <f t="shared" si="0"/>
        <v>18</v>
      </c>
      <c r="G18" s="18">
        <v>3048</v>
      </c>
      <c r="H18" s="10">
        <f t="shared" si="1"/>
        <v>4</v>
      </c>
      <c r="I18" s="18">
        <v>866</v>
      </c>
      <c r="J18" s="10">
        <f t="shared" si="2"/>
        <v>4</v>
      </c>
      <c r="K18" s="14">
        <v>2507</v>
      </c>
      <c r="L18" s="78">
        <f t="shared" si="3"/>
        <v>17</v>
      </c>
      <c r="M18" s="72">
        <f t="shared" si="4"/>
        <v>196</v>
      </c>
      <c r="N18" s="16">
        <v>900</v>
      </c>
      <c r="O18" s="77">
        <f t="shared" si="5"/>
        <v>2</v>
      </c>
      <c r="P18" s="71">
        <f t="shared" si="6"/>
        <v>55</v>
      </c>
      <c r="R18" s="25">
        <v>13</v>
      </c>
      <c r="S18" s="244"/>
      <c r="T18" s="244"/>
      <c r="U18" s="14"/>
      <c r="V18" s="7"/>
      <c r="W18" s="18"/>
      <c r="X18" s="10"/>
      <c r="Y18" s="18"/>
      <c r="Z18" s="10"/>
      <c r="AA18" s="14"/>
      <c r="AB18" s="78"/>
      <c r="AC18" s="72"/>
      <c r="AD18" s="16"/>
      <c r="AE18" s="77"/>
      <c r="AF18" s="71"/>
    </row>
    <row r="19" spans="2:32" x14ac:dyDescent="0.25">
      <c r="B19" s="31">
        <v>14</v>
      </c>
      <c r="C19" s="243" t="s">
        <v>10</v>
      </c>
      <c r="D19" s="243">
        <v>145</v>
      </c>
      <c r="E19" s="15">
        <v>4333</v>
      </c>
      <c r="F19" s="7">
        <f t="shared" si="0"/>
        <v>15</v>
      </c>
      <c r="G19" s="19">
        <v>3052</v>
      </c>
      <c r="H19" s="7">
        <f t="shared" si="1"/>
        <v>2</v>
      </c>
      <c r="I19" s="240">
        <v>870</v>
      </c>
      <c r="J19" s="10">
        <f t="shared" si="2"/>
        <v>3</v>
      </c>
      <c r="K19" s="17">
        <v>2524</v>
      </c>
      <c r="L19" s="78">
        <f t="shared" si="3"/>
        <v>15</v>
      </c>
      <c r="M19" s="72">
        <f t="shared" si="4"/>
        <v>211</v>
      </c>
      <c r="N19" s="14">
        <v>902</v>
      </c>
      <c r="O19" s="77">
        <f t="shared" si="5"/>
        <v>0</v>
      </c>
      <c r="P19" s="71">
        <f t="shared" si="6"/>
        <v>55</v>
      </c>
      <c r="R19" s="31">
        <v>14</v>
      </c>
      <c r="S19" s="243"/>
      <c r="T19" s="243"/>
      <c r="U19" s="15"/>
      <c r="V19" s="7"/>
      <c r="W19" s="19"/>
      <c r="X19" s="7"/>
      <c r="Y19" s="240"/>
      <c r="Z19" s="10"/>
      <c r="AA19" s="17"/>
      <c r="AB19" s="78"/>
      <c r="AC19" s="72"/>
      <c r="AD19" s="14"/>
      <c r="AE19" s="77"/>
      <c r="AF19" s="71"/>
    </row>
    <row r="20" spans="2:32" x14ac:dyDescent="0.25">
      <c r="B20" s="25">
        <v>15</v>
      </c>
      <c r="C20" s="244" t="s">
        <v>10</v>
      </c>
      <c r="D20" s="244">
        <v>16</v>
      </c>
      <c r="E20" s="14">
        <v>4348</v>
      </c>
      <c r="F20" s="7">
        <f t="shared" si="0"/>
        <v>14</v>
      </c>
      <c r="G20" s="18">
        <v>3054</v>
      </c>
      <c r="H20" s="7">
        <f t="shared" si="1"/>
        <v>3</v>
      </c>
      <c r="I20" s="14">
        <v>873</v>
      </c>
      <c r="J20" s="7">
        <f t="shared" si="2"/>
        <v>4</v>
      </c>
      <c r="K20" s="14">
        <v>2539</v>
      </c>
      <c r="L20" s="78">
        <f t="shared" si="3"/>
        <v>14</v>
      </c>
      <c r="M20" s="72">
        <f t="shared" si="4"/>
        <v>225</v>
      </c>
      <c r="N20" s="14">
        <v>902</v>
      </c>
      <c r="O20" s="77">
        <f t="shared" si="5"/>
        <v>0</v>
      </c>
      <c r="P20" s="71">
        <f t="shared" si="6"/>
        <v>55</v>
      </c>
      <c r="R20" s="25">
        <v>15</v>
      </c>
      <c r="S20" s="244"/>
      <c r="T20" s="244"/>
      <c r="U20" s="14"/>
      <c r="V20" s="7"/>
      <c r="W20" s="18"/>
      <c r="X20" s="7"/>
      <c r="Y20" s="14"/>
      <c r="Z20" s="7"/>
      <c r="AA20" s="14"/>
      <c r="AB20" s="78"/>
      <c r="AC20" s="72"/>
      <c r="AD20" s="14"/>
      <c r="AE20" s="77"/>
      <c r="AF20" s="71"/>
    </row>
    <row r="21" spans="2:32" x14ac:dyDescent="0.25">
      <c r="B21" s="31">
        <v>16</v>
      </c>
      <c r="C21" s="243" t="s">
        <v>33</v>
      </c>
      <c r="D21" s="243">
        <v>15</v>
      </c>
      <c r="E21" s="15">
        <v>4362</v>
      </c>
      <c r="F21" s="7">
        <f t="shared" si="0"/>
        <v>16</v>
      </c>
      <c r="G21" s="18">
        <v>3057</v>
      </c>
      <c r="H21" s="7">
        <f t="shared" si="1"/>
        <v>5</v>
      </c>
      <c r="I21" s="15">
        <v>877</v>
      </c>
      <c r="J21" s="9">
        <f t="shared" si="2"/>
        <v>3</v>
      </c>
      <c r="K21" s="15">
        <v>2553</v>
      </c>
      <c r="L21" s="78">
        <f t="shared" si="3"/>
        <v>14</v>
      </c>
      <c r="M21" s="72">
        <f t="shared" si="4"/>
        <v>239</v>
      </c>
      <c r="N21" s="14">
        <v>902</v>
      </c>
      <c r="O21" s="77">
        <f t="shared" si="5"/>
        <v>1</v>
      </c>
      <c r="P21" s="71">
        <f t="shared" si="6"/>
        <v>56</v>
      </c>
      <c r="R21" s="31">
        <v>16</v>
      </c>
      <c r="S21" s="243"/>
      <c r="T21" s="243"/>
      <c r="U21" s="15"/>
      <c r="V21" s="7"/>
      <c r="W21" s="18"/>
      <c r="X21" s="7"/>
      <c r="Y21" s="15"/>
      <c r="Z21" s="9"/>
      <c r="AA21" s="15"/>
      <c r="AB21" s="78"/>
      <c r="AC21" s="72"/>
      <c r="AD21" s="14"/>
      <c r="AE21" s="77"/>
      <c r="AF21" s="71"/>
    </row>
    <row r="22" spans="2:32" x14ac:dyDescent="0.25">
      <c r="B22" s="25">
        <v>17</v>
      </c>
      <c r="C22" s="244" t="s">
        <v>8</v>
      </c>
      <c r="D22" s="244">
        <v>10</v>
      </c>
      <c r="E22" s="14">
        <v>4378</v>
      </c>
      <c r="F22" s="7">
        <f t="shared" si="0"/>
        <v>17</v>
      </c>
      <c r="G22" s="14">
        <v>3062</v>
      </c>
      <c r="H22" s="7">
        <f t="shared" si="1"/>
        <v>12</v>
      </c>
      <c r="I22" s="14">
        <v>880</v>
      </c>
      <c r="J22" s="10">
        <f t="shared" si="2"/>
        <v>5</v>
      </c>
      <c r="K22" s="17">
        <v>2567</v>
      </c>
      <c r="L22" s="78">
        <f t="shared" si="3"/>
        <v>11</v>
      </c>
      <c r="M22" s="72">
        <f t="shared" si="4"/>
        <v>250</v>
      </c>
      <c r="N22" s="14">
        <v>903</v>
      </c>
      <c r="O22" s="77">
        <f t="shared" si="5"/>
        <v>7</v>
      </c>
      <c r="P22" s="71">
        <f t="shared" si="6"/>
        <v>63</v>
      </c>
      <c r="R22" s="25">
        <v>17</v>
      </c>
      <c r="S22" s="244"/>
      <c r="T22" s="244"/>
      <c r="U22" s="14"/>
      <c r="V22" s="7"/>
      <c r="W22" s="14"/>
      <c r="X22" s="7"/>
      <c r="Y22" s="14"/>
      <c r="Z22" s="10"/>
      <c r="AA22" s="17"/>
      <c r="AB22" s="78"/>
      <c r="AC22" s="72"/>
      <c r="AD22" s="14"/>
      <c r="AE22" s="77"/>
      <c r="AF22" s="71"/>
    </row>
    <row r="23" spans="2:32" x14ac:dyDescent="0.25">
      <c r="B23" s="31">
        <v>18</v>
      </c>
      <c r="C23" s="243" t="s">
        <v>34</v>
      </c>
      <c r="D23" s="243">
        <v>15</v>
      </c>
      <c r="E23" s="15">
        <v>4395</v>
      </c>
      <c r="F23" s="7">
        <f t="shared" si="0"/>
        <v>15</v>
      </c>
      <c r="G23" s="14">
        <v>3074</v>
      </c>
      <c r="H23" s="7">
        <f t="shared" si="1"/>
        <v>10</v>
      </c>
      <c r="I23" s="15">
        <v>885</v>
      </c>
      <c r="J23" s="7">
        <f t="shared" si="2"/>
        <v>2</v>
      </c>
      <c r="K23" s="14">
        <v>2578</v>
      </c>
      <c r="L23" s="77">
        <f t="shared" si="3"/>
        <v>3</v>
      </c>
      <c r="M23" s="72">
        <f t="shared" si="4"/>
        <v>253</v>
      </c>
      <c r="N23" s="14">
        <v>910</v>
      </c>
      <c r="O23" s="77">
        <f t="shared" si="5"/>
        <v>6</v>
      </c>
      <c r="P23" s="71">
        <f t="shared" si="6"/>
        <v>69</v>
      </c>
      <c r="R23" s="31">
        <v>18</v>
      </c>
      <c r="S23" s="243"/>
      <c r="T23" s="243"/>
      <c r="U23" s="15"/>
      <c r="V23" s="7"/>
      <c r="W23" s="14"/>
      <c r="X23" s="7"/>
      <c r="Y23" s="15"/>
      <c r="Z23" s="7"/>
      <c r="AA23" s="14"/>
      <c r="AB23" s="77"/>
      <c r="AC23" s="72"/>
      <c r="AD23" s="14"/>
      <c r="AE23" s="77"/>
      <c r="AF23" s="71"/>
    </row>
    <row r="24" spans="2:32" x14ac:dyDescent="0.25">
      <c r="B24" s="25">
        <v>19</v>
      </c>
      <c r="C24" s="244" t="s">
        <v>10</v>
      </c>
      <c r="D24" s="244">
        <v>15</v>
      </c>
      <c r="E24" s="14">
        <v>4410</v>
      </c>
      <c r="F24" s="7">
        <f t="shared" si="0"/>
        <v>17</v>
      </c>
      <c r="G24" s="14">
        <v>3084</v>
      </c>
      <c r="H24" s="7">
        <f t="shared" si="1"/>
        <v>2</v>
      </c>
      <c r="I24" s="14">
        <v>887</v>
      </c>
      <c r="J24" s="7">
        <f t="shared" si="2"/>
        <v>4</v>
      </c>
      <c r="K24" s="17">
        <v>2581</v>
      </c>
      <c r="L24" s="77">
        <f t="shared" si="3"/>
        <v>23</v>
      </c>
      <c r="M24" s="72">
        <f t="shared" si="4"/>
        <v>276</v>
      </c>
      <c r="N24" s="14">
        <v>916</v>
      </c>
      <c r="O24" s="77">
        <f t="shared" si="5"/>
        <v>0</v>
      </c>
      <c r="P24" s="71">
        <f t="shared" si="6"/>
        <v>69</v>
      </c>
      <c r="R24" s="25">
        <v>19</v>
      </c>
      <c r="S24" s="244"/>
      <c r="T24" s="244"/>
      <c r="U24" s="14"/>
      <c r="V24" s="7"/>
      <c r="W24" s="14"/>
      <c r="X24" s="7"/>
      <c r="Y24" s="14"/>
      <c r="Z24" s="7"/>
      <c r="AA24" s="17"/>
      <c r="AB24" s="77"/>
      <c r="AC24" s="72"/>
      <c r="AD24" s="14"/>
      <c r="AE24" s="77"/>
      <c r="AF24" s="71"/>
    </row>
    <row r="25" spans="2:32" x14ac:dyDescent="0.25">
      <c r="B25" s="31">
        <v>20</v>
      </c>
      <c r="C25" s="243" t="s">
        <v>33</v>
      </c>
      <c r="D25" s="243">
        <v>15</v>
      </c>
      <c r="E25" s="15">
        <v>4427</v>
      </c>
      <c r="F25" s="7">
        <f t="shared" si="0"/>
        <v>18</v>
      </c>
      <c r="G25" s="14">
        <v>3086</v>
      </c>
      <c r="H25" s="7">
        <f t="shared" si="1"/>
        <v>2</v>
      </c>
      <c r="I25" s="15">
        <v>891</v>
      </c>
      <c r="J25" s="7">
        <v>3</v>
      </c>
      <c r="K25" s="14">
        <v>2604</v>
      </c>
      <c r="L25" s="77">
        <f t="shared" si="3"/>
        <v>18</v>
      </c>
      <c r="M25" s="72">
        <f t="shared" si="4"/>
        <v>294</v>
      </c>
      <c r="N25" s="14">
        <v>916</v>
      </c>
      <c r="O25" s="77">
        <f t="shared" si="5"/>
        <v>0</v>
      </c>
      <c r="P25" s="71">
        <f t="shared" si="6"/>
        <v>69</v>
      </c>
      <c r="R25" s="31">
        <v>20</v>
      </c>
      <c r="S25" s="243"/>
      <c r="T25" s="243"/>
      <c r="U25" s="15"/>
      <c r="V25" s="7"/>
      <c r="W25" s="14"/>
      <c r="X25" s="7"/>
      <c r="Y25" s="15"/>
      <c r="Z25" s="7"/>
      <c r="AA25" s="14"/>
      <c r="AB25" s="77"/>
      <c r="AC25" s="72"/>
      <c r="AD25" s="14"/>
      <c r="AE25" s="77"/>
      <c r="AF25" s="71"/>
    </row>
    <row r="26" spans="2:32" x14ac:dyDescent="0.25">
      <c r="B26" s="25">
        <v>21</v>
      </c>
      <c r="C26" s="244" t="s">
        <v>10</v>
      </c>
      <c r="D26" s="244">
        <v>15</v>
      </c>
      <c r="E26" s="14">
        <v>4445</v>
      </c>
      <c r="F26" s="7">
        <f t="shared" si="0"/>
        <v>16</v>
      </c>
      <c r="G26" s="14">
        <v>3088</v>
      </c>
      <c r="H26" s="7">
        <f t="shared" si="1"/>
        <v>2</v>
      </c>
      <c r="I26" s="14">
        <v>894</v>
      </c>
      <c r="J26" s="7">
        <f t="shared" si="2"/>
        <v>3</v>
      </c>
      <c r="K26" s="17">
        <v>2622</v>
      </c>
      <c r="L26" s="77">
        <f t="shared" si="3"/>
        <v>16</v>
      </c>
      <c r="M26" s="72">
        <f t="shared" si="4"/>
        <v>310</v>
      </c>
      <c r="N26" s="14">
        <v>916</v>
      </c>
      <c r="O26" s="77">
        <f t="shared" si="5"/>
        <v>1</v>
      </c>
      <c r="P26" s="71">
        <f t="shared" si="6"/>
        <v>70</v>
      </c>
      <c r="R26" s="25">
        <v>21</v>
      </c>
      <c r="S26" s="244"/>
      <c r="T26" s="244"/>
      <c r="U26" s="14"/>
      <c r="V26" s="7"/>
      <c r="W26" s="14"/>
      <c r="X26" s="7"/>
      <c r="Y26" s="14"/>
      <c r="Z26" s="7"/>
      <c r="AA26" s="17"/>
      <c r="AB26" s="77"/>
      <c r="AC26" s="72"/>
      <c r="AD26" s="14"/>
      <c r="AE26" s="77"/>
      <c r="AF26" s="71"/>
    </row>
    <row r="27" spans="2:32" x14ac:dyDescent="0.25">
      <c r="B27" s="31">
        <v>22</v>
      </c>
      <c r="C27" s="243" t="s">
        <v>8</v>
      </c>
      <c r="D27" s="243">
        <v>12</v>
      </c>
      <c r="E27" s="15">
        <v>4461</v>
      </c>
      <c r="F27" s="7">
        <f t="shared" si="0"/>
        <v>20</v>
      </c>
      <c r="G27" s="14">
        <v>3090</v>
      </c>
      <c r="H27" s="7">
        <f t="shared" si="1"/>
        <v>14</v>
      </c>
      <c r="I27" s="14">
        <v>897</v>
      </c>
      <c r="J27" s="7">
        <f t="shared" si="2"/>
        <v>4</v>
      </c>
      <c r="K27" s="14">
        <v>2638</v>
      </c>
      <c r="L27" s="77">
        <f t="shared" si="3"/>
        <v>12</v>
      </c>
      <c r="M27" s="72">
        <f t="shared" si="4"/>
        <v>322</v>
      </c>
      <c r="N27" s="14">
        <v>917</v>
      </c>
      <c r="O27" s="77">
        <f t="shared" si="5"/>
        <v>7</v>
      </c>
      <c r="P27" s="71">
        <f t="shared" si="6"/>
        <v>77</v>
      </c>
      <c r="R27" s="31">
        <v>22</v>
      </c>
      <c r="S27" s="243"/>
      <c r="T27" s="243"/>
      <c r="U27" s="15"/>
      <c r="V27" s="7"/>
      <c r="W27" s="14"/>
      <c r="X27" s="7"/>
      <c r="Y27" s="14"/>
      <c r="Z27" s="7"/>
      <c r="AA27" s="14"/>
      <c r="AB27" s="77"/>
      <c r="AC27" s="72"/>
      <c r="AD27" s="14"/>
      <c r="AE27" s="77"/>
      <c r="AF27" s="71"/>
    </row>
    <row r="28" spans="2:32" x14ac:dyDescent="0.25">
      <c r="B28" s="25">
        <v>23</v>
      </c>
      <c r="C28" s="244" t="s">
        <v>8</v>
      </c>
      <c r="D28" s="244">
        <v>12</v>
      </c>
      <c r="E28" s="14">
        <v>4481</v>
      </c>
      <c r="F28" s="7">
        <f t="shared" si="0"/>
        <v>18</v>
      </c>
      <c r="G28" s="14">
        <v>3104</v>
      </c>
      <c r="H28" s="7">
        <f t="shared" si="1"/>
        <v>6</v>
      </c>
      <c r="I28" s="16">
        <v>901</v>
      </c>
      <c r="J28" s="9">
        <f t="shared" si="2"/>
        <v>3</v>
      </c>
      <c r="K28" s="14">
        <v>2650</v>
      </c>
      <c r="L28" s="77">
        <f t="shared" si="3"/>
        <v>16</v>
      </c>
      <c r="M28" s="72">
        <f t="shared" si="4"/>
        <v>338</v>
      </c>
      <c r="N28" s="16">
        <v>924</v>
      </c>
      <c r="O28" s="77">
        <f t="shared" si="5"/>
        <v>2</v>
      </c>
      <c r="P28" s="71">
        <f t="shared" si="6"/>
        <v>79</v>
      </c>
      <c r="R28" s="25">
        <v>23</v>
      </c>
      <c r="S28" s="244"/>
      <c r="T28" s="244"/>
      <c r="U28" s="14"/>
      <c r="V28" s="7"/>
      <c r="W28" s="14"/>
      <c r="X28" s="7"/>
      <c r="Y28" s="16"/>
      <c r="Z28" s="9"/>
      <c r="AA28" s="14"/>
      <c r="AB28" s="77"/>
      <c r="AC28" s="72"/>
      <c r="AD28" s="16"/>
      <c r="AE28" s="77"/>
      <c r="AF28" s="71"/>
    </row>
    <row r="29" spans="2:32" x14ac:dyDescent="0.25">
      <c r="B29" s="25">
        <v>24</v>
      </c>
      <c r="C29" s="25" t="s">
        <v>33</v>
      </c>
      <c r="D29" s="244">
        <v>15</v>
      </c>
      <c r="E29" s="14">
        <v>4499</v>
      </c>
      <c r="F29" s="7">
        <f t="shared" si="0"/>
        <v>22</v>
      </c>
      <c r="G29" s="18">
        <v>3110</v>
      </c>
      <c r="H29" s="7">
        <f t="shared" si="1"/>
        <v>4</v>
      </c>
      <c r="I29" s="14">
        <v>904</v>
      </c>
      <c r="J29" s="10">
        <f t="shared" si="2"/>
        <v>4</v>
      </c>
      <c r="K29" s="14">
        <v>2666</v>
      </c>
      <c r="L29" s="77">
        <f t="shared" si="3"/>
        <v>21</v>
      </c>
      <c r="M29" s="72">
        <f t="shared" si="4"/>
        <v>359</v>
      </c>
      <c r="N29" s="14">
        <v>926</v>
      </c>
      <c r="O29" s="77">
        <f t="shared" si="5"/>
        <v>1</v>
      </c>
      <c r="P29" s="71">
        <f t="shared" si="6"/>
        <v>80</v>
      </c>
      <c r="R29" s="25">
        <v>24</v>
      </c>
      <c r="S29" s="25"/>
      <c r="T29" s="244"/>
      <c r="U29" s="14"/>
      <c r="V29" s="7"/>
      <c r="W29" s="18"/>
      <c r="X29" s="7"/>
      <c r="Y29" s="14"/>
      <c r="Z29" s="10"/>
      <c r="AA29" s="14"/>
      <c r="AB29" s="77"/>
      <c r="AC29" s="72"/>
      <c r="AD29" s="14"/>
      <c r="AE29" s="77"/>
      <c r="AF29" s="71"/>
    </row>
    <row r="30" spans="2:32" x14ac:dyDescent="0.25">
      <c r="B30" s="31">
        <v>25</v>
      </c>
      <c r="C30" s="243" t="s">
        <v>8</v>
      </c>
      <c r="D30" s="243">
        <v>8</v>
      </c>
      <c r="E30" s="15">
        <v>4521</v>
      </c>
      <c r="F30" s="7">
        <f t="shared" si="0"/>
        <v>18</v>
      </c>
      <c r="G30" s="14">
        <v>3114</v>
      </c>
      <c r="H30" s="7">
        <f t="shared" si="1"/>
        <v>13</v>
      </c>
      <c r="I30" s="15">
        <v>908</v>
      </c>
      <c r="J30" s="10">
        <f t="shared" si="2"/>
        <v>4</v>
      </c>
      <c r="K30" s="15">
        <v>2687</v>
      </c>
      <c r="L30" s="77">
        <f t="shared" si="3"/>
        <v>12</v>
      </c>
      <c r="M30" s="72">
        <f t="shared" si="4"/>
        <v>371</v>
      </c>
      <c r="N30" s="15">
        <v>927</v>
      </c>
      <c r="O30" s="77">
        <f t="shared" si="5"/>
        <v>7</v>
      </c>
      <c r="P30" s="71">
        <f t="shared" si="6"/>
        <v>87</v>
      </c>
      <c r="R30" s="31">
        <v>25</v>
      </c>
      <c r="S30" s="243"/>
      <c r="T30" s="243"/>
      <c r="U30" s="15"/>
      <c r="V30" s="7"/>
      <c r="W30" s="14"/>
      <c r="X30" s="7"/>
      <c r="Y30" s="15"/>
      <c r="Z30" s="10"/>
      <c r="AA30" s="15"/>
      <c r="AB30" s="77"/>
      <c r="AC30" s="72"/>
      <c r="AD30" s="15"/>
      <c r="AE30" s="77"/>
      <c r="AF30" s="71"/>
    </row>
    <row r="31" spans="2:32" x14ac:dyDescent="0.25">
      <c r="B31" s="25">
        <v>26</v>
      </c>
      <c r="C31" s="244" t="s">
        <v>7</v>
      </c>
      <c r="D31" s="244">
        <v>13</v>
      </c>
      <c r="E31" s="14">
        <v>4539</v>
      </c>
      <c r="F31" s="7">
        <f t="shared" si="0"/>
        <v>17</v>
      </c>
      <c r="G31" s="14">
        <v>3127</v>
      </c>
      <c r="H31" s="7">
        <f t="shared" si="1"/>
        <v>7</v>
      </c>
      <c r="I31" s="14">
        <v>912</v>
      </c>
      <c r="J31" s="7">
        <f t="shared" si="2"/>
        <v>4</v>
      </c>
      <c r="K31" s="14">
        <v>2699</v>
      </c>
      <c r="L31" s="77">
        <f t="shared" si="3"/>
        <v>14</v>
      </c>
      <c r="M31" s="72">
        <f t="shared" si="4"/>
        <v>385</v>
      </c>
      <c r="N31" s="14">
        <v>934</v>
      </c>
      <c r="O31" s="77">
        <f t="shared" si="5"/>
        <v>3</v>
      </c>
      <c r="P31" s="71">
        <f t="shared" si="6"/>
        <v>90</v>
      </c>
      <c r="R31" s="25">
        <v>26</v>
      </c>
      <c r="S31" s="244"/>
      <c r="T31" s="244"/>
      <c r="U31" s="14"/>
      <c r="V31" s="7"/>
      <c r="W31" s="14"/>
      <c r="X31" s="7"/>
      <c r="Y31" s="14"/>
      <c r="Z31" s="7"/>
      <c r="AA31" s="14"/>
      <c r="AB31" s="77"/>
      <c r="AC31" s="72"/>
      <c r="AD31" s="14"/>
      <c r="AE31" s="77"/>
      <c r="AF31" s="71"/>
    </row>
    <row r="32" spans="2:32" x14ac:dyDescent="0.25">
      <c r="B32" s="31">
        <v>27</v>
      </c>
      <c r="C32" s="243" t="s">
        <v>8</v>
      </c>
      <c r="D32" s="243">
        <v>9</v>
      </c>
      <c r="E32" s="15">
        <v>4556</v>
      </c>
      <c r="F32" s="7">
        <f t="shared" si="0"/>
        <v>18</v>
      </c>
      <c r="G32" s="14">
        <v>3134</v>
      </c>
      <c r="H32" s="7">
        <f t="shared" si="1"/>
        <v>11</v>
      </c>
      <c r="I32" s="15">
        <v>916</v>
      </c>
      <c r="J32" s="7">
        <f t="shared" si="2"/>
        <v>3</v>
      </c>
      <c r="K32" s="14">
        <v>2713</v>
      </c>
      <c r="L32" s="77">
        <f t="shared" si="3"/>
        <v>12</v>
      </c>
      <c r="M32" s="72">
        <f t="shared" si="4"/>
        <v>397</v>
      </c>
      <c r="N32" s="16">
        <v>937</v>
      </c>
      <c r="O32" s="77">
        <f t="shared" si="5"/>
        <v>6</v>
      </c>
      <c r="P32" s="71">
        <f t="shared" si="6"/>
        <v>96</v>
      </c>
      <c r="R32" s="31">
        <v>27</v>
      </c>
      <c r="S32" s="243"/>
      <c r="T32" s="243"/>
      <c r="U32" s="15"/>
      <c r="V32" s="7"/>
      <c r="W32" s="14"/>
      <c r="X32" s="7"/>
      <c r="Y32" s="15"/>
      <c r="Z32" s="7"/>
      <c r="AA32" s="14"/>
      <c r="AB32" s="77"/>
      <c r="AC32" s="72"/>
      <c r="AD32" s="16"/>
      <c r="AE32" s="77"/>
      <c r="AF32" s="71"/>
    </row>
    <row r="33" spans="2:32" x14ac:dyDescent="0.25">
      <c r="B33" s="25">
        <v>28</v>
      </c>
      <c r="C33" s="244" t="s">
        <v>33</v>
      </c>
      <c r="D33" s="244">
        <v>14</v>
      </c>
      <c r="E33" s="14">
        <v>4574</v>
      </c>
      <c r="F33" s="7">
        <f t="shared" si="0"/>
        <v>18</v>
      </c>
      <c r="G33" s="14">
        <v>3145</v>
      </c>
      <c r="H33" s="7">
        <f t="shared" si="1"/>
        <v>5</v>
      </c>
      <c r="I33" s="14">
        <v>919</v>
      </c>
      <c r="J33" s="9">
        <f t="shared" si="2"/>
        <v>3</v>
      </c>
      <c r="K33" s="14">
        <v>2725</v>
      </c>
      <c r="L33" s="77">
        <f t="shared" si="3"/>
        <v>15</v>
      </c>
      <c r="M33" s="72">
        <f t="shared" si="4"/>
        <v>412</v>
      </c>
      <c r="N33" s="14">
        <v>943</v>
      </c>
      <c r="O33" s="77">
        <f t="shared" si="5"/>
        <v>2</v>
      </c>
      <c r="P33" s="71">
        <f t="shared" si="6"/>
        <v>98</v>
      </c>
      <c r="R33" s="25">
        <v>28</v>
      </c>
      <c r="S33" s="244"/>
      <c r="T33" s="244"/>
      <c r="U33" s="14"/>
      <c r="V33" s="7"/>
      <c r="W33" s="14"/>
      <c r="X33" s="7"/>
      <c r="Y33" s="14"/>
      <c r="Z33" s="9"/>
      <c r="AA33" s="14"/>
      <c r="AB33" s="77"/>
      <c r="AC33" s="72"/>
      <c r="AD33" s="14"/>
      <c r="AE33" s="77"/>
      <c r="AF33" s="71"/>
    </row>
    <row r="34" spans="2:32" x14ac:dyDescent="0.25">
      <c r="B34" s="37">
        <v>29</v>
      </c>
      <c r="C34" s="25" t="s">
        <v>8</v>
      </c>
      <c r="D34" s="49">
        <v>11</v>
      </c>
      <c r="E34" s="16">
        <v>4592</v>
      </c>
      <c r="F34" s="7">
        <f t="shared" si="0"/>
        <v>20</v>
      </c>
      <c r="G34" s="14">
        <v>3150</v>
      </c>
      <c r="H34" s="7">
        <f t="shared" si="1"/>
        <v>12</v>
      </c>
      <c r="I34" s="16">
        <v>922</v>
      </c>
      <c r="J34" s="7">
        <f t="shared" si="2"/>
        <v>4</v>
      </c>
      <c r="K34" s="15">
        <v>2740</v>
      </c>
      <c r="L34" s="77">
        <f t="shared" si="3"/>
        <v>13</v>
      </c>
      <c r="M34" s="72">
        <f t="shared" si="4"/>
        <v>425</v>
      </c>
      <c r="N34" s="14">
        <v>945</v>
      </c>
      <c r="O34" s="77">
        <f t="shared" si="5"/>
        <v>6</v>
      </c>
      <c r="P34" s="71">
        <f t="shared" si="6"/>
        <v>104</v>
      </c>
      <c r="R34" s="37">
        <v>29</v>
      </c>
      <c r="S34" s="25"/>
      <c r="T34" s="49"/>
      <c r="U34" s="16"/>
      <c r="V34" s="7"/>
      <c r="W34" s="14"/>
      <c r="X34" s="7"/>
      <c r="Y34" s="16"/>
      <c r="Z34" s="7"/>
      <c r="AA34" s="15"/>
      <c r="AB34" s="77"/>
      <c r="AC34" s="72"/>
      <c r="AD34" s="14"/>
      <c r="AE34" s="77"/>
      <c r="AF34" s="71"/>
    </row>
    <row r="35" spans="2:32" x14ac:dyDescent="0.25">
      <c r="B35" s="31">
        <v>30</v>
      </c>
      <c r="C35" s="31" t="s">
        <v>8</v>
      </c>
      <c r="D35" s="28">
        <v>12</v>
      </c>
      <c r="E35" s="17">
        <v>4612</v>
      </c>
      <c r="F35" s="7">
        <f t="shared" si="0"/>
        <v>18</v>
      </c>
      <c r="G35" s="14">
        <v>3162</v>
      </c>
      <c r="H35" s="7">
        <f t="shared" si="1"/>
        <v>9</v>
      </c>
      <c r="I35" s="17">
        <v>926</v>
      </c>
      <c r="J35" s="7">
        <f t="shared" si="2"/>
        <v>4</v>
      </c>
      <c r="K35" s="14">
        <v>2753</v>
      </c>
      <c r="L35" s="77">
        <f t="shared" si="3"/>
        <v>14</v>
      </c>
      <c r="M35" s="72">
        <f t="shared" si="4"/>
        <v>439</v>
      </c>
      <c r="N35" s="14">
        <v>951</v>
      </c>
      <c r="O35" s="82">
        <f t="shared" si="5"/>
        <v>5</v>
      </c>
      <c r="P35" s="71">
        <f t="shared" si="6"/>
        <v>109</v>
      </c>
      <c r="R35" s="31">
        <v>30</v>
      </c>
      <c r="S35" s="31"/>
      <c r="T35" s="28"/>
      <c r="U35" s="17"/>
      <c r="V35" s="7"/>
      <c r="W35" s="14"/>
      <c r="X35" s="7"/>
      <c r="Y35" s="17"/>
      <c r="Z35" s="7"/>
      <c r="AA35" s="14"/>
      <c r="AB35" s="77"/>
      <c r="AC35" s="72"/>
      <c r="AD35" s="14"/>
      <c r="AE35" s="82"/>
      <c r="AF35" s="71"/>
    </row>
    <row r="36" spans="2:32" ht="16.5" thickBot="1" x14ac:dyDescent="0.3">
      <c r="B36" s="35">
        <v>31</v>
      </c>
      <c r="C36" s="35" t="s">
        <v>7</v>
      </c>
      <c r="D36" s="35">
        <v>10</v>
      </c>
      <c r="E36" s="45">
        <v>4630</v>
      </c>
      <c r="F36" s="10">
        <f t="shared" si="0"/>
        <v>24</v>
      </c>
      <c r="G36" s="45">
        <v>3171</v>
      </c>
      <c r="H36" s="10">
        <f t="shared" si="1"/>
        <v>4</v>
      </c>
      <c r="I36" s="45">
        <v>930</v>
      </c>
      <c r="J36" s="34">
        <f t="shared" si="2"/>
        <v>5</v>
      </c>
      <c r="K36" s="92">
        <v>2767</v>
      </c>
      <c r="L36" s="78">
        <f t="shared" si="3"/>
        <v>23</v>
      </c>
      <c r="M36" s="111">
        <f t="shared" si="4"/>
        <v>462</v>
      </c>
      <c r="N36" s="97">
        <v>956</v>
      </c>
      <c r="O36" s="110">
        <f t="shared" si="5"/>
        <v>1</v>
      </c>
      <c r="P36" s="186">
        <f t="shared" si="6"/>
        <v>110</v>
      </c>
      <c r="R36" s="35">
        <v>31</v>
      </c>
      <c r="S36" s="35"/>
      <c r="T36" s="35"/>
      <c r="U36" s="45"/>
      <c r="V36" s="10"/>
      <c r="W36" s="45"/>
      <c r="X36" s="10"/>
      <c r="Y36" s="45"/>
      <c r="Z36" s="34"/>
      <c r="AA36" s="92"/>
      <c r="AB36" s="78"/>
      <c r="AC36" s="111"/>
      <c r="AD36" s="97"/>
      <c r="AE36" s="110"/>
      <c r="AF36" s="186"/>
    </row>
    <row r="37" spans="2:32" ht="19.5" thickBot="1" x14ac:dyDescent="0.3">
      <c r="B37" s="297" t="s">
        <v>35</v>
      </c>
      <c r="C37" s="268"/>
      <c r="D37" s="269"/>
      <c r="E37" s="97">
        <v>4654</v>
      </c>
      <c r="F37" s="50"/>
      <c r="G37" s="227">
        <v>3175</v>
      </c>
      <c r="H37" s="12"/>
      <c r="I37" s="97">
        <v>935</v>
      </c>
      <c r="J37" s="9"/>
      <c r="K37" s="105">
        <v>2790</v>
      </c>
      <c r="L37" s="113"/>
      <c r="M37" s="172"/>
      <c r="N37" s="97">
        <v>957</v>
      </c>
      <c r="O37" s="113"/>
      <c r="P37" s="208"/>
      <c r="R37" s="297"/>
      <c r="S37" s="268"/>
      <c r="T37" s="269"/>
      <c r="U37" s="97"/>
      <c r="V37" s="50"/>
      <c r="W37" s="227"/>
      <c r="X37" s="12"/>
      <c r="Y37" s="97"/>
      <c r="Z37" s="9"/>
      <c r="AA37" s="105"/>
      <c r="AB37" s="113"/>
      <c r="AC37" s="172"/>
      <c r="AD37" s="97"/>
      <c r="AE37" s="113"/>
      <c r="AF37" s="208"/>
    </row>
    <row r="38" spans="2:32" ht="16.5" thickBot="1" x14ac:dyDescent="0.3">
      <c r="B38" s="308" t="s">
        <v>11</v>
      </c>
      <c r="C38" s="309"/>
      <c r="D38" s="310"/>
      <c r="E38" s="15"/>
      <c r="F38" s="44">
        <f>SUM(F6:F36)</f>
        <v>572</v>
      </c>
      <c r="G38" s="15"/>
      <c r="H38" s="50">
        <f>SUM(H6:H36)</f>
        <v>237</v>
      </c>
      <c r="I38" s="15"/>
      <c r="J38" s="50">
        <f>SUM(J6:J36)</f>
        <v>113</v>
      </c>
      <c r="K38" s="240"/>
      <c r="L38" s="82">
        <f t="shared" si="3"/>
        <v>2790</v>
      </c>
      <c r="M38" s="102" t="str">
        <f>IF(K38&lt;&gt;"",SUM(M36,L38),"")</f>
        <v/>
      </c>
      <c r="N38" s="97">
        <v>957</v>
      </c>
      <c r="O38" s="82"/>
      <c r="P38" s="50"/>
    </row>
    <row r="39" spans="2:32" ht="19.5" thickBot="1" x14ac:dyDescent="0.3">
      <c r="B39" s="250" t="s">
        <v>29</v>
      </c>
      <c r="C39" s="251"/>
      <c r="D39" s="252"/>
      <c r="E39" s="247">
        <v>4654</v>
      </c>
      <c r="F39" s="249"/>
      <c r="G39" s="247">
        <v>3175</v>
      </c>
      <c r="H39" s="249"/>
      <c r="I39" s="247">
        <v>935</v>
      </c>
      <c r="J39" s="249"/>
      <c r="K39" s="247">
        <v>2790</v>
      </c>
      <c r="L39" s="248"/>
      <c r="M39" s="249"/>
      <c r="N39" s="247">
        <v>957</v>
      </c>
      <c r="O39" s="248"/>
      <c r="P39" s="249"/>
    </row>
  </sheetData>
  <mergeCells count="21">
    <mergeCell ref="I39:J39"/>
    <mergeCell ref="B3:P3"/>
    <mergeCell ref="E4:F4"/>
    <mergeCell ref="G4:H4"/>
    <mergeCell ref="I4:J4"/>
    <mergeCell ref="K4:M4"/>
    <mergeCell ref="N4:P4"/>
    <mergeCell ref="B37:D37"/>
    <mergeCell ref="B38:D38"/>
    <mergeCell ref="B39:D39"/>
    <mergeCell ref="E39:F39"/>
    <mergeCell ref="G39:H39"/>
    <mergeCell ref="K39:M39"/>
    <mergeCell ref="N39:P39"/>
    <mergeCell ref="R3:AF3"/>
    <mergeCell ref="U4:V4"/>
    <mergeCell ref="W4:X4"/>
    <mergeCell ref="Y4:Z4"/>
    <mergeCell ref="AA4:AC4"/>
    <mergeCell ref="AD4:AF4"/>
    <mergeCell ref="R37:T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A6B58-30BB-4020-B386-61CE05E7902A}">
  <dimension ref="A5"/>
  <sheetViews>
    <sheetView workbookViewId="0">
      <selection activeCell="I17" sqref="I17"/>
    </sheetView>
  </sheetViews>
  <sheetFormatPr baseColWidth="10" defaultRowHeight="15.75" x14ac:dyDescent="0.25"/>
  <sheetData>
    <row r="5" ht="24.9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Feuil1</vt:lpstr>
      <vt:lpstr>Feuil2</vt:lpstr>
      <vt:lpstr>Feuil3</vt:lpstr>
      <vt:lpstr>Feuil4</vt:lpstr>
      <vt:lpstr>Feuil5</vt:lpstr>
      <vt:lpstr>Feuil6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POUJOL</dc:creator>
  <cp:lastModifiedBy>Raymond POUJOL</cp:lastModifiedBy>
  <cp:lastPrinted>2022-09-07T09:58:29Z</cp:lastPrinted>
  <dcterms:created xsi:type="dcterms:W3CDTF">2022-08-09T12:58:49Z</dcterms:created>
  <dcterms:modified xsi:type="dcterms:W3CDTF">2022-11-24T11:05:34Z</dcterms:modified>
</cp:coreProperties>
</file>