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rialejandra\Desktop\Campagnes\"/>
    </mc:Choice>
  </mc:AlternateContent>
  <xr:revisionPtr revIDLastSave="0" documentId="13_ncr:1_{2AEA7158-1BF3-4C1B-B464-0FAFD6E390AE}" xr6:coauthVersionLast="45" xr6:coauthVersionMax="45" xr10:uidLastSave="{00000000-0000-0000-0000-000000000000}"/>
  <bookViews>
    <workbookView xWindow="-120" yWindow="-120" windowWidth="29040" windowHeight="15840" activeTab="1" xr2:uid="{01F068D1-D1EA-40A1-B26B-89EBA5DB05C6}"/>
  </bookViews>
  <sheets>
    <sheet name="Achats" sheetId="1" r:id="rId1"/>
    <sheet name="Prix" sheetId="2" r:id="rId2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M15" i="1" l="1"/>
  <c r="K15" i="1"/>
  <c r="E14" i="1"/>
  <c r="K13" i="1"/>
  <c r="I13" i="1"/>
  <c r="G13" i="1"/>
  <c r="U12" i="1"/>
  <c r="U16" i="1" s="1"/>
  <c r="C37" i="1" s="1"/>
  <c r="S12" i="1"/>
  <c r="S16" i="1" s="1"/>
  <c r="C36" i="1" s="1"/>
  <c r="Q12" i="1"/>
  <c r="Q16" i="1" s="1"/>
  <c r="C35" i="1" s="1"/>
  <c r="O12" i="1"/>
  <c r="O16" i="1" s="1"/>
  <c r="C34" i="1" s="1"/>
  <c r="M12" i="1"/>
  <c r="K12" i="1"/>
  <c r="I12" i="1"/>
  <c r="I16" i="1" s="1"/>
  <c r="C31" i="1" s="1"/>
  <c r="G12" i="1"/>
  <c r="E12" i="1"/>
  <c r="D7" i="1"/>
  <c r="F7" i="1"/>
  <c r="H7" i="1"/>
  <c r="J7" i="1"/>
  <c r="L7" i="1"/>
  <c r="N7" i="1"/>
  <c r="O7" i="1"/>
  <c r="P7" i="1"/>
  <c r="R7" i="1"/>
  <c r="T7" i="1"/>
  <c r="B7" i="1"/>
  <c r="S6" i="1"/>
  <c r="Q6" i="1"/>
  <c r="M6" i="1"/>
  <c r="K6" i="1"/>
  <c r="I6" i="1"/>
  <c r="G6" i="1"/>
  <c r="E6" i="1"/>
  <c r="C6" i="1"/>
  <c r="U5" i="1"/>
  <c r="U7" i="1" s="1"/>
  <c r="B36" i="1" s="1"/>
  <c r="S5" i="1"/>
  <c r="Q5" i="1"/>
  <c r="M5" i="1"/>
  <c r="K5" i="1"/>
  <c r="I5" i="1"/>
  <c r="G5" i="1"/>
  <c r="E5" i="1"/>
  <c r="E7" i="1" s="1"/>
  <c r="B29" i="1" s="1"/>
  <c r="C5" i="1"/>
  <c r="Q21" i="1"/>
  <c r="S21" i="1"/>
  <c r="U21" i="1"/>
  <c r="U24" i="1" s="1"/>
  <c r="D36" i="1" s="1"/>
  <c r="Q22" i="1"/>
  <c r="S22" i="1"/>
  <c r="Q23" i="1"/>
  <c r="S23" i="1"/>
  <c r="P24" i="1"/>
  <c r="R24" i="1"/>
  <c r="T24" i="1"/>
  <c r="B16" i="1"/>
  <c r="C16" i="1"/>
  <c r="D16" i="1"/>
  <c r="F16" i="1"/>
  <c r="H16" i="1"/>
  <c r="J16" i="1"/>
  <c r="L16" i="1"/>
  <c r="N16" i="1"/>
  <c r="P16" i="1"/>
  <c r="R16" i="1"/>
  <c r="T16" i="1"/>
  <c r="D24" i="1"/>
  <c r="F24" i="1"/>
  <c r="H24" i="1"/>
  <c r="J24" i="1"/>
  <c r="L24" i="1"/>
  <c r="N24" i="1"/>
  <c r="C7" i="1" l="1"/>
  <c r="B28" i="1" s="1"/>
  <c r="M16" i="1"/>
  <c r="C33" i="1" s="1"/>
  <c r="G7" i="1"/>
  <c r="B30" i="1" s="1"/>
  <c r="K16" i="1"/>
  <c r="C32" i="1" s="1"/>
  <c r="K7" i="1"/>
  <c r="B32" i="1" s="1"/>
  <c r="S7" i="1"/>
  <c r="B35" i="1" s="1"/>
  <c r="Q7" i="1"/>
  <c r="B34" i="1" s="1"/>
  <c r="Q24" i="1"/>
  <c r="D34" i="1" s="1"/>
  <c r="I7" i="1"/>
  <c r="B31" i="1" s="1"/>
  <c r="M7" i="1"/>
  <c r="B33" i="1" s="1"/>
  <c r="E16" i="1"/>
  <c r="C29" i="1" s="1"/>
  <c r="G16" i="1"/>
  <c r="C30" i="1" s="1"/>
  <c r="S24" i="1"/>
  <c r="D35" i="1" s="1"/>
  <c r="E23" i="1"/>
  <c r="C23" i="1"/>
  <c r="C22" i="1"/>
  <c r="O22" i="1"/>
  <c r="O23" i="1"/>
  <c r="O21" i="1"/>
  <c r="M22" i="1"/>
  <c r="M23" i="1"/>
  <c r="M21" i="1"/>
  <c r="K22" i="1"/>
  <c r="K23" i="1"/>
  <c r="K21" i="1"/>
  <c r="I22" i="1"/>
  <c r="I23" i="1"/>
  <c r="I21" i="1"/>
  <c r="G21" i="1"/>
  <c r="G24" i="1" s="1"/>
  <c r="D30" i="1" s="1"/>
  <c r="E21" i="1"/>
  <c r="B21" i="1"/>
  <c r="O24" i="1" l="1"/>
  <c r="E24" i="1"/>
  <c r="D29" i="1" s="1"/>
  <c r="I24" i="1"/>
  <c r="D31" i="1" s="1"/>
  <c r="K24" i="1"/>
  <c r="D32" i="1" s="1"/>
  <c r="C21" i="1"/>
  <c r="C24" i="1" s="1"/>
  <c r="D28" i="1" s="1"/>
  <c r="B24" i="1"/>
  <c r="M24" i="1"/>
  <c r="D33" i="1" s="1"/>
</calcChain>
</file>

<file path=xl/sharedStrings.xml><?xml version="1.0" encoding="utf-8"?>
<sst xmlns="http://schemas.openxmlformats.org/spreadsheetml/2006/main" count="142" uniqueCount="36">
  <si>
    <t>WEEK 47</t>
  </si>
  <si>
    <t>WEEK 48</t>
  </si>
  <si>
    <t>WEEK 49</t>
  </si>
  <si>
    <t>WEEK 50</t>
  </si>
  <si>
    <t>WEEK 51</t>
  </si>
  <si>
    <t>WEEK 52</t>
  </si>
  <si>
    <t>WEEK 53</t>
  </si>
  <si>
    <t>WEEK 1</t>
  </si>
  <si>
    <t>WEEK 2</t>
  </si>
  <si>
    <t>FEGY25</t>
  </si>
  <si>
    <t>FEGY3</t>
  </si>
  <si>
    <t>FEGY27</t>
  </si>
  <si>
    <t>2021-2022</t>
  </si>
  <si>
    <t>ARTICLE</t>
  </si>
  <si>
    <t>COLIS</t>
  </si>
  <si>
    <t>POIDS</t>
  </si>
  <si>
    <t>2020-2021</t>
  </si>
  <si>
    <t>FEGY6</t>
  </si>
  <si>
    <t>FEGY48</t>
  </si>
  <si>
    <t>2019-2020</t>
  </si>
  <si>
    <t>TOTAL</t>
  </si>
  <si>
    <t>WEEK 3</t>
  </si>
  <si>
    <t>WEEK 33</t>
  </si>
  <si>
    <t>WEEK</t>
  </si>
  <si>
    <t>1 (53)</t>
  </si>
  <si>
    <t>2 (1)</t>
  </si>
  <si>
    <t>3 (2)</t>
  </si>
  <si>
    <t>4 (3)</t>
  </si>
  <si>
    <t>CAMPAGNE 2019-2020</t>
  </si>
  <si>
    <t>CAMPAGNE 2020-2021</t>
  </si>
  <si>
    <t>CAMPAGNE 2021-2022</t>
  </si>
  <si>
    <t>PRIX MOYENNE D'ACHAT ET PRIX DE REVIENT</t>
  </si>
  <si>
    <t>PRIX ACHAT</t>
  </si>
  <si>
    <t>PRIX DE REVIENT</t>
  </si>
  <si>
    <t>VOLUME NOURANTO (KG)</t>
  </si>
  <si>
    <t>PRIX MOYENNE D'ACHAT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</si>
</sst>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€&quot;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 tint="-4.9989318521683403E-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/>
    <xf numFmtId="0" fontId="1" fillId="2" borderId="1" xfId="0" applyFont="1" applyFill="1" applyBorder="1" applyAlignment="1">
      <alignment horizontal="center"/>
    </xf>
    <xf numFmtId="0" fontId="1" fillId="0" borderId="1" xfId="0" applyFont="1" applyBorder="1"/>
    <xf numFmtId="0" fontId="1" fillId="0" borderId="0" xfId="0" applyFont="1" applyBorder="1"/>
    <xf numFmtId="0" fontId="0" fillId="0" borderId="0" xfId="0" applyBorder="1"/>
    <xf numFmtId="0" fontId="1" fillId="0" borderId="1" xfId="0" applyFont="1" applyFill="1" applyBorder="1"/>
    <xf numFmtId="0" fontId="0" fillId="0" borderId="1" xfId="0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 vertical="center"/>
    </xf>
    <xf numFmtId="0" fontId="1" fillId="3" borderId="3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wrapText="1"/>
    </xf>
    <xf numFmtId="0" fontId="0" fillId="0" borderId="3" xfId="0" applyBorder="1" applyAlignment="1">
      <alignment horizontal="center"/>
    </xf>
    <xf numFmtId="0" fontId="0" fillId="0" borderId="3" xfId="0" applyBorder="1"/>
    <xf numFmtId="0" fontId="1" fillId="3" borderId="6" xfId="0" applyFont="1" applyFill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0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0" fillId="4" borderId="1" xfId="0" applyFill="1" applyBorder="1" applyAlignment="1">
      <alignment horizontal="center"/>
    </xf>
    <xf numFmtId="164" fontId="0" fillId="4" borderId="1" xfId="0" applyNumberFormat="1" applyFill="1" applyBorder="1"/>
    <xf numFmtId="164" fontId="0" fillId="4" borderId="3" xfId="0" applyNumberFormat="1" applyFill="1" applyBorder="1" applyAlignment="1">
      <alignment horizontal="right"/>
    </xf>
    <xf numFmtId="164" fontId="0" fillId="4" borderId="1" xfId="0" applyNumberFormat="1" applyFill="1" applyBorder="1" applyAlignment="1">
      <alignment horizontal="right"/>
    </xf>
    <xf numFmtId="0" fontId="1" fillId="3" borderId="5" xfId="0" applyFont="1" applyFill="1" applyBorder="1" applyAlignment="1"/>
    <xf numFmtId="0" fontId="1" fillId="0" borderId="4" xfId="0" applyFont="1" applyBorder="1" applyAlignment="1">
      <alignment horizontal="center" wrapText="1"/>
    </xf>
    <xf numFmtId="0" fontId="1" fillId="3" borderId="7" xfId="0" applyFont="1" applyFill="1" applyBorder="1" applyAlignment="1">
      <alignment horizontal="center"/>
    </xf>
    <xf numFmtId="0" fontId="1" fillId="3" borderId="7" xfId="0" applyFont="1" applyFill="1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fr-FR"/>
              <a:t>VOLUME TOTAL</a:t>
            </a:r>
            <a:r>
              <a:rPr lang="fr-FR" baseline="0"/>
              <a:t> NOURANTO</a:t>
            </a:r>
            <a:endParaRPr lang="fr-FR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Achats!$B$27</c:f>
              <c:strCache>
                <c:ptCount val="1"/>
                <c:pt idx="0">
                  <c:v>2019-2020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Achats!$A$28:$A$37</c:f>
              <c:strCache>
                <c:ptCount val="10"/>
                <c:pt idx="0">
                  <c:v>47</c:v>
                </c:pt>
                <c:pt idx="1">
                  <c:v>48</c:v>
                </c:pt>
                <c:pt idx="2">
                  <c:v>49</c:v>
                </c:pt>
                <c:pt idx="3">
                  <c:v>50</c:v>
                </c:pt>
                <c:pt idx="4">
                  <c:v>51</c:v>
                </c:pt>
                <c:pt idx="5">
                  <c:v>52</c:v>
                </c:pt>
                <c:pt idx="6">
                  <c:v>1 (53)</c:v>
                </c:pt>
                <c:pt idx="7">
                  <c:v>2 (1)</c:v>
                </c:pt>
                <c:pt idx="8">
                  <c:v>3 (2)</c:v>
                </c:pt>
                <c:pt idx="9">
                  <c:v>4 (3)</c:v>
                </c:pt>
              </c:strCache>
            </c:strRef>
          </c:cat>
          <c:val>
            <c:numRef>
              <c:f>Achats!$B$28:$B$37</c:f>
              <c:numCache>
                <c:formatCode>General</c:formatCode>
                <c:ptCount val="10"/>
                <c:pt idx="0">
                  <c:v>28587.5</c:v>
                </c:pt>
                <c:pt idx="1">
                  <c:v>21573</c:v>
                </c:pt>
                <c:pt idx="2">
                  <c:v>32044.5</c:v>
                </c:pt>
                <c:pt idx="3">
                  <c:v>31327.5</c:v>
                </c:pt>
                <c:pt idx="4">
                  <c:v>67132.5</c:v>
                </c:pt>
                <c:pt idx="5">
                  <c:v>53959.5</c:v>
                </c:pt>
                <c:pt idx="6">
                  <c:v>31708</c:v>
                </c:pt>
                <c:pt idx="7">
                  <c:v>21585</c:v>
                </c:pt>
                <c:pt idx="8">
                  <c:v>1800</c:v>
                </c:pt>
                <c:pt idx="9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ED4B-4179-96DD-EAF2C0326556}"/>
            </c:ext>
          </c:extLst>
        </c:ser>
        <c:ser>
          <c:idx val="1"/>
          <c:order val="1"/>
          <c:tx>
            <c:strRef>
              <c:f>Achats!$C$27</c:f>
              <c:strCache>
                <c:ptCount val="1"/>
                <c:pt idx="0">
                  <c:v>2020-2021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strRef>
              <c:f>Achats!$A$28:$A$37</c:f>
              <c:strCache>
                <c:ptCount val="10"/>
                <c:pt idx="0">
                  <c:v>47</c:v>
                </c:pt>
                <c:pt idx="1">
                  <c:v>48</c:v>
                </c:pt>
                <c:pt idx="2">
                  <c:v>49</c:v>
                </c:pt>
                <c:pt idx="3">
                  <c:v>50</c:v>
                </c:pt>
                <c:pt idx="4">
                  <c:v>51</c:v>
                </c:pt>
                <c:pt idx="5">
                  <c:v>52</c:v>
                </c:pt>
                <c:pt idx="6">
                  <c:v>1 (53)</c:v>
                </c:pt>
                <c:pt idx="7">
                  <c:v>2 (1)</c:v>
                </c:pt>
                <c:pt idx="8">
                  <c:v>3 (2)</c:v>
                </c:pt>
                <c:pt idx="9">
                  <c:v>4 (3)</c:v>
                </c:pt>
              </c:strCache>
            </c:strRef>
          </c:cat>
          <c:val>
            <c:numRef>
              <c:f>Achats!$C$28:$C$37</c:f>
              <c:numCache>
                <c:formatCode>General</c:formatCode>
                <c:ptCount val="10"/>
                <c:pt idx="0">
                  <c:v>0</c:v>
                </c:pt>
                <c:pt idx="1">
                  <c:v>5301.5</c:v>
                </c:pt>
                <c:pt idx="2">
                  <c:v>16875.8</c:v>
                </c:pt>
                <c:pt idx="3">
                  <c:v>16624.599999999999</c:v>
                </c:pt>
                <c:pt idx="4">
                  <c:v>44422</c:v>
                </c:pt>
                <c:pt idx="5">
                  <c:v>46386.9</c:v>
                </c:pt>
                <c:pt idx="6">
                  <c:v>17997.5</c:v>
                </c:pt>
                <c:pt idx="7">
                  <c:v>1787.5</c:v>
                </c:pt>
                <c:pt idx="8">
                  <c:v>8397.5</c:v>
                </c:pt>
                <c:pt idx="9">
                  <c:v>6797.5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ED4B-4179-96DD-EAF2C0326556}"/>
            </c:ext>
          </c:extLst>
        </c:ser>
        <c:ser>
          <c:idx val="2"/>
          <c:order val="2"/>
          <c:tx>
            <c:strRef>
              <c:f>Achats!$D$27</c:f>
              <c:strCache>
                <c:ptCount val="1"/>
                <c:pt idx="0">
                  <c:v>2021-2022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strRef>
              <c:f>Achats!$A$28:$A$37</c:f>
              <c:strCache>
                <c:ptCount val="10"/>
                <c:pt idx="0">
                  <c:v>47</c:v>
                </c:pt>
                <c:pt idx="1">
                  <c:v>48</c:v>
                </c:pt>
                <c:pt idx="2">
                  <c:v>49</c:v>
                </c:pt>
                <c:pt idx="3">
                  <c:v>50</c:v>
                </c:pt>
                <c:pt idx="4">
                  <c:v>51</c:v>
                </c:pt>
                <c:pt idx="5">
                  <c:v>52</c:v>
                </c:pt>
                <c:pt idx="6">
                  <c:v>1 (53)</c:v>
                </c:pt>
                <c:pt idx="7">
                  <c:v>2 (1)</c:v>
                </c:pt>
                <c:pt idx="8">
                  <c:v>3 (2)</c:v>
                </c:pt>
                <c:pt idx="9">
                  <c:v>4 (3)</c:v>
                </c:pt>
              </c:strCache>
            </c:strRef>
          </c:cat>
          <c:val>
            <c:numRef>
              <c:f>Achats!$D$28:$D$37</c:f>
              <c:numCache>
                <c:formatCode>General</c:formatCode>
                <c:ptCount val="10"/>
                <c:pt idx="0">
                  <c:v>9133</c:v>
                </c:pt>
                <c:pt idx="1">
                  <c:v>15060</c:v>
                </c:pt>
                <c:pt idx="2">
                  <c:v>24970</c:v>
                </c:pt>
                <c:pt idx="3">
                  <c:v>41000</c:v>
                </c:pt>
                <c:pt idx="4">
                  <c:v>29775</c:v>
                </c:pt>
                <c:pt idx="5">
                  <c:v>14912.5</c:v>
                </c:pt>
                <c:pt idx="6">
                  <c:v>8972.5</c:v>
                </c:pt>
                <c:pt idx="7">
                  <c:v>13015</c:v>
                </c:pt>
                <c:pt idx="8">
                  <c:v>5435</c:v>
                </c:pt>
                <c:pt idx="9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ED4B-4179-96DD-EAF2C032655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51946408"/>
        <c:axId val="351946736"/>
      </c:lineChart>
      <c:catAx>
        <c:axId val="35194640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351946736"/>
        <c:crosses val="autoZero"/>
        <c:auto val="1"/>
        <c:lblAlgn val="ctr"/>
        <c:lblOffset val="100"/>
        <c:noMultiLvlLbl val="0"/>
      </c:catAx>
      <c:valAx>
        <c:axId val="35194673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35194640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Prix!$B$3:$B$4</c:f>
              <c:strCache>
                <c:ptCount val="2"/>
                <c:pt idx="0">
                  <c:v>PRIX ACHAT</c:v>
                </c:pt>
              </c:strCache>
            </c:strRef>
          </c:tx>
          <c:spPr>
            <a:ln w="25400" cap="rnd">
              <a:noFill/>
              <a:round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marker>
            <c:symbol val="circle"/>
            <c:size val="6"/>
            <c:spPr>
              <a:gradFill rotWithShape="1">
                <a:gsLst>
                  <a:gs pos="0">
                    <a:schemeClr val="accent1"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1"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1"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 w="9525" cap="rnd">
                <a:solidFill>
                  <a:schemeClr val="accent1"/>
                </a:solidFill>
                <a:round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</c:marker>
          <c:xVal>
            <c:strRef>
              <c:f>Prix!$A$5:$A$35</c:f>
              <c:strCache>
                <c:ptCount val="31"/>
                <c:pt idx="0">
                  <c:v>47</c:v>
                </c:pt>
                <c:pt idx="1">
                  <c:v>48</c:v>
                </c:pt>
                <c:pt idx="2">
                  <c:v>49</c:v>
                </c:pt>
                <c:pt idx="3">
                  <c:v>50</c:v>
                </c:pt>
                <c:pt idx="4">
                  <c:v>51</c:v>
                </c:pt>
                <c:pt idx="5">
                  <c:v>52</c:v>
                </c:pt>
                <c:pt idx="6">
                  <c:v>1</c:v>
                </c:pt>
                <c:pt idx="7">
                  <c:v>2</c:v>
                </c:pt>
                <c:pt idx="8">
                  <c:v>3</c:v>
                </c:pt>
                <c:pt idx="9">
                  <c:v>4</c:v>
                </c:pt>
                <c:pt idx="10">
                  <c:v>2020-2021</c:v>
                </c:pt>
                <c:pt idx="11">
                  <c:v>47</c:v>
                </c:pt>
                <c:pt idx="12">
                  <c:v>48</c:v>
                </c:pt>
                <c:pt idx="13">
                  <c:v>49</c:v>
                </c:pt>
                <c:pt idx="14">
                  <c:v>50</c:v>
                </c:pt>
                <c:pt idx="15">
                  <c:v>51</c:v>
                </c:pt>
                <c:pt idx="16">
                  <c:v>52</c:v>
                </c:pt>
                <c:pt idx="17">
                  <c:v>53</c:v>
                </c:pt>
                <c:pt idx="18">
                  <c:v>1</c:v>
                </c:pt>
                <c:pt idx="19">
                  <c:v>2</c:v>
                </c:pt>
                <c:pt idx="20">
                  <c:v>3</c:v>
                </c:pt>
                <c:pt idx="21">
                  <c:v>2021-2022</c:v>
                </c:pt>
                <c:pt idx="22">
                  <c:v>47</c:v>
                </c:pt>
                <c:pt idx="23">
                  <c:v>48</c:v>
                </c:pt>
                <c:pt idx="24">
                  <c:v>49</c:v>
                </c:pt>
                <c:pt idx="25">
                  <c:v>50</c:v>
                </c:pt>
                <c:pt idx="26">
                  <c:v>51</c:v>
                </c:pt>
                <c:pt idx="27">
                  <c:v>52</c:v>
                </c:pt>
                <c:pt idx="28">
                  <c:v>1</c:v>
                </c:pt>
                <c:pt idx="29">
                  <c:v>2</c:v>
                </c:pt>
                <c:pt idx="30">
                  <c:v>3</c:v>
                </c:pt>
              </c:strCache>
            </c:strRef>
          </c:xVal>
          <c:yVal>
            <c:numRef>
              <c:f>Prix!$B$5:$B$35</c:f>
              <c:numCache>
                <c:formatCode>#\ ##0.00\ "€"</c:formatCode>
                <c:ptCount val="31"/>
                <c:pt idx="0">
                  <c:v>5.19</c:v>
                </c:pt>
                <c:pt idx="1">
                  <c:v>4.83</c:v>
                </c:pt>
                <c:pt idx="2">
                  <c:v>4.16</c:v>
                </c:pt>
                <c:pt idx="3">
                  <c:v>3.63</c:v>
                </c:pt>
                <c:pt idx="4">
                  <c:v>3.58</c:v>
                </c:pt>
                <c:pt idx="5">
                  <c:v>3.55</c:v>
                </c:pt>
                <c:pt idx="6">
                  <c:v>3.58</c:v>
                </c:pt>
                <c:pt idx="7">
                  <c:v>3.62</c:v>
                </c:pt>
                <c:pt idx="8">
                  <c:v>3.5</c:v>
                </c:pt>
                <c:pt idx="9">
                  <c:v>0</c:v>
                </c:pt>
                <c:pt idx="11">
                  <c:v>0</c:v>
                </c:pt>
                <c:pt idx="12">
                  <c:v>4.7300000000000004</c:v>
                </c:pt>
                <c:pt idx="13">
                  <c:v>4.75</c:v>
                </c:pt>
                <c:pt idx="14">
                  <c:v>3.96</c:v>
                </c:pt>
                <c:pt idx="15">
                  <c:v>3.55</c:v>
                </c:pt>
                <c:pt idx="16">
                  <c:v>2.97</c:v>
                </c:pt>
                <c:pt idx="17">
                  <c:v>3.42</c:v>
                </c:pt>
                <c:pt idx="18">
                  <c:v>3.6</c:v>
                </c:pt>
                <c:pt idx="19">
                  <c:v>3.56</c:v>
                </c:pt>
                <c:pt idx="20">
                  <c:v>3.6</c:v>
                </c:pt>
                <c:pt idx="22">
                  <c:v>4.9400000000000004</c:v>
                </c:pt>
                <c:pt idx="23">
                  <c:v>5</c:v>
                </c:pt>
                <c:pt idx="24">
                  <c:v>4.47</c:v>
                </c:pt>
                <c:pt idx="25">
                  <c:v>4.26</c:v>
                </c:pt>
                <c:pt idx="26">
                  <c:v>4.25</c:v>
                </c:pt>
                <c:pt idx="27">
                  <c:v>4.4000000000000004</c:v>
                </c:pt>
                <c:pt idx="28">
                  <c:v>4.2699999999999996</c:v>
                </c:pt>
                <c:pt idx="29">
                  <c:v>4.12</c:v>
                </c:pt>
                <c:pt idx="30">
                  <c:v>4.0999999999999996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B6E4-4D9E-89CB-4E7999151E09}"/>
            </c:ext>
          </c:extLst>
        </c:ser>
        <c:ser>
          <c:idx val="1"/>
          <c:order val="1"/>
          <c:tx>
            <c:strRef>
              <c:f>Prix!$C$3:$C$4</c:f>
              <c:strCache>
                <c:ptCount val="2"/>
                <c:pt idx="0">
                  <c:v>PRIX DE REVIENT</c:v>
                </c:pt>
              </c:strCache>
            </c:strRef>
          </c:tx>
          <c:spPr>
            <a:ln w="25400" cap="rnd">
              <a:noFill/>
              <a:round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marker>
            <c:symbol val="circle"/>
            <c:size val="6"/>
            <c:spPr>
              <a:gradFill rotWithShape="1">
                <a:gsLst>
                  <a:gs pos="0">
                    <a:schemeClr val="accent2"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2"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2"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 w="9525" cap="rnd">
                <a:solidFill>
                  <a:schemeClr val="accent2"/>
                </a:solidFill>
                <a:round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</c:marker>
          <c:xVal>
            <c:strRef>
              <c:f>Prix!$A$5:$A$35</c:f>
              <c:strCache>
                <c:ptCount val="31"/>
                <c:pt idx="0">
                  <c:v>47</c:v>
                </c:pt>
                <c:pt idx="1">
                  <c:v>48</c:v>
                </c:pt>
                <c:pt idx="2">
                  <c:v>49</c:v>
                </c:pt>
                <c:pt idx="3">
                  <c:v>50</c:v>
                </c:pt>
                <c:pt idx="4">
                  <c:v>51</c:v>
                </c:pt>
                <c:pt idx="5">
                  <c:v>52</c:v>
                </c:pt>
                <c:pt idx="6">
                  <c:v>1</c:v>
                </c:pt>
                <c:pt idx="7">
                  <c:v>2</c:v>
                </c:pt>
                <c:pt idx="8">
                  <c:v>3</c:v>
                </c:pt>
                <c:pt idx="9">
                  <c:v>4</c:v>
                </c:pt>
                <c:pt idx="10">
                  <c:v>2020-2021</c:v>
                </c:pt>
                <c:pt idx="11">
                  <c:v>47</c:v>
                </c:pt>
                <c:pt idx="12">
                  <c:v>48</c:v>
                </c:pt>
                <c:pt idx="13">
                  <c:v>49</c:v>
                </c:pt>
                <c:pt idx="14">
                  <c:v>50</c:v>
                </c:pt>
                <c:pt idx="15">
                  <c:v>51</c:v>
                </c:pt>
                <c:pt idx="16">
                  <c:v>52</c:v>
                </c:pt>
                <c:pt idx="17">
                  <c:v>53</c:v>
                </c:pt>
                <c:pt idx="18">
                  <c:v>1</c:v>
                </c:pt>
                <c:pt idx="19">
                  <c:v>2</c:v>
                </c:pt>
                <c:pt idx="20">
                  <c:v>3</c:v>
                </c:pt>
                <c:pt idx="21">
                  <c:v>2021-2022</c:v>
                </c:pt>
                <c:pt idx="22">
                  <c:v>47</c:v>
                </c:pt>
                <c:pt idx="23">
                  <c:v>48</c:v>
                </c:pt>
                <c:pt idx="24">
                  <c:v>49</c:v>
                </c:pt>
                <c:pt idx="25">
                  <c:v>50</c:v>
                </c:pt>
                <c:pt idx="26">
                  <c:v>51</c:v>
                </c:pt>
                <c:pt idx="27">
                  <c:v>52</c:v>
                </c:pt>
                <c:pt idx="28">
                  <c:v>1</c:v>
                </c:pt>
                <c:pt idx="29">
                  <c:v>2</c:v>
                </c:pt>
                <c:pt idx="30">
                  <c:v>3</c:v>
                </c:pt>
              </c:strCache>
            </c:strRef>
          </c:xVal>
          <c:yVal>
            <c:numRef>
              <c:f>Prix!$C$5:$C$35</c:f>
              <c:numCache>
                <c:formatCode>#\ ##0.00\ "€"</c:formatCode>
                <c:ptCount val="31"/>
                <c:pt idx="0">
                  <c:v>5.58</c:v>
                </c:pt>
                <c:pt idx="1">
                  <c:v>5.22</c:v>
                </c:pt>
                <c:pt idx="2">
                  <c:v>4.5599999999999996</c:v>
                </c:pt>
                <c:pt idx="3">
                  <c:v>4.01</c:v>
                </c:pt>
                <c:pt idx="4">
                  <c:v>3.95</c:v>
                </c:pt>
                <c:pt idx="5">
                  <c:v>3.97</c:v>
                </c:pt>
                <c:pt idx="6">
                  <c:v>3.98</c:v>
                </c:pt>
                <c:pt idx="7">
                  <c:v>3.95</c:v>
                </c:pt>
                <c:pt idx="8">
                  <c:v>3.95</c:v>
                </c:pt>
                <c:pt idx="9">
                  <c:v>0</c:v>
                </c:pt>
                <c:pt idx="11">
                  <c:v>0</c:v>
                </c:pt>
                <c:pt idx="12">
                  <c:v>5.17</c:v>
                </c:pt>
                <c:pt idx="13">
                  <c:v>5.19</c:v>
                </c:pt>
                <c:pt idx="14">
                  <c:v>4.47</c:v>
                </c:pt>
                <c:pt idx="15">
                  <c:v>3.94</c:v>
                </c:pt>
                <c:pt idx="16">
                  <c:v>3.5</c:v>
                </c:pt>
                <c:pt idx="17">
                  <c:v>3.97</c:v>
                </c:pt>
                <c:pt idx="18">
                  <c:v>4.07</c:v>
                </c:pt>
                <c:pt idx="19">
                  <c:v>4.0999999999999996</c:v>
                </c:pt>
                <c:pt idx="20">
                  <c:v>4.0999999999999996</c:v>
                </c:pt>
                <c:pt idx="22">
                  <c:v>5.47</c:v>
                </c:pt>
                <c:pt idx="23">
                  <c:v>5.49</c:v>
                </c:pt>
                <c:pt idx="24">
                  <c:v>4.8899999999999997</c:v>
                </c:pt>
                <c:pt idx="25">
                  <c:v>4.7</c:v>
                </c:pt>
                <c:pt idx="26">
                  <c:v>4.8099999999999996</c:v>
                </c:pt>
                <c:pt idx="27">
                  <c:v>4.8099999999999996</c:v>
                </c:pt>
                <c:pt idx="28">
                  <c:v>4.9800000000000004</c:v>
                </c:pt>
                <c:pt idx="29">
                  <c:v>4.5999999999999996</c:v>
                </c:pt>
                <c:pt idx="30">
                  <c:v>4.4400000000000004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B6E4-4D9E-89CB-4E7999151E09}"/>
            </c:ext>
          </c:extLst>
        </c:ser>
        <c:ser>
          <c:idx val="2"/>
          <c:order val="2"/>
          <c:spPr>
            <a:ln w="25400" cap="rnd">
              <a:noFill/>
              <a:round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marker>
            <c:symbol val="circle"/>
            <c:size val="6"/>
            <c:spPr>
              <a:gradFill rotWithShape="1">
                <a:gsLst>
                  <a:gs pos="0">
                    <a:schemeClr val="accent3"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3"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3"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 w="9525" cap="rnd">
                <a:solidFill>
                  <a:schemeClr val="accent3"/>
                </a:solidFill>
                <a:round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</c:marker>
          <c:yVal>
            <c:numLit>
              <c:formatCode>General</c:formatCode>
              <c:ptCount val="1"/>
              <c:pt idx="0">
                <c:v>1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5F-B6E4-4D9E-89CB-4E7999151E0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441716488"/>
        <c:axId val="441720752"/>
      </c:scatterChart>
      <c:valAx>
        <c:axId val="441716488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ajorTickMark val="none"/>
        <c:minorTickMark val="none"/>
        <c:tickLblPos val="nextTo"/>
        <c:spPr>
          <a:noFill/>
          <a:ln w="12700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441720752"/>
        <c:crosses val="autoZero"/>
        <c:crossBetween val="midCat"/>
      </c:valAx>
      <c:valAx>
        <c:axId val="44172075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\ ##0.00\ &quot;€&quot;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441716488"/>
        <c:crosses val="autoZero"/>
        <c:crossBetween val="midCat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343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2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tx1"/>
    </cs:fontRef>
  </cs:dataPoint>
  <cs:dataPoint3D>
    <cs:lnRef idx="0"/>
    <cs:fillRef idx="3">
      <cs:styleClr val="auto"/>
    </cs:fillRef>
    <cs:effectRef idx="3"/>
    <cs:fontRef idx="minor">
      <a:schemeClr val="tx1"/>
    </cs:fontRef>
  </cs:dataPoint3D>
  <cs:dataPointLine>
    <cs:lnRef idx="0">
      <cs:styleClr val="auto"/>
    </cs:lnRef>
    <cs:fillRef idx="3"/>
    <cs:effectRef idx="3"/>
    <cs:fontRef idx="minor">
      <a:schemeClr val="tx1"/>
    </cs:fontRef>
    <cs:spPr>
      <a:ln w="95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tx1"/>
    </cs:fontRef>
    <cs:spPr>
      <a:ln w="9525" cap="rnd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lt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>
    <cs:lnRef idx="0"/>
    <cs:fillRef idx="0"/>
    <cs:effectRef idx="0"/>
    <cs:fontRef idx="minor">
      <a:schemeClr val="lt1"/>
    </cs:fontRef>
  </cs:plotArea>
  <cs:plotArea3D>
    <cs:lnRef idx="0"/>
    <cs:fillRef idx="0"/>
    <cs:effectRef idx="0"/>
    <cs:fontRef idx="minor">
      <a:schemeClr val="lt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baseline="0"/>
  </cs:title>
  <cs:trendline>
    <cs:lnRef idx="0">
      <cs:styleClr val="auto"/>
    </cs:lnRef>
    <cs:fillRef idx="0"/>
    <cs:effectRef idx="0"/>
    <cs:fontRef idx="minor">
      <a:schemeClr val="lt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lt1"/>
    </cs:fontRef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761999</xdr:colOff>
      <xdr:row>24</xdr:row>
      <xdr:rowOff>190499</xdr:rowOff>
    </xdr:from>
    <xdr:to>
      <xdr:col>19</xdr:col>
      <xdr:colOff>104774</xdr:colOff>
      <xdr:row>46</xdr:row>
      <xdr:rowOff>66675</xdr:rowOff>
    </xdr:to>
    <xdr:graphicFrame macro="">
      <xdr:nvGraphicFramePr>
        <xdr:cNvPr id="2" name="Graphique 1">
          <a:extLst>
            <a:ext uri="{FF2B5EF4-FFF2-40B4-BE49-F238E27FC236}">
              <a16:creationId xmlns:a16="http://schemas.microsoft.com/office/drawing/2014/main" id="{B9A04CEC-CC89-4D78-B760-BE10EC451143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338137</xdr:colOff>
      <xdr:row>8</xdr:row>
      <xdr:rowOff>176212</xdr:rowOff>
    </xdr:from>
    <xdr:to>
      <xdr:col>13</xdr:col>
      <xdr:colOff>504825</xdr:colOff>
      <xdr:row>25</xdr:row>
      <xdr:rowOff>114300</xdr:rowOff>
    </xdr:to>
    <xdr:graphicFrame macro="">
      <xdr:nvGraphicFramePr>
        <xdr:cNvPr id="4" name="Graphique 3">
          <a:extLst>
            <a:ext uri="{FF2B5EF4-FFF2-40B4-BE49-F238E27FC236}">
              <a16:creationId xmlns:a16="http://schemas.microsoft.com/office/drawing/2014/main" id="{0EB27DC7-C55F-4F60-B844-C38026D50772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53B724-C0B1-4783-A5A3-EB031CFA783D}">
  <dimension ref="A2:V51"/>
  <sheetViews>
    <sheetView topLeftCell="A29" zoomScale="90" zoomScaleNormal="90" workbookViewId="0">
      <selection activeCell="A50" sqref="A50:R114"/>
    </sheetView>
  </sheetViews>
  <sheetFormatPr baseColWidth="10" defaultRowHeight="15" x14ac:dyDescent="0.25"/>
  <sheetData>
    <row r="2" spans="1:22" x14ac:dyDescent="0.25">
      <c r="A2" s="18" t="s">
        <v>28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</row>
    <row r="3" spans="1:22" x14ac:dyDescent="0.25">
      <c r="A3" s="21" t="s">
        <v>13</v>
      </c>
      <c r="B3" s="20" t="s">
        <v>0</v>
      </c>
      <c r="C3" s="20"/>
      <c r="D3" s="20" t="s">
        <v>1</v>
      </c>
      <c r="E3" s="20"/>
      <c r="F3" s="20" t="s">
        <v>2</v>
      </c>
      <c r="G3" s="20"/>
      <c r="H3" s="20" t="s">
        <v>3</v>
      </c>
      <c r="I3" s="20"/>
      <c r="J3" s="20" t="s">
        <v>4</v>
      </c>
      <c r="K3" s="20"/>
      <c r="L3" s="20" t="s">
        <v>5</v>
      </c>
      <c r="M3" s="20"/>
      <c r="N3" s="20" t="s">
        <v>6</v>
      </c>
      <c r="O3" s="20"/>
      <c r="P3" s="20" t="s">
        <v>7</v>
      </c>
      <c r="Q3" s="20"/>
      <c r="R3" s="20" t="s">
        <v>8</v>
      </c>
      <c r="S3" s="20"/>
      <c r="T3" s="20" t="s">
        <v>21</v>
      </c>
      <c r="U3" s="20"/>
    </row>
    <row r="4" spans="1:22" x14ac:dyDescent="0.25">
      <c r="A4" s="22"/>
      <c r="B4" s="3" t="s">
        <v>14</v>
      </c>
      <c r="C4" s="3" t="s">
        <v>15</v>
      </c>
      <c r="D4" s="3" t="s">
        <v>14</v>
      </c>
      <c r="E4" s="3" t="s">
        <v>15</v>
      </c>
      <c r="F4" s="3" t="s">
        <v>14</v>
      </c>
      <c r="G4" s="3" t="s">
        <v>15</v>
      </c>
      <c r="H4" s="3" t="s">
        <v>14</v>
      </c>
      <c r="I4" s="3" t="s">
        <v>15</v>
      </c>
      <c r="J4" s="3" t="s">
        <v>14</v>
      </c>
      <c r="K4" s="3" t="s">
        <v>15</v>
      </c>
      <c r="L4" s="3" t="s">
        <v>14</v>
      </c>
      <c r="M4" s="3" t="s">
        <v>15</v>
      </c>
      <c r="N4" s="3" t="s">
        <v>14</v>
      </c>
      <c r="O4" s="3" t="s">
        <v>15</v>
      </c>
      <c r="P4" s="3" t="s">
        <v>14</v>
      </c>
      <c r="Q4" s="3" t="s">
        <v>15</v>
      </c>
      <c r="R4" s="3" t="s">
        <v>14</v>
      </c>
      <c r="S4" s="3" t="s">
        <v>15</v>
      </c>
      <c r="T4" s="3" t="s">
        <v>14</v>
      </c>
      <c r="U4" s="3" t="s">
        <v>15</v>
      </c>
    </row>
    <row r="5" spans="1:22" x14ac:dyDescent="0.25">
      <c r="A5" s="4" t="s">
        <v>9</v>
      </c>
      <c r="B5" s="2">
        <v>10823</v>
      </c>
      <c r="C5" s="2">
        <f>B5*2.5</f>
        <v>27057.5</v>
      </c>
      <c r="D5" s="2">
        <v>7338</v>
      </c>
      <c r="E5" s="2">
        <f>D5*2.5</f>
        <v>18345</v>
      </c>
      <c r="F5" s="2">
        <v>8385</v>
      </c>
      <c r="G5" s="2">
        <f>F5*2.5</f>
        <v>20962.5</v>
      </c>
      <c r="H5" s="2">
        <v>7995</v>
      </c>
      <c r="I5" s="2">
        <f>H5*2.5</f>
        <v>19987.5</v>
      </c>
      <c r="J5" s="2">
        <v>20337</v>
      </c>
      <c r="K5" s="2">
        <f>J5*2.5</f>
        <v>50842.5</v>
      </c>
      <c r="L5" s="2">
        <v>16335</v>
      </c>
      <c r="M5" s="2">
        <f>L5*2.5</f>
        <v>40837.5</v>
      </c>
      <c r="N5" s="2">
        <v>0</v>
      </c>
      <c r="O5" s="2">
        <v>0</v>
      </c>
      <c r="P5" s="2">
        <v>9232</v>
      </c>
      <c r="Q5" s="2">
        <f>P5*2.5</f>
        <v>23080</v>
      </c>
      <c r="R5" s="2">
        <v>4974</v>
      </c>
      <c r="S5" s="2">
        <f>R5*2.5</f>
        <v>12435</v>
      </c>
      <c r="T5" s="2">
        <v>720</v>
      </c>
      <c r="U5" s="2">
        <f>T5*2.5</f>
        <v>1800</v>
      </c>
    </row>
    <row r="6" spans="1:22" x14ac:dyDescent="0.25">
      <c r="A6" s="4" t="s">
        <v>17</v>
      </c>
      <c r="B6" s="2">
        <v>255</v>
      </c>
      <c r="C6" s="2">
        <f>B6*6</f>
        <v>1530</v>
      </c>
      <c r="D6" s="2">
        <v>538</v>
      </c>
      <c r="E6" s="2">
        <f>D6*6</f>
        <v>3228</v>
      </c>
      <c r="F6" s="2">
        <v>1847</v>
      </c>
      <c r="G6" s="2">
        <f>F6*6</f>
        <v>11082</v>
      </c>
      <c r="H6" s="2">
        <v>1890</v>
      </c>
      <c r="I6" s="2">
        <f>H6*6</f>
        <v>11340</v>
      </c>
      <c r="J6" s="2">
        <v>2715</v>
      </c>
      <c r="K6" s="2">
        <f>J6*6</f>
        <v>16290</v>
      </c>
      <c r="L6" s="2">
        <v>2187</v>
      </c>
      <c r="M6" s="2">
        <f>L6*6</f>
        <v>13122</v>
      </c>
      <c r="N6" s="2">
        <v>0</v>
      </c>
      <c r="O6" s="2">
        <v>0</v>
      </c>
      <c r="P6" s="2">
        <v>1438</v>
      </c>
      <c r="Q6" s="2">
        <f>P6*6</f>
        <v>8628</v>
      </c>
      <c r="R6" s="2">
        <v>1525</v>
      </c>
      <c r="S6" s="2">
        <f>R6*6</f>
        <v>9150</v>
      </c>
      <c r="T6" s="2">
        <v>0</v>
      </c>
      <c r="U6" s="2">
        <v>0</v>
      </c>
    </row>
    <row r="7" spans="1:22" x14ac:dyDescent="0.25">
      <c r="A7" s="4" t="s">
        <v>20</v>
      </c>
      <c r="B7" s="2">
        <f>SUM(B5:B6)</f>
        <v>11078</v>
      </c>
      <c r="C7" s="2">
        <f>SUM(C5:C6)</f>
        <v>28587.5</v>
      </c>
      <c r="D7" s="2">
        <f>SUM(D5:D6)</f>
        <v>7876</v>
      </c>
      <c r="E7" s="2">
        <f>SUM(E5:E6)</f>
        <v>21573</v>
      </c>
      <c r="F7" s="2">
        <f>SUM(F5:F6)</f>
        <v>10232</v>
      </c>
      <c r="G7" s="2">
        <f>SUM(G5:G6)</f>
        <v>32044.5</v>
      </c>
      <c r="H7" s="2">
        <f>SUM(H5:H6)</f>
        <v>9885</v>
      </c>
      <c r="I7" s="2">
        <f>SUM(I5:I6)</f>
        <v>31327.5</v>
      </c>
      <c r="J7" s="2">
        <f>SUM(J5:J6)</f>
        <v>23052</v>
      </c>
      <c r="K7" s="2">
        <f>SUM(K5:K6)</f>
        <v>67132.5</v>
      </c>
      <c r="L7" s="2">
        <f>SUM(L5:L6)</f>
        <v>18522</v>
      </c>
      <c r="M7" s="2">
        <f>SUM(M5:M6)</f>
        <v>53959.5</v>
      </c>
      <c r="N7" s="2">
        <f>SUM(N5:N6)</f>
        <v>0</v>
      </c>
      <c r="O7" s="2">
        <f>SUM(O5:O6)</f>
        <v>0</v>
      </c>
      <c r="P7" s="2">
        <f>SUM(P5:P6)</f>
        <v>10670</v>
      </c>
      <c r="Q7" s="2">
        <f>SUM(Q5:Q6)</f>
        <v>31708</v>
      </c>
      <c r="R7" s="2">
        <f>SUM(R5:R6)</f>
        <v>6499</v>
      </c>
      <c r="S7" s="2">
        <f>SUM(S5:S6)</f>
        <v>21585</v>
      </c>
      <c r="T7" s="2">
        <f>SUM(T5:T6)</f>
        <v>720</v>
      </c>
      <c r="U7" s="2">
        <f>SUM(U5:U6)</f>
        <v>1800</v>
      </c>
    </row>
    <row r="8" spans="1:22" x14ac:dyDescent="0.25">
      <c r="A8" s="5"/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</row>
    <row r="9" spans="1:22" x14ac:dyDescent="0.25">
      <c r="A9" s="18" t="s">
        <v>29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</row>
    <row r="10" spans="1:22" x14ac:dyDescent="0.25">
      <c r="A10" s="21" t="s">
        <v>13</v>
      </c>
      <c r="B10" s="20" t="s">
        <v>0</v>
      </c>
      <c r="C10" s="20"/>
      <c r="D10" s="20" t="s">
        <v>1</v>
      </c>
      <c r="E10" s="20"/>
      <c r="F10" s="20" t="s">
        <v>2</v>
      </c>
      <c r="G10" s="20"/>
      <c r="H10" s="20" t="s">
        <v>3</v>
      </c>
      <c r="I10" s="20"/>
      <c r="J10" s="20" t="s">
        <v>4</v>
      </c>
      <c r="K10" s="20"/>
      <c r="L10" s="20" t="s">
        <v>5</v>
      </c>
      <c r="M10" s="20"/>
      <c r="N10" s="20" t="s">
        <v>6</v>
      </c>
      <c r="O10" s="20"/>
      <c r="P10" s="20" t="s">
        <v>7</v>
      </c>
      <c r="Q10" s="20"/>
      <c r="R10" s="20" t="s">
        <v>8</v>
      </c>
      <c r="S10" s="20"/>
      <c r="T10" s="20" t="s">
        <v>21</v>
      </c>
      <c r="U10" s="20"/>
      <c r="V10" s="1"/>
    </row>
    <row r="11" spans="1:22" x14ac:dyDescent="0.25">
      <c r="A11" s="22"/>
      <c r="B11" s="3" t="s">
        <v>14</v>
      </c>
      <c r="C11" s="3" t="s">
        <v>15</v>
      </c>
      <c r="D11" s="3" t="s">
        <v>14</v>
      </c>
      <c r="E11" s="3" t="s">
        <v>15</v>
      </c>
      <c r="F11" s="3" t="s">
        <v>14</v>
      </c>
      <c r="G11" s="3" t="s">
        <v>15</v>
      </c>
      <c r="H11" s="3" t="s">
        <v>14</v>
      </c>
      <c r="I11" s="3" t="s">
        <v>15</v>
      </c>
      <c r="J11" s="3" t="s">
        <v>14</v>
      </c>
      <c r="K11" s="3" t="s">
        <v>15</v>
      </c>
      <c r="L11" s="3" t="s">
        <v>14</v>
      </c>
      <c r="M11" s="3" t="s">
        <v>15</v>
      </c>
      <c r="N11" s="3" t="s">
        <v>14</v>
      </c>
      <c r="O11" s="3" t="s">
        <v>15</v>
      </c>
      <c r="P11" s="3" t="s">
        <v>14</v>
      </c>
      <c r="Q11" s="3" t="s">
        <v>15</v>
      </c>
      <c r="R11" s="3" t="s">
        <v>14</v>
      </c>
      <c r="S11" s="3" t="s">
        <v>15</v>
      </c>
      <c r="T11" s="3" t="s">
        <v>14</v>
      </c>
      <c r="U11" s="3" t="s">
        <v>15</v>
      </c>
      <c r="V11" s="1"/>
    </row>
    <row r="12" spans="1:22" x14ac:dyDescent="0.25">
      <c r="A12" s="4" t="s">
        <v>9</v>
      </c>
      <c r="B12" s="2">
        <v>0</v>
      </c>
      <c r="C12" s="2">
        <v>0</v>
      </c>
      <c r="D12" s="2">
        <v>1775</v>
      </c>
      <c r="E12" s="2">
        <f>D12*2.5</f>
        <v>4437.5</v>
      </c>
      <c r="F12" s="2">
        <v>6395</v>
      </c>
      <c r="G12" s="2">
        <f>F12*2.5</f>
        <v>15987.5</v>
      </c>
      <c r="H12" s="2">
        <v>6598</v>
      </c>
      <c r="I12" s="2">
        <f>H12*2.5</f>
        <v>16495</v>
      </c>
      <c r="J12" s="2">
        <v>16780</v>
      </c>
      <c r="K12" s="2">
        <f>J12*2.5</f>
        <v>41950</v>
      </c>
      <c r="L12" s="2">
        <v>14181</v>
      </c>
      <c r="M12" s="2">
        <f>L12*2.5</f>
        <v>35452.5</v>
      </c>
      <c r="N12" s="2">
        <v>7199</v>
      </c>
      <c r="O12" s="2">
        <f>N12*2.5</f>
        <v>17997.5</v>
      </c>
      <c r="P12" s="2">
        <v>715</v>
      </c>
      <c r="Q12" s="2">
        <f>P12*2.5</f>
        <v>1787.5</v>
      </c>
      <c r="R12" s="2">
        <v>3359</v>
      </c>
      <c r="S12" s="2">
        <f>R12*2.5</f>
        <v>8397.5</v>
      </c>
      <c r="T12" s="2">
        <v>2719</v>
      </c>
      <c r="U12" s="2">
        <f>T12*2.5</f>
        <v>6797.5</v>
      </c>
    </row>
    <row r="13" spans="1:22" x14ac:dyDescent="0.25">
      <c r="A13" s="4" t="s">
        <v>11</v>
      </c>
      <c r="B13" s="2">
        <v>0</v>
      </c>
      <c r="C13" s="2">
        <v>0</v>
      </c>
      <c r="D13" s="2">
        <v>0</v>
      </c>
      <c r="E13" s="2">
        <v>0</v>
      </c>
      <c r="F13" s="2">
        <v>329</v>
      </c>
      <c r="G13" s="2">
        <f>F13*2.7</f>
        <v>888.30000000000007</v>
      </c>
      <c r="H13" s="2">
        <v>48</v>
      </c>
      <c r="I13" s="2">
        <f>H13*2.7</f>
        <v>129.60000000000002</v>
      </c>
      <c r="J13" s="2">
        <v>240</v>
      </c>
      <c r="K13" s="2">
        <f>J13*2.5</f>
        <v>600</v>
      </c>
      <c r="L13" s="2">
        <v>0</v>
      </c>
      <c r="M13" s="2">
        <v>0</v>
      </c>
      <c r="N13" s="2">
        <v>0</v>
      </c>
      <c r="O13" s="2">
        <v>0</v>
      </c>
      <c r="P13" s="2">
        <v>0</v>
      </c>
      <c r="Q13" s="2">
        <v>0</v>
      </c>
      <c r="R13" s="2">
        <v>0</v>
      </c>
      <c r="S13" s="2">
        <v>0</v>
      </c>
      <c r="T13" s="2">
        <v>0</v>
      </c>
      <c r="U13" s="2">
        <v>0</v>
      </c>
    </row>
    <row r="14" spans="1:22" x14ac:dyDescent="0.25">
      <c r="A14" s="4" t="s">
        <v>17</v>
      </c>
      <c r="B14" s="2">
        <v>0</v>
      </c>
      <c r="C14" s="2">
        <v>0</v>
      </c>
      <c r="D14" s="2">
        <v>144</v>
      </c>
      <c r="E14" s="2">
        <f>D14*6</f>
        <v>864</v>
      </c>
      <c r="F14" s="2">
        <v>0</v>
      </c>
      <c r="G14" s="2">
        <v>0</v>
      </c>
      <c r="H14" s="2">
        <v>0</v>
      </c>
      <c r="I14" s="2">
        <v>0</v>
      </c>
      <c r="J14" s="2">
        <v>0</v>
      </c>
      <c r="K14" s="2">
        <v>0</v>
      </c>
      <c r="L14" s="2">
        <v>0</v>
      </c>
      <c r="M14" s="2">
        <v>0</v>
      </c>
      <c r="N14" s="2">
        <v>0</v>
      </c>
      <c r="O14" s="2">
        <v>0</v>
      </c>
      <c r="P14" s="2">
        <v>0</v>
      </c>
      <c r="Q14" s="2">
        <v>0</v>
      </c>
      <c r="R14" s="2">
        <v>0</v>
      </c>
      <c r="S14" s="2">
        <v>0</v>
      </c>
      <c r="T14" s="2">
        <v>0</v>
      </c>
      <c r="U14" s="2">
        <v>0</v>
      </c>
    </row>
    <row r="15" spans="1:22" x14ac:dyDescent="0.25">
      <c r="A15" s="4" t="s">
        <v>18</v>
      </c>
      <c r="B15" s="2">
        <v>0</v>
      </c>
      <c r="C15" s="2">
        <v>0</v>
      </c>
      <c r="D15" s="2">
        <v>0</v>
      </c>
      <c r="E15" s="2">
        <v>0</v>
      </c>
      <c r="F15" s="2">
        <v>0</v>
      </c>
      <c r="G15" s="2">
        <v>0</v>
      </c>
      <c r="H15" s="2">
        <v>0</v>
      </c>
      <c r="I15" s="2"/>
      <c r="J15" s="2">
        <v>390</v>
      </c>
      <c r="K15" s="2">
        <f>J15*4.8</f>
        <v>1872</v>
      </c>
      <c r="L15" s="2">
        <v>2278</v>
      </c>
      <c r="M15" s="2">
        <f>L15*4.8</f>
        <v>10934.4</v>
      </c>
      <c r="N15" s="2">
        <v>0</v>
      </c>
      <c r="O15" s="2">
        <v>0</v>
      </c>
      <c r="P15" s="2">
        <v>0</v>
      </c>
      <c r="Q15" s="2">
        <v>0</v>
      </c>
      <c r="R15" s="2">
        <v>0</v>
      </c>
      <c r="S15" s="2">
        <v>0</v>
      </c>
      <c r="T15" s="2">
        <v>0</v>
      </c>
      <c r="U15" s="2">
        <v>0</v>
      </c>
    </row>
    <row r="16" spans="1:22" x14ac:dyDescent="0.25">
      <c r="A16" s="4" t="s">
        <v>20</v>
      </c>
      <c r="B16" s="2">
        <f>SUM(B12:B15)</f>
        <v>0</v>
      </c>
      <c r="C16" s="2">
        <f>SUM(C12:C15)</f>
        <v>0</v>
      </c>
      <c r="D16" s="2">
        <f>SUM(D12:D15)</f>
        <v>1919</v>
      </c>
      <c r="E16" s="2">
        <f>SUM(E12:E15)</f>
        <v>5301.5</v>
      </c>
      <c r="F16" s="2">
        <f>SUM(F12:F15)</f>
        <v>6724</v>
      </c>
      <c r="G16" s="2">
        <f>SUM(G12:G15)</f>
        <v>16875.8</v>
      </c>
      <c r="H16" s="2">
        <f>SUM(H12:H15)</f>
        <v>6646</v>
      </c>
      <c r="I16" s="2">
        <f>SUM(I12:I15)</f>
        <v>16624.599999999999</v>
      </c>
      <c r="J16" s="2">
        <f>SUM(J12:J15)</f>
        <v>17410</v>
      </c>
      <c r="K16" s="2">
        <f>SUM(K12:K15)</f>
        <v>44422</v>
      </c>
      <c r="L16" s="2">
        <f>SUM(L12:L15)</f>
        <v>16459</v>
      </c>
      <c r="M16" s="2">
        <f>SUM(M12:M15)</f>
        <v>46386.9</v>
      </c>
      <c r="N16" s="2">
        <f>SUM(N12:N15)</f>
        <v>7199</v>
      </c>
      <c r="O16" s="2">
        <f>SUM(O12:O15)</f>
        <v>17997.5</v>
      </c>
      <c r="P16" s="2">
        <f>SUM(P12:P15)</f>
        <v>715</v>
      </c>
      <c r="Q16" s="2">
        <f>SUM(Q12:Q15)</f>
        <v>1787.5</v>
      </c>
      <c r="R16" s="2">
        <f>SUM(R12:R15)</f>
        <v>3359</v>
      </c>
      <c r="S16" s="2">
        <f>SUM(S12:S15)</f>
        <v>8397.5</v>
      </c>
      <c r="T16" s="2">
        <f>SUM(T12:T15)</f>
        <v>2719</v>
      </c>
      <c r="U16" s="2">
        <f>SUM(U12:U15)</f>
        <v>6797.5</v>
      </c>
    </row>
    <row r="18" spans="1:22" x14ac:dyDescent="0.25">
      <c r="A18" s="18" t="s">
        <v>30</v>
      </c>
      <c r="B18" s="18"/>
      <c r="C18" s="18"/>
      <c r="D18" s="18"/>
      <c r="E18" s="18"/>
      <c r="F18" s="18"/>
      <c r="G18" s="18"/>
      <c r="H18" s="18"/>
      <c r="I18" s="18"/>
      <c r="J18" s="18"/>
      <c r="K18" s="18"/>
      <c r="L18" s="18"/>
      <c r="M18" s="18"/>
      <c r="N18" s="18"/>
      <c r="O18" s="18"/>
      <c r="P18" s="18"/>
      <c r="Q18" s="18"/>
      <c r="R18" s="18"/>
      <c r="S18" s="18"/>
      <c r="T18" s="18"/>
      <c r="U18" s="18"/>
    </row>
    <row r="19" spans="1:22" x14ac:dyDescent="0.25">
      <c r="A19" s="21" t="s">
        <v>13</v>
      </c>
      <c r="B19" s="20" t="s">
        <v>0</v>
      </c>
      <c r="C19" s="20"/>
      <c r="D19" s="20" t="s">
        <v>1</v>
      </c>
      <c r="E19" s="20"/>
      <c r="F19" s="20" t="s">
        <v>2</v>
      </c>
      <c r="G19" s="20"/>
      <c r="H19" s="20" t="s">
        <v>3</v>
      </c>
      <c r="I19" s="20"/>
      <c r="J19" s="20" t="s">
        <v>4</v>
      </c>
      <c r="K19" s="20"/>
      <c r="L19" s="20" t="s">
        <v>5</v>
      </c>
      <c r="M19" s="20"/>
      <c r="N19" s="20" t="s">
        <v>6</v>
      </c>
      <c r="O19" s="20"/>
      <c r="P19" s="20" t="s">
        <v>7</v>
      </c>
      <c r="Q19" s="20"/>
      <c r="R19" s="20" t="s">
        <v>8</v>
      </c>
      <c r="S19" s="20"/>
      <c r="T19" s="20" t="s">
        <v>22</v>
      </c>
      <c r="U19" s="20"/>
      <c r="V19" s="1"/>
    </row>
    <row r="20" spans="1:22" x14ac:dyDescent="0.25">
      <c r="A20" s="22"/>
      <c r="B20" s="3" t="s">
        <v>14</v>
      </c>
      <c r="C20" s="3" t="s">
        <v>15</v>
      </c>
      <c r="D20" s="3" t="s">
        <v>14</v>
      </c>
      <c r="E20" s="3" t="s">
        <v>15</v>
      </c>
      <c r="F20" s="3" t="s">
        <v>14</v>
      </c>
      <c r="G20" s="3" t="s">
        <v>15</v>
      </c>
      <c r="H20" s="3" t="s">
        <v>14</v>
      </c>
      <c r="I20" s="3" t="s">
        <v>15</v>
      </c>
      <c r="J20" s="3" t="s">
        <v>14</v>
      </c>
      <c r="K20" s="3" t="s">
        <v>15</v>
      </c>
      <c r="L20" s="3" t="s">
        <v>14</v>
      </c>
      <c r="M20" s="3" t="s">
        <v>15</v>
      </c>
      <c r="N20" s="3" t="s">
        <v>14</v>
      </c>
      <c r="O20" s="3" t="s">
        <v>15</v>
      </c>
      <c r="P20" s="3" t="s">
        <v>14</v>
      </c>
      <c r="Q20" s="3" t="s">
        <v>15</v>
      </c>
      <c r="R20" s="3" t="s">
        <v>14</v>
      </c>
      <c r="S20" s="3" t="s">
        <v>15</v>
      </c>
      <c r="T20" s="3" t="s">
        <v>14</v>
      </c>
      <c r="U20" s="3" t="s">
        <v>15</v>
      </c>
      <c r="V20" s="1"/>
    </row>
    <row r="21" spans="1:22" x14ac:dyDescent="0.25">
      <c r="A21" s="4" t="s">
        <v>9</v>
      </c>
      <c r="B21" s="2">
        <f>120+1432</f>
        <v>1552</v>
      </c>
      <c r="C21" s="2">
        <f>B21*2.5</f>
        <v>3880</v>
      </c>
      <c r="D21" s="2">
        <v>4296</v>
      </c>
      <c r="E21" s="2">
        <f>D21*2.5</f>
        <v>10740</v>
      </c>
      <c r="F21" s="2">
        <v>9988</v>
      </c>
      <c r="G21" s="2">
        <f>F21*2.5</f>
        <v>24970</v>
      </c>
      <c r="H21" s="2">
        <v>16400</v>
      </c>
      <c r="I21" s="2">
        <f>H21*2.5</f>
        <v>41000</v>
      </c>
      <c r="J21" s="2">
        <v>11910</v>
      </c>
      <c r="K21" s="2">
        <f>J21*2.5</f>
        <v>29775</v>
      </c>
      <c r="L21" s="2">
        <v>5965</v>
      </c>
      <c r="M21" s="2">
        <f>L21*2.5</f>
        <v>14912.5</v>
      </c>
      <c r="N21" s="2">
        <v>0</v>
      </c>
      <c r="O21" s="2">
        <f>N21*2.5</f>
        <v>0</v>
      </c>
      <c r="P21" s="2">
        <v>3589</v>
      </c>
      <c r="Q21" s="2">
        <f>P21*2.5</f>
        <v>8972.5</v>
      </c>
      <c r="R21" s="2">
        <v>5206</v>
      </c>
      <c r="S21" s="2">
        <f>R21*2.5</f>
        <v>13015</v>
      </c>
      <c r="T21" s="2">
        <v>2174</v>
      </c>
      <c r="U21" s="2">
        <f>T21*2.5</f>
        <v>5435</v>
      </c>
    </row>
    <row r="22" spans="1:22" x14ac:dyDescent="0.25">
      <c r="A22" s="4" t="s">
        <v>11</v>
      </c>
      <c r="B22" s="2">
        <v>360</v>
      </c>
      <c r="C22" s="2">
        <f>B22*2.7</f>
        <v>972.00000000000011</v>
      </c>
      <c r="D22" s="2">
        <v>0</v>
      </c>
      <c r="E22" s="2">
        <v>0</v>
      </c>
      <c r="F22" s="2">
        <v>0</v>
      </c>
      <c r="G22" s="2">
        <v>0</v>
      </c>
      <c r="H22" s="2">
        <v>0</v>
      </c>
      <c r="I22" s="2">
        <f>H22*2.5</f>
        <v>0</v>
      </c>
      <c r="J22" s="2">
        <v>0</v>
      </c>
      <c r="K22" s="2">
        <f>J22*2.5</f>
        <v>0</v>
      </c>
      <c r="L22" s="2">
        <v>0</v>
      </c>
      <c r="M22" s="2">
        <f>L22*2.5</f>
        <v>0</v>
      </c>
      <c r="N22" s="2">
        <v>0</v>
      </c>
      <c r="O22" s="2">
        <f>N22*2.5</f>
        <v>0</v>
      </c>
      <c r="P22" s="2">
        <v>0</v>
      </c>
      <c r="Q22" s="2">
        <f>P22*2.5</f>
        <v>0</v>
      </c>
      <c r="R22" s="2">
        <v>0</v>
      </c>
      <c r="S22" s="2">
        <f>R22*2.5</f>
        <v>0</v>
      </c>
      <c r="T22" s="2">
        <v>0</v>
      </c>
      <c r="U22" s="2">
        <v>0</v>
      </c>
    </row>
    <row r="23" spans="1:22" x14ac:dyDescent="0.25">
      <c r="A23" s="4" t="s">
        <v>10</v>
      </c>
      <c r="B23" s="2">
        <v>1427</v>
      </c>
      <c r="C23" s="2">
        <f>B23*3</f>
        <v>4281</v>
      </c>
      <c r="D23" s="2">
        <v>1440</v>
      </c>
      <c r="E23" s="2">
        <f>D23*3</f>
        <v>4320</v>
      </c>
      <c r="F23" s="2">
        <v>0</v>
      </c>
      <c r="G23" s="2">
        <v>0</v>
      </c>
      <c r="H23" s="2">
        <v>0</v>
      </c>
      <c r="I23" s="2">
        <f>H23*2.5</f>
        <v>0</v>
      </c>
      <c r="J23" s="2">
        <v>0</v>
      </c>
      <c r="K23" s="2">
        <f>J23*2.5</f>
        <v>0</v>
      </c>
      <c r="L23" s="2">
        <v>0</v>
      </c>
      <c r="M23" s="2">
        <f>L23*2.5</f>
        <v>0</v>
      </c>
      <c r="N23" s="2">
        <v>0</v>
      </c>
      <c r="O23" s="2">
        <f>N23*2.5</f>
        <v>0</v>
      </c>
      <c r="P23" s="2">
        <v>0</v>
      </c>
      <c r="Q23" s="2">
        <f>P23*2.5</f>
        <v>0</v>
      </c>
      <c r="R23" s="2">
        <v>0</v>
      </c>
      <c r="S23" s="2">
        <f>R23*2.5</f>
        <v>0</v>
      </c>
      <c r="T23" s="2">
        <v>0</v>
      </c>
      <c r="U23" s="2">
        <v>0</v>
      </c>
    </row>
    <row r="24" spans="1:22" x14ac:dyDescent="0.25">
      <c r="A24" s="7" t="s">
        <v>20</v>
      </c>
      <c r="B24" s="2">
        <f>SUM(B21:B23)</f>
        <v>3339</v>
      </c>
      <c r="C24" s="2">
        <f>SUM(C21:C23)</f>
        <v>9133</v>
      </c>
      <c r="D24" s="2">
        <f>SUM(D21:D23)</f>
        <v>5736</v>
      </c>
      <c r="E24" s="2">
        <f>SUM(E21:E23)</f>
        <v>15060</v>
      </c>
      <c r="F24" s="2">
        <f>SUM(F21:F23)</f>
        <v>9988</v>
      </c>
      <c r="G24" s="2">
        <f>SUM(G21:G23)</f>
        <v>24970</v>
      </c>
      <c r="H24" s="2">
        <f>SUM(H21:H23)</f>
        <v>16400</v>
      </c>
      <c r="I24" s="2">
        <f>SUM(I21:I23)</f>
        <v>41000</v>
      </c>
      <c r="J24" s="2">
        <f>SUM(J21:J23)</f>
        <v>11910</v>
      </c>
      <c r="K24" s="2">
        <f>SUM(K21:K23)</f>
        <v>29775</v>
      </c>
      <c r="L24" s="2">
        <f>SUM(L21:L23)</f>
        <v>5965</v>
      </c>
      <c r="M24" s="2">
        <f>SUM(M21:M23)</f>
        <v>14912.5</v>
      </c>
      <c r="N24" s="2">
        <f>SUM(N21:N23)</f>
        <v>0</v>
      </c>
      <c r="O24" s="2">
        <f>SUM(O21:O23)</f>
        <v>0</v>
      </c>
      <c r="P24" s="2">
        <f>SUM(P21:P23)</f>
        <v>3589</v>
      </c>
      <c r="Q24" s="2">
        <f>SUM(Q21:Q23)</f>
        <v>8972.5</v>
      </c>
      <c r="R24" s="2">
        <f>SUM(R21:R23)</f>
        <v>5206</v>
      </c>
      <c r="S24" s="2">
        <f t="shared" ref="S24" si="0">SUM(S21:S23)</f>
        <v>13015</v>
      </c>
      <c r="T24" s="2">
        <f t="shared" ref="T24" si="1">SUM(T21:T23)</f>
        <v>2174</v>
      </c>
      <c r="U24" s="2">
        <f t="shared" ref="U24" si="2">SUM(U21:U23)</f>
        <v>5435</v>
      </c>
    </row>
    <row r="26" spans="1:22" x14ac:dyDescent="0.25">
      <c r="A26" s="19" t="s">
        <v>34</v>
      </c>
      <c r="B26" s="19"/>
      <c r="C26" s="19"/>
      <c r="D26" s="19"/>
    </row>
    <row r="27" spans="1:22" x14ac:dyDescent="0.25">
      <c r="A27" s="9" t="s">
        <v>23</v>
      </c>
      <c r="B27" s="9" t="s">
        <v>19</v>
      </c>
      <c r="C27" s="9" t="s">
        <v>16</v>
      </c>
      <c r="D27" s="9" t="s">
        <v>12</v>
      </c>
    </row>
    <row r="28" spans="1:22" x14ac:dyDescent="0.25">
      <c r="A28" s="15">
        <v>47</v>
      </c>
      <c r="B28" s="16">
        <f>C7</f>
        <v>28587.5</v>
      </c>
      <c r="C28" s="16">
        <v>0</v>
      </c>
      <c r="D28" s="16">
        <f>C24</f>
        <v>9133</v>
      </c>
    </row>
    <row r="29" spans="1:22" x14ac:dyDescent="0.25">
      <c r="A29" s="8">
        <v>48</v>
      </c>
      <c r="B29" s="2">
        <f>E7</f>
        <v>21573</v>
      </c>
      <c r="C29" s="2">
        <f>E16</f>
        <v>5301.5</v>
      </c>
      <c r="D29" s="2">
        <f>E24</f>
        <v>15060</v>
      </c>
    </row>
    <row r="30" spans="1:22" x14ac:dyDescent="0.25">
      <c r="A30" s="8">
        <v>49</v>
      </c>
      <c r="B30" s="2">
        <f>G7</f>
        <v>32044.5</v>
      </c>
      <c r="C30" s="2">
        <f>G16</f>
        <v>16875.8</v>
      </c>
      <c r="D30" s="2">
        <f>G24</f>
        <v>24970</v>
      </c>
    </row>
    <row r="31" spans="1:22" x14ac:dyDescent="0.25">
      <c r="A31" s="8">
        <v>50</v>
      </c>
      <c r="B31" s="2">
        <f>I7</f>
        <v>31327.5</v>
      </c>
      <c r="C31" s="2">
        <f>I16</f>
        <v>16624.599999999999</v>
      </c>
      <c r="D31" s="2">
        <f>I24</f>
        <v>41000</v>
      </c>
    </row>
    <row r="32" spans="1:22" x14ac:dyDescent="0.25">
      <c r="A32" s="8">
        <v>51</v>
      </c>
      <c r="B32" s="2">
        <f>K7</f>
        <v>67132.5</v>
      </c>
      <c r="C32" s="2">
        <f>K16</f>
        <v>44422</v>
      </c>
      <c r="D32" s="2">
        <f>K24</f>
        <v>29775</v>
      </c>
    </row>
    <row r="33" spans="1:4" x14ac:dyDescent="0.25">
      <c r="A33" s="8">
        <v>52</v>
      </c>
      <c r="B33" s="2">
        <f>M7</f>
        <v>53959.5</v>
      </c>
      <c r="C33" s="2">
        <f>M16</f>
        <v>46386.9</v>
      </c>
      <c r="D33" s="2">
        <f>M24</f>
        <v>14912.5</v>
      </c>
    </row>
    <row r="34" spans="1:4" x14ac:dyDescent="0.25">
      <c r="A34" s="8" t="s">
        <v>24</v>
      </c>
      <c r="B34" s="2">
        <f>Q7</f>
        <v>31708</v>
      </c>
      <c r="C34" s="2">
        <f>O16</f>
        <v>17997.5</v>
      </c>
      <c r="D34" s="2">
        <f>Q24</f>
        <v>8972.5</v>
      </c>
    </row>
    <row r="35" spans="1:4" x14ac:dyDescent="0.25">
      <c r="A35" s="8" t="s">
        <v>25</v>
      </c>
      <c r="B35" s="2">
        <f>S7</f>
        <v>21585</v>
      </c>
      <c r="C35" s="2">
        <f>Q16</f>
        <v>1787.5</v>
      </c>
      <c r="D35" s="2">
        <f>S24</f>
        <v>13015</v>
      </c>
    </row>
    <row r="36" spans="1:4" x14ac:dyDescent="0.25">
      <c r="A36" s="8" t="s">
        <v>26</v>
      </c>
      <c r="B36" s="2">
        <f>U7</f>
        <v>1800</v>
      </c>
      <c r="C36" s="2">
        <f>S16</f>
        <v>8397.5</v>
      </c>
      <c r="D36" s="2">
        <f>U24</f>
        <v>5435</v>
      </c>
    </row>
    <row r="37" spans="1:4" x14ac:dyDescent="0.25">
      <c r="A37" s="8" t="s">
        <v>27</v>
      </c>
      <c r="B37" s="2">
        <v>0</v>
      </c>
      <c r="C37" s="2">
        <f>U16</f>
        <v>6797.5</v>
      </c>
      <c r="D37" s="2">
        <v>0</v>
      </c>
    </row>
    <row r="51" ht="31.5" customHeight="1" x14ac:dyDescent="0.25"/>
  </sheetData>
  <mergeCells count="37">
    <mergeCell ref="P3:Q3"/>
    <mergeCell ref="R3:S3"/>
    <mergeCell ref="T3:U3"/>
    <mergeCell ref="A3:A4"/>
    <mergeCell ref="B3:C3"/>
    <mergeCell ref="D3:E3"/>
    <mergeCell ref="F3:G3"/>
    <mergeCell ref="H3:I3"/>
    <mergeCell ref="J3:K3"/>
    <mergeCell ref="L3:M3"/>
    <mergeCell ref="N3:O3"/>
    <mergeCell ref="P10:Q10"/>
    <mergeCell ref="R10:S10"/>
    <mergeCell ref="T10:U10"/>
    <mergeCell ref="A10:A11"/>
    <mergeCell ref="B10:C10"/>
    <mergeCell ref="D10:E10"/>
    <mergeCell ref="F10:G10"/>
    <mergeCell ref="H10:I10"/>
    <mergeCell ref="J10:K10"/>
    <mergeCell ref="L10:M10"/>
    <mergeCell ref="A18:U18"/>
    <mergeCell ref="A9:U9"/>
    <mergeCell ref="A2:U2"/>
    <mergeCell ref="A26:D26"/>
    <mergeCell ref="T19:U19"/>
    <mergeCell ref="B19:C19"/>
    <mergeCell ref="D19:E19"/>
    <mergeCell ref="F19:G19"/>
    <mergeCell ref="H19:I19"/>
    <mergeCell ref="J19:K19"/>
    <mergeCell ref="L19:M19"/>
    <mergeCell ref="A19:A20"/>
    <mergeCell ref="N19:O19"/>
    <mergeCell ref="P19:Q19"/>
    <mergeCell ref="R19:S19"/>
    <mergeCell ref="N10:O10"/>
  </mergeCells>
  <phoneticPr fontId="2" type="noConversion"/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3A4FF3-4CCC-4425-A22B-9554BC80B237}">
  <dimension ref="A2:D62"/>
  <sheetViews>
    <sheetView tabSelected="1" workbookViewId="0">
      <selection activeCell="J8" sqref="J8"/>
    </sheetView>
  </sheetViews>
  <sheetFormatPr baseColWidth="10" defaultRowHeight="15" x14ac:dyDescent="0.25"/>
  <sheetData>
    <row r="2" spans="1:3" x14ac:dyDescent="0.25">
      <c r="A2" s="28" t="s">
        <v>31</v>
      </c>
      <c r="B2" s="28"/>
      <c r="C2" s="28"/>
    </row>
    <row r="3" spans="1:3" ht="30" x14ac:dyDescent="0.25">
      <c r="A3" s="12" t="s">
        <v>23</v>
      </c>
      <c r="B3" s="13" t="s">
        <v>32</v>
      </c>
      <c r="C3" s="14" t="s">
        <v>33</v>
      </c>
    </row>
    <row r="4" spans="1:3" x14ac:dyDescent="0.25">
      <c r="A4" s="27" t="s">
        <v>19</v>
      </c>
      <c r="B4" s="29"/>
      <c r="C4" s="17"/>
    </row>
    <row r="5" spans="1:3" x14ac:dyDescent="0.25">
      <c r="A5" s="23">
        <v>47</v>
      </c>
      <c r="B5" s="25">
        <v>5.19</v>
      </c>
      <c r="C5" s="24">
        <v>5.58</v>
      </c>
    </row>
    <row r="6" spans="1:3" x14ac:dyDescent="0.25">
      <c r="A6" s="23">
        <v>48</v>
      </c>
      <c r="B6" s="26">
        <v>4.83</v>
      </c>
      <c r="C6" s="24">
        <v>5.22</v>
      </c>
    </row>
    <row r="7" spans="1:3" x14ac:dyDescent="0.25">
      <c r="A7" s="23">
        <v>49</v>
      </c>
      <c r="B7" s="26">
        <v>4.16</v>
      </c>
      <c r="C7" s="24">
        <v>4.5599999999999996</v>
      </c>
    </row>
    <row r="8" spans="1:3" x14ac:dyDescent="0.25">
      <c r="A8" s="23">
        <v>50</v>
      </c>
      <c r="B8" s="26">
        <v>3.63</v>
      </c>
      <c r="C8" s="24">
        <v>4.01</v>
      </c>
    </row>
    <row r="9" spans="1:3" x14ac:dyDescent="0.25">
      <c r="A9" s="23">
        <v>51</v>
      </c>
      <c r="B9" s="26">
        <v>3.58</v>
      </c>
      <c r="C9" s="24">
        <v>3.95</v>
      </c>
    </row>
    <row r="10" spans="1:3" x14ac:dyDescent="0.25">
      <c r="A10" s="23">
        <v>52</v>
      </c>
      <c r="B10" s="26">
        <v>3.55</v>
      </c>
      <c r="C10" s="24">
        <v>3.97</v>
      </c>
    </row>
    <row r="11" spans="1:3" x14ac:dyDescent="0.25">
      <c r="A11" s="23">
        <v>1</v>
      </c>
      <c r="B11" s="26">
        <v>3.58</v>
      </c>
      <c r="C11" s="24">
        <v>3.98</v>
      </c>
    </row>
    <row r="12" spans="1:3" x14ac:dyDescent="0.25">
      <c r="A12" s="23">
        <v>2</v>
      </c>
      <c r="B12" s="26">
        <v>3.62</v>
      </c>
      <c r="C12" s="24">
        <v>3.95</v>
      </c>
    </row>
    <row r="13" spans="1:3" x14ac:dyDescent="0.25">
      <c r="A13" s="23">
        <v>3</v>
      </c>
      <c r="B13" s="26">
        <v>3.5</v>
      </c>
      <c r="C13" s="24">
        <v>3.95</v>
      </c>
    </row>
    <row r="14" spans="1:3" x14ac:dyDescent="0.25">
      <c r="A14" s="23">
        <v>4</v>
      </c>
      <c r="B14" s="26">
        <v>0</v>
      </c>
      <c r="C14" s="24">
        <v>0</v>
      </c>
    </row>
    <row r="15" spans="1:3" x14ac:dyDescent="0.25">
      <c r="A15" s="30" t="s">
        <v>16</v>
      </c>
      <c r="B15" s="29"/>
      <c r="C15" s="17"/>
    </row>
    <row r="16" spans="1:3" x14ac:dyDescent="0.25">
      <c r="A16" s="23">
        <v>47</v>
      </c>
      <c r="B16" s="25">
        <v>0</v>
      </c>
      <c r="C16" s="24">
        <v>0</v>
      </c>
    </row>
    <row r="17" spans="1:3" x14ac:dyDescent="0.25">
      <c r="A17" s="23">
        <v>48</v>
      </c>
      <c r="B17" s="25">
        <v>4.7300000000000004</v>
      </c>
      <c r="C17" s="24">
        <v>5.17</v>
      </c>
    </row>
    <row r="18" spans="1:3" x14ac:dyDescent="0.25">
      <c r="A18" s="23">
        <v>49</v>
      </c>
      <c r="B18" s="25">
        <v>4.75</v>
      </c>
      <c r="C18" s="24">
        <v>5.19</v>
      </c>
    </row>
    <row r="19" spans="1:3" x14ac:dyDescent="0.25">
      <c r="A19" s="23">
        <v>50</v>
      </c>
      <c r="B19" s="25">
        <v>3.96</v>
      </c>
      <c r="C19" s="24">
        <v>4.47</v>
      </c>
    </row>
    <row r="20" spans="1:3" x14ac:dyDescent="0.25">
      <c r="A20" s="23">
        <v>51</v>
      </c>
      <c r="B20" s="25">
        <v>3.55</v>
      </c>
      <c r="C20" s="24">
        <v>3.94</v>
      </c>
    </row>
    <row r="21" spans="1:3" x14ac:dyDescent="0.25">
      <c r="A21" s="23">
        <v>52</v>
      </c>
      <c r="B21" s="25">
        <v>2.97</v>
      </c>
      <c r="C21" s="24">
        <v>3.5</v>
      </c>
    </row>
    <row r="22" spans="1:3" x14ac:dyDescent="0.25">
      <c r="A22" s="23">
        <v>53</v>
      </c>
      <c r="B22" s="25">
        <v>3.42</v>
      </c>
      <c r="C22" s="24">
        <v>3.97</v>
      </c>
    </row>
    <row r="23" spans="1:3" x14ac:dyDescent="0.25">
      <c r="A23" s="23">
        <v>1</v>
      </c>
      <c r="B23" s="25">
        <v>3.6</v>
      </c>
      <c r="C23" s="24">
        <v>4.07</v>
      </c>
    </row>
    <row r="24" spans="1:3" x14ac:dyDescent="0.25">
      <c r="A24" s="23">
        <v>2</v>
      </c>
      <c r="B24" s="25">
        <v>3.56</v>
      </c>
      <c r="C24" s="24">
        <v>4.0999999999999996</v>
      </c>
    </row>
    <row r="25" spans="1:3" x14ac:dyDescent="0.25">
      <c r="A25" s="23">
        <v>3</v>
      </c>
      <c r="B25" s="26">
        <v>3.6</v>
      </c>
      <c r="C25" s="24">
        <v>4.0999999999999996</v>
      </c>
    </row>
    <row r="26" spans="1:3" x14ac:dyDescent="0.25">
      <c r="A26" s="30" t="s">
        <v>12</v>
      </c>
      <c r="B26" s="29"/>
      <c r="C26" s="17"/>
    </row>
    <row r="27" spans="1:3" x14ac:dyDescent="0.25">
      <c r="A27" s="23">
        <v>47</v>
      </c>
      <c r="B27" s="25">
        <v>4.9400000000000004</v>
      </c>
      <c r="C27" s="24">
        <v>5.47</v>
      </c>
    </row>
    <row r="28" spans="1:3" x14ac:dyDescent="0.25">
      <c r="A28" s="23">
        <v>48</v>
      </c>
      <c r="B28" s="25">
        <v>5</v>
      </c>
      <c r="C28" s="24">
        <v>5.49</v>
      </c>
    </row>
    <row r="29" spans="1:3" x14ac:dyDescent="0.25">
      <c r="A29" s="23">
        <v>49</v>
      </c>
      <c r="B29" s="25">
        <v>4.47</v>
      </c>
      <c r="C29" s="24">
        <v>4.8899999999999997</v>
      </c>
    </row>
    <row r="30" spans="1:3" x14ac:dyDescent="0.25">
      <c r="A30" s="23">
        <v>50</v>
      </c>
      <c r="B30" s="25">
        <v>4.26</v>
      </c>
      <c r="C30" s="24">
        <v>4.7</v>
      </c>
    </row>
    <row r="31" spans="1:3" x14ac:dyDescent="0.25">
      <c r="A31" s="23">
        <v>51</v>
      </c>
      <c r="B31" s="25">
        <v>4.25</v>
      </c>
      <c r="C31" s="24">
        <v>4.8099999999999996</v>
      </c>
    </row>
    <row r="32" spans="1:3" x14ac:dyDescent="0.25">
      <c r="A32" s="23">
        <v>52</v>
      </c>
      <c r="B32" s="25">
        <v>4.4000000000000004</v>
      </c>
      <c r="C32" s="24">
        <v>4.8099999999999996</v>
      </c>
    </row>
    <row r="33" spans="1:4" x14ac:dyDescent="0.25">
      <c r="A33" s="23">
        <v>1</v>
      </c>
      <c r="B33" s="25">
        <v>4.2699999999999996</v>
      </c>
      <c r="C33" s="24">
        <v>4.9800000000000004</v>
      </c>
    </row>
    <row r="34" spans="1:4" x14ac:dyDescent="0.25">
      <c r="A34" s="23">
        <v>2</v>
      </c>
      <c r="B34" s="25">
        <v>4.12</v>
      </c>
      <c r="C34" s="24">
        <v>4.5999999999999996</v>
      </c>
    </row>
    <row r="35" spans="1:4" x14ac:dyDescent="0.25">
      <c r="A35" s="23">
        <v>3</v>
      </c>
      <c r="B35" s="25">
        <v>4.0999999999999996</v>
      </c>
      <c r="C35" s="24">
        <v>4.4400000000000004</v>
      </c>
    </row>
    <row r="36" spans="1:4" x14ac:dyDescent="0.25">
      <c r="A36" s="23">
        <v>4</v>
      </c>
      <c r="B36" s="26">
        <v>0</v>
      </c>
      <c r="C36" s="24">
        <v>0</v>
      </c>
    </row>
    <row r="38" spans="1:4" x14ac:dyDescent="0.25">
      <c r="A38" s="18" t="s">
        <v>35</v>
      </c>
      <c r="B38" s="18"/>
      <c r="C38" s="18"/>
      <c r="D38" s="18"/>
    </row>
    <row r="39" spans="1:4" x14ac:dyDescent="0.25">
      <c r="A39" s="11" t="s">
        <v>23</v>
      </c>
      <c r="B39" s="10" t="s">
        <v>19</v>
      </c>
      <c r="C39" s="10" t="s">
        <v>16</v>
      </c>
      <c r="D39" s="10" t="s">
        <v>12</v>
      </c>
    </row>
    <row r="40" spans="1:4" x14ac:dyDescent="0.25">
      <c r="A40" s="23">
        <v>47</v>
      </c>
      <c r="B40" s="25">
        <v>5.19</v>
      </c>
      <c r="C40" s="25">
        <v>0</v>
      </c>
      <c r="D40" s="25">
        <v>4.9400000000000004</v>
      </c>
    </row>
    <row r="41" spans="1:4" x14ac:dyDescent="0.25">
      <c r="A41" s="23">
        <v>48</v>
      </c>
      <c r="B41" s="26">
        <v>4.83</v>
      </c>
      <c r="C41" s="25">
        <v>4.7300000000000004</v>
      </c>
      <c r="D41" s="25">
        <v>5</v>
      </c>
    </row>
    <row r="42" spans="1:4" x14ac:dyDescent="0.25">
      <c r="A42" s="23">
        <v>49</v>
      </c>
      <c r="B42" s="26">
        <v>4.16</v>
      </c>
      <c r="C42" s="25">
        <v>4.75</v>
      </c>
      <c r="D42" s="25">
        <v>4.47</v>
      </c>
    </row>
    <row r="43" spans="1:4" x14ac:dyDescent="0.25">
      <c r="A43" s="23">
        <v>50</v>
      </c>
      <c r="B43" s="26">
        <v>3.63</v>
      </c>
      <c r="C43" s="25">
        <v>3.96</v>
      </c>
      <c r="D43" s="25">
        <v>4.26</v>
      </c>
    </row>
    <row r="44" spans="1:4" x14ac:dyDescent="0.25">
      <c r="A44" s="23">
        <v>51</v>
      </c>
      <c r="B44" s="26">
        <v>3.58</v>
      </c>
      <c r="C44" s="25">
        <v>3.55</v>
      </c>
      <c r="D44" s="25">
        <v>4.25</v>
      </c>
    </row>
    <row r="45" spans="1:4" x14ac:dyDescent="0.25">
      <c r="A45" s="23">
        <v>52</v>
      </c>
      <c r="B45" s="26">
        <v>3.55</v>
      </c>
      <c r="C45" s="25">
        <v>2.97</v>
      </c>
      <c r="D45" s="25">
        <v>4.4000000000000004</v>
      </c>
    </row>
    <row r="46" spans="1:4" x14ac:dyDescent="0.25">
      <c r="A46" s="23" t="s">
        <v>24</v>
      </c>
      <c r="B46" s="26">
        <v>3.58</v>
      </c>
      <c r="C46" s="25">
        <v>3.42</v>
      </c>
      <c r="D46" s="25">
        <v>4.2699999999999996</v>
      </c>
    </row>
    <row r="47" spans="1:4" x14ac:dyDescent="0.25">
      <c r="A47" s="23" t="s">
        <v>25</v>
      </c>
      <c r="B47" s="26">
        <v>3.62</v>
      </c>
      <c r="C47" s="25">
        <v>3.6</v>
      </c>
      <c r="D47" s="25">
        <v>4.12</v>
      </c>
    </row>
    <row r="48" spans="1:4" x14ac:dyDescent="0.25">
      <c r="A48" s="23" t="s">
        <v>26</v>
      </c>
      <c r="B48" s="26">
        <v>3.5</v>
      </c>
      <c r="C48" s="25">
        <v>3.56</v>
      </c>
      <c r="D48" s="25">
        <v>4.0999999999999996</v>
      </c>
    </row>
    <row r="49" spans="1:4" x14ac:dyDescent="0.25">
      <c r="A49" s="23" t="s">
        <v>27</v>
      </c>
      <c r="B49" s="26">
        <v>0</v>
      </c>
      <c r="C49" s="26">
        <v>3.6</v>
      </c>
      <c r="D49" s="26">
        <v>0</v>
      </c>
    </row>
    <row r="51" spans="1:4" x14ac:dyDescent="0.25">
      <c r="A51" s="18" t="s">
        <v>33</v>
      </c>
      <c r="B51" s="18"/>
      <c r="C51" s="18"/>
      <c r="D51" s="18"/>
    </row>
    <row r="52" spans="1:4" x14ac:dyDescent="0.25">
      <c r="A52" s="11" t="s">
        <v>23</v>
      </c>
      <c r="B52" s="10" t="s">
        <v>19</v>
      </c>
      <c r="C52" s="10" t="s">
        <v>16</v>
      </c>
      <c r="D52" s="10" t="s">
        <v>12</v>
      </c>
    </row>
    <row r="53" spans="1:4" x14ac:dyDescent="0.25">
      <c r="A53" s="23">
        <v>47</v>
      </c>
      <c r="B53" s="24">
        <v>5.58</v>
      </c>
      <c r="C53" s="24">
        <v>0</v>
      </c>
      <c r="D53" s="24">
        <v>5.47</v>
      </c>
    </row>
    <row r="54" spans="1:4" x14ac:dyDescent="0.25">
      <c r="A54" s="23">
        <v>48</v>
      </c>
      <c r="B54" s="24">
        <v>5.22</v>
      </c>
      <c r="C54" s="24">
        <v>5.17</v>
      </c>
      <c r="D54" s="24">
        <v>5.49</v>
      </c>
    </row>
    <row r="55" spans="1:4" x14ac:dyDescent="0.25">
      <c r="A55" s="23">
        <v>49</v>
      </c>
      <c r="B55" s="24">
        <v>4.5599999999999996</v>
      </c>
      <c r="C55" s="24">
        <v>5.19</v>
      </c>
      <c r="D55" s="24">
        <v>4.8899999999999997</v>
      </c>
    </row>
    <row r="56" spans="1:4" x14ac:dyDescent="0.25">
      <c r="A56" s="23">
        <v>50</v>
      </c>
      <c r="B56" s="24">
        <v>4.01</v>
      </c>
      <c r="C56" s="24">
        <v>4.47</v>
      </c>
      <c r="D56" s="24">
        <v>4.7</v>
      </c>
    </row>
    <row r="57" spans="1:4" x14ac:dyDescent="0.25">
      <c r="A57" s="23">
        <v>51</v>
      </c>
      <c r="B57" s="24">
        <v>3.95</v>
      </c>
      <c r="C57" s="24">
        <v>3.94</v>
      </c>
      <c r="D57" s="24">
        <v>4.8099999999999996</v>
      </c>
    </row>
    <row r="58" spans="1:4" x14ac:dyDescent="0.25">
      <c r="A58" s="23">
        <v>52</v>
      </c>
      <c r="B58" s="24">
        <v>3.97</v>
      </c>
      <c r="C58" s="24">
        <v>3.5</v>
      </c>
      <c r="D58" s="24">
        <v>4.8099999999999996</v>
      </c>
    </row>
    <row r="59" spans="1:4" x14ac:dyDescent="0.25">
      <c r="A59" s="23" t="s">
        <v>24</v>
      </c>
      <c r="B59" s="24">
        <v>3.98</v>
      </c>
      <c r="C59" s="24">
        <v>3.97</v>
      </c>
      <c r="D59" s="24">
        <v>4.9800000000000004</v>
      </c>
    </row>
    <row r="60" spans="1:4" x14ac:dyDescent="0.25">
      <c r="A60" s="23" t="s">
        <v>25</v>
      </c>
      <c r="B60" s="24">
        <v>3.95</v>
      </c>
      <c r="C60" s="24">
        <v>4.07</v>
      </c>
      <c r="D60" s="24">
        <v>4.5999999999999996</v>
      </c>
    </row>
    <row r="61" spans="1:4" x14ac:dyDescent="0.25">
      <c r="A61" s="23" t="s">
        <v>26</v>
      </c>
      <c r="B61" s="24">
        <v>3.95</v>
      </c>
      <c r="C61" s="24">
        <v>4.0999999999999996</v>
      </c>
      <c r="D61" s="24">
        <v>4.4400000000000004</v>
      </c>
    </row>
    <row r="62" spans="1:4" x14ac:dyDescent="0.25">
      <c r="A62" s="23" t="s">
        <v>27</v>
      </c>
      <c r="B62" s="24">
        <v>0</v>
      </c>
      <c r="C62" s="24">
        <v>4.0999999999999996</v>
      </c>
      <c r="D62" s="24">
        <v>0</v>
      </c>
    </row>
  </sheetData>
  <mergeCells count="6">
    <mergeCell ref="A38:D38"/>
    <mergeCell ref="A51:D51"/>
    <mergeCell ref="B15:C15"/>
    <mergeCell ref="B26:C26"/>
    <mergeCell ref="A2:C2"/>
    <mergeCell ref="B4:C4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Achats</vt:lpstr>
      <vt:lpstr>Prix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Marialejandra SEIJAS RAMIREZ</dc:creator>
  <cp:lastModifiedBy>Marialejandra SEIJAS RAMIREZ</cp:lastModifiedBy>
  <dcterms:created xsi:type="dcterms:W3CDTF">2022-11-22T13:54:40Z</dcterms:created>
  <dcterms:modified xsi:type="dcterms:W3CDTF">2022-11-28T14:53:43Z</dcterms:modified>
</cp:coreProperties>
</file>