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4344" windowHeight="7764"/>
  </bookViews>
  <sheets>
    <sheet name="Feuil2" sheetId="2" r:id="rId1"/>
  </sheets>
  <definedNames>
    <definedName name="year">Feuil2!$C$6:$D$17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" i="2" l="1"/>
  <c r="Y25" i="2"/>
  <c r="Z25" i="2"/>
  <c r="AA25" i="2"/>
  <c r="AB25" i="2"/>
  <c r="AC25" i="2"/>
  <c r="AD25" i="2"/>
  <c r="AE25" i="2"/>
  <c r="AF25" i="2"/>
  <c r="AG25" i="2"/>
  <c r="AH25" i="2"/>
  <c r="X26" i="2"/>
  <c r="Y26" i="2"/>
  <c r="Z26" i="2"/>
  <c r="AA26" i="2"/>
  <c r="AB26" i="2"/>
  <c r="AC26" i="2"/>
  <c r="AD26" i="2"/>
  <c r="AE26" i="2"/>
  <c r="AF26" i="2"/>
  <c r="AG26" i="2"/>
  <c r="AH26" i="2"/>
  <c r="X27" i="2"/>
  <c r="Y27" i="2"/>
  <c r="Z27" i="2"/>
  <c r="AA27" i="2"/>
  <c r="AB27" i="2"/>
  <c r="AC27" i="2"/>
  <c r="AD27" i="2"/>
  <c r="AE27" i="2"/>
  <c r="AF27" i="2"/>
  <c r="AG27" i="2"/>
  <c r="AH27" i="2"/>
  <c r="X28" i="2"/>
  <c r="Y28" i="2"/>
  <c r="Z28" i="2"/>
  <c r="AA28" i="2"/>
  <c r="AB28" i="2"/>
  <c r="AC28" i="2"/>
  <c r="AD28" i="2"/>
  <c r="AE28" i="2"/>
  <c r="AF28" i="2"/>
  <c r="AG28" i="2"/>
  <c r="AH28" i="2"/>
  <c r="X29" i="2"/>
  <c r="Y29" i="2"/>
  <c r="Z29" i="2"/>
  <c r="AA29" i="2"/>
  <c r="AB29" i="2"/>
  <c r="AC29" i="2"/>
  <c r="AD29" i="2"/>
  <c r="AE29" i="2"/>
  <c r="AF29" i="2"/>
  <c r="AG29" i="2"/>
  <c r="AH29" i="2"/>
  <c r="X30" i="2"/>
  <c r="Y30" i="2"/>
  <c r="Z30" i="2"/>
  <c r="AA30" i="2"/>
  <c r="AB30" i="2"/>
  <c r="AC30" i="2"/>
  <c r="AD30" i="2"/>
  <c r="AE30" i="2"/>
  <c r="AF30" i="2"/>
  <c r="AG30" i="2"/>
  <c r="AH30" i="2"/>
  <c r="X31" i="2"/>
  <c r="Y31" i="2"/>
  <c r="Z31" i="2"/>
  <c r="AA31" i="2"/>
  <c r="AB31" i="2"/>
  <c r="AC31" i="2"/>
  <c r="AD31" i="2"/>
  <c r="AE31" i="2"/>
  <c r="AF31" i="2"/>
  <c r="AG31" i="2"/>
  <c r="AH31" i="2"/>
  <c r="X32" i="2"/>
  <c r="Y32" i="2"/>
  <c r="Z32" i="2"/>
  <c r="AA32" i="2"/>
  <c r="AB32" i="2"/>
  <c r="AC32" i="2"/>
  <c r="AD32" i="2"/>
  <c r="AE32" i="2"/>
  <c r="AF32" i="2"/>
  <c r="AG32" i="2"/>
  <c r="AH32" i="2"/>
  <c r="X33" i="2"/>
  <c r="Y33" i="2"/>
  <c r="Z33" i="2"/>
  <c r="AA33" i="2"/>
  <c r="AB33" i="2"/>
  <c r="AC33" i="2"/>
  <c r="AD33" i="2"/>
  <c r="AE33" i="2"/>
  <c r="AF33" i="2"/>
  <c r="AG33" i="2"/>
  <c r="AH33" i="2"/>
  <c r="X34" i="2"/>
  <c r="Y34" i="2"/>
  <c r="Z34" i="2"/>
  <c r="AA34" i="2"/>
  <c r="AB34" i="2"/>
  <c r="AC34" i="2"/>
  <c r="AD34" i="2"/>
  <c r="AE34" i="2"/>
  <c r="AF34" i="2"/>
  <c r="AG34" i="2"/>
  <c r="AH34" i="2"/>
  <c r="X35" i="2"/>
  <c r="Y35" i="2"/>
  <c r="Z35" i="2"/>
  <c r="AA35" i="2"/>
  <c r="AB35" i="2"/>
  <c r="AC35" i="2"/>
  <c r="AD35" i="2"/>
  <c r="AE35" i="2"/>
  <c r="AF35" i="2"/>
  <c r="AG35" i="2"/>
  <c r="AH35" i="2"/>
  <c r="X36" i="2"/>
  <c r="Y36" i="2"/>
  <c r="Z36" i="2"/>
  <c r="AA36" i="2"/>
  <c r="AB36" i="2"/>
  <c r="AC36" i="2"/>
  <c r="AD36" i="2"/>
  <c r="AE36" i="2"/>
  <c r="AF36" i="2"/>
  <c r="AG36" i="2"/>
  <c r="AH36" i="2"/>
  <c r="X37" i="2"/>
  <c r="Y37" i="2"/>
  <c r="Z37" i="2"/>
  <c r="AA37" i="2"/>
  <c r="AB37" i="2"/>
  <c r="AC37" i="2"/>
  <c r="AD37" i="2"/>
  <c r="AE37" i="2"/>
  <c r="AF37" i="2"/>
  <c r="AG37" i="2"/>
  <c r="AH37" i="2"/>
  <c r="X38" i="2"/>
  <c r="Y38" i="2"/>
  <c r="Z38" i="2"/>
  <c r="AA38" i="2"/>
  <c r="AB38" i="2"/>
  <c r="AC38" i="2"/>
  <c r="AD38" i="2"/>
  <c r="AE38" i="2"/>
  <c r="AF38" i="2"/>
  <c r="AG38" i="2"/>
  <c r="AH38" i="2"/>
  <c r="X39" i="2"/>
  <c r="Y39" i="2"/>
  <c r="Z39" i="2"/>
  <c r="AA39" i="2"/>
  <c r="AB39" i="2"/>
  <c r="AC39" i="2"/>
  <c r="AD39" i="2"/>
  <c r="AE39" i="2"/>
  <c r="AF39" i="2"/>
  <c r="AG39" i="2"/>
  <c r="AH39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25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D7" i="2" l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H25" i="2" l="1"/>
  <c r="I29" i="2"/>
  <c r="H29" i="2"/>
  <c r="G29" i="2"/>
  <c r="I25" i="2"/>
  <c r="G25" i="2"/>
  <c r="AI25" i="2" s="1"/>
  <c r="AI40" i="2" s="1"/>
</calcChain>
</file>

<file path=xl/sharedStrings.xml><?xml version="1.0" encoding="utf-8"?>
<sst xmlns="http://schemas.openxmlformats.org/spreadsheetml/2006/main" count="41" uniqueCount="27">
  <si>
    <t xml:space="preserve">Frais marketing </t>
  </si>
  <si>
    <t>Mars</t>
  </si>
  <si>
    <t>Mai</t>
  </si>
  <si>
    <t>Juin</t>
  </si>
  <si>
    <t>Août</t>
  </si>
  <si>
    <t xml:space="preserve">PARTIE VARIABLE </t>
  </si>
  <si>
    <t>FRAIS MARKETING</t>
  </si>
  <si>
    <t>Mois/Coûts</t>
  </si>
  <si>
    <t>Date d'échéance (N)</t>
  </si>
  <si>
    <t>N-1 mois</t>
  </si>
  <si>
    <t>N-2 mois</t>
  </si>
  <si>
    <t>N-3 mois</t>
  </si>
  <si>
    <t>total</t>
  </si>
  <si>
    <t>Mois/NB d'achat</t>
  </si>
  <si>
    <t>DECOTE</t>
  </si>
  <si>
    <t>N° du magasin</t>
  </si>
  <si>
    <t>Janv</t>
  </si>
  <si>
    <t>Fevr</t>
  </si>
  <si>
    <t>Avr.</t>
  </si>
  <si>
    <t>Juil.</t>
  </si>
  <si>
    <t>Sept.</t>
  </si>
  <si>
    <t>Oct.</t>
  </si>
  <si>
    <t>Nov.</t>
  </si>
  <si>
    <t>Déc.</t>
  </si>
  <si>
    <t xml:space="preserve">Date ouverture </t>
  </si>
  <si>
    <t>Year</t>
  </si>
  <si>
    <t>Année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</si>
</sst>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6" formatCode="dd/mm/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5"/>
      <color theme="0"/>
      <name val="Calibri"/>
      <family val="2"/>
    </font>
    <font>
      <b/>
      <sz val="15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7" tint="-0.249977111117893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09B5B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9B5B5"/>
      </patternFill>
    </fill>
    <fill>
      <patternFill patternType="solid">
        <fgColor rgb="FF7030A0"/>
        <bgColor rgb="FF09B5B5"/>
      </patternFill>
    </fill>
    <fill>
      <patternFill patternType="solid">
        <fgColor theme="8" tint="0.79998168889431442"/>
        <bgColor rgb="FF09B5B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rgb="FF09B5B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3" fillId="7" borderId="0" xfId="0" applyNumberFormat="1" applyFont="1" applyFill="1" applyAlignment="1">
      <alignment horizontal="center"/>
    </xf>
    <xf numFmtId="0" fontId="3" fillId="7" borderId="0" xfId="0" applyFont="1" applyFill="1"/>
    <xf numFmtId="0" fontId="4" fillId="7" borderId="0" xfId="0" applyFont="1" applyFill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6" fontId="2" fillId="0" borderId="14" xfId="0" applyNumberFormat="1" applyFont="1" applyBorder="1" applyAlignment="1">
      <alignment horizontal="center"/>
    </xf>
    <xf numFmtId="166" fontId="2" fillId="0" borderId="15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8" fillId="10" borderId="3" xfId="0" applyFont="1" applyFill="1" applyBorder="1" applyAlignment="1">
      <alignment horizontal="center" vertical="center" wrapText="1"/>
    </xf>
    <xf numFmtId="0" fontId="9" fillId="9" borderId="3" xfId="0" applyNumberFormat="1" applyFont="1" applyFill="1" applyBorder="1" applyAlignment="1">
      <alignment horizontal="center"/>
    </xf>
    <xf numFmtId="2" fontId="5" fillId="0" borderId="1" xfId="0" applyNumberFormat="1" applyFont="1" applyBorder="1"/>
    <xf numFmtId="164" fontId="5" fillId="0" borderId="7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/>
    <xf numFmtId="2" fontId="5" fillId="0" borderId="9" xfId="0" applyNumberFormat="1" applyFont="1" applyBorder="1"/>
    <xf numFmtId="164" fontId="5" fillId="4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335281</xdr:colOff>
      <xdr:row>9</xdr:row>
      <xdr:rowOff>25746</xdr:rowOff>
    </xdr:from>
    <xdr:to>
      <xdr:col>9</xdr:col>
      <xdr:colOff>60961</xdr:colOff>
      <xdr:row>15</xdr:row>
      <xdr:rowOff>83658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621" y="1191606"/>
          <a:ext cx="2887980" cy="1155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40"/>
  <sheetViews>
    <sheetView tabSelected="1" topLeftCell="C2" zoomScaleNormal="100" workbookViewId="0">
      <pane ySplit="3" topLeftCell="A18" activePane="bottomLeft" state="frozen"/>
      <selection activeCell="C2" sqref="C2"/>
      <selection pane="bottomLeft" activeCell="AH16" sqref="AH16"/>
    </sheetView>
  </sheetViews>
  <sheetFormatPr baseColWidth="10" defaultRowHeight="14.4" x14ac:dyDescent="0.3"/>
  <cols>
    <col min="1" max="2" width="0" hidden="1" customWidth="1"/>
    <col min="3" max="3" width="7.77734375" customWidth="1"/>
    <col min="4" max="4" width="9.6640625" customWidth="1"/>
    <col min="5" max="5" width="10.6640625" customWidth="1"/>
    <col min="6" max="6" width="6.44140625" customWidth="1"/>
    <col min="7" max="9" width="9.6640625" customWidth="1"/>
    <col min="10" max="11" width="5.5546875" customWidth="1"/>
    <col min="12" max="18" width="5.5546875" hidden="1" customWidth="1"/>
    <col min="19" max="21" width="5.5546875" customWidth="1"/>
    <col min="22" max="22" width="1.44140625" customWidth="1"/>
    <col min="23" max="24" width="5.5546875" customWidth="1"/>
    <col min="25" max="31" width="5.5546875" hidden="1" customWidth="1"/>
    <col min="32" max="34" width="5.5546875" customWidth="1"/>
    <col min="35" max="35" width="8.88671875" customWidth="1"/>
  </cols>
  <sheetData>
    <row r="1" spans="3:8" hidden="1" x14ac:dyDescent="0.3"/>
    <row r="2" spans="3:8" ht="19.8" x14ac:dyDescent="0.4">
      <c r="C2" s="6"/>
      <c r="D2" s="7" t="s">
        <v>14</v>
      </c>
      <c r="E2" s="6"/>
      <c r="F2" s="7" t="s">
        <v>6</v>
      </c>
      <c r="G2" s="8"/>
      <c r="H2" s="8"/>
    </row>
    <row r="3" spans="3:8" hidden="1" x14ac:dyDescent="0.3"/>
    <row r="4" spans="3:8" hidden="1" x14ac:dyDescent="0.3"/>
    <row r="5" spans="3:8" x14ac:dyDescent="0.3">
      <c r="C5" s="1" t="s">
        <v>25</v>
      </c>
      <c r="D5" s="16" t="s">
        <v>0</v>
      </c>
    </row>
    <row r="6" spans="3:8" x14ac:dyDescent="0.3">
      <c r="C6" s="1">
        <v>1</v>
      </c>
      <c r="D6" s="2">
        <v>0.2</v>
      </c>
    </row>
    <row r="7" spans="3:8" x14ac:dyDescent="0.3">
      <c r="C7" s="1">
        <v>2</v>
      </c>
      <c r="D7" s="2">
        <f>D6-(D6*10%)</f>
        <v>0.18</v>
      </c>
    </row>
    <row r="8" spans="3:8" x14ac:dyDescent="0.3">
      <c r="C8" s="1">
        <v>3</v>
      </c>
      <c r="D8" s="2">
        <f t="shared" ref="D8:D17" si="0">D7-(D7*10%)</f>
        <v>0.16200000000000001</v>
      </c>
    </row>
    <row r="9" spans="3:8" x14ac:dyDescent="0.3">
      <c r="C9" s="1">
        <v>4</v>
      </c>
      <c r="D9" s="2">
        <f t="shared" si="0"/>
        <v>0.14580000000000001</v>
      </c>
    </row>
    <row r="10" spans="3:8" x14ac:dyDescent="0.3">
      <c r="C10" s="1">
        <v>5</v>
      </c>
      <c r="D10" s="2">
        <f t="shared" si="0"/>
        <v>0.13122</v>
      </c>
    </row>
    <row r="11" spans="3:8" x14ac:dyDescent="0.3">
      <c r="C11" s="1">
        <v>6</v>
      </c>
      <c r="D11" s="2">
        <f t="shared" si="0"/>
        <v>0.11809800000000001</v>
      </c>
    </row>
    <row r="12" spans="3:8" x14ac:dyDescent="0.3">
      <c r="C12" s="1">
        <v>7</v>
      </c>
      <c r="D12" s="2">
        <f t="shared" si="0"/>
        <v>0.1062882</v>
      </c>
    </row>
    <row r="13" spans="3:8" x14ac:dyDescent="0.3">
      <c r="C13" s="1">
        <v>8</v>
      </c>
      <c r="D13" s="2">
        <f t="shared" si="0"/>
        <v>9.5659380000000002E-2</v>
      </c>
    </row>
    <row r="14" spans="3:8" x14ac:dyDescent="0.3">
      <c r="C14" s="1">
        <v>9</v>
      </c>
      <c r="D14" s="2">
        <f t="shared" si="0"/>
        <v>8.6093442000000006E-2</v>
      </c>
    </row>
    <row r="15" spans="3:8" x14ac:dyDescent="0.3">
      <c r="C15" s="1">
        <v>10</v>
      </c>
      <c r="D15" s="2">
        <f>D14-(D14*10%)</f>
        <v>7.7484097800000012E-2</v>
      </c>
    </row>
    <row r="16" spans="3:8" x14ac:dyDescent="0.3">
      <c r="C16" s="1">
        <v>11</v>
      </c>
      <c r="D16" s="2">
        <f t="shared" si="0"/>
        <v>6.9735688020000006E-2</v>
      </c>
    </row>
    <row r="17" spans="3:35" x14ac:dyDescent="0.3">
      <c r="C17" s="1">
        <v>12</v>
      </c>
      <c r="D17" s="2">
        <f t="shared" si="0"/>
        <v>6.2762119218000012E-2</v>
      </c>
    </row>
    <row r="18" spans="3:35" x14ac:dyDescent="0.3">
      <c r="C18" s="3"/>
    </row>
    <row r="19" spans="3:35" ht="19.8" x14ac:dyDescent="0.4">
      <c r="C19" s="6"/>
      <c r="D19" s="7" t="s">
        <v>5</v>
      </c>
      <c r="E19" s="6"/>
      <c r="F19" s="7" t="s">
        <v>6</v>
      </c>
      <c r="G19" s="8"/>
      <c r="H19" s="8"/>
      <c r="I19" s="8"/>
      <c r="J19" s="8"/>
      <c r="K19" s="8"/>
      <c r="L19" s="8"/>
      <c r="M19" s="8"/>
      <c r="N19" s="8"/>
      <c r="O19" s="8"/>
    </row>
    <row r="20" spans="3:35" hidden="1" x14ac:dyDescent="0.3"/>
    <row r="21" spans="3:35" hidden="1" x14ac:dyDescent="0.3"/>
    <row r="22" spans="3:35" hidden="1" x14ac:dyDescent="0.3">
      <c r="I22" s="9" t="s">
        <v>13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1"/>
      <c r="V22" s="12" t="s">
        <v>7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3:35" hidden="1" x14ac:dyDescent="0.3">
      <c r="I23" s="4">
        <v>1</v>
      </c>
      <c r="J23" s="4">
        <v>2</v>
      </c>
      <c r="K23" s="4">
        <v>3</v>
      </c>
      <c r="L23" s="4">
        <v>4</v>
      </c>
      <c r="M23" s="4">
        <v>5</v>
      </c>
      <c r="N23" s="4">
        <v>6</v>
      </c>
      <c r="O23" s="4">
        <v>7</v>
      </c>
      <c r="P23" s="4">
        <v>8</v>
      </c>
      <c r="Q23" s="4">
        <v>9</v>
      </c>
      <c r="R23" s="4">
        <v>10</v>
      </c>
      <c r="S23" s="4">
        <v>11</v>
      </c>
      <c r="T23" s="4">
        <v>12</v>
      </c>
      <c r="V23" s="5">
        <v>1</v>
      </c>
      <c r="W23" s="5">
        <v>2</v>
      </c>
      <c r="X23" s="5">
        <v>3</v>
      </c>
      <c r="Y23" s="5">
        <v>4</v>
      </c>
      <c r="Z23" s="5">
        <v>5</v>
      </c>
      <c r="AA23" s="5">
        <v>6</v>
      </c>
      <c r="AB23" s="5">
        <v>7</v>
      </c>
      <c r="AC23" s="5">
        <v>8</v>
      </c>
      <c r="AD23" s="5">
        <v>9</v>
      </c>
      <c r="AE23" s="5">
        <v>10</v>
      </c>
      <c r="AF23" s="5">
        <v>11</v>
      </c>
      <c r="AG23" s="5">
        <v>12</v>
      </c>
    </row>
    <row r="24" spans="3:35" s="14" customFormat="1" ht="42" customHeight="1" x14ac:dyDescent="0.3">
      <c r="C24" s="13" t="s">
        <v>15</v>
      </c>
      <c r="D24" s="13" t="s">
        <v>24</v>
      </c>
      <c r="E24" s="23" t="s">
        <v>8</v>
      </c>
      <c r="F24" s="40" t="s">
        <v>26</v>
      </c>
      <c r="G24" s="31" t="s">
        <v>9</v>
      </c>
      <c r="H24" s="13" t="s">
        <v>10</v>
      </c>
      <c r="I24" s="32" t="s">
        <v>11</v>
      </c>
      <c r="J24" s="27" t="s">
        <v>16</v>
      </c>
      <c r="K24" s="13" t="s">
        <v>17</v>
      </c>
      <c r="L24" s="13" t="s">
        <v>1</v>
      </c>
      <c r="M24" s="13" t="s">
        <v>18</v>
      </c>
      <c r="N24" s="13" t="s">
        <v>2</v>
      </c>
      <c r="O24" s="13" t="s">
        <v>3</v>
      </c>
      <c r="P24" s="13" t="s">
        <v>19</v>
      </c>
      <c r="Q24" s="13" t="s">
        <v>4</v>
      </c>
      <c r="R24" s="13" t="s">
        <v>20</v>
      </c>
      <c r="S24" s="13" t="s">
        <v>21</v>
      </c>
      <c r="T24" s="13" t="s">
        <v>22</v>
      </c>
      <c r="U24" s="13" t="s">
        <v>23</v>
      </c>
      <c r="W24" s="15" t="s">
        <v>16</v>
      </c>
      <c r="X24" s="15" t="s">
        <v>17</v>
      </c>
      <c r="Y24" s="15" t="s">
        <v>1</v>
      </c>
      <c r="Z24" s="15" t="s">
        <v>18</v>
      </c>
      <c r="AA24" s="15" t="s">
        <v>2</v>
      </c>
      <c r="AB24" s="15" t="s">
        <v>3</v>
      </c>
      <c r="AC24" s="15" t="s">
        <v>19</v>
      </c>
      <c r="AD24" s="15" t="s">
        <v>4</v>
      </c>
      <c r="AE24" s="15" t="s">
        <v>20</v>
      </c>
      <c r="AF24" s="15" t="s">
        <v>21</v>
      </c>
      <c r="AG24" s="15" t="s">
        <v>22</v>
      </c>
      <c r="AH24" s="19" t="s">
        <v>23</v>
      </c>
      <c r="AI24" s="20" t="s">
        <v>12</v>
      </c>
    </row>
    <row r="25" spans="3:35" ht="15.6" x14ac:dyDescent="0.3">
      <c r="C25" s="1">
        <v>1</v>
      </c>
      <c r="D25" s="21">
        <v>44866</v>
      </c>
      <c r="E25" s="24">
        <v>44958</v>
      </c>
      <c r="F25" s="41">
        <f t="shared" ref="F25:F39" si="1">IF(E25="",0,YEAR(E25)-YEAR(D25))</f>
        <v>1</v>
      </c>
      <c r="G25" s="33">
        <f>EDATE(E25,-1)</f>
        <v>44927</v>
      </c>
      <c r="H25" s="21">
        <f>EDATE(E25,-2)</f>
        <v>44896</v>
      </c>
      <c r="I25" s="34">
        <f>EDATE(E25,-3)</f>
        <v>44866</v>
      </c>
      <c r="J25" s="28">
        <v>3</v>
      </c>
      <c r="K25" s="1"/>
      <c r="L25" s="1"/>
      <c r="M25" s="1"/>
      <c r="N25" s="1"/>
      <c r="O25" s="1"/>
      <c r="P25" s="1"/>
      <c r="Q25" s="1"/>
      <c r="R25" s="1"/>
      <c r="S25" s="1"/>
      <c r="T25" s="1">
        <v>4</v>
      </c>
      <c r="U25" s="1">
        <v>5</v>
      </c>
      <c r="W25" s="42">
        <f>IF(J25="",0,J25*VLOOKUP($F25,year,2,0))</f>
        <v>0.60000000000000009</v>
      </c>
      <c r="X25" s="42">
        <f>IF(K25="",0,K25*VLOOKUP($F25,year,2,0))</f>
        <v>0</v>
      </c>
      <c r="Y25" s="42">
        <f>IF(L25="",0,L25*VLOOKUP($F25,year,2,0))</f>
        <v>0</v>
      </c>
      <c r="Z25" s="42">
        <f>IF(M25="",0,M25*VLOOKUP($F25,year,2,0))</f>
        <v>0</v>
      </c>
      <c r="AA25" s="42">
        <f>IF(N25="",0,N25*VLOOKUP($F25,year,2,0))</f>
        <v>0</v>
      </c>
      <c r="AB25" s="42">
        <f>IF(O25="",0,O25*VLOOKUP($F25,year,2,0))</f>
        <v>0</v>
      </c>
      <c r="AC25" s="42">
        <f>IF(P25="",0,P25*VLOOKUP($F25,year,2,0))</f>
        <v>0</v>
      </c>
      <c r="AD25" s="42">
        <f>IF(Q25="",0,Q25*VLOOKUP($F25,year,2,0))</f>
        <v>0</v>
      </c>
      <c r="AE25" s="42">
        <f>IF(R25="",0,R25*VLOOKUP($F25,year,2,0))</f>
        <v>0</v>
      </c>
      <c r="AF25" s="42">
        <f>IF(S25="",0,S25*VLOOKUP($F25,year,2,0))</f>
        <v>0</v>
      </c>
      <c r="AG25" s="42">
        <f>IF(T25="",0,T25*VLOOKUP($F25,year,2,0))</f>
        <v>0.8</v>
      </c>
      <c r="AH25" s="42">
        <f>IF(U25="",0,U25*VLOOKUP($F25,year,2,0))</f>
        <v>1</v>
      </c>
      <c r="AI25" s="43">
        <f>SUM(W25:AH25)</f>
        <v>2.4000000000000004</v>
      </c>
    </row>
    <row r="26" spans="3:35" ht="15.6" x14ac:dyDescent="0.3">
      <c r="C26" s="1">
        <v>2</v>
      </c>
      <c r="D26" s="21">
        <v>45261</v>
      </c>
      <c r="E26" s="24"/>
      <c r="F26" s="41">
        <f t="shared" si="1"/>
        <v>0</v>
      </c>
      <c r="G26" s="33"/>
      <c r="H26" s="21"/>
      <c r="I26" s="34"/>
      <c r="J26" s="2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W26" s="42">
        <f>IF(J26="",0,J26*VLOOKUP($F26,year,2,0))</f>
        <v>0</v>
      </c>
      <c r="X26" s="42">
        <f>IF(K26="",0,K26*VLOOKUP($F26,year,2,0))</f>
        <v>0</v>
      </c>
      <c r="Y26" s="42">
        <f>IF(L26="",0,L26*VLOOKUP($F26,year,2,0))</f>
        <v>0</v>
      </c>
      <c r="Z26" s="42">
        <f>IF(M26="",0,M26*VLOOKUP($F26,year,2,0))</f>
        <v>0</v>
      </c>
      <c r="AA26" s="42">
        <f>IF(N26="",0,N26*VLOOKUP($F26,year,2,0))</f>
        <v>0</v>
      </c>
      <c r="AB26" s="42">
        <f>IF(O26="",0,O26*VLOOKUP($F26,year,2,0))</f>
        <v>0</v>
      </c>
      <c r="AC26" s="42">
        <f>IF(P26="",0,P26*VLOOKUP($F26,year,2,0))</f>
        <v>0</v>
      </c>
      <c r="AD26" s="42">
        <f>IF(Q26="",0,Q26*VLOOKUP($F26,year,2,0))</f>
        <v>0</v>
      </c>
      <c r="AE26" s="42">
        <f>IF(R26="",0,R26*VLOOKUP($F26,year,2,0))</f>
        <v>0</v>
      </c>
      <c r="AF26" s="42">
        <f>IF(S26="",0,S26*VLOOKUP($F26,year,2,0))</f>
        <v>0</v>
      </c>
      <c r="AG26" s="42">
        <f>IF(T26="",0,T26*VLOOKUP($F26,year,2,0))</f>
        <v>0</v>
      </c>
      <c r="AH26" s="42">
        <f>IF(U26="",0,U26*VLOOKUP($F26,year,2,0))</f>
        <v>0</v>
      </c>
      <c r="AI26" s="43">
        <f t="shared" ref="AI26:AI39" si="2">SUM(W26:AH26)</f>
        <v>0</v>
      </c>
    </row>
    <row r="27" spans="3:35" ht="15.6" x14ac:dyDescent="0.3">
      <c r="C27" s="1">
        <v>3</v>
      </c>
      <c r="D27" s="21">
        <v>45108</v>
      </c>
      <c r="E27" s="24"/>
      <c r="F27" s="41">
        <f t="shared" si="1"/>
        <v>0</v>
      </c>
      <c r="G27" s="33"/>
      <c r="H27" s="21"/>
      <c r="I27" s="34"/>
      <c r="J27" s="2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W27" s="42">
        <f>IF(J27="",0,J27*VLOOKUP($F27,year,2,0))</f>
        <v>0</v>
      </c>
      <c r="X27" s="42">
        <f>IF(K27="",0,K27*VLOOKUP($F27,year,2,0))</f>
        <v>0</v>
      </c>
      <c r="Y27" s="42">
        <f>IF(L27="",0,L27*VLOOKUP($F27,year,2,0))</f>
        <v>0</v>
      </c>
      <c r="Z27" s="42">
        <f>IF(M27="",0,M27*VLOOKUP($F27,year,2,0))</f>
        <v>0</v>
      </c>
      <c r="AA27" s="42">
        <f>IF(N27="",0,N27*VLOOKUP($F27,year,2,0))</f>
        <v>0</v>
      </c>
      <c r="AB27" s="42">
        <f>IF(O27="",0,O27*VLOOKUP($F27,year,2,0))</f>
        <v>0</v>
      </c>
      <c r="AC27" s="42">
        <f>IF(P27="",0,P27*VLOOKUP($F27,year,2,0))</f>
        <v>0</v>
      </c>
      <c r="AD27" s="42">
        <f>IF(Q27="",0,Q27*VLOOKUP($F27,year,2,0))</f>
        <v>0</v>
      </c>
      <c r="AE27" s="42">
        <f>IF(R27="",0,R27*VLOOKUP($F27,year,2,0))</f>
        <v>0</v>
      </c>
      <c r="AF27" s="42">
        <f>IF(S27="",0,S27*VLOOKUP($F27,year,2,0))</f>
        <v>0</v>
      </c>
      <c r="AG27" s="42">
        <f>IF(T27="",0,T27*VLOOKUP($F27,year,2,0))</f>
        <v>0</v>
      </c>
      <c r="AH27" s="42">
        <f>IF(U27="",0,U27*VLOOKUP($F27,year,2,0))</f>
        <v>0</v>
      </c>
      <c r="AI27" s="43">
        <f t="shared" si="2"/>
        <v>0</v>
      </c>
    </row>
    <row r="28" spans="3:35" ht="15.6" x14ac:dyDescent="0.3">
      <c r="C28" s="1">
        <v>4</v>
      </c>
      <c r="D28" s="21">
        <v>45323</v>
      </c>
      <c r="E28" s="24"/>
      <c r="F28" s="41">
        <f t="shared" si="1"/>
        <v>0</v>
      </c>
      <c r="G28" s="33"/>
      <c r="H28" s="21"/>
      <c r="I28" s="34"/>
      <c r="J28" s="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W28" s="42">
        <f>IF(J28="",0,J28*VLOOKUP($F28,year,2,0))</f>
        <v>0</v>
      </c>
      <c r="X28" s="42">
        <f>IF(K28="",0,K28*VLOOKUP($F28,year,2,0))</f>
        <v>0</v>
      </c>
      <c r="Y28" s="42">
        <f>IF(L28="",0,L28*VLOOKUP($F28,year,2,0))</f>
        <v>0</v>
      </c>
      <c r="Z28" s="42">
        <f>IF(M28="",0,M28*VLOOKUP($F28,year,2,0))</f>
        <v>0</v>
      </c>
      <c r="AA28" s="42">
        <f>IF(N28="",0,N28*VLOOKUP($F28,year,2,0))</f>
        <v>0</v>
      </c>
      <c r="AB28" s="42">
        <f>IF(O28="",0,O28*VLOOKUP($F28,year,2,0))</f>
        <v>0</v>
      </c>
      <c r="AC28" s="42">
        <f>IF(P28="",0,P28*VLOOKUP($F28,year,2,0))</f>
        <v>0</v>
      </c>
      <c r="AD28" s="42">
        <f>IF(Q28="",0,Q28*VLOOKUP($F28,year,2,0))</f>
        <v>0</v>
      </c>
      <c r="AE28" s="42">
        <f>IF(R28="",0,R28*VLOOKUP($F28,year,2,0))</f>
        <v>0</v>
      </c>
      <c r="AF28" s="42">
        <f>IF(S28="",0,S28*VLOOKUP($F28,year,2,0))</f>
        <v>0</v>
      </c>
      <c r="AG28" s="42">
        <f>IF(T28="",0,T28*VLOOKUP($F28,year,2,0))</f>
        <v>0</v>
      </c>
      <c r="AH28" s="42">
        <f>IF(U28="",0,U28*VLOOKUP($F28,year,2,0))</f>
        <v>0</v>
      </c>
      <c r="AI28" s="43">
        <f t="shared" si="2"/>
        <v>0</v>
      </c>
    </row>
    <row r="29" spans="3:35" ht="15.6" x14ac:dyDescent="0.3">
      <c r="C29" s="1">
        <v>5</v>
      </c>
      <c r="D29" s="21">
        <v>45078</v>
      </c>
      <c r="E29" s="24">
        <v>45809</v>
      </c>
      <c r="F29" s="41">
        <f t="shared" si="1"/>
        <v>2</v>
      </c>
      <c r="G29" s="33">
        <f>EDATE(E29,-3)</f>
        <v>45717</v>
      </c>
      <c r="H29" s="21">
        <f>EDATE(E29,-2)</f>
        <v>45748</v>
      </c>
      <c r="I29" s="34">
        <f>EDATE(E29,-1)</f>
        <v>45778</v>
      </c>
      <c r="J29" s="2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W29" s="42">
        <f>IF(J29="",0,J29*VLOOKUP($F29,year,2,0))</f>
        <v>0</v>
      </c>
      <c r="X29" s="42">
        <f>IF(K29="",0,K29*VLOOKUP($F29,year,2,0))</f>
        <v>0</v>
      </c>
      <c r="Y29" s="42">
        <f>IF(L29="",0,L29*VLOOKUP($F29,year,2,0))</f>
        <v>0</v>
      </c>
      <c r="Z29" s="42">
        <f>IF(M29="",0,M29*VLOOKUP($F29,year,2,0))</f>
        <v>0</v>
      </c>
      <c r="AA29" s="42">
        <f>IF(N29="",0,N29*VLOOKUP($F29,year,2,0))</f>
        <v>0</v>
      </c>
      <c r="AB29" s="42">
        <f>IF(O29="",0,O29*VLOOKUP($F29,year,2,0))</f>
        <v>0</v>
      </c>
      <c r="AC29" s="42">
        <f>IF(P29="",0,P29*VLOOKUP($F29,year,2,0))</f>
        <v>0</v>
      </c>
      <c r="AD29" s="42">
        <f>IF(Q29="",0,Q29*VLOOKUP($F29,year,2,0))</f>
        <v>0</v>
      </c>
      <c r="AE29" s="42">
        <f>IF(R29="",0,R29*VLOOKUP($F29,year,2,0))</f>
        <v>0</v>
      </c>
      <c r="AF29" s="42">
        <f>IF(S29="",0,S29*VLOOKUP($F29,year,2,0))</f>
        <v>0</v>
      </c>
      <c r="AG29" s="42">
        <f>IF(T29="",0,T29*VLOOKUP($F29,year,2,0))</f>
        <v>0</v>
      </c>
      <c r="AH29" s="42">
        <f>IF(U29="",0,U29*VLOOKUP($F29,year,2,0))</f>
        <v>0</v>
      </c>
      <c r="AI29" s="43">
        <f t="shared" si="2"/>
        <v>0</v>
      </c>
    </row>
    <row r="30" spans="3:35" ht="15.6" x14ac:dyDescent="0.3">
      <c r="C30" s="1">
        <v>6</v>
      </c>
      <c r="D30" s="21">
        <v>45108</v>
      </c>
      <c r="E30" s="24"/>
      <c r="F30" s="41">
        <f t="shared" si="1"/>
        <v>0</v>
      </c>
      <c r="G30" s="33"/>
      <c r="H30" s="21"/>
      <c r="I30" s="34"/>
      <c r="J30" s="2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W30" s="42">
        <f>IF(J30="",0,J30*VLOOKUP($F30,year,2,0))</f>
        <v>0</v>
      </c>
      <c r="X30" s="42">
        <f>IF(K30="",0,K30*VLOOKUP($F30,year,2,0))</f>
        <v>0</v>
      </c>
      <c r="Y30" s="42">
        <f>IF(L30="",0,L30*VLOOKUP($F30,year,2,0))</f>
        <v>0</v>
      </c>
      <c r="Z30" s="42">
        <f>IF(M30="",0,M30*VLOOKUP($F30,year,2,0))</f>
        <v>0</v>
      </c>
      <c r="AA30" s="42">
        <f>IF(N30="",0,N30*VLOOKUP($F30,year,2,0))</f>
        <v>0</v>
      </c>
      <c r="AB30" s="42">
        <f>IF(O30="",0,O30*VLOOKUP($F30,year,2,0))</f>
        <v>0</v>
      </c>
      <c r="AC30" s="42">
        <f>IF(P30="",0,P30*VLOOKUP($F30,year,2,0))</f>
        <v>0</v>
      </c>
      <c r="AD30" s="42">
        <f>IF(Q30="",0,Q30*VLOOKUP($F30,year,2,0))</f>
        <v>0</v>
      </c>
      <c r="AE30" s="42">
        <f>IF(R30="",0,R30*VLOOKUP($F30,year,2,0))</f>
        <v>0</v>
      </c>
      <c r="AF30" s="42">
        <f>IF(S30="",0,S30*VLOOKUP($F30,year,2,0))</f>
        <v>0</v>
      </c>
      <c r="AG30" s="42">
        <f>IF(T30="",0,T30*VLOOKUP($F30,year,2,0))</f>
        <v>0</v>
      </c>
      <c r="AH30" s="42">
        <f>IF(U30="",0,U30*VLOOKUP($F30,year,2,0))</f>
        <v>0</v>
      </c>
      <c r="AI30" s="43">
        <f t="shared" si="2"/>
        <v>0</v>
      </c>
    </row>
    <row r="31" spans="3:35" ht="15.6" x14ac:dyDescent="0.3">
      <c r="C31" s="1">
        <v>7</v>
      </c>
      <c r="D31" s="21">
        <v>45231</v>
      </c>
      <c r="E31" s="24"/>
      <c r="F31" s="41">
        <f t="shared" si="1"/>
        <v>0</v>
      </c>
      <c r="G31" s="33"/>
      <c r="H31" s="21"/>
      <c r="I31" s="34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W31" s="42">
        <f>IF(J31="",0,J31*VLOOKUP($F31,year,2,0))</f>
        <v>0</v>
      </c>
      <c r="X31" s="42">
        <f>IF(K31="",0,K31*VLOOKUP($F31,year,2,0))</f>
        <v>0</v>
      </c>
      <c r="Y31" s="42">
        <f>IF(L31="",0,L31*VLOOKUP($F31,year,2,0))</f>
        <v>0</v>
      </c>
      <c r="Z31" s="42">
        <f>IF(M31="",0,M31*VLOOKUP($F31,year,2,0))</f>
        <v>0</v>
      </c>
      <c r="AA31" s="42">
        <f>IF(N31="",0,N31*VLOOKUP($F31,year,2,0))</f>
        <v>0</v>
      </c>
      <c r="AB31" s="42">
        <f>IF(O31="",0,O31*VLOOKUP($F31,year,2,0))</f>
        <v>0</v>
      </c>
      <c r="AC31" s="42">
        <f>IF(P31="",0,P31*VLOOKUP($F31,year,2,0))</f>
        <v>0</v>
      </c>
      <c r="AD31" s="42">
        <f>IF(Q31="",0,Q31*VLOOKUP($F31,year,2,0))</f>
        <v>0</v>
      </c>
      <c r="AE31" s="42">
        <f>IF(R31="",0,R31*VLOOKUP($F31,year,2,0))</f>
        <v>0</v>
      </c>
      <c r="AF31" s="42">
        <f>IF(S31="",0,S31*VLOOKUP($F31,year,2,0))</f>
        <v>0</v>
      </c>
      <c r="AG31" s="42">
        <f>IF(T31="",0,T31*VLOOKUP($F31,year,2,0))</f>
        <v>0</v>
      </c>
      <c r="AH31" s="42">
        <f>IF(U31="",0,U31*VLOOKUP($F31,year,2,0))</f>
        <v>0</v>
      </c>
      <c r="AI31" s="43">
        <f t="shared" si="2"/>
        <v>0</v>
      </c>
    </row>
    <row r="32" spans="3:35" ht="15.6" x14ac:dyDescent="0.3">
      <c r="C32" s="1">
        <v>8</v>
      </c>
      <c r="D32" s="21">
        <v>45261</v>
      </c>
      <c r="E32" s="24"/>
      <c r="F32" s="41">
        <f t="shared" si="1"/>
        <v>0</v>
      </c>
      <c r="G32" s="33"/>
      <c r="H32" s="21"/>
      <c r="I32" s="34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W32" s="42">
        <f>IF(J32="",0,J32*VLOOKUP($F32,year,2,0))</f>
        <v>0</v>
      </c>
      <c r="X32" s="42">
        <f>IF(K32="",0,K32*VLOOKUP($F32,year,2,0))</f>
        <v>0</v>
      </c>
      <c r="Y32" s="42">
        <f>IF(L32="",0,L32*VLOOKUP($F32,year,2,0))</f>
        <v>0</v>
      </c>
      <c r="Z32" s="42">
        <f>IF(M32="",0,M32*VLOOKUP($F32,year,2,0))</f>
        <v>0</v>
      </c>
      <c r="AA32" s="42">
        <f>IF(N32="",0,N32*VLOOKUP($F32,year,2,0))</f>
        <v>0</v>
      </c>
      <c r="AB32" s="42">
        <f>IF(O32="",0,O32*VLOOKUP($F32,year,2,0))</f>
        <v>0</v>
      </c>
      <c r="AC32" s="42">
        <f>IF(P32="",0,P32*VLOOKUP($F32,year,2,0))</f>
        <v>0</v>
      </c>
      <c r="AD32" s="42">
        <f>IF(Q32="",0,Q32*VLOOKUP($F32,year,2,0))</f>
        <v>0</v>
      </c>
      <c r="AE32" s="42">
        <f>IF(R32="",0,R32*VLOOKUP($F32,year,2,0))</f>
        <v>0</v>
      </c>
      <c r="AF32" s="42">
        <f>IF(S32="",0,S32*VLOOKUP($F32,year,2,0))</f>
        <v>0</v>
      </c>
      <c r="AG32" s="42">
        <f>IF(T32="",0,T32*VLOOKUP($F32,year,2,0))</f>
        <v>0</v>
      </c>
      <c r="AH32" s="42">
        <f>IF(U32="",0,U32*VLOOKUP($F32,year,2,0))</f>
        <v>0</v>
      </c>
      <c r="AI32" s="43">
        <f t="shared" si="2"/>
        <v>0</v>
      </c>
    </row>
    <row r="33" spans="3:35" ht="15.6" x14ac:dyDescent="0.3">
      <c r="C33" s="1">
        <v>9</v>
      </c>
      <c r="D33" s="21">
        <v>45323</v>
      </c>
      <c r="E33" s="24"/>
      <c r="F33" s="41">
        <f t="shared" si="1"/>
        <v>0</v>
      </c>
      <c r="G33" s="33"/>
      <c r="H33" s="21"/>
      <c r="I33" s="34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W33" s="42">
        <f>IF(J33="",0,J33*VLOOKUP($F33,year,2,0))</f>
        <v>0</v>
      </c>
      <c r="X33" s="42">
        <f>IF(K33="",0,K33*VLOOKUP($F33,year,2,0))</f>
        <v>0</v>
      </c>
      <c r="Y33" s="42">
        <f>IF(L33="",0,L33*VLOOKUP($F33,year,2,0))</f>
        <v>0</v>
      </c>
      <c r="Z33" s="42">
        <f>IF(M33="",0,M33*VLOOKUP($F33,year,2,0))</f>
        <v>0</v>
      </c>
      <c r="AA33" s="42">
        <f>IF(N33="",0,N33*VLOOKUP($F33,year,2,0))</f>
        <v>0</v>
      </c>
      <c r="AB33" s="42">
        <f>IF(O33="",0,O33*VLOOKUP($F33,year,2,0))</f>
        <v>0</v>
      </c>
      <c r="AC33" s="42">
        <f>IF(P33="",0,P33*VLOOKUP($F33,year,2,0))</f>
        <v>0</v>
      </c>
      <c r="AD33" s="42">
        <f>IF(Q33="",0,Q33*VLOOKUP($F33,year,2,0))</f>
        <v>0</v>
      </c>
      <c r="AE33" s="42">
        <f>IF(R33="",0,R33*VLOOKUP($F33,year,2,0))</f>
        <v>0</v>
      </c>
      <c r="AF33" s="42">
        <f>IF(S33="",0,S33*VLOOKUP($F33,year,2,0))</f>
        <v>0</v>
      </c>
      <c r="AG33" s="42">
        <f>IF(T33="",0,T33*VLOOKUP($F33,year,2,0))</f>
        <v>0</v>
      </c>
      <c r="AH33" s="42">
        <f>IF(U33="",0,U33*VLOOKUP($F33,year,2,0))</f>
        <v>0</v>
      </c>
      <c r="AI33" s="43">
        <f t="shared" si="2"/>
        <v>0</v>
      </c>
    </row>
    <row r="34" spans="3:35" ht="15.6" x14ac:dyDescent="0.3">
      <c r="C34" s="1">
        <v>10</v>
      </c>
      <c r="D34" s="21">
        <v>45292</v>
      </c>
      <c r="E34" s="24"/>
      <c r="F34" s="41">
        <f t="shared" si="1"/>
        <v>0</v>
      </c>
      <c r="G34" s="33"/>
      <c r="H34" s="21"/>
      <c r="I34" s="34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W34" s="42">
        <f>IF(J34="",0,J34*VLOOKUP($F34,year,2,0))</f>
        <v>0</v>
      </c>
      <c r="X34" s="42">
        <f>IF(K34="",0,K34*VLOOKUP($F34,year,2,0))</f>
        <v>0</v>
      </c>
      <c r="Y34" s="42">
        <f>IF(L34="",0,L34*VLOOKUP($F34,year,2,0))</f>
        <v>0</v>
      </c>
      <c r="Z34" s="42">
        <f>IF(M34="",0,M34*VLOOKUP($F34,year,2,0))</f>
        <v>0</v>
      </c>
      <c r="AA34" s="42">
        <f>IF(N34="",0,N34*VLOOKUP($F34,year,2,0))</f>
        <v>0</v>
      </c>
      <c r="AB34" s="42">
        <f>IF(O34="",0,O34*VLOOKUP($F34,year,2,0))</f>
        <v>0</v>
      </c>
      <c r="AC34" s="42">
        <f>IF(P34="",0,P34*VLOOKUP($F34,year,2,0))</f>
        <v>0</v>
      </c>
      <c r="AD34" s="42">
        <f>IF(Q34="",0,Q34*VLOOKUP($F34,year,2,0))</f>
        <v>0</v>
      </c>
      <c r="AE34" s="42">
        <f>IF(R34="",0,R34*VLOOKUP($F34,year,2,0))</f>
        <v>0</v>
      </c>
      <c r="AF34" s="42">
        <f>IF(S34="",0,S34*VLOOKUP($F34,year,2,0))</f>
        <v>0</v>
      </c>
      <c r="AG34" s="42">
        <f>IF(T34="",0,T34*VLOOKUP($F34,year,2,0))</f>
        <v>0</v>
      </c>
      <c r="AH34" s="42">
        <f>IF(U34="",0,U34*VLOOKUP($F34,year,2,0))</f>
        <v>0</v>
      </c>
      <c r="AI34" s="43">
        <f t="shared" si="2"/>
        <v>0</v>
      </c>
    </row>
    <row r="35" spans="3:35" ht="15.6" x14ac:dyDescent="0.3">
      <c r="C35" s="1">
        <v>11</v>
      </c>
      <c r="D35" s="21">
        <v>45108</v>
      </c>
      <c r="E35" s="24"/>
      <c r="F35" s="41">
        <f t="shared" si="1"/>
        <v>0</v>
      </c>
      <c r="G35" s="33"/>
      <c r="H35" s="21"/>
      <c r="I35" s="34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42">
        <f>IF(J35="",0,J35*VLOOKUP($F35,year,2,0))</f>
        <v>0</v>
      </c>
      <c r="X35" s="42">
        <f>IF(K35="",0,K35*VLOOKUP($F35,year,2,0))</f>
        <v>0</v>
      </c>
      <c r="Y35" s="42">
        <f>IF(L35="",0,L35*VLOOKUP($F35,year,2,0))</f>
        <v>0</v>
      </c>
      <c r="Z35" s="42">
        <f>IF(M35="",0,M35*VLOOKUP($F35,year,2,0))</f>
        <v>0</v>
      </c>
      <c r="AA35" s="42">
        <f>IF(N35="",0,N35*VLOOKUP($F35,year,2,0))</f>
        <v>0</v>
      </c>
      <c r="AB35" s="42">
        <f>IF(O35="",0,O35*VLOOKUP($F35,year,2,0))</f>
        <v>0</v>
      </c>
      <c r="AC35" s="42">
        <f>IF(P35="",0,P35*VLOOKUP($F35,year,2,0))</f>
        <v>0</v>
      </c>
      <c r="AD35" s="42">
        <f>IF(Q35="",0,Q35*VLOOKUP($F35,year,2,0))</f>
        <v>0</v>
      </c>
      <c r="AE35" s="42">
        <f>IF(R35="",0,R35*VLOOKUP($F35,year,2,0))</f>
        <v>0</v>
      </c>
      <c r="AF35" s="42">
        <f>IF(S35="",0,S35*VLOOKUP($F35,year,2,0))</f>
        <v>0</v>
      </c>
      <c r="AG35" s="42">
        <f>IF(T35="",0,T35*VLOOKUP($F35,year,2,0))</f>
        <v>0</v>
      </c>
      <c r="AH35" s="42">
        <f>IF(U35="",0,U35*VLOOKUP($F35,year,2,0))</f>
        <v>0</v>
      </c>
      <c r="AI35" s="43">
        <f t="shared" si="2"/>
        <v>0</v>
      </c>
    </row>
    <row r="36" spans="3:35" ht="15.6" x14ac:dyDescent="0.3">
      <c r="C36" s="1">
        <v>12</v>
      </c>
      <c r="D36" s="21">
        <v>45231</v>
      </c>
      <c r="E36" s="24"/>
      <c r="F36" s="41">
        <f t="shared" si="1"/>
        <v>0</v>
      </c>
      <c r="G36" s="33"/>
      <c r="H36" s="21"/>
      <c r="I36" s="34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W36" s="42">
        <f>IF(J36="",0,J36*VLOOKUP($F36,year,2,0))</f>
        <v>0</v>
      </c>
      <c r="X36" s="42">
        <f>IF(K36="",0,K36*VLOOKUP($F36,year,2,0))</f>
        <v>0</v>
      </c>
      <c r="Y36" s="42">
        <f>IF(L36="",0,L36*VLOOKUP($F36,year,2,0))</f>
        <v>0</v>
      </c>
      <c r="Z36" s="42">
        <f>IF(M36="",0,M36*VLOOKUP($F36,year,2,0))</f>
        <v>0</v>
      </c>
      <c r="AA36" s="42">
        <f>IF(N36="",0,N36*VLOOKUP($F36,year,2,0))</f>
        <v>0</v>
      </c>
      <c r="AB36" s="42">
        <f>IF(O36="",0,O36*VLOOKUP($F36,year,2,0))</f>
        <v>0</v>
      </c>
      <c r="AC36" s="42">
        <f>IF(P36="",0,P36*VLOOKUP($F36,year,2,0))</f>
        <v>0</v>
      </c>
      <c r="AD36" s="42">
        <f>IF(Q36="",0,Q36*VLOOKUP($F36,year,2,0))</f>
        <v>0</v>
      </c>
      <c r="AE36" s="42">
        <f>IF(R36="",0,R36*VLOOKUP($F36,year,2,0))</f>
        <v>0</v>
      </c>
      <c r="AF36" s="42">
        <f>IF(S36="",0,S36*VLOOKUP($F36,year,2,0))</f>
        <v>0</v>
      </c>
      <c r="AG36" s="42">
        <f>IF(T36="",0,T36*VLOOKUP($F36,year,2,0))</f>
        <v>0</v>
      </c>
      <c r="AH36" s="42">
        <f>IF(U36="",0,U36*VLOOKUP($F36,year,2,0))</f>
        <v>0</v>
      </c>
      <c r="AI36" s="43">
        <f t="shared" si="2"/>
        <v>0</v>
      </c>
    </row>
    <row r="37" spans="3:35" ht="15.6" x14ac:dyDescent="0.3">
      <c r="C37" s="1">
        <v>13</v>
      </c>
      <c r="D37" s="21">
        <v>45261</v>
      </c>
      <c r="E37" s="24"/>
      <c r="F37" s="41">
        <f t="shared" si="1"/>
        <v>0</v>
      </c>
      <c r="G37" s="33"/>
      <c r="H37" s="21"/>
      <c r="I37" s="34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W37" s="42">
        <f>IF(J37="",0,J37*VLOOKUP($F37,year,2,0))</f>
        <v>0</v>
      </c>
      <c r="X37" s="42">
        <f>IF(K37="",0,K37*VLOOKUP($F37,year,2,0))</f>
        <v>0</v>
      </c>
      <c r="Y37" s="42">
        <f>IF(L37="",0,L37*VLOOKUP($F37,year,2,0))</f>
        <v>0</v>
      </c>
      <c r="Z37" s="42">
        <f>IF(M37="",0,M37*VLOOKUP($F37,year,2,0))</f>
        <v>0</v>
      </c>
      <c r="AA37" s="42">
        <f>IF(N37="",0,N37*VLOOKUP($F37,year,2,0))</f>
        <v>0</v>
      </c>
      <c r="AB37" s="42">
        <f>IF(O37="",0,O37*VLOOKUP($F37,year,2,0))</f>
        <v>0</v>
      </c>
      <c r="AC37" s="42">
        <f>IF(P37="",0,P37*VLOOKUP($F37,year,2,0))</f>
        <v>0</v>
      </c>
      <c r="AD37" s="42">
        <f>IF(Q37="",0,Q37*VLOOKUP($F37,year,2,0))</f>
        <v>0</v>
      </c>
      <c r="AE37" s="42">
        <f>IF(R37="",0,R37*VLOOKUP($F37,year,2,0))</f>
        <v>0</v>
      </c>
      <c r="AF37" s="42">
        <f>IF(S37="",0,S37*VLOOKUP($F37,year,2,0))</f>
        <v>0</v>
      </c>
      <c r="AG37" s="42">
        <f>IF(T37="",0,T37*VLOOKUP($F37,year,2,0))</f>
        <v>0</v>
      </c>
      <c r="AH37" s="42">
        <f>IF(U37="",0,U37*VLOOKUP($F37,year,2,0))</f>
        <v>0</v>
      </c>
      <c r="AI37" s="43">
        <f t="shared" si="2"/>
        <v>0</v>
      </c>
    </row>
    <row r="38" spans="3:35" ht="15.6" x14ac:dyDescent="0.3">
      <c r="C38" s="1">
        <v>14</v>
      </c>
      <c r="D38" s="21">
        <v>45292</v>
      </c>
      <c r="E38" s="24"/>
      <c r="F38" s="41">
        <f t="shared" si="1"/>
        <v>0</v>
      </c>
      <c r="G38" s="33"/>
      <c r="H38" s="21"/>
      <c r="I38" s="34"/>
      <c r="J38" s="2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W38" s="42">
        <f>IF(J38="",0,J38*VLOOKUP($F38,year,2,0))</f>
        <v>0</v>
      </c>
      <c r="X38" s="42">
        <f>IF(K38="",0,K38*VLOOKUP($F38,year,2,0))</f>
        <v>0</v>
      </c>
      <c r="Y38" s="42">
        <f>IF(L38="",0,L38*VLOOKUP($F38,year,2,0))</f>
        <v>0</v>
      </c>
      <c r="Z38" s="42">
        <f>IF(M38="",0,M38*VLOOKUP($F38,year,2,0))</f>
        <v>0</v>
      </c>
      <c r="AA38" s="42">
        <f>IF(N38="",0,N38*VLOOKUP($F38,year,2,0))</f>
        <v>0</v>
      </c>
      <c r="AB38" s="42">
        <f>IF(O38="",0,O38*VLOOKUP($F38,year,2,0))</f>
        <v>0</v>
      </c>
      <c r="AC38" s="42">
        <f>IF(P38="",0,P38*VLOOKUP($F38,year,2,0))</f>
        <v>0</v>
      </c>
      <c r="AD38" s="42">
        <f>IF(Q38="",0,Q38*VLOOKUP($F38,year,2,0))</f>
        <v>0</v>
      </c>
      <c r="AE38" s="42">
        <f>IF(R38="",0,R38*VLOOKUP($F38,year,2,0))</f>
        <v>0</v>
      </c>
      <c r="AF38" s="42">
        <f>IF(S38="",0,S38*VLOOKUP($F38,year,2,0))</f>
        <v>0</v>
      </c>
      <c r="AG38" s="42">
        <f>IF(T38="",0,T38*VLOOKUP($F38,year,2,0))</f>
        <v>0</v>
      </c>
      <c r="AH38" s="42">
        <f>IF(U38="",0,U38*VLOOKUP($F38,year,2,0))</f>
        <v>0</v>
      </c>
      <c r="AI38" s="43">
        <f t="shared" si="2"/>
        <v>0</v>
      </c>
    </row>
    <row r="39" spans="3:35" ht="16.2" thickBot="1" x14ac:dyDescent="0.35">
      <c r="C39" s="17">
        <v>15</v>
      </c>
      <c r="D39" s="22">
        <v>45261</v>
      </c>
      <c r="E39" s="25"/>
      <c r="F39" s="41">
        <f t="shared" si="1"/>
        <v>0</v>
      </c>
      <c r="G39" s="35"/>
      <c r="H39" s="22"/>
      <c r="I39" s="36"/>
      <c r="J39" s="29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W39" s="42">
        <f>IF(J39="",0,J39*VLOOKUP($F39,year,2,0))</f>
        <v>0</v>
      </c>
      <c r="X39" s="42">
        <f>IF(K39="",0,K39*VLOOKUP($F39,year,2,0))</f>
        <v>0</v>
      </c>
      <c r="Y39" s="42">
        <f>IF(L39="",0,L39*VLOOKUP($F39,year,2,0))</f>
        <v>0</v>
      </c>
      <c r="Z39" s="42">
        <f>IF(M39="",0,M39*VLOOKUP($F39,year,2,0))</f>
        <v>0</v>
      </c>
      <c r="AA39" s="42">
        <f>IF(N39="",0,N39*VLOOKUP($F39,year,2,0))</f>
        <v>0</v>
      </c>
      <c r="AB39" s="42">
        <f>IF(O39="",0,O39*VLOOKUP($F39,year,2,0))</f>
        <v>0</v>
      </c>
      <c r="AC39" s="42">
        <f>IF(P39="",0,P39*VLOOKUP($F39,year,2,0))</f>
        <v>0</v>
      </c>
      <c r="AD39" s="42">
        <f>IF(Q39="",0,Q39*VLOOKUP($F39,year,2,0))</f>
        <v>0</v>
      </c>
      <c r="AE39" s="42">
        <f>IF(R39="",0,R39*VLOOKUP($F39,year,2,0))</f>
        <v>0</v>
      </c>
      <c r="AF39" s="42">
        <f>IF(S39="",0,S39*VLOOKUP($F39,year,2,0))</f>
        <v>0</v>
      </c>
      <c r="AG39" s="42">
        <f>IF(T39="",0,T39*VLOOKUP($F39,year,2,0))</f>
        <v>0</v>
      </c>
      <c r="AH39" s="42">
        <f>IF(U39="",0,U39*VLOOKUP($F39,year,2,0))</f>
        <v>0</v>
      </c>
      <c r="AI39" s="44">
        <f t="shared" si="2"/>
        <v>0</v>
      </c>
    </row>
    <row r="40" spans="3:35" ht="15" thickTop="1" x14ac:dyDescent="0.3">
      <c r="C40" s="18" t="s">
        <v>12</v>
      </c>
      <c r="D40" s="18"/>
      <c r="E40" s="26"/>
      <c r="F40" s="39"/>
      <c r="G40" s="37"/>
      <c r="H40" s="18"/>
      <c r="I40" s="38"/>
      <c r="J40" s="30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W40" s="45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7"/>
      <c r="AI40" s="48">
        <f>SUM(AI25:AI39)</f>
        <v>2.4000000000000004</v>
      </c>
    </row>
  </sheetData>
  <mergeCells count="2">
    <mergeCell ref="I22:T22"/>
    <mergeCell ref="V22:AG22"/>
  </mergeCells>
  <pageMargins left="0.7" right="0.7" top="0.75" bottom="0.75" header="0.3" footer="0.3"/>
  <pageSetup paperSize="1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year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Kossi</dc:creator>
  <cp:lastModifiedBy>raymond pentier</cp:lastModifiedBy>
  <dcterms:created xsi:type="dcterms:W3CDTF">2022-10-07T15:23:22Z</dcterms:created>
  <dcterms:modified xsi:type="dcterms:W3CDTF">2022-10-09T00:06:15Z</dcterms:modified>
</cp:coreProperties>
</file>