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A112C275-6829-4B7F-894D-355B79C88C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4" i="1"/>
  <c r="Q3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4" i="1"/>
  <c r="P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" i="1"/>
  <c r="O5" i="1" l="1"/>
  <c r="O36" i="1"/>
  <c r="O28" i="1"/>
  <c r="O20" i="1"/>
  <c r="O12" i="1"/>
  <c r="O3" i="1"/>
  <c r="O31" i="1"/>
  <c r="O27" i="1"/>
  <c r="O23" i="1"/>
  <c r="O19" i="1"/>
  <c r="O15" i="1"/>
  <c r="O11" i="1"/>
  <c r="O7" i="1"/>
  <c r="O4" i="1"/>
  <c r="O34" i="1"/>
  <c r="O30" i="1"/>
  <c r="O26" i="1"/>
  <c r="O22" i="1"/>
  <c r="O18" i="1"/>
  <c r="O14" i="1"/>
  <c r="O10" i="1"/>
  <c r="O6" i="1"/>
  <c r="O32" i="1"/>
  <c r="O24" i="1"/>
  <c r="O16" i="1"/>
  <c r="O8" i="1"/>
  <c r="O35" i="1"/>
  <c r="O37" i="1"/>
  <c r="O33" i="1"/>
  <c r="O29" i="1"/>
  <c r="O25" i="1"/>
  <c r="O21" i="1"/>
  <c r="O17" i="1"/>
  <c r="O13" i="1"/>
  <c r="O9" i="1"/>
</calcChain>
</file>

<file path=xl/sharedStrings.xml><?xml version="1.0" encoding="utf-8"?>
<sst xmlns="http://schemas.openxmlformats.org/spreadsheetml/2006/main" count="95" uniqueCount="52">
  <si>
    <t>Réception la + importante</t>
  </si>
  <si>
    <t>Solde le + important</t>
  </si>
  <si>
    <t>Classement</t>
  </si>
  <si>
    <t>Date</t>
  </si>
  <si>
    <t>Semaine</t>
  </si>
  <si>
    <t>Mois</t>
  </si>
  <si>
    <t>Réception</t>
  </si>
  <si>
    <t>Solde</t>
  </si>
  <si>
    <t>S2</t>
  </si>
  <si>
    <t>S32</t>
  </si>
  <si>
    <t>S7</t>
  </si>
  <si>
    <t>S33</t>
  </si>
  <si>
    <t>S31</t>
  </si>
  <si>
    <t>S27</t>
  </si>
  <si>
    <t>S1</t>
  </si>
  <si>
    <t>S9</t>
  </si>
  <si>
    <t>S34</t>
  </si>
  <si>
    <t>S13</t>
  </si>
  <si>
    <t>S10</t>
  </si>
  <si>
    <t>S3</t>
  </si>
  <si>
    <t>S15</t>
  </si>
  <si>
    <t>S30</t>
  </si>
  <si>
    <t>S35</t>
  </si>
  <si>
    <t>S14</t>
  </si>
  <si>
    <t>S4</t>
  </si>
  <si>
    <t>S20</t>
  </si>
  <si>
    <t>S12</t>
  </si>
  <si>
    <t>S11</t>
  </si>
  <si>
    <t>S5</t>
  </si>
  <si>
    <t>S29</t>
  </si>
  <si>
    <t>S25</t>
  </si>
  <si>
    <t>S24</t>
  </si>
  <si>
    <t>S6</t>
  </si>
  <si>
    <t>S17</t>
  </si>
  <si>
    <t>S28</t>
  </si>
  <si>
    <t>S8</t>
  </si>
  <si>
    <t>S19</t>
  </si>
  <si>
    <t>S21</t>
  </si>
  <si>
    <t>S26</t>
  </si>
  <si>
    <t>S23</t>
  </si>
  <si>
    <t>S16</t>
  </si>
  <si>
    <t>S22</t>
  </si>
  <si>
    <t>S18</t>
  </si>
  <si>
    <t>Exemple :</t>
  </si>
  <si>
    <t>S32 la réception et le solde est le plus important</t>
  </si>
  <si>
    <t>Réception et Solde le + important</t>
  </si>
  <si>
    <t>S2 la réception et le solde est le plus important</t>
  </si>
  <si>
    <t>Comment classer le 3ème tableau par rapport aux 2 premiers tableaux ( la réception et le solde sont les + importants)</t>
  </si>
  <si>
    <t>2ème</t>
  </si>
  <si>
    <t>1er</t>
  </si>
  <si>
    <t>Reception+solde</t>
  </si>
  <si>
    <t>Rang sans exaequos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</si>
</sst>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1" fontId="0" fillId="0" borderId="0" xfId="0" applyNumberForma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0" xfId="0" applyFont="1"/>
    <xf numFmtId="0" fontId="10" fillId="0" borderId="10" xfId="0" applyFont="1" applyBorder="1" applyAlignment="1">
      <alignment horizontal="left" vertical="center"/>
    </xf>
    <xf numFmtId="0" fontId="0" fillId="0" borderId="11" xfId="0" applyBorder="1"/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/>
    </xf>
    <xf numFmtId="0" fontId="6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2" fillId="0" borderId="18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1" fillId="2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"/>
  <sheetViews>
    <sheetView showGridLines="0" tabSelected="1" topLeftCell="B1" workbookViewId="0">
      <selection activeCell="R3" sqref="R3"/>
    </sheetView>
  </sheetViews>
  <sheetFormatPr baseColWidth="10" defaultRowHeight="15" x14ac:dyDescent="0.25"/>
  <cols>
    <col min="1" max="1" width="11.42578125" hidden="1" customWidth="1"/>
    <col min="2" max="2" width="12" style="2" customWidth="1"/>
    <col min="3" max="3" width="10.7109375" style="2" bestFit="1" customWidth="1"/>
    <col min="4" max="4" width="10.7109375" style="2" customWidth="1"/>
    <col min="5" max="5" width="8" style="2" customWidth="1"/>
    <col min="6" max="6" width="12.28515625" bestFit="1" customWidth="1"/>
    <col min="7" max="7" width="1.85546875" customWidth="1"/>
    <col min="8" max="8" width="13.7109375" customWidth="1"/>
    <col min="9" max="9" width="10.7109375" bestFit="1" customWidth="1"/>
    <col min="10" max="10" width="11" customWidth="1"/>
    <col min="11" max="11" width="7.5703125" customWidth="1"/>
    <col min="12" max="12" width="8.28515625" bestFit="1" customWidth="1"/>
    <col min="13" max="13" width="1.28515625" customWidth="1"/>
    <col min="14" max="14" width="9.140625" bestFit="1" customWidth="1"/>
    <col min="15" max="15" width="8.7109375" customWidth="1"/>
    <col min="16" max="16" width="13" customWidth="1"/>
    <col min="17" max="17" width="12.85546875" customWidth="1"/>
    <col min="18" max="19" width="25.7109375" style="38" customWidth="1"/>
  </cols>
  <sheetData>
    <row r="1" spans="2:25" ht="16.5" thickBot="1" x14ac:dyDescent="0.3">
      <c r="B1" s="1" t="s">
        <v>0</v>
      </c>
      <c r="H1" s="1" t="s">
        <v>1</v>
      </c>
      <c r="L1" s="3"/>
      <c r="O1" s="18" t="s">
        <v>45</v>
      </c>
      <c r="P1" s="4"/>
      <c r="Q1" s="4"/>
      <c r="R1" s="38" t="s">
        <v>50</v>
      </c>
      <c r="S1" s="38" t="s">
        <v>51</v>
      </c>
    </row>
    <row r="2" spans="2:25" ht="15.75" thickBot="1" x14ac:dyDescent="0.3">
      <c r="B2" s="21" t="s">
        <v>2</v>
      </c>
      <c r="C2" s="22" t="s">
        <v>3</v>
      </c>
      <c r="D2" s="22" t="s">
        <v>4</v>
      </c>
      <c r="E2" s="22" t="s">
        <v>5</v>
      </c>
      <c r="F2" s="23" t="s">
        <v>6</v>
      </c>
      <c r="G2" s="20"/>
      <c r="H2" s="21" t="s">
        <v>2</v>
      </c>
      <c r="I2" s="22" t="s">
        <v>3</v>
      </c>
      <c r="J2" s="22" t="s">
        <v>4</v>
      </c>
      <c r="K2" s="22" t="s">
        <v>5</v>
      </c>
      <c r="L2" s="23" t="s">
        <v>7</v>
      </c>
      <c r="N2" s="19" t="s">
        <v>2</v>
      </c>
      <c r="O2" s="5" t="s">
        <v>4</v>
      </c>
      <c r="P2" s="5" t="s">
        <v>6</v>
      </c>
      <c r="Q2" s="5" t="s">
        <v>7</v>
      </c>
    </row>
    <row r="3" spans="2:25" ht="18.75" x14ac:dyDescent="0.25">
      <c r="B3" s="32">
        <v>1</v>
      </c>
      <c r="C3" s="10">
        <v>44574</v>
      </c>
      <c r="D3" s="11" t="s">
        <v>8</v>
      </c>
      <c r="E3" s="12">
        <v>1</v>
      </c>
      <c r="F3" s="25">
        <v>2614</v>
      </c>
      <c r="H3" s="24">
        <v>1</v>
      </c>
      <c r="I3" s="6">
        <v>44784</v>
      </c>
      <c r="J3" s="7" t="s">
        <v>9</v>
      </c>
      <c r="K3" s="8">
        <v>8</v>
      </c>
      <c r="L3" s="25">
        <v>6769</v>
      </c>
      <c r="N3" s="15">
        <v>1</v>
      </c>
      <c r="O3" s="14" t="str">
        <f>"S"&amp;MATCH(N3,$S$3:$S$37,0)</f>
        <v>S32</v>
      </c>
      <c r="P3" s="13">
        <f>VLOOKUP(O3,$D$3:$F$37,3,0)</f>
        <v>2465</v>
      </c>
      <c r="Q3" s="13">
        <f>VLOOKUP(O3,$J$3:$L$37,3,0)</f>
        <v>6769</v>
      </c>
      <c r="R3" s="38">
        <f>VLOOKUP("S"&amp;N3,D:F,3,0)+VLOOKUP("S"&amp;N3,J:L,3,0)</f>
        <v>7876</v>
      </c>
      <c r="S3" s="38">
        <f>RANK(R3,$R$3:$R$37,0)+COUNTIF(R$3:R3,R3)-1</f>
        <v>7</v>
      </c>
    </row>
    <row r="4" spans="2:25" ht="18.75" x14ac:dyDescent="0.25">
      <c r="B4" s="24">
        <v>2</v>
      </c>
      <c r="C4" s="6">
        <v>44609</v>
      </c>
      <c r="D4" s="7" t="s">
        <v>10</v>
      </c>
      <c r="E4" s="8">
        <v>2</v>
      </c>
      <c r="F4" s="25">
        <v>2546</v>
      </c>
      <c r="H4" s="24">
        <v>2</v>
      </c>
      <c r="I4" s="6">
        <v>44791</v>
      </c>
      <c r="J4" s="7" t="s">
        <v>11</v>
      </c>
      <c r="K4" s="8">
        <v>8</v>
      </c>
      <c r="L4" s="25">
        <v>6589</v>
      </c>
      <c r="N4" s="16">
        <v>2</v>
      </c>
      <c r="O4" s="14" t="str">
        <f>"S"&amp;MATCH(N4,$S$3:$S$37,0)</f>
        <v>S2</v>
      </c>
      <c r="P4" s="13">
        <f>VLOOKUP(O4,$D$3:$F$37,3,0)</f>
        <v>2614</v>
      </c>
      <c r="Q4" s="13">
        <f>VLOOKUP(O4,$J$3:$L$37,3,0)</f>
        <v>6066</v>
      </c>
      <c r="R4" s="38">
        <f t="shared" ref="R4:R37" si="0">VLOOKUP("S"&amp;N4,D:F,3,0)+VLOOKUP("S"&amp;N4,J:L,3,0)</f>
        <v>8680</v>
      </c>
      <c r="S4" s="38">
        <f>RANK(R4,$R$3:$R$37,0)+COUNTIF(R$3:R4,R4)-1</f>
        <v>2</v>
      </c>
      <c r="T4" s="37" t="s">
        <v>47</v>
      </c>
      <c r="U4" s="37"/>
      <c r="V4" s="37"/>
      <c r="W4" s="37"/>
      <c r="X4" s="37"/>
      <c r="Y4" s="37"/>
    </row>
    <row r="5" spans="2:25" ht="18.75" x14ac:dyDescent="0.25">
      <c r="B5" s="24">
        <v>3</v>
      </c>
      <c r="C5" s="6">
        <v>44784</v>
      </c>
      <c r="D5" s="7" t="s">
        <v>9</v>
      </c>
      <c r="E5" s="8">
        <v>8</v>
      </c>
      <c r="F5" s="25">
        <v>2465</v>
      </c>
      <c r="H5" s="24">
        <v>3</v>
      </c>
      <c r="I5" s="6">
        <v>44777</v>
      </c>
      <c r="J5" s="7" t="s">
        <v>12</v>
      </c>
      <c r="K5" s="8">
        <v>8</v>
      </c>
      <c r="L5" s="25">
        <v>6279</v>
      </c>
      <c r="N5" s="16">
        <v>3</v>
      </c>
      <c r="O5" s="14" t="str">
        <f t="shared" ref="O5:O37" si="1">"S"&amp;MATCH(N5,$S$3:$S$37,0)</f>
        <v>S31</v>
      </c>
      <c r="P5" s="13">
        <f t="shared" ref="P5:P37" si="2">VLOOKUP(O5,$D$3:$F$37,3,0)</f>
        <v>1933</v>
      </c>
      <c r="Q5" s="13">
        <f t="shared" ref="Q5:Q37" si="3">VLOOKUP(O5,$J$3:$L$37,3,0)</f>
        <v>6279</v>
      </c>
      <c r="R5" s="38">
        <f t="shared" si="0"/>
        <v>8041</v>
      </c>
      <c r="S5" s="38">
        <f>RANK(R5,$R$3:$R$37,0)+COUNTIF(R$3:R5,R5)-1</f>
        <v>5</v>
      </c>
      <c r="T5" s="37"/>
      <c r="U5" s="37"/>
      <c r="V5" s="37"/>
      <c r="W5" s="37"/>
      <c r="X5" s="37"/>
      <c r="Y5" s="37"/>
    </row>
    <row r="6" spans="2:25" ht="18.75" x14ac:dyDescent="0.25">
      <c r="B6" s="24">
        <v>4</v>
      </c>
      <c r="C6" s="6">
        <v>44749</v>
      </c>
      <c r="D6" s="7" t="s">
        <v>13</v>
      </c>
      <c r="E6" s="8">
        <v>7</v>
      </c>
      <c r="F6" s="25">
        <v>2424</v>
      </c>
      <c r="H6" s="24">
        <v>4</v>
      </c>
      <c r="I6" s="6">
        <v>44567</v>
      </c>
      <c r="J6" s="7" t="s">
        <v>14</v>
      </c>
      <c r="K6" s="8">
        <v>1</v>
      </c>
      <c r="L6" s="25">
        <v>6247</v>
      </c>
      <c r="N6" s="16">
        <v>4</v>
      </c>
      <c r="O6" s="14" t="str">
        <f t="shared" si="1"/>
        <v>S33</v>
      </c>
      <c r="P6" s="13">
        <f t="shared" si="2"/>
        <v>1498</v>
      </c>
      <c r="Q6" s="13">
        <f t="shared" si="3"/>
        <v>6589</v>
      </c>
      <c r="R6" s="38">
        <f t="shared" si="0"/>
        <v>7251</v>
      </c>
      <c r="S6" s="38">
        <f>RANK(R6,$R$3:$R$37,0)+COUNTIF(R$3:R6,R6)-1</f>
        <v>16</v>
      </c>
      <c r="T6" s="4" t="s">
        <v>43</v>
      </c>
    </row>
    <row r="7" spans="2:25" ht="19.5" thickBot="1" x14ac:dyDescent="0.3">
      <c r="B7" s="24">
        <v>5</v>
      </c>
      <c r="C7" s="6">
        <v>44623</v>
      </c>
      <c r="D7" s="7" t="s">
        <v>15</v>
      </c>
      <c r="E7" s="8">
        <v>3</v>
      </c>
      <c r="F7" s="25">
        <v>2402</v>
      </c>
      <c r="H7" s="24">
        <v>5</v>
      </c>
      <c r="I7" s="6">
        <v>44798</v>
      </c>
      <c r="J7" s="7" t="s">
        <v>16</v>
      </c>
      <c r="K7" s="8">
        <v>8</v>
      </c>
      <c r="L7" s="25">
        <v>6070</v>
      </c>
      <c r="N7" s="16">
        <v>5</v>
      </c>
      <c r="O7" s="14" t="str">
        <f t="shared" si="1"/>
        <v>S3</v>
      </c>
      <c r="P7" s="13">
        <f t="shared" si="2"/>
        <v>2104</v>
      </c>
      <c r="Q7" s="13">
        <f t="shared" si="3"/>
        <v>5937</v>
      </c>
      <c r="R7" s="38">
        <f t="shared" si="0"/>
        <v>7228</v>
      </c>
      <c r="S7" s="38">
        <f>RANK(R7,$R$3:$R$37,0)+COUNTIF(R$3:R7,R7)-1</f>
        <v>18</v>
      </c>
    </row>
    <row r="8" spans="2:25" ht="19.5" thickBot="1" x14ac:dyDescent="0.3">
      <c r="B8" s="24">
        <v>6</v>
      </c>
      <c r="C8" s="6">
        <v>44651</v>
      </c>
      <c r="D8" s="7" t="s">
        <v>17</v>
      </c>
      <c r="E8" s="8">
        <v>3</v>
      </c>
      <c r="F8" s="25">
        <v>2132</v>
      </c>
      <c r="H8" s="24">
        <v>6</v>
      </c>
      <c r="I8" s="6">
        <v>44574</v>
      </c>
      <c r="J8" s="7" t="s">
        <v>8</v>
      </c>
      <c r="K8" s="8">
        <v>1</v>
      </c>
      <c r="L8" s="25">
        <v>6066</v>
      </c>
      <c r="N8" s="16">
        <v>6</v>
      </c>
      <c r="O8" s="14" t="str">
        <f t="shared" si="1"/>
        <v>S34</v>
      </c>
      <c r="P8" s="13">
        <f t="shared" si="2"/>
        <v>1826</v>
      </c>
      <c r="Q8" s="13">
        <f t="shared" si="3"/>
        <v>6070</v>
      </c>
      <c r="R8" s="38">
        <f t="shared" si="0"/>
        <v>6972</v>
      </c>
      <c r="S8" s="38">
        <f>RANK(R8,$R$3:$R$37,0)+COUNTIF(R$3:R8,R8)-1</f>
        <v>20</v>
      </c>
      <c r="T8" s="33" t="s">
        <v>44</v>
      </c>
      <c r="U8" s="34"/>
      <c r="V8" s="34"/>
      <c r="W8" s="35"/>
      <c r="X8" t="s">
        <v>49</v>
      </c>
    </row>
    <row r="9" spans="2:25" ht="19.5" thickBot="1" x14ac:dyDescent="0.3">
      <c r="B9" s="24">
        <v>7</v>
      </c>
      <c r="C9" s="6">
        <v>44630</v>
      </c>
      <c r="D9" s="7" t="s">
        <v>18</v>
      </c>
      <c r="E9" s="8">
        <v>3</v>
      </c>
      <c r="F9" s="25">
        <v>2109</v>
      </c>
      <c r="H9" s="24">
        <v>7</v>
      </c>
      <c r="I9" s="6">
        <v>44581</v>
      </c>
      <c r="J9" s="7" t="s">
        <v>19</v>
      </c>
      <c r="K9" s="8">
        <v>1</v>
      </c>
      <c r="L9" s="25">
        <v>5937</v>
      </c>
      <c r="N9" s="16">
        <v>7</v>
      </c>
      <c r="O9" s="14" t="str">
        <f t="shared" si="1"/>
        <v>S1</v>
      </c>
      <c r="P9" s="13">
        <f t="shared" si="2"/>
        <v>1629</v>
      </c>
      <c r="Q9" s="13">
        <f t="shared" si="3"/>
        <v>6247</v>
      </c>
      <c r="R9" s="38">
        <f t="shared" si="0"/>
        <v>7503</v>
      </c>
      <c r="S9" s="38">
        <f>RANK(R9,$R$3:$R$37,0)+COUNTIF(R$3:R9,R9)-1</f>
        <v>12</v>
      </c>
      <c r="T9" s="36"/>
      <c r="U9" s="36"/>
      <c r="V9" s="36"/>
      <c r="W9" s="36"/>
    </row>
    <row r="10" spans="2:25" ht="19.5" thickBot="1" x14ac:dyDescent="0.3">
      <c r="B10" s="24">
        <v>8</v>
      </c>
      <c r="C10" s="6">
        <v>44665</v>
      </c>
      <c r="D10" s="7" t="s">
        <v>20</v>
      </c>
      <c r="E10" s="8">
        <v>4</v>
      </c>
      <c r="F10" s="25">
        <v>2105</v>
      </c>
      <c r="H10" s="24">
        <v>8</v>
      </c>
      <c r="I10" s="6">
        <v>44770</v>
      </c>
      <c r="J10" s="7" t="s">
        <v>21</v>
      </c>
      <c r="K10" s="8">
        <v>7</v>
      </c>
      <c r="L10" s="25">
        <v>5782</v>
      </c>
      <c r="N10" s="16">
        <v>8</v>
      </c>
      <c r="O10" s="14" t="str">
        <f t="shared" si="1"/>
        <v>S30</v>
      </c>
      <c r="P10" s="13">
        <f t="shared" si="2"/>
        <v>1942</v>
      </c>
      <c r="Q10" s="13">
        <f t="shared" si="3"/>
        <v>5782</v>
      </c>
      <c r="R10" s="38">
        <f t="shared" si="0"/>
        <v>6701</v>
      </c>
      <c r="S10" s="38">
        <f>RANK(R10,$R$3:$R$37,0)+COUNTIF(R$3:R10,R10)-1</f>
        <v>23</v>
      </c>
      <c r="T10" s="33" t="s">
        <v>46</v>
      </c>
      <c r="U10" s="34"/>
      <c r="V10" s="34"/>
      <c r="W10" s="35"/>
      <c r="X10" t="s">
        <v>48</v>
      </c>
    </row>
    <row r="11" spans="2:25" ht="18.75" x14ac:dyDescent="0.25">
      <c r="B11" s="24">
        <v>9</v>
      </c>
      <c r="C11" s="6">
        <v>44581</v>
      </c>
      <c r="D11" s="7" t="s">
        <v>19</v>
      </c>
      <c r="E11" s="8">
        <v>1</v>
      </c>
      <c r="F11" s="25">
        <v>2104</v>
      </c>
      <c r="H11" s="24">
        <v>9</v>
      </c>
      <c r="I11" s="6">
        <v>44805</v>
      </c>
      <c r="J11" s="7" t="s">
        <v>22</v>
      </c>
      <c r="K11" s="8">
        <v>9</v>
      </c>
      <c r="L11" s="25">
        <v>5727</v>
      </c>
      <c r="N11" s="16">
        <v>9</v>
      </c>
      <c r="O11" s="14" t="str">
        <f t="shared" si="1"/>
        <v>S35</v>
      </c>
      <c r="P11" s="13">
        <f t="shared" si="2"/>
        <v>1930</v>
      </c>
      <c r="Q11" s="13">
        <f t="shared" si="3"/>
        <v>5727</v>
      </c>
      <c r="R11" s="38">
        <f t="shared" si="0"/>
        <v>7381</v>
      </c>
      <c r="S11" s="38">
        <f>RANK(R11,$R$3:$R$37,0)+COUNTIF(R$3:R11,R11)-1</f>
        <v>15</v>
      </c>
    </row>
    <row r="12" spans="2:25" ht="18.75" x14ac:dyDescent="0.25">
      <c r="B12" s="24">
        <v>10</v>
      </c>
      <c r="C12" s="6">
        <v>44658</v>
      </c>
      <c r="D12" s="7" t="s">
        <v>23</v>
      </c>
      <c r="E12" s="8">
        <v>4</v>
      </c>
      <c r="F12" s="25">
        <v>2052</v>
      </c>
      <c r="H12" s="24">
        <v>10</v>
      </c>
      <c r="I12" s="6">
        <v>44588</v>
      </c>
      <c r="J12" s="7" t="s">
        <v>24</v>
      </c>
      <c r="K12" s="8">
        <v>1</v>
      </c>
      <c r="L12" s="25">
        <v>5675</v>
      </c>
      <c r="N12" s="16">
        <v>10</v>
      </c>
      <c r="O12" s="14" t="str">
        <f t="shared" si="1"/>
        <v>S11</v>
      </c>
      <c r="P12" s="13">
        <f t="shared" si="2"/>
        <v>1952</v>
      </c>
      <c r="Q12" s="13">
        <f t="shared" si="3"/>
        <v>5628</v>
      </c>
      <c r="R12" s="38">
        <f t="shared" si="0"/>
        <v>7510</v>
      </c>
      <c r="S12" s="38">
        <f>RANK(R12,$R$3:$R$37,0)+COUNTIF(R$3:R12,R12)-1</f>
        <v>11</v>
      </c>
    </row>
    <row r="13" spans="2:25" ht="18.75" x14ac:dyDescent="0.25">
      <c r="B13" s="26">
        <v>11</v>
      </c>
      <c r="C13" s="9">
        <v>44700</v>
      </c>
      <c r="D13" s="7" t="s">
        <v>25</v>
      </c>
      <c r="E13" s="8">
        <v>5</v>
      </c>
      <c r="F13" s="25">
        <v>2051</v>
      </c>
      <c r="H13" s="26">
        <v>11</v>
      </c>
      <c r="I13" s="9">
        <v>44644</v>
      </c>
      <c r="J13" s="7" t="s">
        <v>26</v>
      </c>
      <c r="K13" s="8">
        <v>3</v>
      </c>
      <c r="L13" s="25">
        <v>5646</v>
      </c>
      <c r="N13" s="16">
        <v>11</v>
      </c>
      <c r="O13" s="14" t="str">
        <f t="shared" si="1"/>
        <v>S10</v>
      </c>
      <c r="P13" s="13">
        <f t="shared" si="2"/>
        <v>2109</v>
      </c>
      <c r="Q13" s="13">
        <f t="shared" si="3"/>
        <v>5401</v>
      </c>
      <c r="R13" s="38">
        <f t="shared" si="0"/>
        <v>7580</v>
      </c>
      <c r="S13" s="38">
        <f>RANK(R13,$R$3:$R$37,0)+COUNTIF(R$3:R13,R13)-1</f>
        <v>10</v>
      </c>
    </row>
    <row r="14" spans="2:25" ht="18.75" x14ac:dyDescent="0.25">
      <c r="B14" s="26">
        <v>12</v>
      </c>
      <c r="C14" s="9">
        <v>44637</v>
      </c>
      <c r="D14" s="7" t="s">
        <v>27</v>
      </c>
      <c r="E14" s="8">
        <v>3</v>
      </c>
      <c r="F14" s="25">
        <v>1952</v>
      </c>
      <c r="H14" s="26">
        <v>12</v>
      </c>
      <c r="I14" s="9">
        <v>44595</v>
      </c>
      <c r="J14" s="7" t="s">
        <v>28</v>
      </c>
      <c r="K14" s="8">
        <v>2</v>
      </c>
      <c r="L14" s="25">
        <v>5643</v>
      </c>
      <c r="N14" s="16">
        <v>12</v>
      </c>
      <c r="O14" s="14" t="str">
        <f t="shared" si="1"/>
        <v>S7</v>
      </c>
      <c r="P14" s="13">
        <f t="shared" si="2"/>
        <v>2546</v>
      </c>
      <c r="Q14" s="13">
        <f t="shared" si="3"/>
        <v>4957</v>
      </c>
      <c r="R14" s="38">
        <f t="shared" si="0"/>
        <v>7496</v>
      </c>
      <c r="S14" s="38">
        <f>RANK(R14,$R$3:$R$37,0)+COUNTIF(R$3:R14,R14)-1</f>
        <v>14</v>
      </c>
    </row>
    <row r="15" spans="2:25" ht="18.75" x14ac:dyDescent="0.25">
      <c r="B15" s="26">
        <v>13</v>
      </c>
      <c r="C15" s="9">
        <v>44770</v>
      </c>
      <c r="D15" s="7" t="s">
        <v>21</v>
      </c>
      <c r="E15" s="8">
        <v>7</v>
      </c>
      <c r="F15" s="25">
        <v>1942</v>
      </c>
      <c r="H15" s="26">
        <v>13</v>
      </c>
      <c r="I15" s="9">
        <v>44637</v>
      </c>
      <c r="J15" s="7" t="s">
        <v>27</v>
      </c>
      <c r="K15" s="8">
        <v>3</v>
      </c>
      <c r="L15" s="25">
        <v>5628</v>
      </c>
      <c r="N15" s="16">
        <v>13</v>
      </c>
      <c r="O15" s="14" t="str">
        <f t="shared" si="1"/>
        <v>S13</v>
      </c>
      <c r="P15" s="13">
        <f t="shared" si="2"/>
        <v>2132</v>
      </c>
      <c r="Q15" s="13">
        <f t="shared" si="3"/>
        <v>5369</v>
      </c>
      <c r="R15" s="38">
        <f t="shared" si="0"/>
        <v>7501</v>
      </c>
      <c r="S15" s="38">
        <f>RANK(R15,$R$3:$R$37,0)+COUNTIF(R$3:R15,R15)-1</f>
        <v>13</v>
      </c>
    </row>
    <row r="16" spans="2:25" ht="18.75" x14ac:dyDescent="0.25">
      <c r="B16" s="26">
        <v>14</v>
      </c>
      <c r="C16" s="9">
        <v>44777</v>
      </c>
      <c r="D16" s="7" t="s">
        <v>12</v>
      </c>
      <c r="E16" s="8">
        <v>8</v>
      </c>
      <c r="F16" s="25">
        <v>1933</v>
      </c>
      <c r="H16" s="26">
        <v>14</v>
      </c>
      <c r="I16" s="9">
        <v>44763</v>
      </c>
      <c r="J16" s="7" t="s">
        <v>29</v>
      </c>
      <c r="K16" s="8">
        <v>7</v>
      </c>
      <c r="L16" s="25">
        <v>5557</v>
      </c>
      <c r="N16" s="16">
        <v>14</v>
      </c>
      <c r="O16" s="14" t="str">
        <f t="shared" si="1"/>
        <v>S12</v>
      </c>
      <c r="P16" s="13">
        <f t="shared" si="2"/>
        <v>1850</v>
      </c>
      <c r="Q16" s="13">
        <f t="shared" si="3"/>
        <v>5646</v>
      </c>
      <c r="R16" s="38">
        <f t="shared" si="0"/>
        <v>6890</v>
      </c>
      <c r="S16" s="38">
        <f>RANK(R16,$R$3:$R$37,0)+COUNTIF(R$3:R16,R16)-1</f>
        <v>22</v>
      </c>
    </row>
    <row r="17" spans="2:19" ht="18.75" x14ac:dyDescent="0.25">
      <c r="B17" s="26">
        <v>15</v>
      </c>
      <c r="C17" s="9">
        <v>44805</v>
      </c>
      <c r="D17" s="7" t="s">
        <v>22</v>
      </c>
      <c r="E17" s="8">
        <v>9</v>
      </c>
      <c r="F17" s="25">
        <v>1930</v>
      </c>
      <c r="H17" s="26">
        <v>15</v>
      </c>
      <c r="I17" s="9">
        <v>44630</v>
      </c>
      <c r="J17" s="7" t="s">
        <v>18</v>
      </c>
      <c r="K17" s="8">
        <v>3</v>
      </c>
      <c r="L17" s="25">
        <v>5401</v>
      </c>
      <c r="N17" s="16">
        <v>15</v>
      </c>
      <c r="O17" s="14" t="str">
        <f t="shared" si="1"/>
        <v>S9</v>
      </c>
      <c r="P17" s="13">
        <f t="shared" si="2"/>
        <v>2402</v>
      </c>
      <c r="Q17" s="13">
        <f t="shared" si="3"/>
        <v>4979</v>
      </c>
      <c r="R17" s="38">
        <f t="shared" si="0"/>
        <v>5512</v>
      </c>
      <c r="S17" s="38">
        <f>RANK(R17,$R$3:$R$37,0)+COUNTIF(R$3:R17,R17)-1</f>
        <v>32</v>
      </c>
    </row>
    <row r="18" spans="2:19" ht="18.75" x14ac:dyDescent="0.25">
      <c r="B18" s="26">
        <v>16</v>
      </c>
      <c r="C18" s="9">
        <v>44735</v>
      </c>
      <c r="D18" s="7" t="s">
        <v>30</v>
      </c>
      <c r="E18" s="8">
        <v>6</v>
      </c>
      <c r="F18" s="25">
        <v>1925</v>
      </c>
      <c r="H18" s="26">
        <v>16</v>
      </c>
      <c r="I18" s="9">
        <v>44651</v>
      </c>
      <c r="J18" s="7" t="s">
        <v>17</v>
      </c>
      <c r="K18" s="8">
        <v>3</v>
      </c>
      <c r="L18" s="25">
        <v>5369</v>
      </c>
      <c r="N18" s="16">
        <v>16</v>
      </c>
      <c r="O18" s="14" t="str">
        <f t="shared" si="1"/>
        <v>S4</v>
      </c>
      <c r="P18" s="13">
        <f t="shared" si="2"/>
        <v>1576</v>
      </c>
      <c r="Q18" s="13">
        <f t="shared" si="3"/>
        <v>5675</v>
      </c>
      <c r="R18" s="38">
        <f t="shared" si="0"/>
        <v>5330</v>
      </c>
      <c r="S18" s="38">
        <f>RANK(R18,$R$3:$R$37,0)+COUNTIF(R$3:R18,R18)-1</f>
        <v>33</v>
      </c>
    </row>
    <row r="19" spans="2:19" ht="18.75" x14ac:dyDescent="0.25">
      <c r="B19" s="26">
        <v>17</v>
      </c>
      <c r="C19" s="9">
        <v>44728</v>
      </c>
      <c r="D19" s="7" t="s">
        <v>31</v>
      </c>
      <c r="E19" s="8">
        <v>6</v>
      </c>
      <c r="F19" s="25">
        <v>1903</v>
      </c>
      <c r="H19" s="26">
        <v>17</v>
      </c>
      <c r="I19" s="9">
        <v>44602</v>
      </c>
      <c r="J19" s="7" t="s">
        <v>32</v>
      </c>
      <c r="K19" s="8">
        <v>2</v>
      </c>
      <c r="L19" s="25">
        <v>5309</v>
      </c>
      <c r="N19" s="16">
        <v>17</v>
      </c>
      <c r="O19" s="14" t="str">
        <f t="shared" si="1"/>
        <v>S27</v>
      </c>
      <c r="P19" s="13">
        <f t="shared" si="2"/>
        <v>2424</v>
      </c>
      <c r="Q19" s="13">
        <f t="shared" si="3"/>
        <v>4827</v>
      </c>
      <c r="R19" s="38">
        <f t="shared" si="0"/>
        <v>6244</v>
      </c>
      <c r="S19" s="38">
        <f>RANK(R19,$R$3:$R$37,0)+COUNTIF(R$3:R19,R19)-1</f>
        <v>26</v>
      </c>
    </row>
    <row r="20" spans="2:19" ht="18.75" x14ac:dyDescent="0.25">
      <c r="B20" s="26">
        <v>18</v>
      </c>
      <c r="C20" s="9">
        <v>44679</v>
      </c>
      <c r="D20" s="7" t="s">
        <v>33</v>
      </c>
      <c r="E20" s="8">
        <v>4</v>
      </c>
      <c r="F20" s="25">
        <v>1897</v>
      </c>
      <c r="H20" s="26">
        <v>18</v>
      </c>
      <c r="I20" s="9">
        <v>44756</v>
      </c>
      <c r="J20" s="7" t="s">
        <v>34</v>
      </c>
      <c r="K20" s="8">
        <v>7</v>
      </c>
      <c r="L20" s="25">
        <v>5057</v>
      </c>
      <c r="N20" s="16">
        <v>18</v>
      </c>
      <c r="O20" s="14" t="str">
        <f t="shared" si="1"/>
        <v>S5</v>
      </c>
      <c r="P20" s="13">
        <f t="shared" si="2"/>
        <v>1585</v>
      </c>
      <c r="Q20" s="13">
        <f t="shared" si="3"/>
        <v>5643</v>
      </c>
      <c r="R20" s="38">
        <f t="shared" si="0"/>
        <v>4867</v>
      </c>
      <c r="S20" s="38">
        <f>RANK(R20,$R$3:$R$37,0)+COUNTIF(R$3:R20,R20)-1</f>
        <v>34</v>
      </c>
    </row>
    <row r="21" spans="2:19" ht="18.75" x14ac:dyDescent="0.25">
      <c r="B21" s="26">
        <v>19</v>
      </c>
      <c r="C21" s="9">
        <v>44644</v>
      </c>
      <c r="D21" s="7" t="s">
        <v>26</v>
      </c>
      <c r="E21" s="8">
        <v>3</v>
      </c>
      <c r="F21" s="25">
        <v>1850</v>
      </c>
      <c r="H21" s="26">
        <v>19</v>
      </c>
      <c r="I21" s="9">
        <v>44623</v>
      </c>
      <c r="J21" s="7" t="s">
        <v>15</v>
      </c>
      <c r="K21" s="8">
        <v>3</v>
      </c>
      <c r="L21" s="25">
        <v>4979</v>
      </c>
      <c r="N21" s="16">
        <v>19</v>
      </c>
      <c r="O21" s="14" t="str">
        <f t="shared" si="1"/>
        <v>S29</v>
      </c>
      <c r="P21" s="13">
        <f t="shared" si="2"/>
        <v>1493</v>
      </c>
      <c r="Q21" s="13">
        <f t="shared" si="3"/>
        <v>5557</v>
      </c>
      <c r="R21" s="38">
        <f t="shared" si="0"/>
        <v>5514</v>
      </c>
      <c r="S21" s="38">
        <f>RANK(R21,$R$3:$R$37,0)+COUNTIF(R$3:R21,R21)-1</f>
        <v>31</v>
      </c>
    </row>
    <row r="22" spans="2:19" ht="18.75" x14ac:dyDescent="0.25">
      <c r="B22" s="26">
        <v>20</v>
      </c>
      <c r="C22" s="9">
        <v>44756</v>
      </c>
      <c r="D22" s="7" t="s">
        <v>34</v>
      </c>
      <c r="E22" s="8">
        <v>7</v>
      </c>
      <c r="F22" s="25">
        <v>1849</v>
      </c>
      <c r="H22" s="26">
        <v>20</v>
      </c>
      <c r="I22" s="9">
        <v>44616</v>
      </c>
      <c r="J22" s="7" t="s">
        <v>35</v>
      </c>
      <c r="K22" s="8">
        <v>2</v>
      </c>
      <c r="L22" s="25">
        <v>4974</v>
      </c>
      <c r="N22" s="16">
        <v>20</v>
      </c>
      <c r="O22" s="14" t="str">
        <f t="shared" si="1"/>
        <v>S6</v>
      </c>
      <c r="P22" s="13">
        <f t="shared" si="2"/>
        <v>1663</v>
      </c>
      <c r="Q22" s="13">
        <f t="shared" si="3"/>
        <v>5309</v>
      </c>
      <c r="R22" s="38">
        <f t="shared" si="0"/>
        <v>6368</v>
      </c>
      <c r="S22" s="38">
        <f>RANK(R22,$R$3:$R$37,0)+COUNTIF(R$3:R22,R22)-1</f>
        <v>25</v>
      </c>
    </row>
    <row r="23" spans="2:19" ht="18.75" x14ac:dyDescent="0.25">
      <c r="B23" s="26">
        <v>21</v>
      </c>
      <c r="C23" s="9">
        <v>44798</v>
      </c>
      <c r="D23" s="7" t="s">
        <v>16</v>
      </c>
      <c r="E23" s="8">
        <v>8</v>
      </c>
      <c r="F23" s="25">
        <v>1826</v>
      </c>
      <c r="H23" s="26">
        <v>21</v>
      </c>
      <c r="I23" s="9">
        <v>44609</v>
      </c>
      <c r="J23" s="7" t="s">
        <v>10</v>
      </c>
      <c r="K23" s="8">
        <v>2</v>
      </c>
      <c r="L23" s="25">
        <v>4957</v>
      </c>
      <c r="N23" s="16">
        <v>21</v>
      </c>
      <c r="O23" s="14" t="str">
        <f t="shared" si="1"/>
        <v>S28</v>
      </c>
      <c r="P23" s="13">
        <f t="shared" si="2"/>
        <v>1849</v>
      </c>
      <c r="Q23" s="13">
        <f t="shared" si="3"/>
        <v>5057</v>
      </c>
      <c r="R23" s="38">
        <f t="shared" si="0"/>
        <v>6215</v>
      </c>
      <c r="S23" s="38">
        <f>RANK(R23,$R$3:$R$37,0)+COUNTIF(R$3:R23,R23)-1</f>
        <v>27</v>
      </c>
    </row>
    <row r="24" spans="2:19" ht="18.75" x14ac:dyDescent="0.25">
      <c r="B24" s="26">
        <v>22</v>
      </c>
      <c r="C24" s="9">
        <v>44693</v>
      </c>
      <c r="D24" s="7" t="s">
        <v>36</v>
      </c>
      <c r="E24" s="8">
        <v>5</v>
      </c>
      <c r="F24" s="25">
        <v>1811</v>
      </c>
      <c r="H24" s="26">
        <v>22</v>
      </c>
      <c r="I24" s="9">
        <v>44658</v>
      </c>
      <c r="J24" s="7" t="s">
        <v>23</v>
      </c>
      <c r="K24" s="8">
        <v>4</v>
      </c>
      <c r="L24" s="25">
        <v>4838</v>
      </c>
      <c r="N24" s="16">
        <v>22</v>
      </c>
      <c r="O24" s="14" t="str">
        <f t="shared" si="1"/>
        <v>S14</v>
      </c>
      <c r="P24" s="13">
        <f t="shared" si="2"/>
        <v>2052</v>
      </c>
      <c r="Q24" s="13">
        <f t="shared" si="3"/>
        <v>4838</v>
      </c>
      <c r="R24" s="38">
        <f t="shared" si="0"/>
        <v>4442</v>
      </c>
      <c r="S24" s="38">
        <f>RANK(R24,$R$3:$R$37,0)+COUNTIF(R$3:R24,R24)-1</f>
        <v>35</v>
      </c>
    </row>
    <row r="25" spans="2:19" ht="18.75" x14ac:dyDescent="0.25">
      <c r="B25" s="26">
        <v>23</v>
      </c>
      <c r="C25" s="9">
        <v>44616</v>
      </c>
      <c r="D25" s="7" t="s">
        <v>35</v>
      </c>
      <c r="E25" s="8">
        <v>2</v>
      </c>
      <c r="F25" s="25">
        <v>1727</v>
      </c>
      <c r="H25" s="26">
        <v>23</v>
      </c>
      <c r="I25" s="9">
        <v>44749</v>
      </c>
      <c r="J25" s="7" t="s">
        <v>13</v>
      </c>
      <c r="K25" s="8">
        <v>7</v>
      </c>
      <c r="L25" s="25">
        <v>4827</v>
      </c>
      <c r="N25" s="16">
        <v>23</v>
      </c>
      <c r="O25" s="14" t="str">
        <f t="shared" si="1"/>
        <v>S8</v>
      </c>
      <c r="P25" s="13">
        <f t="shared" si="2"/>
        <v>1727</v>
      </c>
      <c r="Q25" s="13">
        <f t="shared" si="3"/>
        <v>4974</v>
      </c>
      <c r="R25" s="38">
        <f t="shared" si="0"/>
        <v>5996</v>
      </c>
      <c r="S25" s="38">
        <f>RANK(R25,$R$3:$R$37,0)+COUNTIF(R$3:R25,R25)-1</f>
        <v>30</v>
      </c>
    </row>
    <row r="26" spans="2:19" ht="18.75" x14ac:dyDescent="0.25">
      <c r="B26" s="26">
        <v>24</v>
      </c>
      <c r="C26" s="9">
        <v>44602</v>
      </c>
      <c r="D26" s="7" t="s">
        <v>32</v>
      </c>
      <c r="E26" s="8">
        <v>2</v>
      </c>
      <c r="F26" s="25">
        <v>1663</v>
      </c>
      <c r="H26" s="26">
        <v>24</v>
      </c>
      <c r="I26" s="9">
        <v>44707</v>
      </c>
      <c r="J26" s="7" t="s">
        <v>37</v>
      </c>
      <c r="K26" s="8">
        <v>5</v>
      </c>
      <c r="L26" s="25">
        <v>4697</v>
      </c>
      <c r="N26" s="16">
        <v>24</v>
      </c>
      <c r="O26" s="14" t="str">
        <f t="shared" si="1"/>
        <v>S25</v>
      </c>
      <c r="P26" s="13">
        <f t="shared" si="2"/>
        <v>1925</v>
      </c>
      <c r="Q26" s="13">
        <f t="shared" si="3"/>
        <v>4450</v>
      </c>
      <c r="R26" s="38">
        <f t="shared" si="0"/>
        <v>6076</v>
      </c>
      <c r="S26" s="38">
        <f>RANK(R26,$R$3:$R$37,0)+COUNTIF(R$3:R26,R26)-1</f>
        <v>29</v>
      </c>
    </row>
    <row r="27" spans="2:19" ht="18.75" x14ac:dyDescent="0.25">
      <c r="B27" s="26">
        <v>25</v>
      </c>
      <c r="C27" s="9">
        <v>44567</v>
      </c>
      <c r="D27" s="7" t="s">
        <v>14</v>
      </c>
      <c r="E27" s="8">
        <v>1</v>
      </c>
      <c r="F27" s="25">
        <v>1629</v>
      </c>
      <c r="H27" s="26">
        <v>25</v>
      </c>
      <c r="I27" s="9">
        <v>44742</v>
      </c>
      <c r="J27" s="7" t="s">
        <v>38</v>
      </c>
      <c r="K27" s="8">
        <v>6</v>
      </c>
      <c r="L27" s="25">
        <v>4520</v>
      </c>
      <c r="N27" s="16">
        <v>25</v>
      </c>
      <c r="O27" s="14" t="str">
        <f t="shared" si="1"/>
        <v>S20</v>
      </c>
      <c r="P27" s="13">
        <f t="shared" si="2"/>
        <v>2051</v>
      </c>
      <c r="Q27" s="13">
        <f t="shared" si="3"/>
        <v>4317</v>
      </c>
      <c r="R27" s="38">
        <f t="shared" si="0"/>
        <v>6375</v>
      </c>
      <c r="S27" s="38">
        <f>RANK(R27,$R$3:$R$37,0)+COUNTIF(R$3:R27,R27)-1</f>
        <v>24</v>
      </c>
    </row>
    <row r="28" spans="2:19" ht="18.75" x14ac:dyDescent="0.25">
      <c r="B28" s="26">
        <v>26</v>
      </c>
      <c r="C28" s="9">
        <v>44742</v>
      </c>
      <c r="D28" s="7" t="s">
        <v>38</v>
      </c>
      <c r="E28" s="8">
        <v>6</v>
      </c>
      <c r="F28" s="25">
        <v>1589</v>
      </c>
      <c r="H28" s="26">
        <v>26</v>
      </c>
      <c r="I28" s="9">
        <v>44735</v>
      </c>
      <c r="J28" s="7" t="s">
        <v>30</v>
      </c>
      <c r="K28" s="8">
        <v>6</v>
      </c>
      <c r="L28" s="25">
        <v>4450</v>
      </c>
      <c r="N28" s="16">
        <v>26</v>
      </c>
      <c r="O28" s="14" t="str">
        <f t="shared" si="1"/>
        <v>S17</v>
      </c>
      <c r="P28" s="13">
        <f t="shared" si="2"/>
        <v>1897</v>
      </c>
      <c r="Q28" s="13">
        <f t="shared" si="3"/>
        <v>4347</v>
      </c>
      <c r="R28" s="38">
        <f t="shared" si="0"/>
        <v>6109</v>
      </c>
      <c r="S28" s="38">
        <f>RANK(R28,$R$3:$R$37,0)+COUNTIF(R$3:R28,R28)-1</f>
        <v>28</v>
      </c>
    </row>
    <row r="29" spans="2:19" ht="18.75" x14ac:dyDescent="0.25">
      <c r="B29" s="26">
        <v>27</v>
      </c>
      <c r="C29" s="9">
        <v>44595</v>
      </c>
      <c r="D29" s="7" t="s">
        <v>28</v>
      </c>
      <c r="E29" s="8">
        <v>2</v>
      </c>
      <c r="F29" s="25">
        <v>1585</v>
      </c>
      <c r="H29" s="26">
        <v>27</v>
      </c>
      <c r="I29" s="9">
        <v>44721</v>
      </c>
      <c r="J29" s="7" t="s">
        <v>39</v>
      </c>
      <c r="K29" s="8">
        <v>6</v>
      </c>
      <c r="L29" s="25">
        <v>4442</v>
      </c>
      <c r="N29" s="16">
        <v>27</v>
      </c>
      <c r="O29" s="14" t="str">
        <f t="shared" si="1"/>
        <v>S21</v>
      </c>
      <c r="P29" s="13">
        <f t="shared" si="2"/>
        <v>1518</v>
      </c>
      <c r="Q29" s="13">
        <f t="shared" si="3"/>
        <v>4697</v>
      </c>
      <c r="R29" s="38">
        <f t="shared" si="0"/>
        <v>7251</v>
      </c>
      <c r="S29" s="38">
        <f>RANK(R29,$R$3:$R$37,0)+COUNTIF(R$3:R29,R29)-1</f>
        <v>17</v>
      </c>
    </row>
    <row r="30" spans="2:19" ht="18.75" x14ac:dyDescent="0.25">
      <c r="B30" s="26">
        <v>28</v>
      </c>
      <c r="C30" s="9">
        <v>44588</v>
      </c>
      <c r="D30" s="7" t="s">
        <v>24</v>
      </c>
      <c r="E30" s="8">
        <v>1</v>
      </c>
      <c r="F30" s="25">
        <v>1576</v>
      </c>
      <c r="H30" s="26">
        <v>28</v>
      </c>
      <c r="I30" s="9">
        <v>44679</v>
      </c>
      <c r="J30" s="7" t="s">
        <v>33</v>
      </c>
      <c r="K30" s="8">
        <v>4</v>
      </c>
      <c r="L30" s="25">
        <v>4347</v>
      </c>
      <c r="N30" s="16">
        <v>28</v>
      </c>
      <c r="O30" s="14" t="str">
        <f t="shared" si="1"/>
        <v>S26</v>
      </c>
      <c r="P30" s="13">
        <f t="shared" si="2"/>
        <v>1589</v>
      </c>
      <c r="Q30" s="13">
        <f t="shared" si="3"/>
        <v>4520</v>
      </c>
      <c r="R30" s="38">
        <f t="shared" si="0"/>
        <v>6906</v>
      </c>
      <c r="S30" s="38">
        <f>RANK(R30,$R$3:$R$37,0)+COUNTIF(R$3:R30,R30)-1</f>
        <v>21</v>
      </c>
    </row>
    <row r="31" spans="2:19" ht="18.75" x14ac:dyDescent="0.25">
      <c r="B31" s="26">
        <v>29</v>
      </c>
      <c r="C31" s="9">
        <v>44721</v>
      </c>
      <c r="D31" s="7" t="s">
        <v>39</v>
      </c>
      <c r="E31" s="8">
        <v>6</v>
      </c>
      <c r="F31" s="25">
        <v>1554</v>
      </c>
      <c r="H31" s="26">
        <v>29</v>
      </c>
      <c r="I31" s="9">
        <v>44700</v>
      </c>
      <c r="J31" s="7" t="s">
        <v>25</v>
      </c>
      <c r="K31" s="8">
        <v>5</v>
      </c>
      <c r="L31" s="25">
        <v>4317</v>
      </c>
      <c r="N31" s="16">
        <v>29</v>
      </c>
      <c r="O31" s="14" t="str">
        <f t="shared" si="1"/>
        <v>S24</v>
      </c>
      <c r="P31" s="13">
        <f t="shared" si="2"/>
        <v>1903</v>
      </c>
      <c r="Q31" s="13">
        <f t="shared" si="3"/>
        <v>4173</v>
      </c>
      <c r="R31" s="38">
        <f t="shared" si="0"/>
        <v>7050</v>
      </c>
      <c r="S31" s="38">
        <f>RANK(R31,$R$3:$R$37,0)+COUNTIF(R$3:R31,R31)-1</f>
        <v>19</v>
      </c>
    </row>
    <row r="32" spans="2:19" ht="18.75" x14ac:dyDescent="0.25">
      <c r="B32" s="26">
        <v>30</v>
      </c>
      <c r="C32" s="9">
        <v>44707</v>
      </c>
      <c r="D32" s="7" t="s">
        <v>37</v>
      </c>
      <c r="E32" s="8">
        <v>5</v>
      </c>
      <c r="F32" s="25">
        <v>1518</v>
      </c>
      <c r="H32" s="26">
        <v>30</v>
      </c>
      <c r="I32" s="9">
        <v>44672</v>
      </c>
      <c r="J32" s="7" t="s">
        <v>40</v>
      </c>
      <c r="K32" s="8">
        <v>4</v>
      </c>
      <c r="L32" s="25">
        <v>4230</v>
      </c>
      <c r="N32" s="16">
        <v>30</v>
      </c>
      <c r="O32" s="14" t="str">
        <f t="shared" si="1"/>
        <v>S23</v>
      </c>
      <c r="P32" s="13">
        <f t="shared" si="2"/>
        <v>1554</v>
      </c>
      <c r="Q32" s="13">
        <f t="shared" si="3"/>
        <v>4442</v>
      </c>
      <c r="R32" s="38">
        <f t="shared" si="0"/>
        <v>7724</v>
      </c>
      <c r="S32" s="38">
        <f>RANK(R32,$R$3:$R$37,0)+COUNTIF(R$3:R32,R32)-1</f>
        <v>8</v>
      </c>
    </row>
    <row r="33" spans="2:19" ht="18.75" x14ac:dyDescent="0.25">
      <c r="B33" s="26">
        <v>31</v>
      </c>
      <c r="C33" s="9">
        <v>44791</v>
      </c>
      <c r="D33" s="7" t="s">
        <v>11</v>
      </c>
      <c r="E33" s="8">
        <v>8</v>
      </c>
      <c r="F33" s="25">
        <v>1498</v>
      </c>
      <c r="H33" s="26">
        <v>31</v>
      </c>
      <c r="I33" s="9">
        <v>44728</v>
      </c>
      <c r="J33" s="7" t="s">
        <v>31</v>
      </c>
      <c r="K33" s="8">
        <v>6</v>
      </c>
      <c r="L33" s="25">
        <v>4173</v>
      </c>
      <c r="N33" s="16">
        <v>31</v>
      </c>
      <c r="O33" s="14" t="str">
        <f t="shared" si="1"/>
        <v>S19</v>
      </c>
      <c r="P33" s="13">
        <f t="shared" si="2"/>
        <v>1811</v>
      </c>
      <c r="Q33" s="13">
        <f t="shared" si="3"/>
        <v>3703</v>
      </c>
      <c r="R33" s="38">
        <f t="shared" si="0"/>
        <v>8212</v>
      </c>
      <c r="S33" s="38">
        <f>RANK(R33,$R$3:$R$37,0)+COUNTIF(R$3:R33,R33)-1</f>
        <v>3</v>
      </c>
    </row>
    <row r="34" spans="2:19" ht="18.75" x14ac:dyDescent="0.25">
      <c r="B34" s="26">
        <v>32</v>
      </c>
      <c r="C34" s="9">
        <v>44763</v>
      </c>
      <c r="D34" s="7" t="s">
        <v>29</v>
      </c>
      <c r="E34" s="8">
        <v>7</v>
      </c>
      <c r="F34" s="25">
        <v>1493</v>
      </c>
      <c r="H34" s="26">
        <v>32</v>
      </c>
      <c r="I34" s="9">
        <v>44693</v>
      </c>
      <c r="J34" s="7" t="s">
        <v>36</v>
      </c>
      <c r="K34" s="8">
        <v>5</v>
      </c>
      <c r="L34" s="25">
        <v>3703</v>
      </c>
      <c r="N34" s="16">
        <v>32</v>
      </c>
      <c r="O34" s="14" t="str">
        <f t="shared" si="1"/>
        <v>S15</v>
      </c>
      <c r="P34" s="13">
        <f t="shared" si="2"/>
        <v>2105</v>
      </c>
      <c r="Q34" s="13">
        <f t="shared" si="3"/>
        <v>3407</v>
      </c>
      <c r="R34" s="38">
        <f t="shared" si="0"/>
        <v>9234</v>
      </c>
      <c r="S34" s="38">
        <f>RANK(R34,$R$3:$R$37,0)+COUNTIF(R$3:R34,R34)-1</f>
        <v>1</v>
      </c>
    </row>
    <row r="35" spans="2:19" ht="18.75" x14ac:dyDescent="0.25">
      <c r="B35" s="26">
        <v>33</v>
      </c>
      <c r="C35" s="9">
        <v>44714</v>
      </c>
      <c r="D35" s="7" t="s">
        <v>41</v>
      </c>
      <c r="E35" s="8">
        <v>6</v>
      </c>
      <c r="F35" s="25">
        <v>1432</v>
      </c>
      <c r="H35" s="26">
        <v>33</v>
      </c>
      <c r="I35" s="9">
        <v>44686</v>
      </c>
      <c r="J35" s="7" t="s">
        <v>42</v>
      </c>
      <c r="K35" s="8">
        <v>5</v>
      </c>
      <c r="L35" s="25">
        <v>3646</v>
      </c>
      <c r="N35" s="16">
        <v>33</v>
      </c>
      <c r="O35" s="14" t="str">
        <f t="shared" si="1"/>
        <v>S16</v>
      </c>
      <c r="P35" s="13">
        <f t="shared" si="2"/>
        <v>1100</v>
      </c>
      <c r="Q35" s="13">
        <f t="shared" si="3"/>
        <v>4230</v>
      </c>
      <c r="R35" s="38">
        <f t="shared" si="0"/>
        <v>8087</v>
      </c>
      <c r="S35" s="38">
        <f>RANK(R35,$R$3:$R$37,0)+COUNTIF(R$3:R35,R35)-1</f>
        <v>4</v>
      </c>
    </row>
    <row r="36" spans="2:19" ht="18.75" x14ac:dyDescent="0.25">
      <c r="B36" s="26">
        <v>34</v>
      </c>
      <c r="C36" s="9">
        <v>44686</v>
      </c>
      <c r="D36" s="7" t="s">
        <v>42</v>
      </c>
      <c r="E36" s="8">
        <v>5</v>
      </c>
      <c r="F36" s="25">
        <v>1221</v>
      </c>
      <c r="H36" s="26">
        <v>34</v>
      </c>
      <c r="I36" s="9">
        <v>44665</v>
      </c>
      <c r="J36" s="7" t="s">
        <v>20</v>
      </c>
      <c r="K36" s="8">
        <v>4</v>
      </c>
      <c r="L36" s="25">
        <v>3407</v>
      </c>
      <c r="N36" s="16">
        <v>34</v>
      </c>
      <c r="O36" s="14" t="str">
        <f t="shared" si="1"/>
        <v>S18</v>
      </c>
      <c r="P36" s="13">
        <f t="shared" si="2"/>
        <v>1221</v>
      </c>
      <c r="Q36" s="13">
        <f t="shared" si="3"/>
        <v>3646</v>
      </c>
      <c r="R36" s="38">
        <f t="shared" si="0"/>
        <v>7896</v>
      </c>
      <c r="S36" s="38">
        <f>RANK(R36,$R$3:$R$37,0)+COUNTIF(R$3:R36,R36)-1</f>
        <v>6</v>
      </c>
    </row>
    <row r="37" spans="2:19" ht="19.5" thickBot="1" x14ac:dyDescent="0.3">
      <c r="B37" s="27">
        <v>35</v>
      </c>
      <c r="C37" s="28">
        <v>44672</v>
      </c>
      <c r="D37" s="29" t="s">
        <v>40</v>
      </c>
      <c r="E37" s="30">
        <v>4</v>
      </c>
      <c r="F37" s="31">
        <v>1100</v>
      </c>
      <c r="H37" s="27">
        <v>35</v>
      </c>
      <c r="I37" s="28">
        <v>44714</v>
      </c>
      <c r="J37" s="29" t="s">
        <v>41</v>
      </c>
      <c r="K37" s="30">
        <v>6</v>
      </c>
      <c r="L37" s="31">
        <v>3010</v>
      </c>
      <c r="N37" s="17">
        <v>35</v>
      </c>
      <c r="O37" s="14" t="str">
        <f t="shared" si="1"/>
        <v>S22</v>
      </c>
      <c r="P37" s="13">
        <f t="shared" si="2"/>
        <v>1432</v>
      </c>
      <c r="Q37" s="13">
        <f t="shared" si="3"/>
        <v>3010</v>
      </c>
      <c r="R37" s="38">
        <f t="shared" si="0"/>
        <v>7657</v>
      </c>
      <c r="S37" s="38">
        <f>RANK(R37,$R$3:$R$37,0)+COUNTIF(R$3:R37,R37)-1</f>
        <v>9</v>
      </c>
    </row>
  </sheetData>
  <mergeCells count="1">
    <mergeCell ref="T4:Y5"/>
  </mergeCells>
  <conditionalFormatting sqref="E3:E37">
    <cfRule type="containsText" dxfId="4" priority="2" operator="containsText" text="4">
      <formula>NOT(ISERROR(SEARCH("4",E3)))</formula>
    </cfRule>
    <cfRule type="containsText" dxfId="3" priority="3" operator="containsText" text="3">
      <formula>NOT(ISERROR(SEARCH("3",E3)))</formula>
    </cfRule>
    <cfRule type="containsText" dxfId="2" priority="4" operator="containsText" text="2">
      <formula>NOT(ISERROR(SEARCH("2",E3)))</formula>
    </cfRule>
    <cfRule type="containsText" dxfId="1" priority="5" operator="containsText" text="1">
      <formula>NOT(ISERROR(SEARCH("1",E3)))</formula>
    </cfRule>
  </conditionalFormatting>
  <conditionalFormatting sqref="F3:F3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3:L37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tossot perroudon</dc:creator>
  <cp:lastModifiedBy>TISSOT</cp:lastModifiedBy>
  <dcterms:created xsi:type="dcterms:W3CDTF">2022-09-07T09:23:11Z</dcterms:created>
  <dcterms:modified xsi:type="dcterms:W3CDTF">2022-09-07T10:08:08Z</dcterms:modified>
</cp:coreProperties>
</file>