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codeName="ThisWorkbook"/>
  <mc:AlternateContent xmlns:mc="http://schemas.openxmlformats.org/markup-compatibility/2006">
    <mc:Choice Requires="x15">
      <x15ac:absPath xmlns:x15ac="http://schemas.microsoft.com/office/spreadsheetml/2010/11/ac" url="https://candicar-my.sharepoint.com/personal/daniel_nicoletti_candicar_be/Documents/JAN ONE DRIVE/RELEVE COMMISSIONS/2022/"/>
    </mc:Choice>
  </mc:AlternateContent>
  <xr:revisionPtr revIDLastSave="4163" documentId="13_ncr:1_{7EA6DA82-92F3-4E79-ADC3-688433550F5F}" xr6:coauthVersionLast="47" xr6:coauthVersionMax="47" xr10:uidLastSave="{14033B6E-8B2F-4220-A51D-1E0FD776380E}"/>
  <bookViews>
    <workbookView xWindow="-28920" yWindow="-120" windowWidth="29040" windowHeight="15840" xr2:uid="{00000000-000D-0000-FFFF-FFFF00000000}"/>
  </bookViews>
  <sheets>
    <sheet name="Feuil1" sheetId="1" r:id="rId1"/>
    <sheet name="QUE RUPTURES" sheetId="2" r:id="rId2"/>
  </sheets>
  <definedNames>
    <definedName name="_xlnm._FilterDatabase" localSheetId="0" hidden="1">Feuil1!$A$1:$AJ$54</definedName>
    <definedName name="_xlnm._FilterDatabase" localSheetId="1" hidden="1">'QUE RUPTURES'!$P$1:$P$56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B3" i="1" l="1"/>
  <c r="U3" i="1" l="1"/>
  <c r="AC23" i="1" l="1"/>
  <c r="AC24" i="1"/>
  <c r="AC25" i="1"/>
  <c r="AC26" i="1"/>
  <c r="AC27" i="1"/>
  <c r="AC28" i="1"/>
  <c r="AC29" i="1"/>
  <c r="AC30" i="1"/>
  <c r="AC31" i="1"/>
  <c r="AC32" i="1"/>
  <c r="AC33" i="1"/>
  <c r="AC34" i="1"/>
  <c r="AC35" i="1"/>
  <c r="AC36" i="1"/>
  <c r="AC37" i="1"/>
  <c r="AC38" i="1"/>
  <c r="AC39" i="1"/>
  <c r="AC40" i="1"/>
  <c r="AC41" i="1"/>
  <c r="AC42" i="1"/>
  <c r="AC43" i="1"/>
  <c r="AC44" i="1"/>
  <c r="AC45" i="1"/>
  <c r="AC46" i="1"/>
  <c r="AC47" i="1"/>
  <c r="AC48" i="1"/>
  <c r="AC49" i="1"/>
  <c r="AC50" i="1"/>
  <c r="AC51" i="1"/>
  <c r="AC52" i="1"/>
  <c r="AC53" i="1"/>
  <c r="AC54" i="1"/>
  <c r="AC55" i="1"/>
  <c r="AC56" i="1"/>
  <c r="AC57" i="1"/>
  <c r="AC58" i="1"/>
  <c r="AC59" i="1"/>
  <c r="AC60" i="1"/>
  <c r="AC61" i="1"/>
  <c r="AC62" i="1"/>
  <c r="AC63" i="1"/>
  <c r="AC64" i="1"/>
  <c r="AC65" i="1"/>
  <c r="AC66" i="1"/>
  <c r="AC67" i="1"/>
  <c r="AC68" i="1"/>
  <c r="AC69" i="1"/>
  <c r="AC18" i="1"/>
  <c r="AC19" i="1"/>
  <c r="AC20" i="1"/>
  <c r="AC21" i="1"/>
  <c r="AC22" i="1"/>
  <c r="AC17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V35" i="1"/>
  <c r="V36" i="1"/>
  <c r="V37" i="1"/>
  <c r="V38" i="1"/>
  <c r="V39" i="1"/>
  <c r="V40" i="1"/>
  <c r="V41" i="1"/>
  <c r="V42" i="1"/>
  <c r="V43" i="1"/>
  <c r="V44" i="1"/>
  <c r="V45" i="1"/>
  <c r="V46" i="1"/>
  <c r="V47" i="1"/>
  <c r="V48" i="1"/>
  <c r="V49" i="1"/>
  <c r="V50" i="1"/>
  <c r="V51" i="1"/>
  <c r="V52" i="1"/>
  <c r="V53" i="1"/>
  <c r="V54" i="1"/>
  <c r="V55" i="1"/>
  <c r="V56" i="1"/>
  <c r="V57" i="1"/>
  <c r="V58" i="1"/>
  <c r="V59" i="1"/>
  <c r="V60" i="1"/>
  <c r="V61" i="1"/>
  <c r="V62" i="1"/>
  <c r="V63" i="1"/>
  <c r="V64" i="1"/>
  <c r="V65" i="1"/>
  <c r="V66" i="1"/>
  <c r="V67" i="1"/>
  <c r="V68" i="1"/>
  <c r="V18" i="1"/>
  <c r="V17" i="1"/>
  <c r="O17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20" i="1"/>
  <c r="O21" i="1"/>
  <c r="O22" i="1"/>
  <c r="O23" i="1"/>
  <c r="O24" i="1"/>
  <c r="O25" i="1"/>
  <c r="O26" i="1"/>
  <c r="O19" i="1"/>
  <c r="O18" i="1"/>
  <c r="H17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23" i="1"/>
  <c r="H22" i="1"/>
  <c r="H18" i="1"/>
  <c r="H19" i="1"/>
  <c r="H20" i="1"/>
  <c r="H21" i="1"/>
  <c r="U25" i="1"/>
  <c r="G20" i="1" l="1"/>
  <c r="AH18" i="1"/>
  <c r="AG18" i="1"/>
  <c r="AF18" i="1"/>
  <c r="AE18" i="1"/>
  <c r="N12" i="2"/>
  <c r="N13" i="2"/>
  <c r="N14" i="2"/>
  <c r="N15" i="2"/>
  <c r="N11" i="2"/>
  <c r="AH16" i="1"/>
  <c r="AG16" i="1"/>
  <c r="AF16" i="1"/>
  <c r="AE16" i="1"/>
  <c r="AH14" i="1"/>
  <c r="AG14" i="1"/>
  <c r="AF14" i="1"/>
  <c r="AE14" i="1"/>
  <c r="AH12" i="1"/>
  <c r="AG12" i="1"/>
  <c r="AF12" i="1"/>
  <c r="AE12" i="1"/>
  <c r="AH10" i="1"/>
  <c r="AG10" i="1"/>
  <c r="AF10" i="1"/>
  <c r="AE10" i="1"/>
  <c r="AI18" i="1" l="1"/>
  <c r="AI16" i="1"/>
  <c r="AI12" i="1"/>
  <c r="AI14" i="1"/>
  <c r="AI10" i="1"/>
  <c r="AB8" i="1"/>
  <c r="AB7" i="1"/>
  <c r="AB6" i="1"/>
  <c r="AB5" i="1"/>
  <c r="AB4" i="1"/>
  <c r="N3" i="1" l="1"/>
  <c r="G3" i="1"/>
  <c r="AB13" i="1"/>
  <c r="AB12" i="1"/>
  <c r="U13" i="1"/>
  <c r="U12" i="1"/>
  <c r="U11" i="1"/>
  <c r="U10" i="1"/>
  <c r="U9" i="1"/>
  <c r="U8" i="1"/>
  <c r="U7" i="1"/>
  <c r="U6" i="1"/>
  <c r="U5" i="1"/>
  <c r="U4" i="1"/>
  <c r="G13" i="1"/>
  <c r="G12" i="1"/>
  <c r="G11" i="1"/>
  <c r="G10" i="1"/>
  <c r="G9" i="1"/>
  <c r="G8" i="1"/>
  <c r="G7" i="1"/>
  <c r="G6" i="1"/>
  <c r="G5" i="1"/>
  <c r="G4" i="1"/>
  <c r="N4" i="1"/>
  <c r="N5" i="1"/>
  <c r="N6" i="1"/>
  <c r="N7" i="1"/>
  <c r="N8" i="1"/>
  <c r="N9" i="1"/>
  <c r="N10" i="1"/>
  <c r="N11" i="1"/>
  <c r="N12" i="1"/>
  <c r="N13" i="1"/>
  <c r="N16" i="2"/>
  <c r="N17" i="2"/>
  <c r="AB17" i="1" l="1"/>
  <c r="N17" i="1"/>
  <c r="G17" i="1"/>
  <c r="U17" i="1"/>
  <c r="AH27" i="1"/>
  <c r="AG27" i="1"/>
  <c r="AF27" i="1"/>
  <c r="AE27" i="1"/>
  <c r="AH26" i="1"/>
  <c r="AG26" i="1"/>
  <c r="AF26" i="1"/>
  <c r="AE26" i="1"/>
  <c r="AH25" i="1"/>
  <c r="AG25" i="1"/>
  <c r="AF25" i="1"/>
  <c r="AE25" i="1"/>
  <c r="AH24" i="1"/>
  <c r="AG24" i="1"/>
  <c r="AF24" i="1"/>
  <c r="AE24" i="1"/>
  <c r="AH23" i="1"/>
  <c r="AG23" i="1"/>
  <c r="AF23" i="1"/>
  <c r="AE23" i="1"/>
  <c r="AH22" i="1"/>
  <c r="AG22" i="1"/>
  <c r="AF22" i="1"/>
  <c r="AE22" i="1"/>
  <c r="AH15" i="1"/>
  <c r="AG15" i="1"/>
  <c r="AF15" i="1"/>
  <c r="AE15" i="1"/>
  <c r="AH13" i="1"/>
  <c r="AG13" i="1"/>
  <c r="AF13" i="1"/>
  <c r="AE13" i="1"/>
  <c r="A1" i="2"/>
  <c r="A1" i="1"/>
  <c r="L50" i="2"/>
  <c r="M50" i="2"/>
  <c r="N50" i="2"/>
  <c r="O50" i="2"/>
  <c r="P50" i="2"/>
  <c r="L51" i="2"/>
  <c r="M51" i="2"/>
  <c r="N51" i="2"/>
  <c r="O51" i="2"/>
  <c r="P51" i="2"/>
  <c r="L52" i="2"/>
  <c r="M52" i="2"/>
  <c r="N52" i="2"/>
  <c r="O52" i="2"/>
  <c r="P52" i="2"/>
  <c r="L53" i="2"/>
  <c r="M53" i="2"/>
  <c r="N53" i="2"/>
  <c r="O53" i="2"/>
  <c r="P53" i="2"/>
  <c r="L54" i="2"/>
  <c r="M54" i="2"/>
  <c r="N54" i="2"/>
  <c r="O54" i="2"/>
  <c r="P54" i="2"/>
  <c r="S50" i="2"/>
  <c r="S51" i="2"/>
  <c r="S52" i="2"/>
  <c r="S53" i="2"/>
  <c r="S54" i="2"/>
  <c r="I50" i="2"/>
  <c r="I51" i="2"/>
  <c r="I52" i="2"/>
  <c r="I53" i="2"/>
  <c r="I54" i="2"/>
  <c r="D50" i="2"/>
  <c r="D51" i="2"/>
  <c r="D52" i="2"/>
  <c r="D53" i="2"/>
  <c r="D54" i="2"/>
  <c r="AI27" i="1" l="1"/>
  <c r="AI26" i="1"/>
  <c r="AI25" i="1"/>
  <c r="AI24" i="1"/>
  <c r="AI22" i="1"/>
  <c r="AI23" i="1"/>
  <c r="AI13" i="1"/>
  <c r="AI15" i="1"/>
  <c r="AH11" i="1"/>
  <c r="AG11" i="1"/>
  <c r="AF11" i="1"/>
  <c r="AE11" i="1"/>
  <c r="AI11" i="1" l="1"/>
  <c r="U49" i="2"/>
  <c r="T49" i="2"/>
  <c r="S49" i="2"/>
  <c r="R49" i="2"/>
  <c r="Q49" i="2"/>
  <c r="U48" i="2"/>
  <c r="T48" i="2"/>
  <c r="S48" i="2"/>
  <c r="R48" i="2"/>
  <c r="Q48" i="2"/>
  <c r="U47" i="2"/>
  <c r="T47" i="2"/>
  <c r="S47" i="2"/>
  <c r="R47" i="2"/>
  <c r="Q47" i="2"/>
  <c r="U46" i="2"/>
  <c r="T46" i="2"/>
  <c r="S46" i="2"/>
  <c r="R46" i="2"/>
  <c r="Q46" i="2"/>
  <c r="U45" i="2"/>
  <c r="T45" i="2"/>
  <c r="S45" i="2"/>
  <c r="R45" i="2"/>
  <c r="Q45" i="2"/>
  <c r="U44" i="2"/>
  <c r="T44" i="2"/>
  <c r="S44" i="2"/>
  <c r="R44" i="2"/>
  <c r="Q44" i="2"/>
  <c r="U43" i="2"/>
  <c r="T43" i="2"/>
  <c r="S43" i="2"/>
  <c r="R43" i="2"/>
  <c r="Q43" i="2"/>
  <c r="U42" i="2"/>
  <c r="T42" i="2"/>
  <c r="S42" i="2"/>
  <c r="R42" i="2"/>
  <c r="Q42" i="2"/>
  <c r="U41" i="2"/>
  <c r="T41" i="2"/>
  <c r="S41" i="2"/>
  <c r="R41" i="2"/>
  <c r="Q41" i="2"/>
  <c r="U40" i="2"/>
  <c r="T40" i="2"/>
  <c r="S40" i="2"/>
  <c r="R40" i="2"/>
  <c r="Q40" i="2"/>
  <c r="U39" i="2"/>
  <c r="T39" i="2"/>
  <c r="S39" i="2"/>
  <c r="R39" i="2"/>
  <c r="Q39" i="2"/>
  <c r="U38" i="2"/>
  <c r="T38" i="2"/>
  <c r="S38" i="2"/>
  <c r="R38" i="2"/>
  <c r="Q38" i="2"/>
  <c r="U37" i="2"/>
  <c r="T37" i="2"/>
  <c r="S37" i="2"/>
  <c r="R37" i="2"/>
  <c r="Q37" i="2"/>
  <c r="U36" i="2"/>
  <c r="T36" i="2"/>
  <c r="S36" i="2"/>
  <c r="R36" i="2"/>
  <c r="Q36" i="2"/>
  <c r="U35" i="2"/>
  <c r="T35" i="2"/>
  <c r="S35" i="2"/>
  <c r="R35" i="2"/>
  <c r="Q35" i="2"/>
  <c r="U34" i="2"/>
  <c r="T34" i="2"/>
  <c r="S34" i="2"/>
  <c r="R34" i="2"/>
  <c r="Q34" i="2"/>
  <c r="U33" i="2"/>
  <c r="T33" i="2"/>
  <c r="S33" i="2"/>
  <c r="R33" i="2"/>
  <c r="Q33" i="2"/>
  <c r="U32" i="2"/>
  <c r="T32" i="2"/>
  <c r="S32" i="2"/>
  <c r="R32" i="2"/>
  <c r="Q32" i="2"/>
  <c r="U31" i="2"/>
  <c r="T31" i="2"/>
  <c r="S31" i="2"/>
  <c r="R31" i="2"/>
  <c r="Q31" i="2"/>
  <c r="U30" i="2"/>
  <c r="T30" i="2"/>
  <c r="S30" i="2"/>
  <c r="R30" i="2"/>
  <c r="Q30" i="2"/>
  <c r="U29" i="2"/>
  <c r="T29" i="2"/>
  <c r="S29" i="2"/>
  <c r="R29" i="2"/>
  <c r="Q29" i="2"/>
  <c r="U28" i="2"/>
  <c r="T28" i="2"/>
  <c r="S28" i="2"/>
  <c r="R28" i="2"/>
  <c r="Q28" i="2"/>
  <c r="U27" i="2"/>
  <c r="T27" i="2"/>
  <c r="S27" i="2"/>
  <c r="R27" i="2"/>
  <c r="Q27" i="2"/>
  <c r="U26" i="2"/>
  <c r="T26" i="2"/>
  <c r="S26" i="2"/>
  <c r="R26" i="2"/>
  <c r="Q26" i="2"/>
  <c r="U25" i="2"/>
  <c r="T25" i="2"/>
  <c r="S25" i="2"/>
  <c r="R25" i="2"/>
  <c r="Q25" i="2"/>
  <c r="U24" i="2"/>
  <c r="T24" i="2"/>
  <c r="S24" i="2"/>
  <c r="R24" i="2"/>
  <c r="Q24" i="2"/>
  <c r="U23" i="2"/>
  <c r="T23" i="2"/>
  <c r="S23" i="2"/>
  <c r="R23" i="2"/>
  <c r="Q23" i="2"/>
  <c r="U22" i="2"/>
  <c r="T22" i="2"/>
  <c r="S22" i="2"/>
  <c r="R22" i="2"/>
  <c r="Q22" i="2"/>
  <c r="U21" i="2"/>
  <c r="T21" i="2"/>
  <c r="S21" i="2"/>
  <c r="R21" i="2"/>
  <c r="Q21" i="2"/>
  <c r="U20" i="2"/>
  <c r="T20" i="2"/>
  <c r="S20" i="2"/>
  <c r="R20" i="2"/>
  <c r="Q20" i="2"/>
  <c r="U19" i="2"/>
  <c r="T19" i="2"/>
  <c r="S19" i="2"/>
  <c r="R19" i="2"/>
  <c r="Q19" i="2"/>
  <c r="U18" i="2"/>
  <c r="T18" i="2"/>
  <c r="S18" i="2"/>
  <c r="R18" i="2"/>
  <c r="Q18" i="2"/>
  <c r="U17" i="2"/>
  <c r="T17" i="2"/>
  <c r="S17" i="2"/>
  <c r="R17" i="2"/>
  <c r="Q17" i="2"/>
  <c r="U16" i="2"/>
  <c r="T16" i="2"/>
  <c r="S16" i="2"/>
  <c r="R16" i="2"/>
  <c r="Q16" i="2"/>
  <c r="U15" i="2"/>
  <c r="T15" i="2"/>
  <c r="S15" i="2"/>
  <c r="R15" i="2"/>
  <c r="Q15" i="2"/>
  <c r="U14" i="2"/>
  <c r="T14" i="2"/>
  <c r="S14" i="2"/>
  <c r="R14" i="2"/>
  <c r="Q14" i="2"/>
  <c r="U13" i="2"/>
  <c r="T13" i="2"/>
  <c r="S13" i="2"/>
  <c r="R13" i="2"/>
  <c r="Q13" i="2"/>
  <c r="U12" i="2"/>
  <c r="T12" i="2"/>
  <c r="S12" i="2"/>
  <c r="R12" i="2"/>
  <c r="Q12" i="2"/>
  <c r="U11" i="2"/>
  <c r="T11" i="2"/>
  <c r="S11" i="2"/>
  <c r="R11" i="2"/>
  <c r="Q11" i="2"/>
  <c r="U10" i="2"/>
  <c r="T10" i="2"/>
  <c r="S10" i="2"/>
  <c r="R10" i="2"/>
  <c r="Q10" i="2"/>
  <c r="U9" i="2"/>
  <c r="T9" i="2"/>
  <c r="S9" i="2"/>
  <c r="R9" i="2"/>
  <c r="Q9" i="2"/>
  <c r="U8" i="2"/>
  <c r="T8" i="2"/>
  <c r="S8" i="2"/>
  <c r="R8" i="2"/>
  <c r="Q8" i="2"/>
  <c r="U7" i="2"/>
  <c r="T7" i="2"/>
  <c r="S7" i="2"/>
  <c r="R7" i="2"/>
  <c r="Q7" i="2"/>
  <c r="U6" i="2"/>
  <c r="T6" i="2"/>
  <c r="S6" i="2"/>
  <c r="R6" i="2"/>
  <c r="Q6" i="2"/>
  <c r="U5" i="2"/>
  <c r="T5" i="2"/>
  <c r="S5" i="2"/>
  <c r="R5" i="2"/>
  <c r="Q5" i="2"/>
  <c r="U4" i="2"/>
  <c r="T4" i="2"/>
  <c r="S4" i="2"/>
  <c r="R4" i="2"/>
  <c r="Q4" i="2"/>
  <c r="U3" i="2"/>
  <c r="T3" i="2"/>
  <c r="S3" i="2"/>
  <c r="R3" i="2"/>
  <c r="Q3" i="2"/>
  <c r="P49" i="2"/>
  <c r="O49" i="2"/>
  <c r="N49" i="2"/>
  <c r="M49" i="2"/>
  <c r="L49" i="2"/>
  <c r="P48" i="2"/>
  <c r="O48" i="2"/>
  <c r="N48" i="2"/>
  <c r="M48" i="2"/>
  <c r="L48" i="2"/>
  <c r="P47" i="2"/>
  <c r="O47" i="2"/>
  <c r="N47" i="2"/>
  <c r="M47" i="2"/>
  <c r="L47" i="2"/>
  <c r="P46" i="2"/>
  <c r="O46" i="2"/>
  <c r="N46" i="2"/>
  <c r="M46" i="2"/>
  <c r="L46" i="2"/>
  <c r="P45" i="2"/>
  <c r="O45" i="2"/>
  <c r="N45" i="2"/>
  <c r="M45" i="2"/>
  <c r="L45" i="2"/>
  <c r="P44" i="2"/>
  <c r="O44" i="2"/>
  <c r="N44" i="2"/>
  <c r="M44" i="2"/>
  <c r="L44" i="2"/>
  <c r="P43" i="2"/>
  <c r="O43" i="2"/>
  <c r="N43" i="2"/>
  <c r="M43" i="2"/>
  <c r="L43" i="2"/>
  <c r="P42" i="2"/>
  <c r="O42" i="2"/>
  <c r="N42" i="2"/>
  <c r="M42" i="2"/>
  <c r="L42" i="2"/>
  <c r="P41" i="2"/>
  <c r="O41" i="2"/>
  <c r="N41" i="2"/>
  <c r="M41" i="2"/>
  <c r="L41" i="2"/>
  <c r="P40" i="2"/>
  <c r="O40" i="2"/>
  <c r="N40" i="2"/>
  <c r="M40" i="2"/>
  <c r="L40" i="2"/>
  <c r="P39" i="2"/>
  <c r="O39" i="2"/>
  <c r="N39" i="2"/>
  <c r="M39" i="2"/>
  <c r="L39" i="2"/>
  <c r="P38" i="2"/>
  <c r="O38" i="2"/>
  <c r="N38" i="2"/>
  <c r="M38" i="2"/>
  <c r="L38" i="2"/>
  <c r="P37" i="2"/>
  <c r="O37" i="2"/>
  <c r="N37" i="2"/>
  <c r="M37" i="2"/>
  <c r="L37" i="2"/>
  <c r="P36" i="2"/>
  <c r="O36" i="2"/>
  <c r="N36" i="2"/>
  <c r="M36" i="2"/>
  <c r="L36" i="2"/>
  <c r="P35" i="2"/>
  <c r="O35" i="2"/>
  <c r="N35" i="2"/>
  <c r="M35" i="2"/>
  <c r="L35" i="2"/>
  <c r="P34" i="2"/>
  <c r="O34" i="2"/>
  <c r="N34" i="2"/>
  <c r="M34" i="2"/>
  <c r="L34" i="2"/>
  <c r="P33" i="2"/>
  <c r="O33" i="2"/>
  <c r="N33" i="2"/>
  <c r="M33" i="2"/>
  <c r="L33" i="2"/>
  <c r="P32" i="2"/>
  <c r="O32" i="2"/>
  <c r="N32" i="2"/>
  <c r="M32" i="2"/>
  <c r="L32" i="2"/>
  <c r="P31" i="2"/>
  <c r="O31" i="2"/>
  <c r="N31" i="2"/>
  <c r="M31" i="2"/>
  <c r="L31" i="2"/>
  <c r="P30" i="2"/>
  <c r="O30" i="2"/>
  <c r="N30" i="2"/>
  <c r="M30" i="2"/>
  <c r="L30" i="2"/>
  <c r="P29" i="2"/>
  <c r="O29" i="2"/>
  <c r="N29" i="2"/>
  <c r="M29" i="2"/>
  <c r="L29" i="2"/>
  <c r="P28" i="2"/>
  <c r="O28" i="2"/>
  <c r="N28" i="2"/>
  <c r="M28" i="2"/>
  <c r="L28" i="2"/>
  <c r="P27" i="2"/>
  <c r="O27" i="2"/>
  <c r="N27" i="2"/>
  <c r="M27" i="2"/>
  <c r="L27" i="2"/>
  <c r="P26" i="2"/>
  <c r="O26" i="2"/>
  <c r="N26" i="2"/>
  <c r="M26" i="2"/>
  <c r="L26" i="2"/>
  <c r="P25" i="2"/>
  <c r="O25" i="2"/>
  <c r="N25" i="2"/>
  <c r="M25" i="2"/>
  <c r="L25" i="2"/>
  <c r="P24" i="2"/>
  <c r="O24" i="2"/>
  <c r="N24" i="2"/>
  <c r="M24" i="2"/>
  <c r="L24" i="2"/>
  <c r="P23" i="2"/>
  <c r="O23" i="2"/>
  <c r="N23" i="2"/>
  <c r="M23" i="2"/>
  <c r="L23" i="2"/>
  <c r="P22" i="2"/>
  <c r="O22" i="2"/>
  <c r="N22" i="2"/>
  <c r="M22" i="2"/>
  <c r="L22" i="2"/>
  <c r="P21" i="2"/>
  <c r="O21" i="2"/>
  <c r="N21" i="2"/>
  <c r="M21" i="2"/>
  <c r="L21" i="2"/>
  <c r="P20" i="2"/>
  <c r="O20" i="2"/>
  <c r="N20" i="2"/>
  <c r="M20" i="2"/>
  <c r="L20" i="2"/>
  <c r="P19" i="2"/>
  <c r="O19" i="2"/>
  <c r="N19" i="2"/>
  <c r="M19" i="2"/>
  <c r="L19" i="2"/>
  <c r="P18" i="2"/>
  <c r="O18" i="2"/>
  <c r="N18" i="2"/>
  <c r="M18" i="2"/>
  <c r="L18" i="2"/>
  <c r="P17" i="2"/>
  <c r="O17" i="2"/>
  <c r="M17" i="2"/>
  <c r="L17" i="2"/>
  <c r="P16" i="2"/>
  <c r="O16" i="2"/>
  <c r="M16" i="2"/>
  <c r="L16" i="2"/>
  <c r="P15" i="2"/>
  <c r="O15" i="2"/>
  <c r="M15" i="2"/>
  <c r="L15" i="2"/>
  <c r="P14" i="2"/>
  <c r="O14" i="2"/>
  <c r="M14" i="2"/>
  <c r="L14" i="2"/>
  <c r="P13" i="2"/>
  <c r="O13" i="2"/>
  <c r="M13" i="2"/>
  <c r="L13" i="2"/>
  <c r="P12" i="2"/>
  <c r="O12" i="2"/>
  <c r="M12" i="2"/>
  <c r="L12" i="2"/>
  <c r="P11" i="2"/>
  <c r="O11" i="2"/>
  <c r="M11" i="2"/>
  <c r="L11" i="2"/>
  <c r="P10" i="2"/>
  <c r="O10" i="2"/>
  <c r="N10" i="2"/>
  <c r="M10" i="2"/>
  <c r="L10" i="2"/>
  <c r="P9" i="2"/>
  <c r="O9" i="2"/>
  <c r="N9" i="2"/>
  <c r="M9" i="2"/>
  <c r="L9" i="2"/>
  <c r="P8" i="2"/>
  <c r="O8" i="2"/>
  <c r="N8" i="2"/>
  <c r="M8" i="2"/>
  <c r="L8" i="2"/>
  <c r="P7" i="2"/>
  <c r="O7" i="2"/>
  <c r="N7" i="2"/>
  <c r="M7" i="2"/>
  <c r="L7" i="2"/>
  <c r="P6" i="2"/>
  <c r="O6" i="2"/>
  <c r="N6" i="2"/>
  <c r="M6" i="2"/>
  <c r="L6" i="2"/>
  <c r="P5" i="2"/>
  <c r="O5" i="2"/>
  <c r="N5" i="2"/>
  <c r="M5" i="2"/>
  <c r="L5" i="2"/>
  <c r="P4" i="2"/>
  <c r="O4" i="2"/>
  <c r="N4" i="2"/>
  <c r="M4" i="2"/>
  <c r="L4" i="2"/>
  <c r="P3" i="2"/>
  <c r="O3" i="2"/>
  <c r="N3" i="2"/>
  <c r="M3" i="2"/>
  <c r="L3" i="2"/>
  <c r="K49" i="2"/>
  <c r="J49" i="2"/>
  <c r="I49" i="2"/>
  <c r="H49" i="2"/>
  <c r="G49" i="2"/>
  <c r="K48" i="2"/>
  <c r="J48" i="2"/>
  <c r="I48" i="2"/>
  <c r="H48" i="2"/>
  <c r="G48" i="2"/>
  <c r="K47" i="2"/>
  <c r="J47" i="2"/>
  <c r="I47" i="2"/>
  <c r="H47" i="2"/>
  <c r="G47" i="2"/>
  <c r="K46" i="2"/>
  <c r="J46" i="2"/>
  <c r="I46" i="2"/>
  <c r="H46" i="2"/>
  <c r="G46" i="2"/>
  <c r="K45" i="2"/>
  <c r="J45" i="2"/>
  <c r="I45" i="2"/>
  <c r="H45" i="2"/>
  <c r="G45" i="2"/>
  <c r="K44" i="2"/>
  <c r="J44" i="2"/>
  <c r="I44" i="2"/>
  <c r="H44" i="2"/>
  <c r="G44" i="2"/>
  <c r="K43" i="2"/>
  <c r="J43" i="2"/>
  <c r="I43" i="2"/>
  <c r="H43" i="2"/>
  <c r="G43" i="2"/>
  <c r="K42" i="2"/>
  <c r="J42" i="2"/>
  <c r="I42" i="2"/>
  <c r="H42" i="2"/>
  <c r="G42" i="2"/>
  <c r="K41" i="2"/>
  <c r="J41" i="2"/>
  <c r="I41" i="2"/>
  <c r="H41" i="2"/>
  <c r="G41" i="2"/>
  <c r="K40" i="2"/>
  <c r="J40" i="2"/>
  <c r="I40" i="2"/>
  <c r="H40" i="2"/>
  <c r="G40" i="2"/>
  <c r="K39" i="2"/>
  <c r="J39" i="2"/>
  <c r="I39" i="2"/>
  <c r="H39" i="2"/>
  <c r="G39" i="2"/>
  <c r="K38" i="2"/>
  <c r="J38" i="2"/>
  <c r="I38" i="2"/>
  <c r="H38" i="2"/>
  <c r="G38" i="2"/>
  <c r="K37" i="2"/>
  <c r="J37" i="2"/>
  <c r="I37" i="2"/>
  <c r="H37" i="2"/>
  <c r="G37" i="2"/>
  <c r="K36" i="2"/>
  <c r="J36" i="2"/>
  <c r="I36" i="2"/>
  <c r="H36" i="2"/>
  <c r="G36" i="2"/>
  <c r="K35" i="2"/>
  <c r="J35" i="2"/>
  <c r="I35" i="2"/>
  <c r="H35" i="2"/>
  <c r="G35" i="2"/>
  <c r="K34" i="2"/>
  <c r="J34" i="2"/>
  <c r="I34" i="2"/>
  <c r="H34" i="2"/>
  <c r="G34" i="2"/>
  <c r="K33" i="2"/>
  <c r="J33" i="2"/>
  <c r="I33" i="2"/>
  <c r="H33" i="2"/>
  <c r="G33" i="2"/>
  <c r="K32" i="2"/>
  <c r="J32" i="2"/>
  <c r="I32" i="2"/>
  <c r="H32" i="2"/>
  <c r="G32" i="2"/>
  <c r="K31" i="2"/>
  <c r="J31" i="2"/>
  <c r="I31" i="2"/>
  <c r="H31" i="2"/>
  <c r="G31" i="2"/>
  <c r="K30" i="2"/>
  <c r="J30" i="2"/>
  <c r="I30" i="2"/>
  <c r="H30" i="2"/>
  <c r="G30" i="2"/>
  <c r="K29" i="2"/>
  <c r="J29" i="2"/>
  <c r="I29" i="2"/>
  <c r="H29" i="2"/>
  <c r="G29" i="2"/>
  <c r="K28" i="2"/>
  <c r="J28" i="2"/>
  <c r="I28" i="2"/>
  <c r="H28" i="2"/>
  <c r="G28" i="2"/>
  <c r="K27" i="2"/>
  <c r="J27" i="2"/>
  <c r="I27" i="2"/>
  <c r="H27" i="2"/>
  <c r="G27" i="2"/>
  <c r="K26" i="2"/>
  <c r="J26" i="2"/>
  <c r="I26" i="2"/>
  <c r="H26" i="2"/>
  <c r="G26" i="2"/>
  <c r="K25" i="2"/>
  <c r="J25" i="2"/>
  <c r="I25" i="2"/>
  <c r="H25" i="2"/>
  <c r="G25" i="2"/>
  <c r="K24" i="2"/>
  <c r="J24" i="2"/>
  <c r="I24" i="2"/>
  <c r="H24" i="2"/>
  <c r="G24" i="2"/>
  <c r="K23" i="2"/>
  <c r="J23" i="2"/>
  <c r="I23" i="2"/>
  <c r="H23" i="2"/>
  <c r="G23" i="2"/>
  <c r="K22" i="2"/>
  <c r="J22" i="2"/>
  <c r="I22" i="2"/>
  <c r="H22" i="2"/>
  <c r="G22" i="2"/>
  <c r="K21" i="2"/>
  <c r="J21" i="2"/>
  <c r="I21" i="2"/>
  <c r="H21" i="2"/>
  <c r="G21" i="2"/>
  <c r="K20" i="2"/>
  <c r="J20" i="2"/>
  <c r="I20" i="2"/>
  <c r="H20" i="2"/>
  <c r="G20" i="2"/>
  <c r="K19" i="2"/>
  <c r="J19" i="2"/>
  <c r="I19" i="2"/>
  <c r="H19" i="2"/>
  <c r="G19" i="2"/>
  <c r="K18" i="2"/>
  <c r="J18" i="2"/>
  <c r="I18" i="2"/>
  <c r="H18" i="2"/>
  <c r="G18" i="2"/>
  <c r="K17" i="2"/>
  <c r="J17" i="2"/>
  <c r="I17" i="2"/>
  <c r="H17" i="2"/>
  <c r="G17" i="2"/>
  <c r="K16" i="2"/>
  <c r="J16" i="2"/>
  <c r="I16" i="2"/>
  <c r="H16" i="2"/>
  <c r="G16" i="2"/>
  <c r="K15" i="2"/>
  <c r="J15" i="2"/>
  <c r="I15" i="2"/>
  <c r="H15" i="2"/>
  <c r="G15" i="2"/>
  <c r="K14" i="2"/>
  <c r="J14" i="2"/>
  <c r="I14" i="2"/>
  <c r="H14" i="2"/>
  <c r="G14" i="2"/>
  <c r="K13" i="2"/>
  <c r="J13" i="2"/>
  <c r="I13" i="2"/>
  <c r="H13" i="2"/>
  <c r="G13" i="2"/>
  <c r="K12" i="2"/>
  <c r="J12" i="2"/>
  <c r="I12" i="2"/>
  <c r="H12" i="2"/>
  <c r="G12" i="2"/>
  <c r="K11" i="2"/>
  <c r="J11" i="2"/>
  <c r="I11" i="2"/>
  <c r="H11" i="2"/>
  <c r="G11" i="2"/>
  <c r="K10" i="2"/>
  <c r="J10" i="2"/>
  <c r="I10" i="2"/>
  <c r="H10" i="2"/>
  <c r="G10" i="2"/>
  <c r="K9" i="2"/>
  <c r="J9" i="2"/>
  <c r="I9" i="2"/>
  <c r="H9" i="2"/>
  <c r="G9" i="2"/>
  <c r="K8" i="2"/>
  <c r="J8" i="2"/>
  <c r="I8" i="2"/>
  <c r="H8" i="2"/>
  <c r="G8" i="2"/>
  <c r="K7" i="2"/>
  <c r="J7" i="2"/>
  <c r="I7" i="2"/>
  <c r="H7" i="2"/>
  <c r="G7" i="2"/>
  <c r="K6" i="2"/>
  <c r="J6" i="2"/>
  <c r="I6" i="2"/>
  <c r="H6" i="2"/>
  <c r="G6" i="2"/>
  <c r="K5" i="2"/>
  <c r="J5" i="2"/>
  <c r="I5" i="2"/>
  <c r="H5" i="2"/>
  <c r="G5" i="2"/>
  <c r="K4" i="2"/>
  <c r="J4" i="2"/>
  <c r="I4" i="2"/>
  <c r="H4" i="2"/>
  <c r="G4" i="2"/>
  <c r="K3" i="2"/>
  <c r="J3" i="2"/>
  <c r="I3" i="2"/>
  <c r="H3" i="2"/>
  <c r="G3" i="2"/>
  <c r="F4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3" i="2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3" i="2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3" i="2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3" i="2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3" i="2"/>
  <c r="AH21" i="1"/>
  <c r="AG21" i="1"/>
  <c r="AF21" i="1"/>
  <c r="AE21" i="1"/>
  <c r="AH20" i="1"/>
  <c r="AG20" i="1"/>
  <c r="AF20" i="1"/>
  <c r="AE20" i="1"/>
  <c r="AH19" i="1"/>
  <c r="AG19" i="1"/>
  <c r="AF19" i="1"/>
  <c r="AE19" i="1"/>
  <c r="G55" i="2" l="1"/>
  <c r="B55" i="2"/>
  <c r="L56" i="2"/>
  <c r="G56" i="2"/>
  <c r="Q56" i="2"/>
  <c r="L55" i="2"/>
  <c r="B56" i="2"/>
  <c r="Q55" i="2"/>
  <c r="AI20" i="1"/>
  <c r="AI21" i="1"/>
  <c r="AI19" i="1"/>
  <c r="A56" i="2" l="1"/>
  <c r="A55" i="2"/>
  <c r="AH30" i="1"/>
  <c r="W70" i="1"/>
  <c r="AG30" i="1"/>
  <c r="P70" i="1"/>
  <c r="AF30" i="1"/>
  <c r="I70" i="1"/>
  <c r="AE30" i="1"/>
  <c r="B70" i="1"/>
  <c r="AI30" i="1" l="1"/>
  <c r="AE5" i="1"/>
  <c r="AH17" i="1"/>
  <c r="AG17" i="1"/>
  <c r="AF17" i="1"/>
  <c r="AE17" i="1"/>
  <c r="W111" i="1"/>
  <c r="P111" i="1"/>
  <c r="I111" i="1"/>
  <c r="B111" i="1"/>
  <c r="W110" i="1"/>
  <c r="P110" i="1"/>
  <c r="I110" i="1"/>
  <c r="B110" i="1"/>
  <c r="AI17" i="1" l="1"/>
  <c r="AH5" i="1"/>
  <c r="AG5" i="1"/>
  <c r="AF5" i="1"/>
  <c r="AH7" i="1"/>
  <c r="AG7" i="1"/>
  <c r="AF7" i="1"/>
  <c r="AE7" i="1"/>
  <c r="AH9" i="1"/>
  <c r="AG9" i="1"/>
  <c r="AF9" i="1"/>
  <c r="AE9" i="1"/>
  <c r="AH8" i="1"/>
  <c r="AG8" i="1"/>
  <c r="AF8" i="1"/>
  <c r="AE8" i="1"/>
  <c r="AH6" i="1"/>
  <c r="AG6" i="1"/>
  <c r="AF6" i="1"/>
  <c r="AE6" i="1"/>
  <c r="AE29" i="1" l="1"/>
  <c r="AF29" i="1"/>
  <c r="AG29" i="1"/>
  <c r="AH29" i="1"/>
  <c r="AI6" i="1"/>
  <c r="AI8" i="1"/>
  <c r="AI5" i="1"/>
  <c r="AI9" i="1"/>
  <c r="AI7" i="1"/>
  <c r="AH4" i="1"/>
  <c r="AH28" i="1" s="1"/>
  <c r="AG4" i="1"/>
  <c r="AG28" i="1" s="1"/>
  <c r="AE4" i="1"/>
  <c r="AE28" i="1" s="1"/>
  <c r="AF4" i="1"/>
  <c r="AF28" i="1" s="1"/>
  <c r="AI29" i="1" l="1"/>
  <c r="AI4" i="1"/>
  <c r="AI28" i="1" s="1"/>
  <c r="I86" i="1"/>
  <c r="A70" i="1" l="1"/>
  <c r="W69" i="1"/>
  <c r="P69" i="1"/>
  <c r="I69" i="1"/>
  <c r="B69" i="1"/>
  <c r="A69" i="1" l="1"/>
  <c r="W101" i="1"/>
  <c r="P101" i="1"/>
  <c r="I101" i="1"/>
  <c r="B101" i="1"/>
  <c r="W93" i="1"/>
  <c r="P93" i="1"/>
  <c r="I93" i="1"/>
  <c r="B93" i="1"/>
  <c r="W85" i="1"/>
  <c r="P85" i="1"/>
  <c r="I85" i="1"/>
  <c r="B85" i="1"/>
  <c r="W14" i="1"/>
  <c r="P14" i="1"/>
  <c r="I14" i="1"/>
  <c r="B14" i="1"/>
  <c r="B112" i="1" l="1"/>
  <c r="I112" i="1"/>
  <c r="P112" i="1"/>
  <c r="W112" i="1"/>
  <c r="A101" i="1"/>
  <c r="A14" i="1"/>
  <c r="A85" i="1"/>
  <c r="A110" i="1"/>
  <c r="A93" i="1"/>
  <c r="W94" i="1"/>
  <c r="A112" i="1" l="1"/>
  <c r="P102" i="1"/>
  <c r="P86" i="1" l="1"/>
  <c r="B86" i="1"/>
  <c r="P15" i="1"/>
  <c r="I15" i="1"/>
  <c r="B15" i="1"/>
  <c r="W102" i="1" l="1"/>
  <c r="B102" i="1"/>
  <c r="I102" i="1"/>
  <c r="A102" i="1" l="1"/>
  <c r="A111" i="1"/>
  <c r="W86" i="1"/>
  <c r="A86" i="1" l="1"/>
  <c r="W15" i="1"/>
  <c r="A15" i="1" l="1"/>
  <c r="W113" i="1"/>
  <c r="B94" i="1"/>
  <c r="I94" i="1"/>
  <c r="P94" i="1"/>
  <c r="B113" i="1" l="1"/>
  <c r="I113" i="1"/>
  <c r="P113" i="1"/>
  <c r="A94" i="1"/>
  <c r="A113" i="1" l="1"/>
</calcChain>
</file>

<file path=xl/sharedStrings.xml><?xml version="1.0" encoding="utf-8"?>
<sst xmlns="http://schemas.openxmlformats.org/spreadsheetml/2006/main" count="268" uniqueCount="102">
  <si>
    <t>Pol Lemoine</t>
  </si>
  <si>
    <t>Sébastien Dubois</t>
  </si>
  <si>
    <t>Joel Dehut</t>
  </si>
  <si>
    <t>DIFFEREES</t>
  </si>
  <si>
    <t>RUPTURE</t>
  </si>
  <si>
    <t>BLOQUE</t>
  </si>
  <si>
    <t>Christophe Dupon</t>
  </si>
  <si>
    <t>ARTICLE</t>
  </si>
  <si>
    <t>DATE</t>
  </si>
  <si>
    <t>CLIENT</t>
  </si>
  <si>
    <t>DATE LIVRAISON</t>
  </si>
  <si>
    <t>AUTO LOUV</t>
  </si>
  <si>
    <t>Pol</t>
  </si>
  <si>
    <t>Sébastien</t>
  </si>
  <si>
    <t>Joel</t>
  </si>
  <si>
    <t>Christophe</t>
  </si>
  <si>
    <t>ordres</t>
  </si>
  <si>
    <t>SOMME</t>
  </si>
  <si>
    <t>RUPTURES</t>
  </si>
  <si>
    <t>ATT. CONF.</t>
  </si>
  <si>
    <t>LIVR. REP.</t>
  </si>
  <si>
    <t>LISTE RUPT.</t>
  </si>
  <si>
    <t>NOMBRE</t>
  </si>
  <si>
    <t>AUTRES</t>
  </si>
  <si>
    <t>TOT ART</t>
  </si>
  <si>
    <t>TOT ORD</t>
  </si>
  <si>
    <t>€</t>
  </si>
  <si>
    <t>QUANT.</t>
  </si>
  <si>
    <t>POL</t>
  </si>
  <si>
    <t>SEBASTIEN</t>
  </si>
  <si>
    <t>JOEL</t>
  </si>
  <si>
    <t>CHRISTOPHE</t>
  </si>
  <si>
    <t>LE LIFTI</t>
  </si>
  <si>
    <t>BOUCHAT</t>
  </si>
  <si>
    <t>VANEE</t>
  </si>
  <si>
    <t>SCS MDS</t>
  </si>
  <si>
    <t>ETW-PLATT</t>
  </si>
  <si>
    <t>E2315</t>
  </si>
  <si>
    <t>PSA</t>
  </si>
  <si>
    <t>SABAN AUTO</t>
  </si>
  <si>
    <t>AUTOPREC</t>
  </si>
  <si>
    <t>HERMOYE</t>
  </si>
  <si>
    <t>MAXIME LIZ</t>
  </si>
  <si>
    <t>LONGCHAM</t>
  </si>
  <si>
    <t>CARRERA 2</t>
  </si>
  <si>
    <t>GTLM</t>
  </si>
  <si>
    <t>si commande entière en attente d'un reliquat</t>
  </si>
  <si>
    <t>VANDELEE</t>
  </si>
  <si>
    <t>EURO TRAF</t>
  </si>
  <si>
    <t>CW26</t>
  </si>
  <si>
    <t>H200</t>
  </si>
  <si>
    <t>NACHSEM SA</t>
  </si>
  <si>
    <t>IDEMLS</t>
  </si>
  <si>
    <t>MIKA BULLE</t>
  </si>
  <si>
    <t>LECL-PLEVO</t>
  </si>
  <si>
    <t>HPE200</t>
  </si>
  <si>
    <t>SERRIEZ</t>
  </si>
  <si>
    <t>V.V.A</t>
  </si>
  <si>
    <t>VAPO CLEAN</t>
  </si>
  <si>
    <t>AUTO CANIO</t>
  </si>
  <si>
    <t>A010</t>
  </si>
  <si>
    <t>GRELE ASS</t>
  </si>
  <si>
    <t>HPE5ETH</t>
  </si>
  <si>
    <t>RENAULT GA</t>
  </si>
  <si>
    <t>SOBELTAX</t>
  </si>
  <si>
    <t>STI AUTO</t>
  </si>
  <si>
    <t>H25L</t>
  </si>
  <si>
    <t>mix</t>
  </si>
  <si>
    <t>SCHELLEN</t>
  </si>
  <si>
    <t>H F HOSLET</t>
  </si>
  <si>
    <t>GIOVANNI C</t>
  </si>
  <si>
    <t>CW LA LOUVE</t>
  </si>
  <si>
    <t>CENTRE MO</t>
  </si>
  <si>
    <t>CW15</t>
  </si>
  <si>
    <t>PAQUET CHR</t>
  </si>
  <si>
    <t>DELVIGNE</t>
  </si>
  <si>
    <t>HOSLET</t>
  </si>
  <si>
    <t>§</t>
  </si>
  <si>
    <t>J</t>
  </si>
  <si>
    <r>
      <t>!</t>
    </r>
    <r>
      <rPr>
        <sz val="11"/>
        <rFont val="Calibri"/>
        <family val="2"/>
        <scheme val="minor"/>
      </rPr>
      <t xml:space="preserve"> = aujourdhui + 3 jours ouvrables </t>
    </r>
    <r>
      <rPr>
        <b/>
        <sz val="11"/>
        <color rgb="FFFF0000"/>
        <rFont val="Calibri"/>
        <family val="2"/>
        <scheme val="minor"/>
      </rPr>
      <t xml:space="preserve">
envoyer </t>
    </r>
    <r>
      <rPr>
        <b/>
        <sz val="11"/>
        <color rgb="FF00B050"/>
        <rFont val="Calibri"/>
        <family val="2"/>
        <scheme val="minor"/>
      </rPr>
      <t>commande en VERT</t>
    </r>
  </si>
  <si>
    <t>J = jours ouvrables
§ = différé mais rupture</t>
  </si>
  <si>
    <t>!</t>
  </si>
  <si>
    <t>Q</t>
  </si>
  <si>
    <t>LACROIX LU</t>
  </si>
  <si>
    <t>RAYMOND</t>
  </si>
  <si>
    <t>CENTRIBEL</t>
  </si>
  <si>
    <t>GUILLA 1</t>
  </si>
  <si>
    <t>BOLLAND</t>
  </si>
  <si>
    <t>DUB S CARS</t>
  </si>
  <si>
    <t>IDEMLS S</t>
  </si>
  <si>
    <t>H31ETH</t>
  </si>
  <si>
    <t>LALLEMAN</t>
  </si>
  <si>
    <t>AUDI MONS</t>
  </si>
  <si>
    <t>POMME AP</t>
  </si>
  <si>
    <t>SILVANO</t>
  </si>
  <si>
    <t>TX215C271</t>
  </si>
  <si>
    <t>DEBANI</t>
  </si>
  <si>
    <t>BRUMAGNE</t>
  </si>
  <si>
    <t>AB MONS</t>
  </si>
  <si>
    <t>PIRON STAT</t>
  </si>
  <si>
    <t>VG MOTOR</t>
  </si>
  <si>
    <t>DEBLIRE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</si>
</sst>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23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Arial"/>
      <family val="2"/>
    </font>
    <font>
      <b/>
      <sz val="11"/>
      <color rgb="FFFF0000"/>
      <name val="Arial"/>
      <family val="2"/>
    </font>
    <font>
      <sz val="11"/>
      <color theme="1"/>
      <name val="Arial"/>
      <family val="2"/>
    </font>
    <font>
      <sz val="11"/>
      <color rgb="FFFF0000"/>
      <name val="Arial"/>
      <family val="2"/>
    </font>
    <font>
      <sz val="11"/>
      <name val="Arial"/>
      <family val="2"/>
    </font>
    <font>
      <b/>
      <sz val="11"/>
      <color rgb="FF00B050"/>
      <name val="Arial"/>
      <family val="2"/>
    </font>
    <font>
      <b/>
      <sz val="11"/>
      <color rgb="FF7030A0"/>
      <name val="Arial"/>
      <family val="2"/>
    </font>
    <font>
      <i/>
      <sz val="11"/>
      <color theme="1"/>
      <name val="Arial"/>
      <family val="2"/>
    </font>
    <font>
      <b/>
      <sz val="20"/>
      <color rgb="FF7030A0"/>
      <name val="Arial"/>
      <family val="2"/>
    </font>
    <font>
      <b/>
      <sz val="14"/>
      <color rgb="FFFF0000"/>
      <name val="Arial"/>
      <family val="2"/>
    </font>
    <font>
      <b/>
      <u/>
      <sz val="11"/>
      <color theme="10"/>
      <name val="Arial"/>
      <family val="2"/>
    </font>
    <font>
      <b/>
      <sz val="12"/>
      <color rgb="FFFF0000"/>
      <name val="Arial"/>
      <family val="2"/>
    </font>
    <font>
      <b/>
      <sz val="10"/>
      <color theme="0"/>
      <name val="Arial"/>
      <family val="2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2"/>
      <color rgb="FF00B0F0"/>
      <name val="Arial"/>
      <family val="2"/>
    </font>
    <font>
      <sz val="12"/>
      <color rgb="FF00B0F0"/>
      <name val="Arial"/>
      <family val="2"/>
    </font>
    <font>
      <b/>
      <sz val="14"/>
      <color rgb="FFFF0000"/>
      <name val="Calibri"/>
      <family val="2"/>
      <scheme val="minor"/>
    </font>
    <font>
      <b/>
      <sz val="11"/>
      <color theme="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gray125">
        <fgColor theme="1"/>
      </patternFill>
    </fill>
    <fill>
      <patternFill patternType="gray125">
        <fgColor theme="1"/>
        <bgColor auto="1"/>
      </patternFill>
    </fill>
    <fill>
      <patternFill patternType="solid">
        <fgColor rgb="FFFFFF00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gray125">
        <fgColor auto="1"/>
      </patternFill>
    </fill>
    <fill>
      <patternFill patternType="lightGray">
        <fgColor auto="1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gradientFill degree="90">
        <stop position="0">
          <color theme="0"/>
        </stop>
        <stop position="1">
          <color theme="4"/>
        </stop>
      </gradientFill>
    </fill>
  </fills>
  <borders count="59">
    <border>
      <left/>
      <right/>
      <top/>
      <bottom/>
      <diagonal/>
    </border>
    <border>
      <left/>
      <right style="thick">
        <color auto="1"/>
      </right>
      <top/>
      <bottom/>
      <diagonal/>
    </border>
    <border>
      <left/>
      <right/>
      <top/>
      <bottom style="thick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thick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medium">
        <color auto="1"/>
      </right>
      <top/>
      <bottom style="thick">
        <color auto="1"/>
      </bottom>
      <diagonal/>
    </border>
    <border>
      <left/>
      <right style="medium">
        <color auto="1"/>
      </right>
      <top style="thick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/>
      <top style="thick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/>
      <top style="medium">
        <color auto="1"/>
      </top>
      <bottom style="thick">
        <color auto="1"/>
      </bottom>
      <diagonal/>
    </border>
    <border>
      <left style="dashed">
        <color auto="1"/>
      </left>
      <right style="dashDotDot">
        <color auto="1"/>
      </right>
      <top style="thick">
        <color auto="1"/>
      </top>
      <bottom/>
      <diagonal/>
    </border>
    <border>
      <left style="dashDotDot">
        <color auto="1"/>
      </left>
      <right style="medium">
        <color auto="1"/>
      </right>
      <top style="thick">
        <color auto="1"/>
      </top>
      <bottom/>
      <diagonal/>
    </border>
    <border>
      <left style="dashed">
        <color auto="1"/>
      </left>
      <right style="dashDotDot">
        <color auto="1"/>
      </right>
      <top/>
      <bottom/>
      <diagonal/>
    </border>
    <border>
      <left style="dashDotDot">
        <color auto="1"/>
      </left>
      <right style="medium">
        <color auto="1"/>
      </right>
      <top/>
      <bottom/>
      <diagonal/>
    </border>
    <border>
      <left style="dashed">
        <color auto="1"/>
      </left>
      <right/>
      <top/>
      <bottom/>
      <diagonal/>
    </border>
    <border>
      <left style="dashDotDot">
        <color auto="1"/>
      </left>
      <right/>
      <top/>
      <bottom/>
      <diagonal/>
    </border>
    <border>
      <left/>
      <right style="dashed">
        <color auto="1"/>
      </right>
      <top/>
      <bottom/>
      <diagonal/>
    </border>
    <border>
      <left style="medium">
        <color auto="1"/>
      </left>
      <right/>
      <top style="thick">
        <color auto="1"/>
      </top>
      <bottom style="thick">
        <color auto="1"/>
      </bottom>
      <diagonal/>
    </border>
    <border>
      <left/>
      <right style="medium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/>
      <top style="thick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medium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 style="medium">
        <color auto="1"/>
      </right>
      <top style="medium">
        <color auto="1"/>
      </top>
      <bottom style="thick">
        <color auto="1"/>
      </bottom>
      <diagonal/>
    </border>
    <border>
      <left/>
      <right style="medium">
        <color auto="1"/>
      </right>
      <top style="medium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ck">
        <color auto="1"/>
      </right>
      <top/>
      <bottom/>
      <diagonal/>
    </border>
    <border>
      <left style="medium">
        <color auto="1"/>
      </left>
      <right style="thick">
        <color auto="1"/>
      </right>
      <top style="thick">
        <color auto="1"/>
      </top>
      <bottom/>
      <diagonal/>
    </border>
    <border>
      <left style="medium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51">
    <xf numFmtId="0" fontId="0" fillId="0" borderId="0" xfId="0"/>
    <xf numFmtId="0" fontId="0" fillId="0" borderId="0" xfId="0" applyFill="1"/>
    <xf numFmtId="22" fontId="4" fillId="5" borderId="0" xfId="0" applyNumberFormat="1" applyFont="1" applyFill="1" applyBorder="1" applyAlignment="1">
      <alignment horizontal="center"/>
    </xf>
    <xf numFmtId="0" fontId="5" fillId="0" borderId="0" xfId="0" applyFont="1" applyFill="1"/>
    <xf numFmtId="0" fontId="5" fillId="0" borderId="0" xfId="0" applyFont="1"/>
    <xf numFmtId="0" fontId="3" fillId="4" borderId="48" xfId="0" applyFont="1" applyFill="1" applyBorder="1" applyAlignment="1">
      <alignment horizontal="center"/>
    </xf>
    <xf numFmtId="0" fontId="3" fillId="8" borderId="15" xfId="0" applyFont="1" applyFill="1" applyBorder="1" applyAlignment="1">
      <alignment horizontal="center" shrinkToFit="1"/>
    </xf>
    <xf numFmtId="0" fontId="6" fillId="0" borderId="11" xfId="0" applyFont="1" applyBorder="1" applyAlignment="1">
      <alignment horizontal="center"/>
    </xf>
    <xf numFmtId="0" fontId="5" fillId="0" borderId="27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14" fontId="7" fillId="0" borderId="5" xfId="0" applyNumberFormat="1" applyFont="1" applyBorder="1" applyAlignment="1">
      <alignment horizontal="center"/>
    </xf>
    <xf numFmtId="14" fontId="7" fillId="0" borderId="13" xfId="0" applyNumberFormat="1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3" fillId="8" borderId="26" xfId="0" applyFont="1" applyFill="1" applyBorder="1" applyAlignment="1">
      <alignment horizontal="center" shrinkToFit="1"/>
    </xf>
    <xf numFmtId="14" fontId="7" fillId="0" borderId="0" xfId="0" applyNumberFormat="1" applyFont="1" applyBorder="1" applyAlignment="1">
      <alignment horizontal="center"/>
    </xf>
    <xf numFmtId="0" fontId="5" fillId="0" borderId="32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5" fillId="0" borderId="0" xfId="0" quotePrefix="1" applyFont="1"/>
    <xf numFmtId="0" fontId="7" fillId="0" borderId="0" xfId="0" applyFont="1" applyBorder="1" applyAlignment="1">
      <alignment horizontal="center"/>
    </xf>
    <xf numFmtId="0" fontId="4" fillId="0" borderId="34" xfId="0" applyFont="1" applyFill="1" applyBorder="1" applyAlignment="1">
      <alignment horizontal="center" vertical="center"/>
    </xf>
    <xf numFmtId="0" fontId="7" fillId="0" borderId="35" xfId="0" applyFont="1" applyFill="1" applyBorder="1" applyAlignment="1">
      <alignment horizontal="center" vertical="center"/>
    </xf>
    <xf numFmtId="0" fontId="4" fillId="0" borderId="36" xfId="0" applyFont="1" applyBorder="1" applyAlignment="1">
      <alignment horizontal="center"/>
    </xf>
    <xf numFmtId="0" fontId="8" fillId="0" borderId="28" xfId="0" applyFont="1" applyFill="1" applyBorder="1" applyAlignment="1">
      <alignment horizontal="center" vertical="center"/>
    </xf>
    <xf numFmtId="0" fontId="5" fillId="0" borderId="33" xfId="0" applyFont="1" applyBorder="1" applyAlignment="1">
      <alignment horizontal="center"/>
    </xf>
    <xf numFmtId="0" fontId="8" fillId="0" borderId="29" xfId="0" applyFont="1" applyBorder="1" applyAlignment="1">
      <alignment horizontal="center"/>
    </xf>
    <xf numFmtId="14" fontId="5" fillId="0" borderId="5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5" fillId="0" borderId="5" xfId="0" applyFont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164" fontId="4" fillId="0" borderId="3" xfId="0" applyNumberFormat="1" applyFont="1" applyBorder="1" applyAlignment="1">
      <alignment horizontal="center"/>
    </xf>
    <xf numFmtId="0" fontId="3" fillId="8" borderId="15" xfId="0" applyFont="1" applyFill="1" applyBorder="1" applyAlignment="1">
      <alignment horizontal="center"/>
    </xf>
    <xf numFmtId="0" fontId="3" fillId="8" borderId="14" xfId="0" applyFont="1" applyFill="1" applyBorder="1" applyAlignment="1">
      <alignment horizontal="center"/>
    </xf>
    <xf numFmtId="14" fontId="6" fillId="0" borderId="5" xfId="0" applyNumberFormat="1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7" fillId="0" borderId="6" xfId="0" applyFont="1" applyFill="1" applyBorder="1" applyAlignment="1">
      <alignment horizontal="center"/>
    </xf>
    <xf numFmtId="14" fontId="5" fillId="0" borderId="0" xfId="0" applyNumberFormat="1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7" fillId="0" borderId="25" xfId="0" applyFont="1" applyFill="1" applyBorder="1" applyAlignment="1">
      <alignment horizontal="center"/>
    </xf>
    <xf numFmtId="0" fontId="7" fillId="0" borderId="37" xfId="0" applyFont="1" applyFill="1" applyBorder="1" applyAlignment="1">
      <alignment horizontal="center" vertical="center"/>
    </xf>
    <xf numFmtId="0" fontId="4" fillId="0" borderId="44" xfId="0" applyFont="1" applyBorder="1" applyAlignment="1">
      <alignment horizontal="center"/>
    </xf>
    <xf numFmtId="0" fontId="7" fillId="0" borderId="25" xfId="0" applyFont="1" applyBorder="1" applyAlignment="1">
      <alignment horizontal="center"/>
    </xf>
    <xf numFmtId="0" fontId="8" fillId="0" borderId="45" xfId="0" applyFont="1" applyFill="1" applyBorder="1" applyAlignment="1">
      <alignment horizontal="center"/>
    </xf>
    <xf numFmtId="0" fontId="8" fillId="0" borderId="46" xfId="0" applyFont="1" applyFill="1" applyBorder="1" applyAlignment="1">
      <alignment horizontal="center"/>
    </xf>
    <xf numFmtId="0" fontId="4" fillId="0" borderId="41" xfId="0" applyFont="1" applyFill="1" applyBorder="1" applyAlignment="1">
      <alignment horizontal="center"/>
    </xf>
    <xf numFmtId="0" fontId="4" fillId="0" borderId="42" xfId="0" applyFont="1" applyFill="1" applyBorder="1" applyAlignment="1">
      <alignment horizontal="center"/>
    </xf>
    <xf numFmtId="0" fontId="9" fillId="0" borderId="37" xfId="0" applyFont="1" applyFill="1" applyBorder="1" applyAlignment="1">
      <alignment horizontal="center"/>
    </xf>
    <xf numFmtId="0" fontId="9" fillId="0" borderId="37" xfId="0" applyFont="1" applyBorder="1" applyAlignment="1">
      <alignment horizontal="center"/>
    </xf>
    <xf numFmtId="0" fontId="9" fillId="0" borderId="43" xfId="0" applyFont="1" applyFill="1" applyBorder="1" applyAlignment="1">
      <alignment horizontal="center"/>
    </xf>
    <xf numFmtId="0" fontId="6" fillId="0" borderId="25" xfId="0" applyFont="1" applyBorder="1" applyAlignment="1">
      <alignment horizontal="center"/>
    </xf>
    <xf numFmtId="14" fontId="5" fillId="0" borderId="22" xfId="0" applyNumberFormat="1" applyFont="1" applyBorder="1" applyAlignment="1">
      <alignment horizontal="center"/>
    </xf>
    <xf numFmtId="0" fontId="5" fillId="0" borderId="0" xfId="0" applyFont="1" applyFill="1" applyAlignment="1">
      <alignment horizontal="center" vertical="center"/>
    </xf>
    <xf numFmtId="0" fontId="5" fillId="0" borderId="25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0" xfId="0" applyFont="1" applyFill="1" applyBorder="1"/>
    <xf numFmtId="0" fontId="10" fillId="0" borderId="0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/>
    </xf>
    <xf numFmtId="164" fontId="4" fillId="0" borderId="0" xfId="0" applyNumberFormat="1" applyFont="1" applyBorder="1" applyAlignment="1">
      <alignment horizontal="center"/>
    </xf>
    <xf numFmtId="0" fontId="3" fillId="8" borderId="14" xfId="0" applyFont="1" applyFill="1" applyBorder="1" applyAlignment="1">
      <alignment horizontal="center" shrinkToFit="1"/>
    </xf>
    <xf numFmtId="0" fontId="5" fillId="4" borderId="0" xfId="0" applyFont="1" applyFill="1" applyBorder="1"/>
    <xf numFmtId="0" fontId="5" fillId="4" borderId="12" xfId="0" applyFont="1" applyFill="1" applyBorder="1"/>
    <xf numFmtId="0" fontId="6" fillId="0" borderId="0" xfId="0" applyFont="1" applyBorder="1"/>
    <xf numFmtId="0" fontId="5" fillId="0" borderId="0" xfId="0" applyFont="1" applyBorder="1"/>
    <xf numFmtId="0" fontId="5" fillId="0" borderId="12" xfId="0" applyFont="1" applyBorder="1"/>
    <xf numFmtId="0" fontId="5" fillId="2" borderId="3" xfId="0" applyFont="1" applyFill="1" applyBorder="1" applyAlignment="1">
      <alignment horizontal="center"/>
    </xf>
    <xf numFmtId="164" fontId="4" fillId="0" borderId="6" xfId="0" applyNumberFormat="1" applyFont="1" applyBorder="1" applyAlignment="1">
      <alignment horizontal="center"/>
    </xf>
    <xf numFmtId="0" fontId="5" fillId="3" borderId="0" xfId="0" applyFont="1" applyFill="1" applyBorder="1"/>
    <xf numFmtId="14" fontId="5" fillId="0" borderId="30" xfId="0" applyNumberFormat="1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14" fontId="5" fillId="0" borderId="5" xfId="0" applyNumberFormat="1" applyFont="1" applyBorder="1"/>
    <xf numFmtId="14" fontId="5" fillId="0" borderId="0" xfId="0" applyNumberFormat="1" applyFont="1" applyBorder="1"/>
    <xf numFmtId="0" fontId="7" fillId="2" borderId="0" xfId="0" applyFont="1" applyFill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/>
    </xf>
    <xf numFmtId="164" fontId="4" fillId="0" borderId="7" xfId="0" applyNumberFormat="1" applyFont="1" applyBorder="1" applyAlignment="1">
      <alignment horizontal="center"/>
    </xf>
    <xf numFmtId="0" fontId="5" fillId="7" borderId="0" xfId="0" applyFont="1" applyFill="1"/>
    <xf numFmtId="0" fontId="5" fillId="7" borderId="5" xfId="0" applyFont="1" applyFill="1" applyBorder="1"/>
    <xf numFmtId="0" fontId="5" fillId="7" borderId="0" xfId="0" applyFont="1" applyFill="1" applyBorder="1"/>
    <xf numFmtId="0" fontId="5" fillId="7" borderId="3" xfId="0" applyFont="1" applyFill="1" applyBorder="1"/>
    <xf numFmtId="0" fontId="5" fillId="7" borderId="6" xfId="0" applyFont="1" applyFill="1" applyBorder="1"/>
    <xf numFmtId="0" fontId="5" fillId="0" borderId="0" xfId="0" applyFont="1" applyFill="1" applyAlignment="1">
      <alignment horizontal="center"/>
    </xf>
    <xf numFmtId="14" fontId="5" fillId="0" borderId="5" xfId="0" applyNumberFormat="1" applyFont="1" applyFill="1" applyBorder="1"/>
    <xf numFmtId="0" fontId="5" fillId="0" borderId="3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14" fontId="5" fillId="0" borderId="0" xfId="0" applyNumberFormat="1" applyFont="1" applyFill="1" applyBorder="1"/>
    <xf numFmtId="0" fontId="3" fillId="7" borderId="0" xfId="0" applyFont="1" applyFill="1" applyAlignment="1">
      <alignment horizontal="center"/>
    </xf>
    <xf numFmtId="0" fontId="3" fillId="7" borderId="3" xfId="0" applyFont="1" applyFill="1" applyBorder="1" applyAlignment="1">
      <alignment horizontal="center"/>
    </xf>
    <xf numFmtId="0" fontId="3" fillId="7" borderId="6" xfId="0" applyFont="1" applyFill="1" applyBorder="1" applyAlignment="1">
      <alignment horizontal="center"/>
    </xf>
    <xf numFmtId="164" fontId="9" fillId="0" borderId="6" xfId="0" applyNumberFormat="1" applyFont="1" applyBorder="1" applyAlignment="1">
      <alignment horizontal="center"/>
    </xf>
    <xf numFmtId="0" fontId="5" fillId="0" borderId="5" xfId="0" applyFont="1" applyBorder="1"/>
    <xf numFmtId="0" fontId="3" fillId="5" borderId="1" xfId="0" applyFont="1" applyFill="1" applyBorder="1"/>
    <xf numFmtId="0" fontId="5" fillId="0" borderId="1" xfId="0" applyFont="1" applyBorder="1"/>
    <xf numFmtId="0" fontId="4" fillId="0" borderId="1" xfId="0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0" fontId="5" fillId="4" borderId="1" xfId="0" applyFont="1" applyFill="1" applyBorder="1"/>
    <xf numFmtId="0" fontId="3" fillId="5" borderId="0" xfId="0" applyFont="1" applyFill="1" applyBorder="1"/>
    <xf numFmtId="0" fontId="3" fillId="5" borderId="1" xfId="0" applyFont="1" applyFill="1" applyBorder="1" applyAlignment="1">
      <alignment wrapText="1" shrinkToFit="1"/>
    </xf>
    <xf numFmtId="0" fontId="3" fillId="0" borderId="1" xfId="0" applyFont="1" applyFill="1" applyBorder="1"/>
    <xf numFmtId="0" fontId="5" fillId="3" borderId="1" xfId="0" applyFont="1" applyFill="1" applyBorder="1"/>
    <xf numFmtId="0" fontId="3" fillId="5" borderId="1" xfId="0" applyFont="1" applyFill="1" applyBorder="1" applyAlignment="1">
      <alignment wrapText="1"/>
    </xf>
    <xf numFmtId="0" fontId="5" fillId="7" borderId="1" xfId="0" applyFont="1" applyFill="1" applyBorder="1"/>
    <xf numFmtId="0" fontId="5" fillId="0" borderId="1" xfId="0" applyFont="1" applyFill="1" applyBorder="1"/>
    <xf numFmtId="0" fontId="3" fillId="7" borderId="1" xfId="0" applyFont="1" applyFill="1" applyBorder="1" applyAlignment="1">
      <alignment horizontal="center"/>
    </xf>
    <xf numFmtId="164" fontId="11" fillId="6" borderId="1" xfId="0" applyNumberFormat="1" applyFont="1" applyFill="1" applyBorder="1" applyAlignment="1">
      <alignment horizontal="center"/>
    </xf>
    <xf numFmtId="0" fontId="3" fillId="4" borderId="49" xfId="0" applyFont="1" applyFill="1" applyBorder="1" applyAlignment="1">
      <alignment horizontal="center"/>
    </xf>
    <xf numFmtId="0" fontId="7" fillId="0" borderId="47" xfId="0" applyFont="1" applyFill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7" fillId="0" borderId="0" xfId="0" applyFont="1" applyFill="1" applyAlignment="1">
      <alignment horizontal="center"/>
    </xf>
    <xf numFmtId="0" fontId="7" fillId="0" borderId="18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6" fillId="0" borderId="47" xfId="0" applyFont="1" applyFill="1" applyBorder="1" applyAlignment="1">
      <alignment horizontal="center"/>
    </xf>
    <xf numFmtId="0" fontId="5" fillId="9" borderId="47" xfId="0" applyFont="1" applyFill="1" applyBorder="1" applyAlignment="1">
      <alignment horizontal="center"/>
    </xf>
    <xf numFmtId="164" fontId="4" fillId="0" borderId="47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22" fontId="12" fillId="5" borderId="0" xfId="0" applyNumberFormat="1" applyFont="1" applyFill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10" borderId="0" xfId="0" applyFont="1" applyFill="1" applyBorder="1"/>
    <xf numFmtId="0" fontId="5" fillId="10" borderId="1" xfId="0" applyFont="1" applyFill="1" applyBorder="1"/>
    <xf numFmtId="0" fontId="5" fillId="0" borderId="3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13" fillId="5" borderId="1" xfId="1" applyFont="1" applyFill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2" xfId="0" applyFont="1" applyBorder="1" applyAlignment="1">
      <alignment horizontal="center" shrinkToFit="1"/>
    </xf>
    <xf numFmtId="0" fontId="5" fillId="0" borderId="9" xfId="0" applyFont="1" applyBorder="1" applyAlignment="1">
      <alignment horizontal="center" shrinkToFit="1"/>
    </xf>
    <xf numFmtId="0" fontId="5" fillId="0" borderId="0" xfId="0" applyFont="1" applyBorder="1" applyAlignment="1">
      <alignment horizontal="center"/>
    </xf>
    <xf numFmtId="0" fontId="5" fillId="0" borderId="21" xfId="0" applyFont="1" applyFill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5" fillId="0" borderId="50" xfId="0" applyFont="1" applyFill="1" applyBorder="1" applyAlignment="1">
      <alignment horizontal="center"/>
    </xf>
    <xf numFmtId="0" fontId="5" fillId="0" borderId="50" xfId="0" applyFont="1" applyBorder="1" applyAlignment="1">
      <alignment horizontal="center"/>
    </xf>
    <xf numFmtId="0" fontId="6" fillId="0" borderId="50" xfId="0" applyFont="1" applyBorder="1" applyAlignment="1">
      <alignment horizontal="center"/>
    </xf>
    <xf numFmtId="0" fontId="5" fillId="4" borderId="50" xfId="0" applyFont="1" applyFill="1" applyBorder="1"/>
    <xf numFmtId="0" fontId="14" fillId="0" borderId="50" xfId="0" applyFont="1" applyBorder="1" applyAlignment="1">
      <alignment horizontal="center"/>
    </xf>
    <xf numFmtId="0" fontId="5" fillId="0" borderId="0" xfId="0" applyFont="1" applyBorder="1" applyAlignment="1">
      <alignment horizontal="center" shrinkToFit="1"/>
    </xf>
    <xf numFmtId="0" fontId="5" fillId="0" borderId="0" xfId="0" applyFont="1" applyFill="1" applyBorder="1" applyAlignment="1">
      <alignment horizontal="left" vertical="center"/>
    </xf>
    <xf numFmtId="0" fontId="0" fillId="0" borderId="0" xfId="0" applyBorder="1"/>
    <xf numFmtId="0" fontId="0" fillId="0" borderId="1" xfId="0" applyBorder="1" applyAlignment="1">
      <alignment vertical="top" wrapText="1"/>
    </xf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14" fontId="6" fillId="0" borderId="0" xfId="0" applyNumberFormat="1" applyFont="1" applyBorder="1" applyAlignment="1">
      <alignment horizontal="center"/>
    </xf>
    <xf numFmtId="14" fontId="6" fillId="0" borderId="12" xfId="0" applyNumberFormat="1" applyFont="1" applyBorder="1" applyAlignment="1">
      <alignment horizontal="center"/>
    </xf>
    <xf numFmtId="14" fontId="6" fillId="0" borderId="13" xfId="0" applyNumberFormat="1" applyFont="1" applyBorder="1" applyAlignment="1">
      <alignment horizontal="center"/>
    </xf>
    <xf numFmtId="14" fontId="6" fillId="0" borderId="10" xfId="0" applyNumberFormat="1" applyFont="1" applyBorder="1" applyAlignment="1">
      <alignment horizontal="center"/>
    </xf>
    <xf numFmtId="0" fontId="0" fillId="0" borderId="0" xfId="0" applyBorder="1" applyAlignment="1"/>
    <xf numFmtId="14" fontId="6" fillId="0" borderId="27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4" fillId="0" borderId="44" xfId="0" applyFont="1" applyFill="1" applyBorder="1" applyAlignment="1">
      <alignment horizontal="center" vertical="center"/>
    </xf>
    <xf numFmtId="0" fontId="8" fillId="0" borderId="29" xfId="0" applyFont="1" applyFill="1" applyBorder="1" applyAlignment="1">
      <alignment horizontal="center" vertical="center"/>
    </xf>
    <xf numFmtId="0" fontId="4" fillId="0" borderId="36" xfId="0" applyFont="1" applyFill="1" applyBorder="1" applyAlignment="1">
      <alignment horizontal="center" vertical="center"/>
    </xf>
    <xf numFmtId="0" fontId="5" fillId="0" borderId="12" xfId="0" applyFont="1" applyBorder="1" applyAlignment="1">
      <alignment horizontal="center"/>
    </xf>
    <xf numFmtId="0" fontId="5" fillId="0" borderId="12" xfId="0" applyFont="1" applyBorder="1" applyAlignment="1"/>
    <xf numFmtId="14" fontId="7" fillId="0" borderId="10" xfId="0" applyNumberFormat="1" applyFont="1" applyBorder="1" applyAlignment="1">
      <alignment horizontal="center"/>
    </xf>
    <xf numFmtId="14" fontId="7" fillId="0" borderId="12" xfId="0" applyNumberFormat="1" applyFont="1" applyBorder="1" applyAlignment="1">
      <alignment horizontal="center"/>
    </xf>
    <xf numFmtId="14" fontId="7" fillId="0" borderId="31" xfId="0" applyNumberFormat="1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6" fillId="0" borderId="12" xfId="0" applyFont="1" applyBorder="1"/>
    <xf numFmtId="0" fontId="5" fillId="3" borderId="12" xfId="0" applyFont="1" applyFill="1" applyBorder="1"/>
    <xf numFmtId="0" fontId="5" fillId="7" borderId="12" xfId="0" applyFont="1" applyFill="1" applyBorder="1"/>
    <xf numFmtId="0" fontId="5" fillId="0" borderId="12" xfId="0" applyFont="1" applyFill="1" applyBorder="1"/>
    <xf numFmtId="0" fontId="5" fillId="0" borderId="0" xfId="0" applyFont="1" applyBorder="1" applyAlignment="1">
      <alignment horizontal="center"/>
    </xf>
    <xf numFmtId="0" fontId="4" fillId="0" borderId="51" xfId="0" applyFont="1" applyFill="1" applyBorder="1" applyAlignment="1">
      <alignment horizontal="center" vertical="center"/>
    </xf>
    <xf numFmtId="1" fontId="5" fillId="0" borderId="0" xfId="0" applyNumberFormat="1" applyFont="1" applyBorder="1" applyAlignment="1">
      <alignment horizontal="center"/>
    </xf>
    <xf numFmtId="14" fontId="6" fillId="0" borderId="0" xfId="0" applyNumberFormat="1" applyFont="1" applyBorder="1" applyAlignment="1">
      <alignment horizontal="center"/>
    </xf>
    <xf numFmtId="0" fontId="21" fillId="0" borderId="0" xfId="0" applyFont="1" applyFill="1" applyAlignment="1">
      <alignment horizontal="center"/>
    </xf>
    <xf numFmtId="14" fontId="6" fillId="0" borderId="0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14" fontId="6" fillId="0" borderId="0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0" fillId="0" borderId="7" xfId="0" applyBorder="1"/>
    <xf numFmtId="0" fontId="5" fillId="2" borderId="7" xfId="0" applyFont="1" applyFill="1" applyBorder="1" applyAlignment="1">
      <alignment horizontal="center"/>
    </xf>
    <xf numFmtId="0" fontId="21" fillId="0" borderId="12" xfId="0" applyFont="1" applyFill="1" applyBorder="1" applyAlignment="1">
      <alignment horizontal="center"/>
    </xf>
    <xf numFmtId="0" fontId="8" fillId="0" borderId="46" xfId="0" applyFont="1" applyFill="1" applyBorder="1" applyAlignment="1">
      <alignment horizontal="center" vertical="center"/>
    </xf>
    <xf numFmtId="0" fontId="4" fillId="0" borderId="53" xfId="0" applyFont="1" applyFill="1" applyBorder="1" applyAlignment="1">
      <alignment horizontal="center" vertical="center"/>
    </xf>
    <xf numFmtId="0" fontId="9" fillId="0" borderId="54" xfId="0" applyFont="1" applyFill="1" applyBorder="1" applyAlignment="1">
      <alignment horizontal="center" vertical="center"/>
    </xf>
    <xf numFmtId="14" fontId="6" fillId="0" borderId="55" xfId="0" applyNumberFormat="1" applyFont="1" applyBorder="1" applyAlignment="1">
      <alignment horizontal="center"/>
    </xf>
    <xf numFmtId="0" fontId="14" fillId="0" borderId="55" xfId="0" applyFont="1" applyBorder="1" applyAlignment="1">
      <alignment horizontal="center"/>
    </xf>
    <xf numFmtId="0" fontId="5" fillId="0" borderId="55" xfId="0" applyFont="1" applyBorder="1" applyAlignment="1">
      <alignment horizontal="center"/>
    </xf>
    <xf numFmtId="14" fontId="7" fillId="12" borderId="52" xfId="0" applyNumberFormat="1" applyFont="1" applyFill="1" applyBorder="1" applyAlignment="1">
      <alignment horizontal="center"/>
    </xf>
    <xf numFmtId="0" fontId="21" fillId="0" borderId="55" xfId="0" applyFont="1" applyFill="1" applyBorder="1" applyAlignment="1">
      <alignment horizontal="center"/>
    </xf>
    <xf numFmtId="14" fontId="5" fillId="0" borderId="55" xfId="0" applyNumberFormat="1" applyFont="1" applyBorder="1" applyAlignment="1">
      <alignment horizontal="center"/>
    </xf>
    <xf numFmtId="14" fontId="0" fillId="0" borderId="0" xfId="0" applyNumberFormat="1" applyBorder="1" applyAlignment="1">
      <alignment horizontal="left" vertical="center" wrapText="1"/>
    </xf>
    <xf numFmtId="0" fontId="3" fillId="4" borderId="48" xfId="0" applyFont="1" applyFill="1" applyBorder="1" applyAlignment="1">
      <alignment horizontal="center" vertical="center"/>
    </xf>
    <xf numFmtId="0" fontId="3" fillId="8" borderId="15" xfId="0" applyFont="1" applyFill="1" applyBorder="1" applyAlignment="1">
      <alignment horizontal="center" vertical="center" shrinkToFit="1"/>
    </xf>
    <xf numFmtId="0" fontId="5" fillId="12" borderId="57" xfId="0" applyFont="1" applyFill="1" applyBorder="1" applyAlignment="1">
      <alignment horizontal="center" vertical="center" shrinkToFit="1"/>
    </xf>
    <xf numFmtId="0" fontId="3" fillId="4" borderId="49" xfId="0" applyFont="1" applyFill="1" applyBorder="1" applyAlignment="1">
      <alignment horizontal="center" vertical="center"/>
    </xf>
    <xf numFmtId="0" fontId="5" fillId="12" borderId="56" xfId="0" applyFont="1" applyFill="1" applyBorder="1" applyAlignment="1">
      <alignment horizontal="center" vertical="center" shrinkToFit="1"/>
    </xf>
    <xf numFmtId="14" fontId="7" fillId="12" borderId="26" xfId="0" applyNumberFormat="1" applyFont="1" applyFill="1" applyBorder="1" applyAlignment="1">
      <alignment horizontal="center"/>
    </xf>
    <xf numFmtId="14" fontId="4" fillId="12" borderId="57" xfId="0" applyNumberFormat="1" applyFont="1" applyFill="1" applyBorder="1" applyAlignment="1">
      <alignment horizontal="center"/>
    </xf>
    <xf numFmtId="14" fontId="6" fillId="0" borderId="0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8" fillId="0" borderId="58" xfId="0" applyFont="1" applyFill="1" applyBorder="1" applyAlignment="1">
      <alignment horizontal="center" vertical="center"/>
    </xf>
    <xf numFmtId="0" fontId="7" fillId="0" borderId="0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22" fillId="11" borderId="0" xfId="0" applyFont="1" applyFill="1" applyBorder="1" applyAlignment="1">
      <alignment horizontal="center"/>
    </xf>
    <xf numFmtId="14" fontId="22" fillId="11" borderId="22" xfId="0" applyNumberFormat="1" applyFont="1" applyFill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19" fillId="0" borderId="8" xfId="0" applyFont="1" applyBorder="1" applyAlignment="1">
      <alignment horizontal="center" shrinkToFit="1"/>
    </xf>
    <xf numFmtId="0" fontId="20" fillId="0" borderId="2" xfId="0" applyFont="1" applyBorder="1" applyAlignment="1">
      <alignment horizontal="center" shrinkToFit="1"/>
    </xf>
    <xf numFmtId="0" fontId="0" fillId="0" borderId="2" xfId="0" applyBorder="1" applyAlignment="1">
      <alignment horizontal="center" shrinkToFit="1"/>
    </xf>
    <xf numFmtId="0" fontId="0" fillId="0" borderId="9" xfId="0" applyBorder="1" applyAlignment="1">
      <alignment horizontal="center" shrinkToFit="1"/>
    </xf>
    <xf numFmtId="0" fontId="19" fillId="0" borderId="2" xfId="0" applyFont="1" applyBorder="1" applyAlignment="1">
      <alignment horizontal="center" shrinkToFit="1"/>
    </xf>
    <xf numFmtId="0" fontId="19" fillId="0" borderId="4" xfId="0" applyFont="1" applyBorder="1" applyAlignment="1">
      <alignment horizontal="center" shrinkToFit="1"/>
    </xf>
    <xf numFmtId="0" fontId="0" fillId="0" borderId="2" xfId="0" applyBorder="1" applyAlignment="1">
      <alignment shrinkToFit="1"/>
    </xf>
    <xf numFmtId="0" fontId="4" fillId="5" borderId="38" xfId="0" applyFont="1" applyFill="1" applyBorder="1" applyAlignment="1">
      <alignment horizontal="center"/>
    </xf>
    <xf numFmtId="0" fontId="5" fillId="0" borderId="39" xfId="0" applyFont="1" applyBorder="1" applyAlignment="1">
      <alignment horizontal="center"/>
    </xf>
    <xf numFmtId="0" fontId="5" fillId="0" borderId="40" xfId="0" applyFont="1" applyBorder="1" applyAlignment="1">
      <alignment horizontal="center"/>
    </xf>
    <xf numFmtId="0" fontId="15" fillId="11" borderId="1" xfId="0" applyFont="1" applyFill="1" applyBorder="1" applyAlignment="1">
      <alignment vertical="top" wrapText="1"/>
    </xf>
    <xf numFmtId="0" fontId="0" fillId="0" borderId="1" xfId="0" applyBorder="1" applyAlignment="1">
      <alignment wrapText="1"/>
    </xf>
    <xf numFmtId="0" fontId="16" fillId="5" borderId="1" xfId="0" applyFont="1" applyFill="1" applyBorder="1" applyAlignment="1">
      <alignment vertical="top" wrapText="1"/>
    </xf>
    <xf numFmtId="0" fontId="0" fillId="5" borderId="1" xfId="0" applyFill="1" applyBorder="1" applyAlignment="1">
      <alignment wrapText="1"/>
    </xf>
    <xf numFmtId="14" fontId="6" fillId="0" borderId="0" xfId="0" applyNumberFormat="1" applyFont="1" applyBorder="1" applyAlignment="1">
      <alignment horizontal="center"/>
    </xf>
    <xf numFmtId="0" fontId="3" fillId="8" borderId="23" xfId="0" applyFont="1" applyFill="1" applyBorder="1" applyAlignment="1">
      <alignment horizontal="center" vertical="center" shrinkToFit="1"/>
    </xf>
    <xf numFmtId="0" fontId="5" fillId="0" borderId="24" xfId="0" applyFont="1" applyBorder="1" applyAlignment="1">
      <alignment horizontal="center" vertical="center" shrinkToFit="1"/>
    </xf>
    <xf numFmtId="0" fontId="5" fillId="0" borderId="47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5" fillId="0" borderId="31" xfId="0" applyFont="1" applyBorder="1" applyAlignment="1">
      <alignment horizontal="center"/>
    </xf>
    <xf numFmtId="0" fontId="5" fillId="0" borderId="3" xfId="0" applyFont="1" applyBorder="1" applyAlignment="1">
      <alignment horizontal="center"/>
    </xf>
  </cellXfs>
  <cellStyles count="2">
    <cellStyle name="Lien hypertexte" xfId="1" builtinId="8"/>
    <cellStyle name="Normal" xfId="0" builtinId="0"/>
  </cellStyles>
  <dxfs count="21">
    <dxf>
      <font>
        <b/>
        <i val="0"/>
        <u/>
        <color rgb="FFFF0000"/>
      </font>
      <fill>
        <patternFill>
          <bgColor rgb="FFFFFF00"/>
        </patternFill>
      </fill>
    </dxf>
    <dxf>
      <font>
        <b/>
        <i val="0"/>
        <u/>
        <color rgb="FFFF0000"/>
      </font>
      <fill>
        <patternFill>
          <bgColor rgb="FFFFFF00"/>
        </patternFill>
      </fill>
    </dxf>
    <dxf>
      <font>
        <b/>
        <i val="0"/>
        <u/>
        <color rgb="FFFF0000"/>
      </font>
      <fill>
        <patternFill>
          <bgColor rgb="FFFFFF00"/>
        </patternFill>
      </fill>
    </dxf>
    <dxf>
      <font>
        <b/>
        <i val="0"/>
        <u/>
        <color rgb="FFFF0000"/>
      </font>
      <fill>
        <patternFill>
          <bgColor rgb="FFFFFF00"/>
        </patternFill>
      </fill>
    </dxf>
    <dxf>
      <font>
        <strike/>
        <u val="none"/>
        <color theme="0"/>
      </font>
    </dxf>
    <dxf>
      <font>
        <b/>
        <i val="0"/>
        <u/>
        <color rgb="FFFF0000"/>
      </font>
      <fill>
        <patternFill>
          <bgColor rgb="FFFFFF00"/>
        </patternFill>
      </fill>
    </dxf>
    <dxf>
      <font>
        <b/>
        <i val="0"/>
        <u/>
        <color rgb="FFFF0000"/>
      </font>
      <fill>
        <patternFill>
          <bgColor rgb="FFFFFF00"/>
        </patternFill>
      </fill>
    </dxf>
    <dxf>
      <font>
        <b/>
        <i val="0"/>
        <u/>
        <color rgb="FFFF0000"/>
      </font>
      <fill>
        <patternFill>
          <bgColor rgb="FFFFFF00"/>
        </patternFill>
      </fill>
    </dxf>
    <dxf>
      <font>
        <b/>
        <i val="0"/>
        <u/>
        <color rgb="FFFF0000"/>
      </font>
      <fill>
        <patternFill>
          <bgColor rgb="FFFFFF00"/>
        </patternFill>
      </fill>
    </dxf>
    <dxf>
      <font>
        <b/>
        <i val="0"/>
        <u/>
        <color rgb="FFFF0000"/>
      </font>
      <fill>
        <patternFill>
          <bgColor rgb="FFFFFF00"/>
        </patternFill>
      </fill>
    </dxf>
    <dxf>
      <font>
        <u/>
      </font>
      <fill>
        <patternFill>
          <bgColor rgb="FFFFFF00"/>
        </patternFill>
      </fill>
    </dxf>
    <dxf>
      <font>
        <u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 val="0"/>
        <u/>
        <color rgb="FFFF0000"/>
      </font>
      <fill>
        <patternFill>
          <bgColor rgb="FFFFFF00"/>
        </patternFill>
      </fill>
    </dxf>
    <dxf>
      <font>
        <b/>
        <i val="0"/>
        <u/>
        <color rgb="FFFF0000"/>
      </font>
      <fill>
        <patternFill>
          <bgColor rgb="FFFFFF00"/>
        </patternFill>
      </fill>
    </dxf>
    <dxf>
      <font>
        <b/>
        <i val="0"/>
        <u/>
        <color rgb="FFFF0000"/>
      </font>
      <fill>
        <patternFill>
          <bgColor rgb="FFFFFF00"/>
        </patternFill>
      </fill>
    </dxf>
    <dxf>
      <font>
        <b/>
        <i val="0"/>
        <u/>
        <color rgb="FFFF0000"/>
      </font>
      <fill>
        <patternFill>
          <bgColor rgb="FFFFFF00"/>
        </patternFill>
      </fill>
    </dxf>
    <dxf>
      <font>
        <b/>
        <i val="0"/>
        <u/>
        <color rgb="FFFF0000"/>
      </font>
      <fill>
        <patternFill>
          <bgColor rgb="FFFFFF00"/>
        </patternFill>
      </fill>
    </dxf>
    <dxf>
      <font>
        <b/>
        <i val="0"/>
        <u/>
        <color rgb="FFFF0000"/>
      </font>
      <fill>
        <patternFill>
          <bgColor rgb="FFFFFF00"/>
        </patternFill>
      </fill>
    </dxf>
    <dxf>
      <font>
        <b/>
        <i val="0"/>
        <u/>
        <color rgb="FFFF0000"/>
      </font>
      <fill>
        <patternFill>
          <bgColor rgb="FFFFFF00"/>
        </patternFill>
      </fill>
    </dxf>
    <dxf>
      <font>
        <b/>
        <i val="0"/>
        <u/>
        <color rgb="FFFF0000"/>
      </font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file:///C:\Users\secretariat2\Candicar%20Europe\Daniel%20Nicoletti%20-%20JAN%20ONE%20DRIVE\LISTE%20RUPTURES.xlsx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>
    <pageSetUpPr fitToPage="1"/>
  </sheetPr>
  <dimension ref="A1:AO123"/>
  <sheetViews>
    <sheetView tabSelected="1" topLeftCell="C1" workbookViewId="0">
      <pane ySplit="2" topLeftCell="A3" activePane="bottomLeft" state="frozen"/>
      <selection pane="bottomLeft" activeCell="AC3" sqref="AC3"/>
    </sheetView>
  </sheetViews>
  <sheetFormatPr baseColWidth="10" defaultRowHeight="15" x14ac:dyDescent="0.25"/>
  <cols>
    <col min="1" max="1" width="22.42578125" bestFit="1" customWidth="1"/>
    <col min="2" max="2" width="10.7109375" customWidth="1"/>
    <col min="3" max="3" width="9.28515625" bestFit="1" customWidth="1"/>
    <col min="4" max="4" width="13.42578125" bestFit="1" customWidth="1"/>
    <col min="5" max="5" width="7.85546875" customWidth="1"/>
    <col min="6" max="6" width="12.42578125" customWidth="1"/>
    <col min="7" max="7" width="2.85546875" customWidth="1"/>
    <col min="8" max="8" width="4.28515625" customWidth="1"/>
    <col min="9" max="9" width="10.7109375" bestFit="1" customWidth="1"/>
    <col min="10" max="10" width="9.28515625" bestFit="1" customWidth="1"/>
    <col min="11" max="11" width="14.140625" bestFit="1" customWidth="1"/>
    <col min="12" max="12" width="9.28515625" bestFit="1" customWidth="1"/>
    <col min="13" max="13" width="10.5703125" bestFit="1" customWidth="1"/>
    <col min="14" max="14" width="2.85546875" customWidth="1"/>
    <col min="15" max="15" width="3.7109375" customWidth="1"/>
    <col min="16" max="16" width="11.85546875" bestFit="1" customWidth="1"/>
    <col min="17" max="17" width="9.28515625" bestFit="1" customWidth="1"/>
    <col min="18" max="18" width="15" customWidth="1"/>
    <col min="19" max="19" width="9.28515625" bestFit="1" customWidth="1"/>
    <col min="20" max="20" width="12.140625" customWidth="1"/>
    <col min="21" max="21" width="2.7109375" customWidth="1"/>
    <col min="22" max="22" width="3.5703125" customWidth="1"/>
    <col min="23" max="23" width="10.7109375" bestFit="1" customWidth="1"/>
    <col min="24" max="24" width="9.7109375" customWidth="1"/>
    <col min="25" max="25" width="14.140625" customWidth="1"/>
    <col min="26" max="26" width="10.85546875" customWidth="1"/>
    <col min="27" max="27" width="11.28515625" customWidth="1"/>
    <col min="28" max="28" width="2" customWidth="1"/>
    <col min="29" max="29" width="5.42578125" customWidth="1"/>
    <col min="30" max="30" width="18.42578125" style="1" bestFit="1" customWidth="1"/>
    <col min="31" max="31" width="11.42578125" style="1" bestFit="1" customWidth="1"/>
    <col min="32" max="33" width="11.42578125" bestFit="1" customWidth="1"/>
    <col min="34" max="34" width="10.85546875" bestFit="1" customWidth="1"/>
    <col min="35" max="35" width="12.85546875" bestFit="1" customWidth="1"/>
  </cols>
  <sheetData>
    <row r="1" spans="1:41" ht="17.25" thickTop="1" thickBot="1" x14ac:dyDescent="0.3">
      <c r="A1" s="2">
        <f ca="1">NOW()</f>
        <v>44834.207189930552</v>
      </c>
      <c r="B1" s="227" t="s">
        <v>0</v>
      </c>
      <c r="C1" s="228"/>
      <c r="D1" s="229"/>
      <c r="E1" s="229"/>
      <c r="F1" s="230"/>
      <c r="G1" s="152"/>
      <c r="H1" s="143"/>
      <c r="I1" s="231" t="s">
        <v>1</v>
      </c>
      <c r="J1" s="228"/>
      <c r="K1" s="229"/>
      <c r="L1" s="229"/>
      <c r="M1" s="229"/>
      <c r="N1" s="152"/>
      <c r="O1" s="142"/>
      <c r="P1" s="232" t="s">
        <v>2</v>
      </c>
      <c r="Q1" s="228"/>
      <c r="R1" s="229"/>
      <c r="S1" s="229"/>
      <c r="T1" s="229"/>
      <c r="U1" s="152"/>
      <c r="V1" s="142"/>
      <c r="W1" s="232" t="s">
        <v>6</v>
      </c>
      <c r="X1" s="228"/>
      <c r="Y1" s="233"/>
      <c r="Z1" s="233"/>
      <c r="AA1" s="233"/>
      <c r="AB1" s="152"/>
      <c r="AC1" s="152"/>
      <c r="AD1" s="3"/>
      <c r="AE1" s="234" t="s">
        <v>18</v>
      </c>
      <c r="AF1" s="235"/>
      <c r="AG1" s="235"/>
      <c r="AH1" s="235"/>
      <c r="AI1" s="236"/>
      <c r="AJ1" s="4"/>
      <c r="AK1" s="4"/>
      <c r="AL1" s="4"/>
      <c r="AM1" s="4"/>
      <c r="AN1" s="4"/>
      <c r="AO1" s="4"/>
    </row>
    <row r="2" spans="1:41" ht="31.5" thickTop="1" thickBot="1" x14ac:dyDescent="0.3">
      <c r="A2" s="206" t="s">
        <v>80</v>
      </c>
      <c r="B2" s="207" t="s">
        <v>26</v>
      </c>
      <c r="C2" s="208" t="s">
        <v>8</v>
      </c>
      <c r="D2" s="208" t="s">
        <v>9</v>
      </c>
      <c r="E2" s="242" t="s">
        <v>10</v>
      </c>
      <c r="F2" s="243"/>
      <c r="G2" s="209" t="s">
        <v>77</v>
      </c>
      <c r="H2" s="209" t="s">
        <v>82</v>
      </c>
      <c r="I2" s="210" t="s">
        <v>26</v>
      </c>
      <c r="J2" s="208" t="s">
        <v>8</v>
      </c>
      <c r="K2" s="208" t="s">
        <v>9</v>
      </c>
      <c r="L2" s="242" t="s">
        <v>10</v>
      </c>
      <c r="M2" s="243"/>
      <c r="N2" s="209" t="s">
        <v>77</v>
      </c>
      <c r="O2" s="209" t="s">
        <v>82</v>
      </c>
      <c r="P2" s="207" t="s">
        <v>26</v>
      </c>
      <c r="Q2" s="208" t="s">
        <v>8</v>
      </c>
      <c r="R2" s="208" t="s">
        <v>9</v>
      </c>
      <c r="S2" s="242" t="s">
        <v>10</v>
      </c>
      <c r="T2" s="243"/>
      <c r="U2" s="209" t="s">
        <v>77</v>
      </c>
      <c r="V2" s="209" t="s">
        <v>82</v>
      </c>
      <c r="W2" s="207" t="s">
        <v>26</v>
      </c>
      <c r="X2" s="208" t="s">
        <v>8</v>
      </c>
      <c r="Y2" s="208" t="s">
        <v>9</v>
      </c>
      <c r="Z2" s="242" t="s">
        <v>10</v>
      </c>
      <c r="AA2" s="243"/>
      <c r="AB2" s="211" t="s">
        <v>77</v>
      </c>
      <c r="AC2" s="209" t="s">
        <v>82</v>
      </c>
      <c r="AD2" s="7"/>
      <c r="AE2" s="8" t="s">
        <v>12</v>
      </c>
      <c r="AF2" s="9" t="s">
        <v>13</v>
      </c>
      <c r="AG2" s="10" t="s">
        <v>14</v>
      </c>
      <c r="AH2" s="10" t="s">
        <v>15</v>
      </c>
      <c r="AI2" s="4"/>
      <c r="AJ2" s="4"/>
      <c r="AK2" s="4"/>
      <c r="AL2" s="4"/>
      <c r="AM2" s="4"/>
      <c r="AN2" s="4"/>
      <c r="AO2" s="4"/>
    </row>
    <row r="3" spans="1:41" ht="20.25" thickTop="1" thickBot="1" x14ac:dyDescent="0.35">
      <c r="A3" s="99" t="s">
        <v>3</v>
      </c>
      <c r="B3" s="11"/>
      <c r="C3" s="12"/>
      <c r="D3" s="13"/>
      <c r="E3" s="163"/>
      <c r="F3" s="164"/>
      <c r="G3" s="204" t="str">
        <f>IF(COUNTIF($AD$4:$AD$27,F3)=1,"§","")</f>
        <v/>
      </c>
      <c r="H3" s="196"/>
      <c r="I3" s="21">
        <v>115.5</v>
      </c>
      <c r="J3" s="28">
        <v>44820</v>
      </c>
      <c r="K3" s="190" t="s">
        <v>53</v>
      </c>
      <c r="L3" s="189">
        <v>44837</v>
      </c>
      <c r="M3" s="191" t="s">
        <v>67</v>
      </c>
      <c r="N3" s="204" t="str">
        <f>IF(COUNTIF($AD$4:$AD$27,M3)=1,"§","")</f>
        <v/>
      </c>
      <c r="O3" s="188"/>
      <c r="P3" s="14">
        <v>322</v>
      </c>
      <c r="Q3" s="12">
        <v>44791</v>
      </c>
      <c r="R3" s="17" t="s">
        <v>33</v>
      </c>
      <c r="S3" s="163">
        <v>44867</v>
      </c>
      <c r="T3" s="177" t="s">
        <v>55</v>
      </c>
      <c r="U3" s="204" t="str">
        <f>IF(COUNTIF($AD$4:$AD$27,T3)=1,"§","")</f>
        <v>§</v>
      </c>
      <c r="V3" s="188">
        <v>2</v>
      </c>
      <c r="W3" s="15">
        <v>510.64</v>
      </c>
      <c r="X3" s="12">
        <v>44789</v>
      </c>
      <c r="Y3" s="13" t="s">
        <v>32</v>
      </c>
      <c r="Z3" s="163">
        <v>44865</v>
      </c>
      <c r="AA3" s="173" t="s">
        <v>62</v>
      </c>
      <c r="AB3" s="204" t="str">
        <f>IF(COUNTIF($AD$4:$AD$27,AA3)=1,"§","")</f>
        <v>§</v>
      </c>
      <c r="AC3" s="188">
        <v>128</v>
      </c>
      <c r="AD3" s="6" t="s">
        <v>7</v>
      </c>
      <c r="AE3" s="6" t="s">
        <v>22</v>
      </c>
      <c r="AF3" s="6" t="s">
        <v>22</v>
      </c>
      <c r="AG3" s="6" t="s">
        <v>22</v>
      </c>
      <c r="AH3" s="6" t="s">
        <v>22</v>
      </c>
      <c r="AI3" s="16" t="s">
        <v>17</v>
      </c>
      <c r="AJ3" s="4"/>
      <c r="AK3" s="4"/>
      <c r="AL3" s="4"/>
      <c r="AM3" s="4"/>
      <c r="AN3" s="4"/>
      <c r="AO3" s="4"/>
    </row>
    <row r="4" spans="1:41" ht="19.5" thickTop="1" x14ac:dyDescent="0.3">
      <c r="A4" s="100"/>
      <c r="B4" s="11"/>
      <c r="C4" s="12"/>
      <c r="D4" s="17"/>
      <c r="E4" s="161"/>
      <c r="F4" s="162"/>
      <c r="G4" s="204" t="str">
        <f t="shared" ref="G4:G13" si="0">IF(COUNTIF($AD$4:$AD$27,F4)=1,"§","")</f>
        <v/>
      </c>
      <c r="H4" s="196"/>
      <c r="I4" s="21"/>
      <c r="J4" s="28"/>
      <c r="K4" s="160"/>
      <c r="L4" s="161"/>
      <c r="M4" s="171"/>
      <c r="N4" s="204" t="str">
        <f t="shared" ref="N4:N13" si="1">IF(COUNTIF($AD$4:$AD$27,M4)=1,"§","")</f>
        <v/>
      </c>
      <c r="O4" s="188"/>
      <c r="P4" s="14">
        <v>1350</v>
      </c>
      <c r="Q4" s="28">
        <v>44812</v>
      </c>
      <c r="R4" s="167" t="s">
        <v>41</v>
      </c>
      <c r="S4" s="161">
        <v>44851</v>
      </c>
      <c r="T4" s="174" t="s">
        <v>66</v>
      </c>
      <c r="U4" s="204" t="str">
        <f t="shared" ref="U4:U13" si="2">IF(COUNTIF($AD$4:$AD$27,T4)=1,"§","")</f>
        <v/>
      </c>
      <c r="V4" s="188"/>
      <c r="W4" s="15">
        <v>275</v>
      </c>
      <c r="X4" s="12">
        <v>44798</v>
      </c>
      <c r="Y4" s="17" t="s">
        <v>35</v>
      </c>
      <c r="Z4" s="214">
        <v>44862</v>
      </c>
      <c r="AA4" s="174" t="s">
        <v>50</v>
      </c>
      <c r="AB4" s="204" t="str">
        <f t="shared" ref="AB4:AB8" si="3">IF(COUNTIF($AD$4:$AD$27,AA4)=1,"§","")</f>
        <v>§</v>
      </c>
      <c r="AC4" s="188">
        <v>1</v>
      </c>
      <c r="AD4" s="25" t="s">
        <v>37</v>
      </c>
      <c r="AE4" s="18">
        <f>SUMIFS($E$17:$E$68,$F$17:$F$68,AD4)</f>
        <v>1</v>
      </c>
      <c r="AF4" s="18">
        <f>SUMIFS($L$17:$L$68,$M$17:$M$68,AD4)</f>
        <v>7</v>
      </c>
      <c r="AG4" s="18">
        <f>SUMIFS($S$17:$S$68,$T$17:$T$68,AD4)</f>
        <v>4</v>
      </c>
      <c r="AH4" s="18">
        <f>SUMIFS($Z$17:$Z$68,$AA$17:$AA$68,AD4)</f>
        <v>6</v>
      </c>
      <c r="AI4" s="19">
        <f t="shared" ref="AI4:AI10" si="4">SUM(AE4,AF4,AG4,AH4)</f>
        <v>18</v>
      </c>
      <c r="AJ4" s="20"/>
      <c r="AK4" s="4"/>
      <c r="AL4" s="4"/>
      <c r="AM4" s="4"/>
      <c r="AN4" s="4"/>
      <c r="AO4" s="4"/>
    </row>
    <row r="5" spans="1:41" ht="19.5" thickBot="1" x14ac:dyDescent="0.35">
      <c r="A5" s="100"/>
      <c r="B5" s="11"/>
      <c r="C5" s="12"/>
      <c r="D5" s="21"/>
      <c r="E5" s="161"/>
      <c r="F5" s="162"/>
      <c r="G5" s="204" t="str">
        <f t="shared" si="0"/>
        <v/>
      </c>
      <c r="H5" s="196"/>
      <c r="I5" s="21"/>
      <c r="J5" s="28"/>
      <c r="K5" s="160"/>
      <c r="L5" s="161"/>
      <c r="M5" s="171"/>
      <c r="N5" s="204" t="str">
        <f t="shared" si="1"/>
        <v/>
      </c>
      <c r="O5" s="188"/>
      <c r="P5" s="14">
        <v>506</v>
      </c>
      <c r="Q5" s="28">
        <v>44816</v>
      </c>
      <c r="R5" s="167" t="s">
        <v>43</v>
      </c>
      <c r="S5" s="161">
        <v>44867</v>
      </c>
      <c r="T5" s="174" t="s">
        <v>50</v>
      </c>
      <c r="U5" s="204" t="str">
        <f t="shared" si="2"/>
        <v>§</v>
      </c>
      <c r="V5" s="188">
        <v>2</v>
      </c>
      <c r="W5" s="14">
        <v>189.9</v>
      </c>
      <c r="X5" s="28">
        <v>44830</v>
      </c>
      <c r="Y5" s="215" t="s">
        <v>86</v>
      </c>
      <c r="Z5" s="214">
        <v>44838</v>
      </c>
      <c r="AA5" s="174" t="s">
        <v>67</v>
      </c>
      <c r="AB5" s="204" t="str">
        <f t="shared" si="3"/>
        <v/>
      </c>
      <c r="AC5" s="188"/>
      <c r="AD5" s="22" t="s">
        <v>16</v>
      </c>
      <c r="AE5" s="23">
        <f>COUNTIF($F$17:$F$68,AD4)</f>
        <v>1</v>
      </c>
      <c r="AF5" s="23">
        <f>COUNTIF($M$17:$M$68,AD4)</f>
        <v>4</v>
      </c>
      <c r="AG5" s="23">
        <f>COUNTIF($T$17:$T$68,AD4)</f>
        <v>1</v>
      </c>
      <c r="AH5" s="23">
        <f>COUNTIF($AA$17:$AA$68,AD4)</f>
        <v>4</v>
      </c>
      <c r="AI5" s="24">
        <f t="shared" si="4"/>
        <v>10</v>
      </c>
      <c r="AJ5" s="4"/>
      <c r="AK5" s="4"/>
      <c r="AL5" s="4"/>
      <c r="AM5" s="4"/>
      <c r="AN5" s="4"/>
      <c r="AO5" s="4"/>
    </row>
    <row r="6" spans="1:41" ht="19.5" thickTop="1" x14ac:dyDescent="0.3">
      <c r="A6" s="100"/>
      <c r="B6" s="11"/>
      <c r="C6" s="12"/>
      <c r="D6" s="21"/>
      <c r="E6" s="161"/>
      <c r="F6" s="162"/>
      <c r="G6" s="204" t="str">
        <f t="shared" si="0"/>
        <v/>
      </c>
      <c r="H6" s="196"/>
      <c r="I6" s="194"/>
      <c r="L6" s="165"/>
      <c r="M6" s="172"/>
      <c r="N6" s="204" t="str">
        <f t="shared" si="1"/>
        <v/>
      </c>
      <c r="O6" s="188"/>
      <c r="P6" s="14">
        <v>254.65</v>
      </c>
      <c r="Q6" s="28">
        <v>44816</v>
      </c>
      <c r="R6" s="167" t="s">
        <v>45</v>
      </c>
      <c r="S6" s="161">
        <v>44867</v>
      </c>
      <c r="T6" s="174" t="s">
        <v>55</v>
      </c>
      <c r="U6" s="204" t="str">
        <f t="shared" si="2"/>
        <v>§</v>
      </c>
      <c r="V6" s="188">
        <v>1</v>
      </c>
      <c r="W6" s="15">
        <v>213.75</v>
      </c>
      <c r="X6" s="28">
        <v>44832</v>
      </c>
      <c r="Y6" s="215" t="s">
        <v>93</v>
      </c>
      <c r="Z6" s="214">
        <v>44851</v>
      </c>
      <c r="AA6" s="176" t="s">
        <v>55</v>
      </c>
      <c r="AB6" s="204" t="str">
        <f t="shared" si="3"/>
        <v>§</v>
      </c>
      <c r="AC6" s="188">
        <v>1</v>
      </c>
      <c r="AD6" s="25" t="s">
        <v>49</v>
      </c>
      <c r="AE6" s="26">
        <f>SUMIFS($E$17:$E$68,$F$17:$F$68,AD6)</f>
        <v>0</v>
      </c>
      <c r="AF6" s="26">
        <f>SUMIFS($L$17:$L$68,$M$17:$M$68,AD6)</f>
        <v>0</v>
      </c>
      <c r="AG6" s="26">
        <f>SUMIFS($S$17:$S$68,$T$17:$T$68,AD6)</f>
        <v>11</v>
      </c>
      <c r="AH6" s="26">
        <f>SUMIFS($Z$17:$Z$68,$AA$17:$AA$68,AD6)</f>
        <v>1</v>
      </c>
      <c r="AI6" s="27">
        <f t="shared" si="4"/>
        <v>12</v>
      </c>
      <c r="AJ6" s="4"/>
      <c r="AK6" s="4"/>
      <c r="AL6" s="4"/>
      <c r="AM6" s="4"/>
      <c r="AN6" s="4"/>
      <c r="AO6" s="4"/>
    </row>
    <row r="7" spans="1:41" ht="19.5" thickBot="1" x14ac:dyDescent="0.35">
      <c r="A7" s="100"/>
      <c r="B7" s="11"/>
      <c r="C7" s="12"/>
      <c r="D7" s="21"/>
      <c r="E7" s="161"/>
      <c r="F7" s="162"/>
      <c r="G7" s="204" t="str">
        <f t="shared" si="0"/>
        <v/>
      </c>
      <c r="H7" s="196"/>
      <c r="I7" s="194"/>
      <c r="L7" s="165"/>
      <c r="M7" s="172"/>
      <c r="N7" s="204" t="str">
        <f t="shared" si="1"/>
        <v/>
      </c>
      <c r="O7" s="188"/>
      <c r="P7" s="14">
        <v>185</v>
      </c>
      <c r="Q7" s="28">
        <v>44818</v>
      </c>
      <c r="R7" s="167" t="s">
        <v>47</v>
      </c>
      <c r="S7" s="161">
        <v>44838</v>
      </c>
      <c r="T7" s="174" t="s">
        <v>55</v>
      </c>
      <c r="U7" s="204" t="str">
        <f t="shared" si="2"/>
        <v>§</v>
      </c>
      <c r="V7" s="188">
        <v>1</v>
      </c>
      <c r="W7" s="14"/>
      <c r="X7" s="28"/>
      <c r="Y7" s="215"/>
      <c r="Z7" s="214"/>
      <c r="AA7" s="174"/>
      <c r="AB7" s="204" t="str">
        <f t="shared" si="3"/>
        <v/>
      </c>
      <c r="AC7" s="188"/>
      <c r="AD7" s="22" t="s">
        <v>16</v>
      </c>
      <c r="AE7" s="23">
        <f>COUNTIF($F$17:$F$68,AD6)</f>
        <v>0</v>
      </c>
      <c r="AF7" s="23">
        <f>COUNTIF($M$17:$M$68,AD6)</f>
        <v>0</v>
      </c>
      <c r="AG7" s="23">
        <f>COUNTIF($T$17:$T$68,AD6)</f>
        <v>1</v>
      </c>
      <c r="AH7" s="23">
        <f>COUNTIF($AA$17:$AA$68,AD6)</f>
        <v>1</v>
      </c>
      <c r="AI7" s="24">
        <f t="shared" si="4"/>
        <v>2</v>
      </c>
      <c r="AJ7" s="4"/>
      <c r="AK7" s="4"/>
      <c r="AL7" s="4"/>
      <c r="AM7" s="4"/>
      <c r="AN7" s="4"/>
      <c r="AO7" s="4"/>
    </row>
    <row r="8" spans="1:41" ht="19.5" thickTop="1" x14ac:dyDescent="0.3">
      <c r="A8" s="100"/>
      <c r="B8" s="11"/>
      <c r="C8" s="28"/>
      <c r="D8" s="222"/>
      <c r="E8" s="161"/>
      <c r="F8" s="162"/>
      <c r="G8" s="204" t="str">
        <f t="shared" si="0"/>
        <v/>
      </c>
      <c r="H8" s="196"/>
      <c r="I8" s="21"/>
      <c r="J8" s="28"/>
      <c r="K8" s="29"/>
      <c r="L8" s="161"/>
      <c r="M8" s="162"/>
      <c r="N8" s="204" t="str">
        <f t="shared" si="1"/>
        <v/>
      </c>
      <c r="O8" s="188"/>
      <c r="P8" s="14"/>
      <c r="Q8" s="28"/>
      <c r="R8" s="167"/>
      <c r="S8" s="161"/>
      <c r="T8" s="174"/>
      <c r="U8" s="204" t="str">
        <f t="shared" si="2"/>
        <v/>
      </c>
      <c r="V8" s="188"/>
      <c r="W8" s="14"/>
      <c r="X8" s="28"/>
      <c r="Y8" s="215"/>
      <c r="Z8" s="214"/>
      <c r="AA8" s="174"/>
      <c r="AB8" s="204" t="str">
        <f t="shared" si="3"/>
        <v/>
      </c>
      <c r="AC8" s="188"/>
      <c r="AD8" s="25" t="s">
        <v>50</v>
      </c>
      <c r="AE8" s="26">
        <f>SUMIFS($E$17:$E$68,$F$17:$F$68,AD8)</f>
        <v>4</v>
      </c>
      <c r="AF8" s="26">
        <f>SUMIFS($L$17:$L$68,$M$17:$M$68,AD8)</f>
        <v>2</v>
      </c>
      <c r="AG8" s="26">
        <f>SUMIFS($S$17:$S$68,$T$17:$T$68,AD8)</f>
        <v>4</v>
      </c>
      <c r="AH8" s="26">
        <f>SUMIFS($Z$17:$Z$68,$AA$17:$AA$68,AD8)</f>
        <v>4</v>
      </c>
      <c r="AI8" s="27">
        <f t="shared" si="4"/>
        <v>14</v>
      </c>
      <c r="AJ8" s="4"/>
      <c r="AK8" s="4"/>
      <c r="AL8" s="4"/>
      <c r="AM8" s="4"/>
      <c r="AN8" s="4"/>
      <c r="AO8" s="4"/>
    </row>
    <row r="9" spans="1:41" ht="19.5" thickBot="1" x14ac:dyDescent="0.35">
      <c r="A9" s="100"/>
      <c r="B9" s="11"/>
      <c r="C9" s="28"/>
      <c r="D9" s="29"/>
      <c r="E9" s="161"/>
      <c r="F9" s="162"/>
      <c r="G9" s="204" t="str">
        <f t="shared" si="0"/>
        <v/>
      </c>
      <c r="H9" s="196"/>
      <c r="I9" s="21"/>
      <c r="J9" s="28"/>
      <c r="K9" s="193"/>
      <c r="L9" s="161"/>
      <c r="M9" s="162"/>
      <c r="N9" s="204" t="str">
        <f t="shared" si="1"/>
        <v/>
      </c>
      <c r="O9" s="188"/>
      <c r="P9" s="14"/>
      <c r="Q9" s="28"/>
      <c r="R9" s="156"/>
      <c r="S9" s="161"/>
      <c r="T9" s="174"/>
      <c r="U9" s="204" t="str">
        <f t="shared" si="2"/>
        <v/>
      </c>
      <c r="V9" s="188"/>
      <c r="W9" s="14"/>
      <c r="X9" s="28"/>
      <c r="Y9" s="215"/>
      <c r="Z9" s="214"/>
      <c r="AA9" s="174"/>
      <c r="AB9" s="204"/>
      <c r="AC9" s="188"/>
      <c r="AD9" s="22" t="s">
        <v>16</v>
      </c>
      <c r="AE9" s="23">
        <f>COUNTIF($F$17:$F$68,AD8)</f>
        <v>3</v>
      </c>
      <c r="AF9" s="23">
        <f>COUNTIF($M$17:$M$68,AD8)</f>
        <v>1</v>
      </c>
      <c r="AG9" s="23">
        <f>COUNTIF($T$17:$T$68,AD8)</f>
        <v>3</v>
      </c>
      <c r="AH9" s="23">
        <f>COUNTIF($AA$17:$AA$68,AD8)</f>
        <v>3</v>
      </c>
      <c r="AI9" s="24">
        <f t="shared" si="4"/>
        <v>10</v>
      </c>
      <c r="AJ9" s="4"/>
      <c r="AK9" s="4"/>
      <c r="AL9" s="4"/>
      <c r="AM9" s="4"/>
      <c r="AN9" s="4"/>
      <c r="AO9" s="4"/>
    </row>
    <row r="10" spans="1:41" ht="19.5" thickTop="1" x14ac:dyDescent="0.3">
      <c r="A10" s="100"/>
      <c r="B10" s="11"/>
      <c r="C10" s="28"/>
      <c r="D10" s="29"/>
      <c r="E10" s="161"/>
      <c r="F10" s="162"/>
      <c r="G10" s="204" t="str">
        <f t="shared" si="0"/>
        <v/>
      </c>
      <c r="H10" s="196"/>
      <c r="I10" s="21"/>
      <c r="J10" s="28"/>
      <c r="K10" s="29"/>
      <c r="L10" s="161"/>
      <c r="M10" s="162"/>
      <c r="N10" s="204" t="str">
        <f t="shared" si="1"/>
        <v/>
      </c>
      <c r="O10" s="188"/>
      <c r="P10" s="14"/>
      <c r="Q10" s="28"/>
      <c r="R10" s="29"/>
      <c r="S10" s="161"/>
      <c r="T10" s="174"/>
      <c r="U10" s="204" t="str">
        <f t="shared" si="2"/>
        <v/>
      </c>
      <c r="V10" s="188"/>
      <c r="W10" s="14"/>
      <c r="X10" s="28"/>
      <c r="Y10" s="158"/>
      <c r="Z10" s="161"/>
      <c r="AA10" s="174"/>
      <c r="AB10" s="204"/>
      <c r="AC10" s="188"/>
      <c r="AD10" s="25" t="s">
        <v>73</v>
      </c>
      <c r="AE10" s="26">
        <f>SUMIFS($E$17:$E$68,$F$17:$F$68,AD10)</f>
        <v>0</v>
      </c>
      <c r="AF10" s="26">
        <f>SUMIFS($L$17:$L$68,$M$17:$M$68,AD10)</f>
        <v>0</v>
      </c>
      <c r="AG10" s="26">
        <f>SUMIFS($S$17:$S$68,$T$17:$T$68,AD10)</f>
        <v>0</v>
      </c>
      <c r="AH10" s="26">
        <f>SUMIFS($Z$17:$Z$68,$AA$17:$AA$68,AD10)</f>
        <v>1</v>
      </c>
      <c r="AI10" s="27">
        <f t="shared" si="4"/>
        <v>1</v>
      </c>
      <c r="AJ10" s="4"/>
      <c r="AK10" s="4"/>
      <c r="AL10" s="4"/>
      <c r="AM10" s="4"/>
      <c r="AN10" s="4"/>
      <c r="AO10" s="4"/>
    </row>
    <row r="11" spans="1:41" ht="19.5" thickBot="1" x14ac:dyDescent="0.35">
      <c r="A11" s="100"/>
      <c r="B11" s="11"/>
      <c r="C11" s="28"/>
      <c r="D11" s="29"/>
      <c r="E11" s="161"/>
      <c r="F11" s="162"/>
      <c r="G11" s="204" t="str">
        <f t="shared" si="0"/>
        <v/>
      </c>
      <c r="H11" s="196"/>
      <c r="I11" s="21"/>
      <c r="J11" s="28"/>
      <c r="K11" s="29"/>
      <c r="L11" s="161"/>
      <c r="M11" s="162"/>
      <c r="N11" s="204" t="str">
        <f t="shared" si="1"/>
        <v/>
      </c>
      <c r="O11" s="188"/>
      <c r="P11" s="14"/>
      <c r="Q11" s="28"/>
      <c r="R11" s="29"/>
      <c r="S11" s="161"/>
      <c r="T11" s="174"/>
      <c r="U11" s="204" t="str">
        <f t="shared" si="2"/>
        <v/>
      </c>
      <c r="V11" s="188"/>
      <c r="W11" s="14"/>
      <c r="X11" s="28"/>
      <c r="Y11" s="157"/>
      <c r="Z11" s="161"/>
      <c r="AA11" s="174"/>
      <c r="AB11" s="204"/>
      <c r="AC11" s="188"/>
      <c r="AD11" s="22" t="s">
        <v>16</v>
      </c>
      <c r="AE11" s="23">
        <f>COUNTIF($F$17:$F$68,AD10)</f>
        <v>0</v>
      </c>
      <c r="AF11" s="23">
        <f>COUNTIF($M$17:$M$68,AD10)</f>
        <v>0</v>
      </c>
      <c r="AG11" s="23">
        <f>COUNTIF($T$17:$T$68,AD10)</f>
        <v>0</v>
      </c>
      <c r="AH11" s="23">
        <f>COUNTIF($AA$17:$AA$68,AD10)</f>
        <v>1</v>
      </c>
      <c r="AI11" s="24">
        <f t="shared" ref="AI11:AI16" si="5">SUM(AE11,AF11,AG11,AH11)</f>
        <v>1</v>
      </c>
      <c r="AJ11" s="4"/>
      <c r="AK11" s="4"/>
      <c r="AL11" s="4"/>
      <c r="AM11" s="4"/>
      <c r="AN11" s="4"/>
      <c r="AO11" s="4"/>
    </row>
    <row r="12" spans="1:41" ht="19.5" thickTop="1" x14ac:dyDescent="0.3">
      <c r="A12" s="100"/>
      <c r="B12" s="11"/>
      <c r="C12" s="28"/>
      <c r="D12" s="29"/>
      <c r="E12" s="161"/>
      <c r="F12" s="162"/>
      <c r="G12" s="204" t="str">
        <f t="shared" si="0"/>
        <v/>
      </c>
      <c r="H12" s="196"/>
      <c r="I12" s="21"/>
      <c r="J12" s="28"/>
      <c r="K12" s="29"/>
      <c r="L12" s="161"/>
      <c r="M12" s="162"/>
      <c r="N12" s="204" t="str">
        <f t="shared" si="1"/>
        <v/>
      </c>
      <c r="O12" s="188"/>
      <c r="P12" s="14"/>
      <c r="Q12" s="28"/>
      <c r="R12" s="29"/>
      <c r="S12" s="161"/>
      <c r="T12" s="174"/>
      <c r="U12" s="204" t="str">
        <f t="shared" si="2"/>
        <v/>
      </c>
      <c r="V12" s="188"/>
      <c r="W12" s="14"/>
      <c r="X12" s="28"/>
      <c r="Y12" s="29"/>
      <c r="Z12" s="161"/>
      <c r="AA12" s="174"/>
      <c r="AB12" s="204" t="str">
        <f t="shared" ref="AB12:AB13" si="6">IF(COUNTIF($AD$4:$AD$27,AA12)=1,"§","")</f>
        <v/>
      </c>
      <c r="AC12" s="188"/>
      <c r="AD12" s="25" t="s">
        <v>62</v>
      </c>
      <c r="AE12" s="26">
        <f>SUMIFS($E$17:$E$68,$F$17:$F$68,AD12)</f>
        <v>0</v>
      </c>
      <c r="AF12" s="26">
        <f>SUMIFS($L$17:$L$68,$M$17:$M$68,AD12)</f>
        <v>128</v>
      </c>
      <c r="AG12" s="26">
        <f>SUMIFS($S$17:$S$68,$T$17:$T$68,AD12)</f>
        <v>256</v>
      </c>
      <c r="AH12" s="26">
        <f>SUMIFS($Z$17:$Z$68,$AA$17:$AA$68,AD12)</f>
        <v>256</v>
      </c>
      <c r="AI12" s="27">
        <f t="shared" ref="AI12" si="7">SUM(AE12,AF12,AG12,AH12)</f>
        <v>640</v>
      </c>
      <c r="AJ12" s="4"/>
      <c r="AK12" s="4"/>
      <c r="AL12" s="4"/>
      <c r="AM12" s="4"/>
      <c r="AN12" s="4"/>
      <c r="AO12" s="4"/>
    </row>
    <row r="13" spans="1:41" ht="19.5" thickBot="1" x14ac:dyDescent="0.35">
      <c r="A13" s="100"/>
      <c r="B13" s="11"/>
      <c r="C13" s="28"/>
      <c r="D13" s="29"/>
      <c r="E13" s="161"/>
      <c r="F13" s="162"/>
      <c r="G13" s="204" t="str">
        <f t="shared" si="0"/>
        <v/>
      </c>
      <c r="H13" s="196"/>
      <c r="I13" s="21"/>
      <c r="J13" s="28"/>
      <c r="K13" s="29"/>
      <c r="L13" s="161"/>
      <c r="M13" s="162"/>
      <c r="N13" s="204" t="str">
        <f t="shared" si="1"/>
        <v/>
      </c>
      <c r="O13" s="188"/>
      <c r="P13" s="14"/>
      <c r="Q13" s="28"/>
      <c r="R13" s="29"/>
      <c r="S13" s="161"/>
      <c r="T13" s="174"/>
      <c r="U13" s="204" t="str">
        <f t="shared" si="2"/>
        <v/>
      </c>
      <c r="V13" s="188"/>
      <c r="W13" s="14"/>
      <c r="X13" s="28"/>
      <c r="Y13" s="29"/>
      <c r="Z13" s="161"/>
      <c r="AA13" s="174"/>
      <c r="AB13" s="204" t="str">
        <f t="shared" si="6"/>
        <v/>
      </c>
      <c r="AC13" s="188"/>
      <c r="AD13" s="22" t="s">
        <v>16</v>
      </c>
      <c r="AE13" s="23">
        <f>COUNTIF($F$17:$F$68,AD12)</f>
        <v>0</v>
      </c>
      <c r="AF13" s="23">
        <f>COUNTIF($M$17:$M$68,AD12)</f>
        <v>1</v>
      </c>
      <c r="AG13" s="23">
        <f>COUNTIF($T$17:$T$68,AD12)</f>
        <v>2</v>
      </c>
      <c r="AH13" s="23">
        <f>COUNTIF($AA$17:$AA$68,AD12)</f>
        <v>2</v>
      </c>
      <c r="AI13" s="24">
        <f t="shared" si="5"/>
        <v>5</v>
      </c>
      <c r="AJ13" s="4"/>
      <c r="AK13" s="4"/>
      <c r="AL13" s="4"/>
      <c r="AM13" s="4"/>
      <c r="AN13" s="4"/>
      <c r="AO13" s="4"/>
    </row>
    <row r="14" spans="1:41" ht="15.75" thickTop="1" x14ac:dyDescent="0.25">
      <c r="A14" s="101">
        <f>SUM(B14,I14,P14,W14)</f>
        <v>10</v>
      </c>
      <c r="B14" s="30">
        <f>COUNTA(B3:B13)</f>
        <v>0</v>
      </c>
      <c r="C14" s="31"/>
      <c r="D14" s="29"/>
      <c r="E14" s="161"/>
      <c r="F14" s="162"/>
      <c r="G14" s="200"/>
      <c r="H14" s="162"/>
      <c r="I14" s="195">
        <f>COUNTA(I3:I13)</f>
        <v>1</v>
      </c>
      <c r="J14" s="31"/>
      <c r="K14" s="29"/>
      <c r="L14" s="161"/>
      <c r="M14" s="162"/>
      <c r="N14" s="200"/>
      <c r="O14" s="192"/>
      <c r="P14" s="32">
        <f>COUNTA(P3:P13)</f>
        <v>5</v>
      </c>
      <c r="Q14" s="31"/>
      <c r="R14" s="29"/>
      <c r="S14" s="161"/>
      <c r="T14" s="174"/>
      <c r="U14" s="205"/>
      <c r="V14" s="44"/>
      <c r="W14" s="32">
        <f>COUNTA(W3:W13)</f>
        <v>4</v>
      </c>
      <c r="X14" s="31"/>
      <c r="Y14" s="29"/>
      <c r="Z14" s="161"/>
      <c r="AA14" s="174"/>
      <c r="AB14" s="200"/>
      <c r="AC14" s="192"/>
      <c r="AD14" s="218" t="s">
        <v>90</v>
      </c>
      <c r="AE14" s="26">
        <f>SUMIFS($E$17:$E$68,$F$17:$F$68,AD14)</f>
        <v>0</v>
      </c>
      <c r="AF14" s="26">
        <f>SUMIFS($L$17:$L$68,$M$17:$M$68,AD14)</f>
        <v>60</v>
      </c>
      <c r="AG14" s="26">
        <f>SUMIFS($S$17:$S$68,$T$17:$T$68,AD14)</f>
        <v>12</v>
      </c>
      <c r="AH14" s="26">
        <f>SUMIFS($Z$17:$Z$68,$AA$17:$AA$68,AD14)</f>
        <v>0</v>
      </c>
      <c r="AI14" s="27">
        <f t="shared" si="5"/>
        <v>72</v>
      </c>
      <c r="AJ14" s="4"/>
      <c r="AK14" s="4"/>
      <c r="AL14" s="4"/>
      <c r="AM14" s="4"/>
      <c r="AN14" s="4"/>
      <c r="AO14" s="4"/>
    </row>
    <row r="15" spans="1:41" ht="15.75" thickBot="1" x14ac:dyDescent="0.3">
      <c r="A15" s="102">
        <f>SUM(B15,I15,P15,W15)</f>
        <v>3922.44</v>
      </c>
      <c r="B15" s="33">
        <f>SUM(B3:B13)</f>
        <v>0</v>
      </c>
      <c r="C15" s="31"/>
      <c r="D15" s="29"/>
      <c r="E15" s="161"/>
      <c r="F15" s="162"/>
      <c r="G15" s="200"/>
      <c r="H15" s="162"/>
      <c r="I15" s="66">
        <f>SUM(I3:I13)</f>
        <v>115.5</v>
      </c>
      <c r="J15" s="31"/>
      <c r="K15" s="29"/>
      <c r="L15" s="161"/>
      <c r="M15" s="162"/>
      <c r="N15" s="200"/>
      <c r="O15" s="192"/>
      <c r="P15" s="33">
        <f>SUM(P3:P13)</f>
        <v>2617.65</v>
      </c>
      <c r="Q15" s="31"/>
      <c r="R15" s="29"/>
      <c r="S15" s="161"/>
      <c r="T15" s="174"/>
      <c r="U15" s="205"/>
      <c r="V15" s="44"/>
      <c r="W15" s="33">
        <f>SUM(W3:W13)</f>
        <v>1189.29</v>
      </c>
      <c r="X15" s="31"/>
      <c r="Y15" s="29"/>
      <c r="Z15" s="166"/>
      <c r="AA15" s="175"/>
      <c r="AB15" s="200"/>
      <c r="AC15" s="192"/>
      <c r="AD15" s="185" t="s">
        <v>16</v>
      </c>
      <c r="AE15" s="23">
        <f>COUNTIF($F$17:$F$68,AD14)</f>
        <v>0</v>
      </c>
      <c r="AF15" s="23">
        <f>COUNTIF($M$17:$M$68,AD14)</f>
        <v>2</v>
      </c>
      <c r="AG15" s="23">
        <f>COUNTIF($T$17:$T$68,AD14)</f>
        <v>1</v>
      </c>
      <c r="AH15" s="23">
        <f>COUNTIF($AA$17:$AA$68,AD14)</f>
        <v>0</v>
      </c>
      <c r="AI15" s="24">
        <f t="shared" si="5"/>
        <v>3</v>
      </c>
      <c r="AJ15" s="4"/>
      <c r="AK15" s="4"/>
      <c r="AL15" s="4"/>
      <c r="AM15" s="4"/>
      <c r="AN15" s="4"/>
      <c r="AO15" s="4"/>
    </row>
    <row r="16" spans="1:41" ht="16.5" thickTop="1" thickBot="1" x14ac:dyDescent="0.3">
      <c r="A16" s="103"/>
      <c r="B16" s="5" t="s">
        <v>26</v>
      </c>
      <c r="C16" s="6" t="s">
        <v>8</v>
      </c>
      <c r="D16" s="6" t="s">
        <v>9</v>
      </c>
      <c r="E16" s="34" t="s">
        <v>27</v>
      </c>
      <c r="F16" s="34" t="s">
        <v>7</v>
      </c>
      <c r="G16" s="213" t="s">
        <v>81</v>
      </c>
      <c r="H16" s="203" t="s">
        <v>78</v>
      </c>
      <c r="I16" s="113" t="s">
        <v>26</v>
      </c>
      <c r="J16" s="6" t="s">
        <v>8</v>
      </c>
      <c r="K16" s="6" t="s">
        <v>9</v>
      </c>
      <c r="L16" s="34" t="s">
        <v>27</v>
      </c>
      <c r="M16" s="34" t="s">
        <v>7</v>
      </c>
      <c r="N16" s="213" t="s">
        <v>81</v>
      </c>
      <c r="O16" s="212" t="s">
        <v>78</v>
      </c>
      <c r="P16" s="113" t="s">
        <v>26</v>
      </c>
      <c r="Q16" s="6" t="s">
        <v>8</v>
      </c>
      <c r="R16" s="6" t="s">
        <v>9</v>
      </c>
      <c r="S16" s="34" t="s">
        <v>27</v>
      </c>
      <c r="T16" s="34" t="s">
        <v>7</v>
      </c>
      <c r="U16" s="213" t="s">
        <v>81</v>
      </c>
      <c r="V16" s="212" t="s">
        <v>78</v>
      </c>
      <c r="W16" s="113" t="s">
        <v>26</v>
      </c>
      <c r="X16" s="6" t="s">
        <v>8</v>
      </c>
      <c r="Y16" s="6" t="s">
        <v>9</v>
      </c>
      <c r="Z16" s="34" t="s">
        <v>27</v>
      </c>
      <c r="AA16" s="35" t="s">
        <v>7</v>
      </c>
      <c r="AB16" s="213" t="s">
        <v>81</v>
      </c>
      <c r="AC16" s="212" t="s">
        <v>78</v>
      </c>
      <c r="AD16" s="169" t="s">
        <v>55</v>
      </c>
      <c r="AE16" s="26">
        <f>SUMIFS($E$17:$E$68,$F$17:$F$68,AD16)</f>
        <v>0</v>
      </c>
      <c r="AF16" s="26">
        <f>SUMIFS($L$17:$L$68,$M$17:$M$68,AD16)</f>
        <v>0</v>
      </c>
      <c r="AG16" s="26">
        <f>SUMIFS($S$17:$S$68,$T$17:$T$68,AD16)</f>
        <v>6</v>
      </c>
      <c r="AH16" s="26">
        <f>SUMIFS($Z$17:$Z$68,$AA$17:$AA$68,AD16)</f>
        <v>6</v>
      </c>
      <c r="AI16" s="27">
        <f t="shared" si="5"/>
        <v>12</v>
      </c>
      <c r="AJ16" s="4"/>
      <c r="AK16" s="4"/>
      <c r="AL16" s="4"/>
      <c r="AM16" s="4"/>
      <c r="AN16" s="4"/>
      <c r="AO16" s="4"/>
    </row>
    <row r="17" spans="1:41" ht="17.25" thickTop="1" thickBot="1" x14ac:dyDescent="0.3">
      <c r="A17" s="104" t="s">
        <v>4</v>
      </c>
      <c r="B17" s="50">
        <v>220</v>
      </c>
      <c r="C17" s="28">
        <v>44825</v>
      </c>
      <c r="D17" s="216" t="s">
        <v>64</v>
      </c>
      <c r="E17" s="46">
        <v>1</v>
      </c>
      <c r="F17" s="145" t="s">
        <v>50</v>
      </c>
      <c r="G17" s="151" t="str">
        <f ca="1">IF(TODAY()*C17+3,"!","")</f>
        <v>!</v>
      </c>
      <c r="H17" s="151">
        <f t="shared" ref="H17:H23" ca="1" si="8">IF(NETWORKDAYS(C17,TODAY())&gt;=32023,"",NETWORKDAYS(C17,TODAY()-1))</f>
        <v>7</v>
      </c>
      <c r="I17" s="156">
        <v>239.8</v>
      </c>
      <c r="J17" s="28">
        <v>44809</v>
      </c>
      <c r="K17" s="40" t="s">
        <v>38</v>
      </c>
      <c r="L17" s="41">
        <v>4</v>
      </c>
      <c r="M17" s="62" t="s">
        <v>37</v>
      </c>
      <c r="N17" s="151" t="str">
        <f ca="1">IF(TODAY()*J17+3,"!","")</f>
        <v>!</v>
      </c>
      <c r="O17" s="151">
        <f ca="1">IF(NETWORKDAYS(J17,TODAY())&gt;=32023,"",NETWORKDAYS(J17,TODAY()-1))</f>
        <v>19</v>
      </c>
      <c r="P17" s="184">
        <v>6506.5</v>
      </c>
      <c r="Q17" s="28">
        <v>44818</v>
      </c>
      <c r="R17" s="40" t="s">
        <v>48</v>
      </c>
      <c r="S17" s="41">
        <v>11</v>
      </c>
      <c r="T17" s="62" t="s">
        <v>49</v>
      </c>
      <c r="U17" s="151" t="str">
        <f ca="1">IF(TODAY()*Q17+3,"!","")</f>
        <v>!</v>
      </c>
      <c r="V17" s="151">
        <f ca="1">IF(NETWORKDAYS(Q17,TODAY())&gt;=32023,"",NETWORKDAYS(Q17,TODAY()-1))</f>
        <v>12</v>
      </c>
      <c r="W17" s="156">
        <v>119.9</v>
      </c>
      <c r="X17" s="28">
        <v>44809</v>
      </c>
      <c r="Y17" s="156" t="s">
        <v>39</v>
      </c>
      <c r="Z17" s="46">
        <v>2</v>
      </c>
      <c r="AA17" s="42" t="s">
        <v>37</v>
      </c>
      <c r="AB17" s="201" t="str">
        <f ca="1">IF(TODAY()*X17+3,"!","")</f>
        <v>!</v>
      </c>
      <c r="AC17" s="151">
        <f ca="1">IF(NETWORKDAYS(X17,TODAY())&gt;=32023,"",NETWORKDAYS(X17,TODAY()-1))</f>
        <v>19</v>
      </c>
      <c r="AD17" s="168" t="s">
        <v>16</v>
      </c>
      <c r="AE17" s="23">
        <f>COUNTIF($F$17:$F$68,AD16)</f>
        <v>0</v>
      </c>
      <c r="AF17" s="23">
        <f>COUNTIF($M$17:$M$68,AD16)</f>
        <v>0</v>
      </c>
      <c r="AG17" s="23">
        <f>COUNTIF($T$17:$T$68,AD16)</f>
        <v>2</v>
      </c>
      <c r="AH17" s="23">
        <f>COUNTIF($AA$17:$AA$68,AD16)</f>
        <v>2</v>
      </c>
      <c r="AI17" s="24">
        <f t="shared" ref="AI17:AI19" si="9">SUM(AE17,AF17,AG17,AH17)</f>
        <v>4</v>
      </c>
      <c r="AJ17" s="4"/>
      <c r="AK17" s="4"/>
      <c r="AL17" s="4"/>
      <c r="AM17" s="4"/>
      <c r="AN17" s="4"/>
      <c r="AO17" s="4"/>
    </row>
    <row r="18" spans="1:41" ht="16.5" thickTop="1" x14ac:dyDescent="0.25">
      <c r="A18" s="139" t="s">
        <v>21</v>
      </c>
      <c r="B18" s="50">
        <v>59.95</v>
      </c>
      <c r="C18" s="28">
        <v>44826</v>
      </c>
      <c r="D18" s="216" t="s">
        <v>74</v>
      </c>
      <c r="E18" s="46">
        <v>1</v>
      </c>
      <c r="F18" s="145" t="s">
        <v>37</v>
      </c>
      <c r="G18" s="147"/>
      <c r="H18" s="151">
        <f t="shared" ca="1" si="8"/>
        <v>6</v>
      </c>
      <c r="I18" s="156">
        <v>59.95</v>
      </c>
      <c r="J18" s="28">
        <v>44816</v>
      </c>
      <c r="K18" s="40" t="s">
        <v>44</v>
      </c>
      <c r="L18" s="41">
        <v>1</v>
      </c>
      <c r="M18" s="62" t="s">
        <v>37</v>
      </c>
      <c r="N18" s="151"/>
      <c r="O18" s="151">
        <f ca="1">IF(NETWORKDAYS(J18,TODAY())&gt;=32023,"",NETWORKDAYS(J18,TODAY()-1))</f>
        <v>14</v>
      </c>
      <c r="P18" s="184">
        <v>1012</v>
      </c>
      <c r="Q18" s="28">
        <v>44818</v>
      </c>
      <c r="R18" s="40" t="s">
        <v>48</v>
      </c>
      <c r="S18" s="41">
        <v>2</v>
      </c>
      <c r="T18" s="145" t="s">
        <v>50</v>
      </c>
      <c r="U18" s="151"/>
      <c r="V18" s="151">
        <f ca="1">IF(NETWORKDAYS(Q18,TODAY())&gt;=32023,"",NETWORKDAYS(Q18,TODAY()-1))</f>
        <v>12</v>
      </c>
      <c r="W18" s="21">
        <v>59.95</v>
      </c>
      <c r="X18" s="28">
        <v>44824</v>
      </c>
      <c r="Y18" s="140" t="s">
        <v>56</v>
      </c>
      <c r="Z18" s="46">
        <v>1</v>
      </c>
      <c r="AA18" s="42" t="s">
        <v>37</v>
      </c>
      <c r="AB18" s="201"/>
      <c r="AC18" s="151">
        <f t="shared" ref="AC18:AC69" ca="1" si="10">IF(NETWORKDAYS(X18,TODAY())&gt;=32023,"",NETWORKDAYS(X18,TODAY()-1))</f>
        <v>8</v>
      </c>
      <c r="AD18" s="169" t="s">
        <v>95</v>
      </c>
      <c r="AE18" s="26">
        <f>SUMIFS($E$17:$E$68,$F$17:$F$68,AD18)</f>
        <v>1</v>
      </c>
      <c r="AF18" s="26">
        <f>SUMIFS($L$17:$L$68,$M$17:$M$68,AD18)</f>
        <v>0</v>
      </c>
      <c r="AG18" s="26">
        <f>SUMIFS($S$17:$S$68,$T$17:$T$68,AD18)</f>
        <v>1</v>
      </c>
      <c r="AH18" s="26">
        <f>SUMIFS($Z$17:$Z$68,$AA$17:$AA$68,AD18)</f>
        <v>0</v>
      </c>
      <c r="AI18" s="27">
        <f t="shared" si="9"/>
        <v>2</v>
      </c>
      <c r="AJ18" s="4"/>
      <c r="AK18" s="4"/>
      <c r="AL18" s="4"/>
      <c r="AM18" s="4"/>
      <c r="AN18" s="4"/>
      <c r="AO18" s="4"/>
    </row>
    <row r="19" spans="1:41" ht="16.5" thickBot="1" x14ac:dyDescent="0.3">
      <c r="A19" s="237" t="s">
        <v>46</v>
      </c>
      <c r="B19" s="50">
        <v>275</v>
      </c>
      <c r="C19" s="28">
        <v>44827</v>
      </c>
      <c r="D19" s="216" t="s">
        <v>75</v>
      </c>
      <c r="E19" s="46">
        <v>1</v>
      </c>
      <c r="F19" s="145" t="s">
        <v>50</v>
      </c>
      <c r="G19" s="147"/>
      <c r="H19" s="151">
        <f t="shared" ca="1" si="8"/>
        <v>5</v>
      </c>
      <c r="I19" s="144">
        <v>59.95</v>
      </c>
      <c r="J19" s="28">
        <v>44820</v>
      </c>
      <c r="K19" s="40" t="s">
        <v>51</v>
      </c>
      <c r="L19" s="41">
        <v>1</v>
      </c>
      <c r="M19" s="62" t="s">
        <v>37</v>
      </c>
      <c r="N19" s="151"/>
      <c r="O19" s="151">
        <f ca="1">IF(NETWORKDAYS(J19,TODAY())&gt;=32023,"",NETWORKDAYS(J19,TODAY()-1))</f>
        <v>10</v>
      </c>
      <c r="P19" s="216">
        <v>239.8</v>
      </c>
      <c r="Q19" s="28">
        <v>44825</v>
      </c>
      <c r="R19" s="40" t="s">
        <v>58</v>
      </c>
      <c r="S19" s="41">
        <v>4</v>
      </c>
      <c r="T19" s="145" t="s">
        <v>37</v>
      </c>
      <c r="U19" s="151"/>
      <c r="V19" s="151">
        <f t="shared" ref="V19:V68" ca="1" si="11">IF(NETWORKDAYS(Q19,TODAY())&gt;=32023,"",NETWORKDAYS(Q19,TODAY()-1))</f>
        <v>7</v>
      </c>
      <c r="W19" s="216">
        <v>50.67</v>
      </c>
      <c r="X19" s="28">
        <v>44825</v>
      </c>
      <c r="Y19" s="216" t="s">
        <v>40</v>
      </c>
      <c r="Z19" s="46">
        <v>2</v>
      </c>
      <c r="AA19" s="42" t="s">
        <v>60</v>
      </c>
      <c r="AB19" s="201"/>
      <c r="AC19" s="151">
        <f t="shared" ca="1" si="10"/>
        <v>7</v>
      </c>
      <c r="AD19" s="170" t="s">
        <v>16</v>
      </c>
      <c r="AE19" s="23">
        <f>COUNTIF($F$17:$F$68,AD18)</f>
        <v>1</v>
      </c>
      <c r="AF19" s="23">
        <f>COUNTIF($M$17:$M$68,AD18)</f>
        <v>0</v>
      </c>
      <c r="AG19" s="23">
        <f>COUNTIF($T$17:$T$68,AD18)</f>
        <v>1</v>
      </c>
      <c r="AH19" s="23">
        <f>COUNTIF($AA$17:$AA$68,AD18)</f>
        <v>0</v>
      </c>
      <c r="AI19" s="24">
        <f t="shared" si="9"/>
        <v>2</v>
      </c>
      <c r="AJ19" s="4"/>
      <c r="AK19" s="4"/>
      <c r="AL19" s="4"/>
      <c r="AM19" s="4"/>
      <c r="AN19" s="4"/>
      <c r="AO19" s="4"/>
    </row>
    <row r="20" spans="1:41" ht="16.5" thickTop="1" x14ac:dyDescent="0.25">
      <c r="A20" s="238"/>
      <c r="B20" s="50">
        <v>122.72</v>
      </c>
      <c r="C20" s="28">
        <v>44832</v>
      </c>
      <c r="D20" s="223" t="s">
        <v>94</v>
      </c>
      <c r="E20" s="46">
        <v>1</v>
      </c>
      <c r="F20" s="145" t="s">
        <v>95</v>
      </c>
      <c r="G20" s="151" t="str">
        <f ca="1">IF(TODAY()*C20+3,"!","")</f>
        <v>!</v>
      </c>
      <c r="H20" s="151">
        <f t="shared" ca="1" si="8"/>
        <v>2</v>
      </c>
      <c r="I20" s="216">
        <v>59.95</v>
      </c>
      <c r="J20" s="28">
        <v>44825</v>
      </c>
      <c r="K20" s="40" t="s">
        <v>59</v>
      </c>
      <c r="L20" s="41">
        <v>1</v>
      </c>
      <c r="M20" s="62" t="s">
        <v>37</v>
      </c>
      <c r="N20" s="151"/>
      <c r="O20" s="151">
        <f t="shared" ref="O20:O68" ca="1" si="12">IF(NETWORKDAYS(J20,TODAY())&gt;=32023,"",NETWORKDAYS(J20,TODAY()-1))</f>
        <v>7</v>
      </c>
      <c r="P20" s="216">
        <v>515.84</v>
      </c>
      <c r="Q20" s="28">
        <v>44825</v>
      </c>
      <c r="R20" s="40" t="s">
        <v>34</v>
      </c>
      <c r="S20" s="41">
        <v>128</v>
      </c>
      <c r="T20" s="145" t="s">
        <v>62</v>
      </c>
      <c r="U20" s="151"/>
      <c r="V20" s="151">
        <f t="shared" ca="1" si="11"/>
        <v>7</v>
      </c>
      <c r="W20" s="21">
        <v>293.25</v>
      </c>
      <c r="X20" s="28">
        <v>44826</v>
      </c>
      <c r="Y20" s="216" t="s">
        <v>72</v>
      </c>
      <c r="Z20" s="46">
        <v>1</v>
      </c>
      <c r="AA20" s="42" t="s">
        <v>73</v>
      </c>
      <c r="AB20" s="201"/>
      <c r="AC20" s="151">
        <f t="shared" ca="1" si="10"/>
        <v>6</v>
      </c>
      <c r="AD20" s="169"/>
      <c r="AE20" s="26">
        <f>SUMIFS($E$17:$E$68,$F$17:$F$68,AD20)</f>
        <v>0</v>
      </c>
      <c r="AF20" s="26">
        <f>SUMIFS($L$17:$L$68,$M$17:$M$68,AD20)</f>
        <v>0</v>
      </c>
      <c r="AG20" s="26">
        <f>SUMIFS($S$17:$S$68,$T$17:$T$68,AD20)</f>
        <v>0</v>
      </c>
      <c r="AH20" s="26">
        <f>SUMIFS($Z$17:$Z$68,$AA$17:$AA$68,AD20)</f>
        <v>0</v>
      </c>
      <c r="AI20" s="27">
        <f t="shared" ref="AI20:AI25" si="13">SUM(AE20,AF20,AG20,AH20)</f>
        <v>0</v>
      </c>
      <c r="AJ20" s="4"/>
      <c r="AK20" s="4"/>
      <c r="AL20" s="4"/>
      <c r="AM20" s="4"/>
      <c r="AN20" s="4"/>
      <c r="AO20" s="4"/>
    </row>
    <row r="21" spans="1:41" ht="16.5" thickBot="1" x14ac:dyDescent="0.3">
      <c r="A21" s="155"/>
      <c r="B21" s="50">
        <v>495</v>
      </c>
      <c r="C21" s="28">
        <v>44833</v>
      </c>
      <c r="D21" s="136" t="s">
        <v>94</v>
      </c>
      <c r="E21" s="46">
        <v>2</v>
      </c>
      <c r="F21" s="145" t="s">
        <v>50</v>
      </c>
      <c r="G21" s="147"/>
      <c r="H21" s="151">
        <f t="shared" ca="1" si="8"/>
        <v>1</v>
      </c>
      <c r="I21" s="225">
        <v>529.65</v>
      </c>
      <c r="J21" s="28">
        <v>44830</v>
      </c>
      <c r="K21" s="40" t="s">
        <v>87</v>
      </c>
      <c r="L21" s="41">
        <v>2</v>
      </c>
      <c r="M21" s="41" t="s">
        <v>50</v>
      </c>
      <c r="N21" s="151"/>
      <c r="O21" s="151">
        <f t="shared" ca="1" si="12"/>
        <v>4</v>
      </c>
      <c r="P21" s="217">
        <v>0</v>
      </c>
      <c r="Q21" s="28">
        <v>44825</v>
      </c>
      <c r="R21" s="40" t="s">
        <v>34</v>
      </c>
      <c r="S21" s="41">
        <v>12</v>
      </c>
      <c r="T21" s="145" t="s">
        <v>90</v>
      </c>
      <c r="U21" s="151"/>
      <c r="V21" s="151">
        <f t="shared" ca="1" si="11"/>
        <v>7</v>
      </c>
      <c r="W21" s="21">
        <v>59.95</v>
      </c>
      <c r="X21" s="12">
        <v>44830</v>
      </c>
      <c r="Y21" s="21" t="s">
        <v>84</v>
      </c>
      <c r="Z21" s="46">
        <v>1</v>
      </c>
      <c r="AA21" s="42" t="s">
        <v>37</v>
      </c>
      <c r="AB21" s="202"/>
      <c r="AC21" s="151">
        <f t="shared" ca="1" si="10"/>
        <v>4</v>
      </c>
      <c r="AD21" s="170" t="s">
        <v>16</v>
      </c>
      <c r="AE21" s="48">
        <f>COUNTIF($F$17:$F$68,AD20)</f>
        <v>0</v>
      </c>
      <c r="AF21" s="48">
        <f>COUNTIF($M$17:$M$68,AD20)</f>
        <v>0</v>
      </c>
      <c r="AG21" s="48">
        <f>COUNTIF($T$17:$T$68,AD20)</f>
        <v>0</v>
      </c>
      <c r="AH21" s="48">
        <f>COUNTIF($AA$17:$AA$68,AD20)</f>
        <v>0</v>
      </c>
      <c r="AI21" s="49">
        <f t="shared" si="13"/>
        <v>0</v>
      </c>
      <c r="AJ21" s="4"/>
      <c r="AK21" s="4"/>
      <c r="AL21" s="4"/>
      <c r="AM21" s="4"/>
      <c r="AN21" s="4"/>
      <c r="AO21" s="4"/>
    </row>
    <row r="22" spans="1:41" ht="16.5" thickTop="1" x14ac:dyDescent="0.25">
      <c r="A22" s="239" t="s">
        <v>79</v>
      </c>
      <c r="B22" s="50"/>
      <c r="C22" s="28"/>
      <c r="D22" s="29"/>
      <c r="E22" s="46"/>
      <c r="F22" s="145"/>
      <c r="G22" s="147"/>
      <c r="H22" s="151" t="str">
        <f t="shared" ca="1" si="8"/>
        <v/>
      </c>
      <c r="I22" s="225">
        <v>555.52</v>
      </c>
      <c r="J22" s="28">
        <v>44832</v>
      </c>
      <c r="K22" s="40" t="s">
        <v>91</v>
      </c>
      <c r="L22" s="41">
        <v>128</v>
      </c>
      <c r="M22" s="62" t="s">
        <v>62</v>
      </c>
      <c r="N22" s="151"/>
      <c r="O22" s="151">
        <f t="shared" ca="1" si="12"/>
        <v>2</v>
      </c>
      <c r="P22" s="220">
        <v>275</v>
      </c>
      <c r="Q22" s="28">
        <v>44825</v>
      </c>
      <c r="R22" s="40" t="s">
        <v>63</v>
      </c>
      <c r="S22" s="41">
        <v>1</v>
      </c>
      <c r="T22" s="145" t="s">
        <v>50</v>
      </c>
      <c r="U22" s="151"/>
      <c r="V22" s="151">
        <f t="shared" ca="1" si="11"/>
        <v>7</v>
      </c>
      <c r="W22" s="216">
        <v>89.93</v>
      </c>
      <c r="X22" s="28">
        <v>44811</v>
      </c>
      <c r="Y22" s="216" t="s">
        <v>11</v>
      </c>
      <c r="Z22" s="46">
        <v>2</v>
      </c>
      <c r="AA22" s="42" t="s">
        <v>37</v>
      </c>
      <c r="AB22" s="202"/>
      <c r="AC22" s="151">
        <f t="shared" ca="1" si="10"/>
        <v>17</v>
      </c>
      <c r="AD22" s="169"/>
      <c r="AE22" s="26">
        <f>SUMIFS($E$17:$E$68,$F$17:$F$68,AD22)</f>
        <v>0</v>
      </c>
      <c r="AF22" s="26">
        <f>SUMIFS($L$17:$L$68,$M$17:$M$68,AD22)</f>
        <v>0</v>
      </c>
      <c r="AG22" s="26">
        <f>SUMIFS($S$17:$S$68,$T$17:$T$68,AD22)</f>
        <v>0</v>
      </c>
      <c r="AH22" s="26">
        <f>SUMIFS($Z$17:$Z$68,$AA$17:$AA$68,AD22)</f>
        <v>0</v>
      </c>
      <c r="AI22" s="27">
        <f t="shared" si="13"/>
        <v>0</v>
      </c>
      <c r="AJ22" s="4"/>
      <c r="AK22" s="4"/>
      <c r="AL22" s="4"/>
      <c r="AM22" s="4"/>
      <c r="AN22" s="4"/>
      <c r="AO22" s="4"/>
    </row>
    <row r="23" spans="1:41" ht="16.5" thickBot="1" x14ac:dyDescent="0.3">
      <c r="A23" s="239"/>
      <c r="B23" s="50"/>
      <c r="C23" s="28"/>
      <c r="D23" s="130"/>
      <c r="E23" s="46"/>
      <c r="F23" s="145"/>
      <c r="G23" s="147"/>
      <c r="H23" s="151" t="str">
        <f t="shared" ca="1" si="8"/>
        <v/>
      </c>
      <c r="I23" s="225">
        <v>0</v>
      </c>
      <c r="J23" s="28">
        <v>44832</v>
      </c>
      <c r="K23" s="40" t="s">
        <v>91</v>
      </c>
      <c r="L23" s="41">
        <v>12</v>
      </c>
      <c r="M23" s="62" t="s">
        <v>90</v>
      </c>
      <c r="N23" s="151"/>
      <c r="O23" s="151">
        <f t="shared" ca="1" si="12"/>
        <v>2</v>
      </c>
      <c r="P23" s="220">
        <v>555.52</v>
      </c>
      <c r="Q23" s="28">
        <v>44826</v>
      </c>
      <c r="R23" s="40" t="s">
        <v>68</v>
      </c>
      <c r="S23" s="41">
        <v>128</v>
      </c>
      <c r="T23" s="62" t="s">
        <v>62</v>
      </c>
      <c r="U23" s="151"/>
      <c r="V23" s="151">
        <f t="shared" ca="1" si="11"/>
        <v>6</v>
      </c>
      <c r="W23" s="226">
        <v>455</v>
      </c>
      <c r="X23" s="28">
        <v>44802</v>
      </c>
      <c r="Y23" s="226" t="s">
        <v>36</v>
      </c>
      <c r="Z23" s="46">
        <v>1</v>
      </c>
      <c r="AA23" s="42" t="s">
        <v>49</v>
      </c>
      <c r="AB23" s="202"/>
      <c r="AC23" s="151">
        <f t="shared" ca="1" si="10"/>
        <v>24</v>
      </c>
      <c r="AD23" s="170" t="s">
        <v>16</v>
      </c>
      <c r="AE23" s="23">
        <f>COUNTIF($F$17:$F$68,AD22)</f>
        <v>0</v>
      </c>
      <c r="AF23" s="23">
        <f>COUNTIF($M$17:$M$68,AD22)</f>
        <v>0</v>
      </c>
      <c r="AG23" s="23">
        <f>COUNTIF($T$17:$T$68,AD22)</f>
        <v>0</v>
      </c>
      <c r="AH23" s="23">
        <f>COUNTIF($AA$17:$AA$68,AD22)</f>
        <v>0</v>
      </c>
      <c r="AI23" s="24">
        <f t="shared" si="13"/>
        <v>0</v>
      </c>
      <c r="AJ23" s="4"/>
      <c r="AK23" s="4"/>
      <c r="AL23" s="4"/>
      <c r="AM23" s="4"/>
      <c r="AN23" s="4"/>
      <c r="AO23" s="4"/>
    </row>
    <row r="24" spans="1:41" ht="16.5" thickTop="1" x14ac:dyDescent="0.25">
      <c r="A24" s="240"/>
      <c r="B24" s="50"/>
      <c r="C24" s="28"/>
      <c r="D24" s="29"/>
      <c r="E24" s="46"/>
      <c r="F24" s="145"/>
      <c r="G24" s="147"/>
      <c r="H24" s="151" t="str">
        <f t="shared" ref="H24:H68" ca="1" si="14">IF(NETWORKDAYS(C24,TODAY())&gt;=32023,"",NETWORKDAYS(C24,TODAY()-1))</f>
        <v/>
      </c>
      <c r="I24" s="225">
        <v>191.62</v>
      </c>
      <c r="J24" s="28">
        <v>44833</v>
      </c>
      <c r="K24" s="40" t="s">
        <v>99</v>
      </c>
      <c r="L24" s="41">
        <v>48</v>
      </c>
      <c r="M24" s="62" t="s">
        <v>90</v>
      </c>
      <c r="N24" s="151"/>
      <c r="O24" s="151">
        <f t="shared" ca="1" si="12"/>
        <v>1</v>
      </c>
      <c r="P24" s="220">
        <v>275</v>
      </c>
      <c r="Q24" s="28">
        <v>44827</v>
      </c>
      <c r="R24" s="59" t="s">
        <v>76</v>
      </c>
      <c r="S24" s="41">
        <v>1</v>
      </c>
      <c r="T24" s="145" t="s">
        <v>50</v>
      </c>
      <c r="U24" s="147"/>
      <c r="V24" s="151">
        <f t="shared" ca="1" si="11"/>
        <v>5</v>
      </c>
      <c r="W24" s="226">
        <v>231</v>
      </c>
      <c r="X24" s="28">
        <v>44827</v>
      </c>
      <c r="Y24" s="226" t="s">
        <v>36</v>
      </c>
      <c r="Z24" s="46">
        <v>1</v>
      </c>
      <c r="AA24" s="42" t="s">
        <v>50</v>
      </c>
      <c r="AB24" s="202"/>
      <c r="AC24" s="151">
        <f t="shared" ca="1" si="10"/>
        <v>5</v>
      </c>
      <c r="AD24" s="169"/>
      <c r="AE24" s="26">
        <f>SUMIFS($E$17:$E$68,$F$17:$F$68,AD24)</f>
        <v>0</v>
      </c>
      <c r="AF24" s="26">
        <f>SUMIFS($L$17:$L$68,$M$17:$M$68,AD24)</f>
        <v>0</v>
      </c>
      <c r="AG24" s="26">
        <f>SUMIFS($S$17:$S$68,$T$17:$T$68,AD24)</f>
        <v>0</v>
      </c>
      <c r="AH24" s="26">
        <f>SUMIFS($Z$17:$Z$68,$AA$17:$AA$68,AD24)</f>
        <v>0</v>
      </c>
      <c r="AI24" s="27">
        <f t="shared" si="13"/>
        <v>0</v>
      </c>
      <c r="AJ24" s="4"/>
      <c r="AK24" s="4"/>
      <c r="AL24" s="4"/>
      <c r="AM24" s="4"/>
      <c r="AN24" s="4"/>
      <c r="AO24" s="4"/>
    </row>
    <row r="25" spans="1:41" ht="16.5" thickBot="1" x14ac:dyDescent="0.3">
      <c r="A25" s="238"/>
      <c r="B25" s="50"/>
      <c r="C25" s="28"/>
      <c r="D25" s="29"/>
      <c r="E25" s="46"/>
      <c r="F25" s="62"/>
      <c r="G25" s="148"/>
      <c r="H25" s="151" t="str">
        <f t="shared" ca="1" si="14"/>
        <v/>
      </c>
      <c r="I25" s="225"/>
      <c r="J25" s="28"/>
      <c r="K25" s="40"/>
      <c r="L25" s="41"/>
      <c r="M25" s="62"/>
      <c r="N25" s="151"/>
      <c r="O25" s="151" t="str">
        <f t="shared" ca="1" si="12"/>
        <v/>
      </c>
      <c r="P25" s="186">
        <v>1007.94</v>
      </c>
      <c r="Q25" s="28">
        <v>44826</v>
      </c>
      <c r="R25" s="224" t="s">
        <v>69</v>
      </c>
      <c r="S25" s="41">
        <v>1</v>
      </c>
      <c r="T25" s="145" t="s">
        <v>95</v>
      </c>
      <c r="U25" s="151" t="str">
        <f ca="1">IF(TODAY()*Q25+3,"!","")</f>
        <v>!</v>
      </c>
      <c r="V25" s="151">
        <f t="shared" ca="1" si="11"/>
        <v>6</v>
      </c>
      <c r="W25" s="226">
        <v>618.52</v>
      </c>
      <c r="X25" s="28">
        <v>44813</v>
      </c>
      <c r="Y25" s="226" t="s">
        <v>42</v>
      </c>
      <c r="Z25" s="46">
        <v>128</v>
      </c>
      <c r="AA25" s="42" t="s">
        <v>62</v>
      </c>
      <c r="AB25" s="202"/>
      <c r="AC25" s="151">
        <f t="shared" ca="1" si="10"/>
        <v>15</v>
      </c>
      <c r="AD25" s="170" t="s">
        <v>16</v>
      </c>
      <c r="AE25" s="23">
        <f>COUNTIF($F$17:$F$68,AD24)</f>
        <v>0</v>
      </c>
      <c r="AF25" s="23">
        <f>COUNTIF($M$17:$M$68,AD24)</f>
        <v>0</v>
      </c>
      <c r="AG25" s="23">
        <f>COUNTIF($T$17:$T$68,AD24)</f>
        <v>0</v>
      </c>
      <c r="AH25" s="23">
        <f>COUNTIF($AA$17:$AA$68,AD24)</f>
        <v>0</v>
      </c>
      <c r="AI25" s="24">
        <f t="shared" si="13"/>
        <v>0</v>
      </c>
      <c r="AJ25" s="4"/>
      <c r="AK25" s="4"/>
      <c r="AL25" s="4"/>
      <c r="AM25" s="4"/>
      <c r="AN25" s="4"/>
      <c r="AO25" s="4"/>
    </row>
    <row r="26" spans="1:41" ht="16.5" thickTop="1" x14ac:dyDescent="0.25">
      <c r="A26" s="3"/>
      <c r="B26" s="50"/>
      <c r="C26" s="28"/>
      <c r="D26" s="29"/>
      <c r="E26" s="46"/>
      <c r="F26" s="145"/>
      <c r="G26" s="147"/>
      <c r="H26" s="151" t="str">
        <f t="shared" ca="1" si="14"/>
        <v/>
      </c>
      <c r="I26" s="221"/>
      <c r="J26" s="28"/>
      <c r="K26" s="40"/>
      <c r="L26" s="41"/>
      <c r="M26" s="62"/>
      <c r="N26" s="148"/>
      <c r="O26" s="151" t="str">
        <f t="shared" ca="1" si="12"/>
        <v/>
      </c>
      <c r="P26" s="216">
        <v>314.5</v>
      </c>
      <c r="Q26" s="28">
        <v>44833</v>
      </c>
      <c r="R26" s="59" t="s">
        <v>96</v>
      </c>
      <c r="S26" s="41">
        <v>2</v>
      </c>
      <c r="T26" s="145" t="s">
        <v>55</v>
      </c>
      <c r="U26" s="147"/>
      <c r="V26" s="151">
        <f t="shared" ca="1" si="11"/>
        <v>1</v>
      </c>
      <c r="W26" s="226">
        <v>555.52</v>
      </c>
      <c r="X26" s="28">
        <v>44831</v>
      </c>
      <c r="Y26" s="226" t="s">
        <v>88</v>
      </c>
      <c r="Z26" s="46">
        <v>128</v>
      </c>
      <c r="AA26" s="42" t="s">
        <v>62</v>
      </c>
      <c r="AB26" s="202"/>
      <c r="AC26" s="151">
        <f t="shared" ca="1" si="10"/>
        <v>3</v>
      </c>
      <c r="AD26" s="169"/>
      <c r="AE26" s="26">
        <f>SUMIFS($E$17:$E$68,$F$17:$F$68,AD26)</f>
        <v>0</v>
      </c>
      <c r="AF26" s="26">
        <f>SUMIFS($L$17:$L$68,$M$17:$M$68,AD26)</f>
        <v>0</v>
      </c>
      <c r="AG26" s="26">
        <f>SUMIFS($S$17:$S$68,$T$17:$T$68,AD26)</f>
        <v>0</v>
      </c>
      <c r="AH26" s="26">
        <f>SUMIFS($Z$17:$Z$68,$AA$17:$AA$68,AD26)</f>
        <v>0</v>
      </c>
      <c r="AI26" s="27">
        <f t="shared" ref="AI26:AI27" si="15">SUM(AE26,AF26,AG26,AH26)</f>
        <v>0</v>
      </c>
      <c r="AJ26" s="4"/>
      <c r="AK26" s="4"/>
      <c r="AL26" s="4"/>
      <c r="AM26" s="4"/>
      <c r="AN26" s="4"/>
      <c r="AO26" s="4"/>
    </row>
    <row r="27" spans="1:41" ht="16.5" thickBot="1" x14ac:dyDescent="0.3">
      <c r="A27" s="63"/>
      <c r="B27" s="58"/>
      <c r="C27" s="36"/>
      <c r="D27" s="37"/>
      <c r="E27" s="38"/>
      <c r="F27" s="146"/>
      <c r="G27" s="149"/>
      <c r="H27" s="151" t="str">
        <f t="shared" ca="1" si="14"/>
        <v/>
      </c>
      <c r="I27" s="144"/>
      <c r="J27" s="28"/>
      <c r="K27" s="40"/>
      <c r="L27" s="41"/>
      <c r="M27" s="62"/>
      <c r="N27" s="148"/>
      <c r="O27" s="151" t="str">
        <f t="shared" ca="1" si="12"/>
        <v/>
      </c>
      <c r="P27" s="216">
        <v>555</v>
      </c>
      <c r="Q27" s="28">
        <v>44833</v>
      </c>
      <c r="R27" s="59" t="s">
        <v>100</v>
      </c>
      <c r="S27" s="41">
        <v>4</v>
      </c>
      <c r="T27" s="145" t="s">
        <v>55</v>
      </c>
      <c r="U27" s="147"/>
      <c r="V27" s="151">
        <f t="shared" ca="1" si="11"/>
        <v>1</v>
      </c>
      <c r="W27" s="226">
        <v>1100</v>
      </c>
      <c r="X27" s="28">
        <v>44832</v>
      </c>
      <c r="Y27" s="226" t="s">
        <v>92</v>
      </c>
      <c r="Z27" s="46">
        <v>5</v>
      </c>
      <c r="AA27" s="42" t="s">
        <v>55</v>
      </c>
      <c r="AB27" s="202"/>
      <c r="AC27" s="151">
        <f t="shared" ca="1" si="10"/>
        <v>2</v>
      </c>
      <c r="AD27" s="168" t="s">
        <v>16</v>
      </c>
      <c r="AE27" s="48">
        <f>COUNTIF($F$17:$F$68,AD26)</f>
        <v>0</v>
      </c>
      <c r="AF27" s="48">
        <f>COUNTIF($M$17:$M$68,AD26)</f>
        <v>0</v>
      </c>
      <c r="AG27" s="48">
        <f>COUNTIF($T$17:$T$68,AD26)</f>
        <v>0</v>
      </c>
      <c r="AH27" s="48">
        <f>COUNTIF($AA$17:$AA$68,AD26)</f>
        <v>0</v>
      </c>
      <c r="AI27" s="49">
        <f t="shared" si="15"/>
        <v>0</v>
      </c>
      <c r="AJ27" s="4"/>
      <c r="AK27" s="4"/>
      <c r="AL27" s="4"/>
      <c r="AM27" s="4"/>
      <c r="AN27" s="4"/>
      <c r="AO27" s="4"/>
    </row>
    <row r="28" spans="1:41" ht="16.5" thickTop="1" x14ac:dyDescent="0.25">
      <c r="A28" s="63"/>
      <c r="B28" s="50"/>
      <c r="C28" s="28"/>
      <c r="D28" s="29"/>
      <c r="E28" s="46"/>
      <c r="F28" s="62"/>
      <c r="G28" s="148"/>
      <c r="H28" s="151" t="str">
        <f t="shared" ca="1" si="14"/>
        <v/>
      </c>
      <c r="I28" s="144"/>
      <c r="J28" s="28"/>
      <c r="K28" s="40"/>
      <c r="L28" s="41"/>
      <c r="M28" s="62"/>
      <c r="N28" s="148"/>
      <c r="O28" s="151" t="str">
        <f t="shared" ca="1" si="12"/>
        <v/>
      </c>
      <c r="P28" s="216"/>
      <c r="Q28" s="28"/>
      <c r="R28" s="59"/>
      <c r="S28" s="41"/>
      <c r="T28" s="145"/>
      <c r="U28" s="148"/>
      <c r="V28" s="151" t="str">
        <f t="shared" ca="1" si="11"/>
        <v/>
      </c>
      <c r="W28" s="226">
        <v>275</v>
      </c>
      <c r="X28" s="28">
        <v>44833</v>
      </c>
      <c r="Y28" s="226" t="s">
        <v>97</v>
      </c>
      <c r="Z28" s="46">
        <v>1</v>
      </c>
      <c r="AA28" s="42" t="s">
        <v>50</v>
      </c>
      <c r="AB28" s="202"/>
      <c r="AC28" s="151">
        <f t="shared" ca="1" si="10"/>
        <v>1</v>
      </c>
      <c r="AD28" s="197" t="s">
        <v>24</v>
      </c>
      <c r="AE28" s="51">
        <f t="shared" ref="AE28:AI29" si="16">SUM(AE4,AE6,AE8,AE10,AE12,AE16)</f>
        <v>5</v>
      </c>
      <c r="AF28" s="51">
        <f t="shared" si="16"/>
        <v>137</v>
      </c>
      <c r="AG28" s="51">
        <f t="shared" si="16"/>
        <v>281</v>
      </c>
      <c r="AH28" s="51">
        <f t="shared" si="16"/>
        <v>274</v>
      </c>
      <c r="AI28" s="52">
        <f t="shared" si="16"/>
        <v>697</v>
      </c>
      <c r="AJ28" s="4"/>
      <c r="AK28" s="4"/>
      <c r="AL28" s="4"/>
      <c r="AM28" s="4"/>
      <c r="AN28" s="4"/>
      <c r="AO28" s="4"/>
    </row>
    <row r="29" spans="1:41" ht="15.75" x14ac:dyDescent="0.25">
      <c r="A29" s="63"/>
      <c r="B29" s="50"/>
      <c r="C29" s="28"/>
      <c r="D29" s="29"/>
      <c r="E29" s="46"/>
      <c r="F29" s="62"/>
      <c r="G29" s="148"/>
      <c r="H29" s="151" t="str">
        <f t="shared" ca="1" si="14"/>
        <v/>
      </c>
      <c r="I29" s="144"/>
      <c r="J29" s="28"/>
      <c r="K29" s="40"/>
      <c r="L29" s="41"/>
      <c r="M29" s="62"/>
      <c r="N29" s="148"/>
      <c r="O29" s="151" t="str">
        <f t="shared" ca="1" si="12"/>
        <v/>
      </c>
      <c r="P29" s="184"/>
      <c r="Q29" s="28"/>
      <c r="R29" s="59"/>
      <c r="S29" s="41"/>
      <c r="T29" s="145"/>
      <c r="U29" s="147"/>
      <c r="V29" s="151" t="str">
        <f t="shared" ca="1" si="11"/>
        <v/>
      </c>
      <c r="W29" s="226">
        <v>462</v>
      </c>
      <c r="X29" s="28">
        <v>44833</v>
      </c>
      <c r="Y29" s="226" t="s">
        <v>98</v>
      </c>
      <c r="Z29" s="46">
        <v>2</v>
      </c>
      <c r="AA29" s="42" t="s">
        <v>50</v>
      </c>
      <c r="AB29" s="202"/>
      <c r="AC29" s="151">
        <f t="shared" ca="1" si="10"/>
        <v>1</v>
      </c>
      <c r="AD29" s="198" t="s">
        <v>25</v>
      </c>
      <c r="AE29" s="53">
        <f t="shared" si="16"/>
        <v>4</v>
      </c>
      <c r="AF29" s="53">
        <f t="shared" si="16"/>
        <v>6</v>
      </c>
      <c r="AG29" s="53">
        <f t="shared" si="16"/>
        <v>9</v>
      </c>
      <c r="AH29" s="53">
        <f t="shared" si="16"/>
        <v>13</v>
      </c>
      <c r="AI29" s="54">
        <f t="shared" si="16"/>
        <v>32</v>
      </c>
      <c r="AJ29" s="4"/>
      <c r="AK29" s="4"/>
      <c r="AL29" s="4"/>
      <c r="AM29" s="4"/>
      <c r="AN29" s="4"/>
      <c r="AO29" s="4"/>
    </row>
    <row r="30" spans="1:41" ht="15.75" x14ac:dyDescent="0.25">
      <c r="A30" s="63"/>
      <c r="B30" s="50"/>
      <c r="C30" s="28"/>
      <c r="D30" s="29"/>
      <c r="E30" s="46"/>
      <c r="F30" s="62"/>
      <c r="G30" s="148"/>
      <c r="H30" s="151" t="str">
        <f t="shared" ca="1" si="14"/>
        <v/>
      </c>
      <c r="I30" s="144"/>
      <c r="J30" s="28"/>
      <c r="K30" s="40"/>
      <c r="L30" s="41"/>
      <c r="M30" s="62"/>
      <c r="N30" s="148"/>
      <c r="O30" s="151" t="str">
        <f t="shared" ca="1" si="12"/>
        <v/>
      </c>
      <c r="P30" s="144"/>
      <c r="Q30" s="28"/>
      <c r="R30" s="59"/>
      <c r="S30" s="41"/>
      <c r="T30" s="145"/>
      <c r="U30" s="147"/>
      <c r="V30" s="151" t="str">
        <f t="shared" ca="1" si="11"/>
        <v/>
      </c>
      <c r="W30" s="216">
        <v>155.4</v>
      </c>
      <c r="X30" s="28">
        <v>44833</v>
      </c>
      <c r="Y30" s="216" t="s">
        <v>98</v>
      </c>
      <c r="Z30" s="46">
        <v>1</v>
      </c>
      <c r="AA30" s="42" t="s">
        <v>55</v>
      </c>
      <c r="AB30" s="202"/>
      <c r="AC30" s="151">
        <f t="shared" ca="1" si="10"/>
        <v>1</v>
      </c>
      <c r="AD30" s="199" t="s">
        <v>26</v>
      </c>
      <c r="AE30" s="55">
        <f>SUM(B17:B68)</f>
        <v>1172.67</v>
      </c>
      <c r="AF30" s="56">
        <f>SUM(I17:I68)</f>
        <v>1696.44</v>
      </c>
      <c r="AG30" s="56">
        <f>SUM(P17:P68)</f>
        <v>11257.1</v>
      </c>
      <c r="AH30" s="56">
        <f>SUM(W17:W68)</f>
        <v>4526.09</v>
      </c>
      <c r="AI30" s="57">
        <f>SUM(AE30,AF30,AG30,AH30)</f>
        <v>18652.300000000003</v>
      </c>
      <c r="AJ30" s="4"/>
      <c r="AK30" s="4"/>
      <c r="AL30" s="4"/>
      <c r="AM30" s="4"/>
      <c r="AN30" s="4"/>
      <c r="AO30" s="4"/>
    </row>
    <row r="31" spans="1:41" ht="15.75" x14ac:dyDescent="0.25">
      <c r="A31" s="63"/>
      <c r="B31" s="50"/>
      <c r="C31" s="28"/>
      <c r="D31" s="29"/>
      <c r="E31" s="46"/>
      <c r="F31" s="62"/>
      <c r="G31" s="148"/>
      <c r="H31" s="151" t="str">
        <f t="shared" ca="1" si="14"/>
        <v/>
      </c>
      <c r="I31" s="144"/>
      <c r="J31" s="28"/>
      <c r="K31" s="40"/>
      <c r="L31" s="41"/>
      <c r="M31" s="62"/>
      <c r="N31" s="148"/>
      <c r="O31" s="151" t="str">
        <f t="shared" ca="1" si="12"/>
        <v/>
      </c>
      <c r="P31" s="144"/>
      <c r="Q31" s="28"/>
      <c r="R31" s="59"/>
      <c r="S31" s="41"/>
      <c r="T31" s="145"/>
      <c r="U31" s="147"/>
      <c r="V31" s="151" t="str">
        <f t="shared" ca="1" si="11"/>
        <v/>
      </c>
      <c r="W31" s="144"/>
      <c r="X31" s="28"/>
      <c r="Y31" s="126"/>
      <c r="Z31" s="46"/>
      <c r="AA31" s="42"/>
      <c r="AB31" s="202"/>
      <c r="AC31" s="151" t="str">
        <f t="shared" ca="1" si="10"/>
        <v/>
      </c>
      <c r="AD31" s="3"/>
      <c r="AE31" s="3"/>
      <c r="AF31" s="4"/>
      <c r="AG31" s="4"/>
      <c r="AH31" s="4"/>
      <c r="AI31" s="4"/>
      <c r="AJ31" s="4"/>
      <c r="AK31" s="4"/>
      <c r="AL31" s="4"/>
      <c r="AM31" s="4"/>
      <c r="AN31" s="4"/>
      <c r="AO31" s="4"/>
    </row>
    <row r="32" spans="1:41" ht="15.75" x14ac:dyDescent="0.25">
      <c r="A32" s="63"/>
      <c r="B32" s="50"/>
      <c r="C32" s="28"/>
      <c r="D32" s="29"/>
      <c r="E32" s="46"/>
      <c r="F32" s="62"/>
      <c r="G32" s="148"/>
      <c r="H32" s="151" t="str">
        <f t="shared" ca="1" si="14"/>
        <v/>
      </c>
      <c r="I32" s="144"/>
      <c r="J32" s="28"/>
      <c r="K32" s="40"/>
      <c r="L32" s="41"/>
      <c r="M32" s="62"/>
      <c r="N32" s="148"/>
      <c r="O32" s="151" t="str">
        <f t="shared" ca="1" si="12"/>
        <v/>
      </c>
      <c r="P32" s="144"/>
      <c r="Q32" s="28"/>
      <c r="R32" s="40"/>
      <c r="S32" s="41"/>
      <c r="T32" s="62"/>
      <c r="U32" s="148"/>
      <c r="V32" s="151" t="str">
        <f t="shared" ca="1" si="11"/>
        <v/>
      </c>
      <c r="W32" s="144"/>
      <c r="X32" s="28"/>
      <c r="Y32" s="126"/>
      <c r="Z32" s="46"/>
      <c r="AA32" s="42"/>
      <c r="AB32" s="202"/>
      <c r="AC32" s="151" t="str">
        <f t="shared" ca="1" si="10"/>
        <v/>
      </c>
      <c r="AD32" s="3"/>
      <c r="AE32" s="3"/>
      <c r="AF32" s="4"/>
      <c r="AG32" s="4"/>
      <c r="AH32" s="4"/>
      <c r="AI32" s="4"/>
      <c r="AJ32" s="4"/>
      <c r="AK32" s="4"/>
      <c r="AL32" s="4"/>
      <c r="AM32" s="4"/>
      <c r="AN32" s="4"/>
      <c r="AO32" s="4"/>
    </row>
    <row r="33" spans="1:41" ht="15.75" x14ac:dyDescent="0.25">
      <c r="A33" s="132"/>
      <c r="B33" s="50"/>
      <c r="C33" s="28"/>
      <c r="D33" s="29"/>
      <c r="E33" s="46"/>
      <c r="F33" s="62"/>
      <c r="G33" s="148"/>
      <c r="H33" s="151" t="str">
        <f t="shared" ca="1" si="14"/>
        <v/>
      </c>
      <c r="I33" s="144"/>
      <c r="J33" s="28"/>
      <c r="K33" s="135"/>
      <c r="L33" s="41"/>
      <c r="M33" s="62"/>
      <c r="N33" s="148"/>
      <c r="O33" s="151" t="str">
        <f t="shared" ca="1" si="12"/>
        <v/>
      </c>
      <c r="P33" s="144"/>
      <c r="Q33" s="28"/>
      <c r="R33" s="40"/>
      <c r="S33" s="41"/>
      <c r="T33" s="62"/>
      <c r="U33" s="148"/>
      <c r="V33" s="151" t="str">
        <f t="shared" ca="1" si="11"/>
        <v/>
      </c>
      <c r="W33" s="144"/>
      <c r="X33" s="28"/>
      <c r="Y33" s="126"/>
      <c r="Z33" s="46"/>
      <c r="AA33" s="42"/>
      <c r="AB33" s="202"/>
      <c r="AC33" s="151" t="str">
        <f t="shared" ca="1" si="10"/>
        <v/>
      </c>
      <c r="AD33" s="3"/>
      <c r="AE33" s="3"/>
      <c r="AF33" s="4"/>
      <c r="AG33" s="4"/>
      <c r="AH33" s="4"/>
      <c r="AI33" s="4"/>
      <c r="AJ33" s="4"/>
      <c r="AK33" s="4"/>
      <c r="AL33" s="4"/>
      <c r="AM33" s="4"/>
      <c r="AN33" s="4"/>
      <c r="AO33" s="4"/>
    </row>
    <row r="34" spans="1:41" ht="15.75" hidden="1" x14ac:dyDescent="0.25">
      <c r="A34" s="132"/>
      <c r="B34" s="61"/>
      <c r="C34" s="28"/>
      <c r="D34" s="29"/>
      <c r="E34" s="46"/>
      <c r="F34" s="62"/>
      <c r="G34" s="148"/>
      <c r="H34" s="151" t="str">
        <f t="shared" ca="1" si="14"/>
        <v/>
      </c>
      <c r="I34" s="144"/>
      <c r="J34" s="28"/>
      <c r="K34" s="135"/>
      <c r="L34" s="41"/>
      <c r="M34" s="62"/>
      <c r="N34" s="148"/>
      <c r="O34" s="151" t="str">
        <f t="shared" ca="1" si="12"/>
        <v/>
      </c>
      <c r="P34" s="144"/>
      <c r="Q34" s="28"/>
      <c r="R34" s="40"/>
      <c r="S34" s="41"/>
      <c r="T34" s="62"/>
      <c r="U34" s="148"/>
      <c r="V34" s="151" t="str">
        <f t="shared" ca="1" si="11"/>
        <v/>
      </c>
      <c r="W34" s="144"/>
      <c r="X34" s="28"/>
      <c r="Y34" s="126"/>
      <c r="Z34" s="46"/>
      <c r="AA34" s="42"/>
      <c r="AB34" s="202"/>
      <c r="AC34" s="151" t="str">
        <f t="shared" ca="1" si="10"/>
        <v/>
      </c>
      <c r="AD34" s="3"/>
      <c r="AE34" s="3"/>
      <c r="AF34" s="4"/>
      <c r="AG34" s="4"/>
      <c r="AH34" s="4"/>
      <c r="AI34" s="4"/>
      <c r="AJ34" s="4"/>
      <c r="AK34" s="4"/>
      <c r="AL34" s="4"/>
      <c r="AM34" s="4"/>
      <c r="AN34" s="4"/>
      <c r="AO34" s="4"/>
    </row>
    <row r="35" spans="1:41" ht="15.75" hidden="1" x14ac:dyDescent="0.25">
      <c r="A35" s="132"/>
      <c r="B35" s="61"/>
      <c r="C35" s="28"/>
      <c r="D35" s="29"/>
      <c r="E35" s="46"/>
      <c r="F35" s="62"/>
      <c r="G35" s="148"/>
      <c r="H35" s="151" t="str">
        <f t="shared" ca="1" si="14"/>
        <v/>
      </c>
      <c r="I35" s="144"/>
      <c r="J35" s="28"/>
      <c r="K35" s="135"/>
      <c r="L35" s="41"/>
      <c r="M35" s="62"/>
      <c r="N35" s="148"/>
      <c r="O35" s="151" t="str">
        <f t="shared" ca="1" si="12"/>
        <v/>
      </c>
      <c r="P35" s="144"/>
      <c r="Q35" s="28"/>
      <c r="R35" s="40"/>
      <c r="S35" s="41"/>
      <c r="T35" s="145"/>
      <c r="U35" s="147"/>
      <c r="V35" s="151" t="str">
        <f t="shared" ca="1" si="11"/>
        <v/>
      </c>
      <c r="W35" s="21"/>
      <c r="X35" s="28"/>
      <c r="Y35" s="29"/>
      <c r="Z35" s="46"/>
      <c r="AA35" s="42"/>
      <c r="AB35" s="202"/>
      <c r="AC35" s="151" t="str">
        <f t="shared" ca="1" si="10"/>
        <v/>
      </c>
      <c r="AD35" s="3"/>
      <c r="AE35" s="3"/>
      <c r="AF35" s="4"/>
      <c r="AG35" s="4"/>
      <c r="AH35" s="4"/>
      <c r="AI35" s="4"/>
      <c r="AJ35" s="4"/>
      <c r="AK35" s="4"/>
      <c r="AL35" s="4"/>
      <c r="AM35" s="4"/>
      <c r="AN35" s="4"/>
      <c r="AO35" s="4"/>
    </row>
    <row r="36" spans="1:41" ht="15.75" hidden="1" x14ac:dyDescent="0.25">
      <c r="A36" s="132"/>
      <c r="B36" s="61"/>
      <c r="C36" s="28"/>
      <c r="D36" s="29"/>
      <c r="E36" s="46"/>
      <c r="F36" s="62"/>
      <c r="G36" s="148"/>
      <c r="H36" s="151" t="str">
        <f t="shared" ca="1" si="14"/>
        <v/>
      </c>
      <c r="I36" s="135"/>
      <c r="J36" s="28"/>
      <c r="K36" s="135"/>
      <c r="L36" s="41"/>
      <c r="M36" s="62"/>
      <c r="N36" s="148"/>
      <c r="O36" s="151" t="str">
        <f t="shared" ca="1" si="12"/>
        <v/>
      </c>
      <c r="P36" s="144"/>
      <c r="Q36" s="28"/>
      <c r="R36" s="40"/>
      <c r="S36" s="41"/>
      <c r="T36" s="62"/>
      <c r="U36" s="148"/>
      <c r="V36" s="151" t="str">
        <f t="shared" ca="1" si="11"/>
        <v/>
      </c>
      <c r="W36" s="21"/>
      <c r="X36" s="28"/>
      <c r="Y36" s="29"/>
      <c r="Z36" s="46"/>
      <c r="AA36" s="42"/>
      <c r="AB36" s="202"/>
      <c r="AC36" s="151" t="str">
        <f t="shared" ca="1" si="10"/>
        <v/>
      </c>
      <c r="AD36" s="3"/>
      <c r="AE36" s="3"/>
      <c r="AF36" s="4"/>
      <c r="AG36" s="4"/>
      <c r="AH36" s="4"/>
      <c r="AI36" s="4"/>
      <c r="AJ36" s="4"/>
      <c r="AK36" s="4"/>
      <c r="AL36" s="4"/>
      <c r="AM36" s="4"/>
      <c r="AN36" s="4"/>
      <c r="AO36" s="4"/>
    </row>
    <row r="37" spans="1:41" ht="15.75" hidden="1" x14ac:dyDescent="0.25">
      <c r="A37" s="132"/>
      <c r="B37" s="61"/>
      <c r="C37" s="28"/>
      <c r="D37" s="29"/>
      <c r="E37" s="46"/>
      <c r="F37" s="62"/>
      <c r="G37" s="148"/>
      <c r="H37" s="151" t="str">
        <f t="shared" ca="1" si="14"/>
        <v/>
      </c>
      <c r="I37" s="135"/>
      <c r="J37" s="28"/>
      <c r="K37" s="135"/>
      <c r="L37" s="41"/>
      <c r="M37" s="62"/>
      <c r="N37" s="148"/>
      <c r="O37" s="151" t="str">
        <f t="shared" ca="1" si="12"/>
        <v/>
      </c>
      <c r="P37" s="144"/>
      <c r="Q37" s="28"/>
      <c r="R37" s="40"/>
      <c r="S37" s="41"/>
      <c r="T37" s="62"/>
      <c r="U37" s="148"/>
      <c r="V37" s="151" t="str">
        <f t="shared" ca="1" si="11"/>
        <v/>
      </c>
      <c r="W37" s="21"/>
      <c r="X37" s="28"/>
      <c r="Y37" s="29"/>
      <c r="Z37" s="46"/>
      <c r="AA37" s="42"/>
      <c r="AB37" s="202"/>
      <c r="AC37" s="151" t="str">
        <f t="shared" ca="1" si="10"/>
        <v/>
      </c>
      <c r="AD37" s="3"/>
      <c r="AE37" s="3"/>
      <c r="AF37" s="4"/>
      <c r="AG37" s="4"/>
      <c r="AH37" s="4"/>
      <c r="AI37" s="4"/>
      <c r="AJ37" s="4"/>
      <c r="AK37" s="4"/>
      <c r="AL37" s="4"/>
      <c r="AM37" s="4"/>
      <c r="AN37" s="4"/>
      <c r="AO37" s="4"/>
    </row>
    <row r="38" spans="1:41" ht="15.75" hidden="1" x14ac:dyDescent="0.25">
      <c r="A38" s="132"/>
      <c r="B38" s="61"/>
      <c r="C38" s="28"/>
      <c r="D38" s="29"/>
      <c r="E38" s="46"/>
      <c r="F38" s="62"/>
      <c r="G38" s="148"/>
      <c r="H38" s="151" t="str">
        <f t="shared" ca="1" si="14"/>
        <v/>
      </c>
      <c r="I38" s="135"/>
      <c r="J38" s="28"/>
      <c r="K38" s="135"/>
      <c r="L38" s="41"/>
      <c r="M38" s="62"/>
      <c r="N38" s="148"/>
      <c r="O38" s="151" t="str">
        <f t="shared" ca="1" si="12"/>
        <v/>
      </c>
      <c r="P38" s="144"/>
      <c r="Q38" s="28"/>
      <c r="R38" s="40"/>
      <c r="S38" s="41"/>
      <c r="T38" s="62"/>
      <c r="U38" s="148"/>
      <c r="V38" s="151" t="str">
        <f t="shared" ca="1" si="11"/>
        <v/>
      </c>
      <c r="W38" s="21"/>
      <c r="X38" s="28"/>
      <c r="Y38" s="29"/>
      <c r="Z38" s="46"/>
      <c r="AA38" s="42"/>
      <c r="AB38" s="202"/>
      <c r="AC38" s="151" t="str">
        <f t="shared" ca="1" si="10"/>
        <v/>
      </c>
      <c r="AD38" s="3"/>
      <c r="AE38" s="3"/>
      <c r="AF38" s="4"/>
      <c r="AG38" s="4"/>
      <c r="AH38" s="4"/>
      <c r="AI38" s="4"/>
      <c r="AJ38" s="4"/>
      <c r="AK38" s="4"/>
      <c r="AL38" s="4"/>
      <c r="AM38" s="4"/>
      <c r="AN38" s="4"/>
      <c r="AO38" s="4"/>
    </row>
    <row r="39" spans="1:41" ht="15.75" hidden="1" x14ac:dyDescent="0.25">
      <c r="A39" s="132"/>
      <c r="B39" s="61"/>
      <c r="C39" s="28"/>
      <c r="D39" s="29"/>
      <c r="E39" s="46"/>
      <c r="F39" s="62"/>
      <c r="G39" s="148"/>
      <c r="H39" s="151" t="str">
        <f t="shared" ca="1" si="14"/>
        <v/>
      </c>
      <c r="I39" s="135"/>
      <c r="J39" s="28"/>
      <c r="K39" s="135"/>
      <c r="L39" s="41"/>
      <c r="M39" s="62"/>
      <c r="N39" s="148"/>
      <c r="O39" s="151" t="str">
        <f t="shared" ca="1" si="12"/>
        <v/>
      </c>
      <c r="P39" s="144"/>
      <c r="Q39" s="28"/>
      <c r="R39" s="40"/>
      <c r="S39" s="41"/>
      <c r="T39" s="62"/>
      <c r="U39" s="148"/>
      <c r="V39" s="151" t="str">
        <f t="shared" ca="1" si="11"/>
        <v/>
      </c>
      <c r="W39" s="21"/>
      <c r="X39" s="28"/>
      <c r="Y39" s="29"/>
      <c r="Z39" s="46"/>
      <c r="AA39" s="42"/>
      <c r="AB39" s="202"/>
      <c r="AC39" s="151" t="str">
        <f t="shared" ca="1" si="10"/>
        <v/>
      </c>
      <c r="AD39" s="9"/>
      <c r="AE39" s="60"/>
      <c r="AF39" s="10"/>
      <c r="AG39" s="10"/>
      <c r="AH39" s="10"/>
      <c r="AI39" s="10"/>
      <c r="AJ39" s="4"/>
      <c r="AK39" s="4"/>
      <c r="AL39" s="4"/>
      <c r="AM39" s="4"/>
      <c r="AN39" s="4"/>
      <c r="AO39" s="4"/>
    </row>
    <row r="40" spans="1:41" ht="15.75" hidden="1" x14ac:dyDescent="0.25">
      <c r="A40" s="132"/>
      <c r="B40" s="61"/>
      <c r="C40" s="28"/>
      <c r="D40" s="29"/>
      <c r="E40" s="46"/>
      <c r="F40" s="62"/>
      <c r="G40" s="148"/>
      <c r="H40" s="151" t="str">
        <f t="shared" ca="1" si="14"/>
        <v/>
      </c>
      <c r="I40" s="135"/>
      <c r="J40" s="28"/>
      <c r="K40" s="135"/>
      <c r="L40" s="41"/>
      <c r="M40" s="62"/>
      <c r="N40" s="148"/>
      <c r="O40" s="151" t="str">
        <f t="shared" ca="1" si="12"/>
        <v/>
      </c>
      <c r="P40" s="144"/>
      <c r="Q40" s="28"/>
      <c r="R40" s="40"/>
      <c r="S40" s="41"/>
      <c r="T40" s="145"/>
      <c r="U40" s="147"/>
      <c r="V40" s="151" t="str">
        <f t="shared" ca="1" si="11"/>
        <v/>
      </c>
      <c r="W40" s="21"/>
      <c r="X40" s="28"/>
      <c r="Y40" s="29"/>
      <c r="Z40" s="46"/>
      <c r="AA40" s="42"/>
      <c r="AB40" s="202"/>
      <c r="AC40" s="151" t="str">
        <f t="shared" ca="1" si="10"/>
        <v/>
      </c>
      <c r="AD40" s="153"/>
      <c r="AE40" s="9"/>
      <c r="AF40" s="4"/>
      <c r="AG40" s="4"/>
      <c r="AH40" s="4"/>
      <c r="AI40" s="4"/>
      <c r="AJ40" s="4"/>
      <c r="AK40" s="4"/>
      <c r="AL40" s="4"/>
      <c r="AM40" s="4"/>
      <c r="AN40" s="4"/>
      <c r="AO40" s="4"/>
    </row>
    <row r="41" spans="1:41" ht="15.75" hidden="1" x14ac:dyDescent="0.25">
      <c r="A41" s="132"/>
      <c r="B41" s="61"/>
      <c r="C41" s="28"/>
      <c r="D41" s="29"/>
      <c r="E41" s="46"/>
      <c r="F41" s="62"/>
      <c r="G41" s="148"/>
      <c r="H41" s="151" t="str">
        <f t="shared" ca="1" si="14"/>
        <v/>
      </c>
      <c r="I41" s="135"/>
      <c r="J41" s="28"/>
      <c r="K41" s="135"/>
      <c r="L41" s="41"/>
      <c r="M41" s="62"/>
      <c r="N41" s="148"/>
      <c r="O41" s="151" t="str">
        <f t="shared" ca="1" si="12"/>
        <v/>
      </c>
      <c r="P41" s="126"/>
      <c r="Q41" s="28"/>
      <c r="R41" s="40"/>
      <c r="S41" s="41"/>
      <c r="T41" s="145"/>
      <c r="U41" s="147"/>
      <c r="V41" s="151" t="str">
        <f t="shared" ca="1" si="11"/>
        <v/>
      </c>
      <c r="W41" s="21"/>
      <c r="X41" s="28"/>
      <c r="Y41" s="29"/>
      <c r="Z41" s="46"/>
      <c r="AA41" s="42"/>
      <c r="AB41" s="202"/>
      <c r="AC41" s="151" t="str">
        <f t="shared" ca="1" si="10"/>
        <v/>
      </c>
      <c r="AD41" s="63"/>
      <c r="AE41" s="63"/>
      <c r="AF41" s="4"/>
      <c r="AG41" s="4"/>
      <c r="AH41" s="4"/>
      <c r="AI41" s="4"/>
      <c r="AJ41" s="4"/>
      <c r="AK41" s="4"/>
      <c r="AL41" s="4"/>
      <c r="AM41" s="4"/>
      <c r="AN41" s="4"/>
      <c r="AO41" s="4"/>
    </row>
    <row r="42" spans="1:41" ht="15.75" hidden="1" x14ac:dyDescent="0.25">
      <c r="A42" s="132"/>
      <c r="B42" s="61"/>
      <c r="C42" s="28"/>
      <c r="D42" s="29"/>
      <c r="E42" s="46"/>
      <c r="F42" s="62"/>
      <c r="G42" s="148"/>
      <c r="H42" s="151" t="str">
        <f t="shared" ca="1" si="14"/>
        <v/>
      </c>
      <c r="I42" s="135"/>
      <c r="J42" s="28"/>
      <c r="K42" s="135"/>
      <c r="L42" s="41"/>
      <c r="M42" s="62"/>
      <c r="N42" s="148"/>
      <c r="O42" s="151" t="str">
        <f t="shared" ca="1" si="12"/>
        <v/>
      </c>
      <c r="P42" s="126"/>
      <c r="Q42" s="28"/>
      <c r="R42" s="40"/>
      <c r="S42" s="41"/>
      <c r="T42" s="62"/>
      <c r="U42" s="148"/>
      <c r="V42" s="151" t="str">
        <f t="shared" ca="1" si="11"/>
        <v/>
      </c>
      <c r="W42" s="21"/>
      <c r="X42" s="28"/>
      <c r="Y42" s="29"/>
      <c r="Z42" s="46"/>
      <c r="AA42" s="42"/>
      <c r="AB42" s="202"/>
      <c r="AC42" s="151" t="str">
        <f t="shared" ca="1" si="10"/>
        <v/>
      </c>
      <c r="AD42" s="63"/>
      <c r="AE42" s="64"/>
      <c r="AF42" s="4"/>
      <c r="AG42" s="4"/>
      <c r="AH42" s="4"/>
      <c r="AI42" s="4"/>
      <c r="AJ42" s="4"/>
      <c r="AK42" s="4"/>
      <c r="AL42" s="4"/>
      <c r="AM42" s="4"/>
      <c r="AN42" s="4"/>
      <c r="AO42" s="4"/>
    </row>
    <row r="43" spans="1:41" ht="15.75" hidden="1" x14ac:dyDescent="0.25">
      <c r="A43" s="132"/>
      <c r="B43" s="61"/>
      <c r="C43" s="28"/>
      <c r="D43" s="29"/>
      <c r="E43" s="46"/>
      <c r="F43" s="62"/>
      <c r="G43" s="148"/>
      <c r="H43" s="151" t="str">
        <f t="shared" ca="1" si="14"/>
        <v/>
      </c>
      <c r="I43" s="135"/>
      <c r="J43" s="28"/>
      <c r="K43" s="135"/>
      <c r="L43" s="41"/>
      <c r="M43" s="62"/>
      <c r="N43" s="148"/>
      <c r="O43" s="151" t="str">
        <f t="shared" ca="1" si="12"/>
        <v/>
      </c>
      <c r="P43" s="126"/>
      <c r="Q43" s="28"/>
      <c r="R43" s="40"/>
      <c r="S43" s="41"/>
      <c r="T43" s="145"/>
      <c r="U43" s="147"/>
      <c r="V43" s="151" t="str">
        <f t="shared" ca="1" si="11"/>
        <v/>
      </c>
      <c r="W43" s="144"/>
      <c r="X43" s="28"/>
      <c r="Y43" s="29"/>
      <c r="Z43" s="46"/>
      <c r="AA43" s="42"/>
      <c r="AB43" s="202"/>
      <c r="AC43" s="151" t="str">
        <f t="shared" ca="1" si="10"/>
        <v/>
      </c>
      <c r="AD43" s="63"/>
      <c r="AE43" s="63"/>
      <c r="AF43" s="4"/>
      <c r="AG43" s="4"/>
      <c r="AH43" s="4"/>
      <c r="AI43" s="4"/>
      <c r="AJ43" s="4"/>
      <c r="AK43" s="4"/>
      <c r="AL43" s="4"/>
      <c r="AM43" s="4"/>
      <c r="AN43" s="4"/>
      <c r="AO43" s="4"/>
    </row>
    <row r="44" spans="1:41" ht="15.75" hidden="1" x14ac:dyDescent="0.25">
      <c r="A44" s="132"/>
      <c r="B44" s="61"/>
      <c r="C44" s="28"/>
      <c r="D44" s="29"/>
      <c r="E44" s="46"/>
      <c r="F44" s="62"/>
      <c r="G44" s="148"/>
      <c r="H44" s="151" t="str">
        <f t="shared" ca="1" si="14"/>
        <v/>
      </c>
      <c r="I44" s="135"/>
      <c r="J44" s="28"/>
      <c r="K44" s="135"/>
      <c r="L44" s="41"/>
      <c r="M44" s="62"/>
      <c r="N44" s="148"/>
      <c r="O44" s="151" t="str">
        <f t="shared" ca="1" si="12"/>
        <v/>
      </c>
      <c r="P44" s="126"/>
      <c r="Q44" s="28"/>
      <c r="R44" s="40"/>
      <c r="S44" s="41"/>
      <c r="T44" s="62"/>
      <c r="U44" s="148"/>
      <c r="V44" s="151" t="str">
        <f t="shared" ca="1" si="11"/>
        <v/>
      </c>
      <c r="W44" s="29"/>
      <c r="X44" s="28"/>
      <c r="Y44" s="29"/>
      <c r="Z44" s="46"/>
      <c r="AA44" s="42"/>
      <c r="AB44" s="202"/>
      <c r="AC44" s="151" t="str">
        <f t="shared" ca="1" si="10"/>
        <v/>
      </c>
      <c r="AD44" s="63"/>
      <c r="AE44" s="3"/>
      <c r="AF44" s="4"/>
      <c r="AG44" s="4"/>
      <c r="AH44" s="4"/>
      <c r="AI44" s="4"/>
      <c r="AJ44" s="4"/>
      <c r="AK44" s="4"/>
      <c r="AL44" s="4"/>
      <c r="AM44" s="4"/>
      <c r="AN44" s="4"/>
      <c r="AO44" s="4"/>
    </row>
    <row r="45" spans="1:41" ht="15.75" hidden="1" x14ac:dyDescent="0.25">
      <c r="A45" s="132"/>
      <c r="B45" s="61"/>
      <c r="C45" s="28"/>
      <c r="D45" s="29"/>
      <c r="E45" s="46"/>
      <c r="F45" s="62"/>
      <c r="G45" s="148"/>
      <c r="H45" s="151" t="str">
        <f t="shared" ca="1" si="14"/>
        <v/>
      </c>
      <c r="I45" s="135"/>
      <c r="J45" s="28"/>
      <c r="K45" s="135"/>
      <c r="L45" s="41"/>
      <c r="M45" s="62"/>
      <c r="N45" s="148"/>
      <c r="O45" s="151" t="str">
        <f t="shared" ca="1" si="12"/>
        <v/>
      </c>
      <c r="P45" s="126"/>
      <c r="Q45" s="28"/>
      <c r="R45" s="40"/>
      <c r="S45" s="41"/>
      <c r="T45" s="62"/>
      <c r="U45" s="148"/>
      <c r="V45" s="151" t="str">
        <f t="shared" ca="1" si="11"/>
        <v/>
      </c>
      <c r="W45" s="29"/>
      <c r="X45" s="28"/>
      <c r="Y45" s="29"/>
      <c r="Z45" s="46"/>
      <c r="AA45" s="42"/>
      <c r="AB45" s="202"/>
      <c r="AC45" s="151" t="str">
        <f t="shared" ca="1" si="10"/>
        <v/>
      </c>
      <c r="AD45" s="63"/>
      <c r="AE45" s="3"/>
      <c r="AF45" s="4"/>
      <c r="AG45" s="4"/>
      <c r="AH45" s="4"/>
      <c r="AI45" s="4"/>
      <c r="AJ45" s="4"/>
      <c r="AK45" s="4"/>
      <c r="AL45" s="4"/>
      <c r="AM45" s="4"/>
      <c r="AN45" s="4"/>
      <c r="AO45" s="4"/>
    </row>
    <row r="46" spans="1:41" ht="15.75" hidden="1" x14ac:dyDescent="0.25">
      <c r="A46" s="132"/>
      <c r="B46" s="61"/>
      <c r="C46" s="28"/>
      <c r="D46" s="29"/>
      <c r="E46" s="46"/>
      <c r="F46" s="62"/>
      <c r="G46" s="148"/>
      <c r="H46" s="151" t="str">
        <f t="shared" ca="1" si="14"/>
        <v/>
      </c>
      <c r="I46" s="135"/>
      <c r="J46" s="28"/>
      <c r="K46" s="135"/>
      <c r="L46" s="41"/>
      <c r="M46" s="62"/>
      <c r="N46" s="148"/>
      <c r="O46" s="151" t="str">
        <f t="shared" ca="1" si="12"/>
        <v/>
      </c>
      <c r="P46" s="126"/>
      <c r="Q46" s="28"/>
      <c r="R46" s="40"/>
      <c r="S46" s="41"/>
      <c r="T46" s="62"/>
      <c r="U46" s="148"/>
      <c r="V46" s="151" t="str">
        <f t="shared" ca="1" si="11"/>
        <v/>
      </c>
      <c r="W46" s="29"/>
      <c r="X46" s="28"/>
      <c r="Y46" s="29"/>
      <c r="Z46" s="46"/>
      <c r="AA46" s="42"/>
      <c r="AB46" s="202"/>
      <c r="AC46" s="151" t="str">
        <f t="shared" ca="1" si="10"/>
        <v/>
      </c>
      <c r="AD46" s="63"/>
      <c r="AE46" s="3"/>
      <c r="AF46" s="4"/>
      <c r="AG46" s="4"/>
      <c r="AH46" s="4"/>
      <c r="AI46" s="4"/>
      <c r="AJ46" s="4"/>
      <c r="AK46" s="4"/>
      <c r="AL46" s="4"/>
      <c r="AM46" s="4"/>
      <c r="AN46" s="4"/>
      <c r="AO46" s="4"/>
    </row>
    <row r="47" spans="1:41" ht="15.75" hidden="1" x14ac:dyDescent="0.25">
      <c r="A47" s="132"/>
      <c r="B47" s="61"/>
      <c r="C47" s="28"/>
      <c r="D47" s="29"/>
      <c r="E47" s="46"/>
      <c r="F47" s="62"/>
      <c r="G47" s="148"/>
      <c r="H47" s="151" t="str">
        <f t="shared" ca="1" si="14"/>
        <v/>
      </c>
      <c r="I47" s="135"/>
      <c r="J47" s="28"/>
      <c r="K47" s="135"/>
      <c r="L47" s="41"/>
      <c r="M47" s="62"/>
      <c r="N47" s="148"/>
      <c r="O47" s="151" t="str">
        <f t="shared" ca="1" si="12"/>
        <v/>
      </c>
      <c r="P47" s="126"/>
      <c r="Q47" s="28"/>
      <c r="R47" s="40"/>
      <c r="S47" s="41"/>
      <c r="T47" s="62"/>
      <c r="U47" s="148"/>
      <c r="V47" s="151" t="str">
        <f t="shared" ca="1" si="11"/>
        <v/>
      </c>
      <c r="W47" s="29"/>
      <c r="X47" s="28"/>
      <c r="Y47" s="29"/>
      <c r="Z47" s="46"/>
      <c r="AA47" s="42"/>
      <c r="AB47" s="202"/>
      <c r="AC47" s="151" t="str">
        <f t="shared" ca="1" si="10"/>
        <v/>
      </c>
      <c r="AD47" s="63"/>
      <c r="AE47" s="3"/>
      <c r="AF47" s="4"/>
      <c r="AG47" s="4"/>
      <c r="AH47" s="4"/>
      <c r="AI47" s="4"/>
      <c r="AJ47" s="4"/>
      <c r="AK47" s="4"/>
      <c r="AL47" s="4"/>
      <c r="AM47" s="4"/>
      <c r="AN47" s="4"/>
      <c r="AO47" s="4"/>
    </row>
    <row r="48" spans="1:41" ht="15.75" hidden="1" x14ac:dyDescent="0.25">
      <c r="A48" s="132"/>
      <c r="B48" s="61"/>
      <c r="C48" s="28"/>
      <c r="D48" s="29"/>
      <c r="E48" s="46"/>
      <c r="F48" s="62"/>
      <c r="G48" s="148"/>
      <c r="H48" s="151" t="str">
        <f t="shared" ca="1" si="14"/>
        <v/>
      </c>
      <c r="I48" s="135"/>
      <c r="J48" s="28"/>
      <c r="K48" s="135"/>
      <c r="L48" s="41"/>
      <c r="M48" s="62"/>
      <c r="N48" s="148"/>
      <c r="O48" s="151" t="str">
        <f t="shared" ca="1" si="12"/>
        <v/>
      </c>
      <c r="P48" s="126"/>
      <c r="Q48" s="28"/>
      <c r="R48" s="40"/>
      <c r="S48" s="41"/>
      <c r="T48" s="62"/>
      <c r="U48" s="148"/>
      <c r="V48" s="151" t="str">
        <f t="shared" ca="1" si="11"/>
        <v/>
      </c>
      <c r="W48" s="29"/>
      <c r="X48" s="28"/>
      <c r="Y48" s="29"/>
      <c r="Z48" s="46"/>
      <c r="AA48" s="42"/>
      <c r="AB48" s="202"/>
      <c r="AC48" s="151" t="str">
        <f t="shared" ca="1" si="10"/>
        <v/>
      </c>
      <c r="AD48" s="63"/>
      <c r="AE48" s="3"/>
      <c r="AF48" s="4"/>
      <c r="AG48" s="4"/>
      <c r="AH48" s="4"/>
      <c r="AI48" s="4"/>
      <c r="AJ48" s="4"/>
      <c r="AK48" s="4"/>
      <c r="AL48" s="4"/>
      <c r="AM48" s="4"/>
      <c r="AN48" s="4"/>
      <c r="AO48" s="4"/>
    </row>
    <row r="49" spans="1:41" ht="15.75" hidden="1" x14ac:dyDescent="0.25">
      <c r="A49" s="132"/>
      <c r="B49" s="61"/>
      <c r="C49" s="28"/>
      <c r="D49" s="29"/>
      <c r="E49" s="46"/>
      <c r="F49" s="62"/>
      <c r="G49" s="148"/>
      <c r="H49" s="151" t="str">
        <f t="shared" ca="1" si="14"/>
        <v/>
      </c>
      <c r="I49" s="135"/>
      <c r="J49" s="28"/>
      <c r="K49" s="135"/>
      <c r="L49" s="41"/>
      <c r="M49" s="62"/>
      <c r="N49" s="148"/>
      <c r="O49" s="151" t="str">
        <f t="shared" ca="1" si="12"/>
        <v/>
      </c>
      <c r="P49" s="126"/>
      <c r="Q49" s="28"/>
      <c r="R49" s="126"/>
      <c r="S49" s="41"/>
      <c r="T49" s="62"/>
      <c r="U49" s="148"/>
      <c r="V49" s="151" t="str">
        <f t="shared" ca="1" si="11"/>
        <v/>
      </c>
      <c r="W49" s="29"/>
      <c r="X49" s="28"/>
      <c r="Y49" s="29"/>
      <c r="Z49" s="46"/>
      <c r="AA49" s="42"/>
      <c r="AB49" s="202"/>
      <c r="AC49" s="151" t="str">
        <f t="shared" ca="1" si="10"/>
        <v/>
      </c>
      <c r="AD49" s="63"/>
      <c r="AE49" s="3"/>
      <c r="AF49" s="4"/>
      <c r="AG49" s="4"/>
      <c r="AH49" s="4"/>
      <c r="AI49" s="4"/>
      <c r="AJ49" s="4"/>
      <c r="AK49" s="4"/>
      <c r="AL49" s="4"/>
      <c r="AM49" s="4"/>
      <c r="AN49" s="4"/>
      <c r="AO49" s="4"/>
    </row>
    <row r="50" spans="1:41" ht="15.75" hidden="1" x14ac:dyDescent="0.25">
      <c r="A50" s="132"/>
      <c r="B50" s="61"/>
      <c r="C50" s="28"/>
      <c r="D50" s="29"/>
      <c r="E50" s="46"/>
      <c r="F50" s="62"/>
      <c r="G50" s="148"/>
      <c r="H50" s="151" t="str">
        <f t="shared" ca="1" si="14"/>
        <v/>
      </c>
      <c r="I50" s="135"/>
      <c r="J50" s="28"/>
      <c r="K50" s="135"/>
      <c r="L50" s="41"/>
      <c r="M50" s="62"/>
      <c r="N50" s="148"/>
      <c r="O50" s="151" t="str">
        <f t="shared" ca="1" si="12"/>
        <v/>
      </c>
      <c r="P50" s="128"/>
      <c r="Q50" s="28"/>
      <c r="R50" s="128"/>
      <c r="S50" s="41"/>
      <c r="T50" s="62"/>
      <c r="U50" s="148"/>
      <c r="V50" s="151" t="str">
        <f t="shared" ca="1" si="11"/>
        <v/>
      </c>
      <c r="W50" s="29"/>
      <c r="X50" s="28"/>
      <c r="Y50" s="29"/>
      <c r="Z50" s="46"/>
      <c r="AA50" s="42"/>
      <c r="AB50" s="202"/>
      <c r="AC50" s="151" t="str">
        <f t="shared" ca="1" si="10"/>
        <v/>
      </c>
      <c r="AD50" s="63"/>
      <c r="AE50" s="3"/>
      <c r="AF50" s="4"/>
      <c r="AG50" s="4"/>
      <c r="AH50" s="4"/>
      <c r="AI50" s="4"/>
      <c r="AJ50" s="4"/>
      <c r="AK50" s="4"/>
      <c r="AL50" s="4"/>
      <c r="AM50" s="4"/>
      <c r="AN50" s="4"/>
      <c r="AO50" s="4"/>
    </row>
    <row r="51" spans="1:41" ht="15.75" hidden="1" x14ac:dyDescent="0.25">
      <c r="A51" s="132"/>
      <c r="B51" s="61"/>
      <c r="C51" s="28"/>
      <c r="D51" s="29"/>
      <c r="E51" s="46"/>
      <c r="F51" s="62"/>
      <c r="G51" s="148"/>
      <c r="H51" s="151" t="str">
        <f t="shared" ca="1" si="14"/>
        <v/>
      </c>
      <c r="I51" s="135"/>
      <c r="J51" s="28"/>
      <c r="K51" s="135"/>
      <c r="L51" s="41"/>
      <c r="M51" s="62"/>
      <c r="N51" s="148"/>
      <c r="O51" s="151" t="str">
        <f t="shared" ca="1" si="12"/>
        <v/>
      </c>
      <c r="P51" s="128"/>
      <c r="Q51" s="28"/>
      <c r="R51" s="128"/>
      <c r="S51" s="41"/>
      <c r="T51" s="62"/>
      <c r="U51" s="148"/>
      <c r="V51" s="151" t="str">
        <f t="shared" ca="1" si="11"/>
        <v/>
      </c>
      <c r="W51" s="29"/>
      <c r="X51" s="28"/>
      <c r="Y51" s="29"/>
      <c r="Z51" s="46"/>
      <c r="AA51" s="42"/>
      <c r="AB51" s="202"/>
      <c r="AC51" s="151" t="str">
        <f t="shared" ca="1" si="10"/>
        <v/>
      </c>
      <c r="AD51" s="63"/>
      <c r="AE51" s="3"/>
      <c r="AF51" s="4"/>
      <c r="AG51" s="4"/>
      <c r="AH51" s="4"/>
      <c r="AI51" s="4"/>
      <c r="AJ51" s="4"/>
      <c r="AK51" s="4"/>
      <c r="AL51" s="4"/>
      <c r="AM51" s="4"/>
      <c r="AN51" s="4"/>
      <c r="AO51" s="4"/>
    </row>
    <row r="52" spans="1:41" ht="15.75" hidden="1" x14ac:dyDescent="0.25">
      <c r="A52" s="132"/>
      <c r="B52" s="61"/>
      <c r="C52" s="28"/>
      <c r="D52" s="29"/>
      <c r="E52" s="46"/>
      <c r="F52" s="62"/>
      <c r="G52" s="148"/>
      <c r="H52" s="151" t="str">
        <f t="shared" ca="1" si="14"/>
        <v/>
      </c>
      <c r="I52" s="135"/>
      <c r="J52" s="28"/>
      <c r="K52" s="135"/>
      <c r="L52" s="41"/>
      <c r="M52" s="62"/>
      <c r="N52" s="148"/>
      <c r="O52" s="151" t="str">
        <f t="shared" ca="1" si="12"/>
        <v/>
      </c>
      <c r="P52" s="128"/>
      <c r="Q52" s="28"/>
      <c r="R52" s="128"/>
      <c r="S52" s="41"/>
      <c r="T52" s="62"/>
      <c r="U52" s="148"/>
      <c r="V52" s="151" t="str">
        <f t="shared" ca="1" si="11"/>
        <v/>
      </c>
      <c r="W52" s="29"/>
      <c r="X52" s="28"/>
      <c r="Y52" s="29"/>
      <c r="Z52" s="46"/>
      <c r="AA52" s="42"/>
      <c r="AB52" s="202"/>
      <c r="AC52" s="151" t="str">
        <f t="shared" ca="1" si="10"/>
        <v/>
      </c>
      <c r="AD52" s="63"/>
      <c r="AE52" s="3"/>
      <c r="AF52" s="4"/>
      <c r="AG52" s="4"/>
      <c r="AH52" s="4"/>
      <c r="AI52" s="4"/>
      <c r="AJ52" s="4"/>
      <c r="AK52" s="4"/>
      <c r="AL52" s="4"/>
      <c r="AM52" s="4"/>
      <c r="AN52" s="4"/>
      <c r="AO52" s="4"/>
    </row>
    <row r="53" spans="1:41" ht="15.75" hidden="1" x14ac:dyDescent="0.25">
      <c r="A53" s="132"/>
      <c r="B53" s="61"/>
      <c r="C53" s="28"/>
      <c r="D53" s="29"/>
      <c r="E53" s="46"/>
      <c r="F53" s="62"/>
      <c r="G53" s="148"/>
      <c r="H53" s="151" t="str">
        <f t="shared" ca="1" si="14"/>
        <v/>
      </c>
      <c r="I53" s="135"/>
      <c r="J53" s="28"/>
      <c r="K53" s="135"/>
      <c r="L53" s="41"/>
      <c r="M53" s="62"/>
      <c r="N53" s="148"/>
      <c r="O53" s="151" t="str">
        <f t="shared" ca="1" si="12"/>
        <v/>
      </c>
      <c r="P53" s="128"/>
      <c r="Q53" s="28"/>
      <c r="R53" s="128"/>
      <c r="S53" s="41"/>
      <c r="T53" s="62"/>
      <c r="U53" s="148"/>
      <c r="V53" s="151" t="str">
        <f t="shared" ca="1" si="11"/>
        <v/>
      </c>
      <c r="W53" s="29"/>
      <c r="X53" s="28"/>
      <c r="Y53" s="29"/>
      <c r="Z53" s="46"/>
      <c r="AA53" s="42"/>
      <c r="AB53" s="202"/>
      <c r="AC53" s="151" t="str">
        <f t="shared" ca="1" si="10"/>
        <v/>
      </c>
      <c r="AD53" s="63"/>
      <c r="AE53" s="3"/>
      <c r="AF53" s="4"/>
      <c r="AG53" s="4"/>
      <c r="AH53" s="4"/>
      <c r="AI53" s="4"/>
      <c r="AJ53" s="4"/>
      <c r="AK53" s="4"/>
      <c r="AL53" s="4"/>
      <c r="AM53" s="4"/>
      <c r="AN53" s="4"/>
      <c r="AO53" s="4"/>
    </row>
    <row r="54" spans="1:41" ht="15.75" hidden="1" x14ac:dyDescent="0.25">
      <c r="A54" s="132"/>
      <c r="B54" s="61"/>
      <c r="C54" s="28"/>
      <c r="D54" s="29"/>
      <c r="E54" s="46"/>
      <c r="F54" s="62"/>
      <c r="G54" s="148"/>
      <c r="H54" s="151" t="str">
        <f t="shared" ca="1" si="14"/>
        <v/>
      </c>
      <c r="I54" s="135"/>
      <c r="J54" s="28"/>
      <c r="K54" s="135"/>
      <c r="L54" s="41"/>
      <c r="M54" s="62"/>
      <c r="N54" s="148"/>
      <c r="O54" s="151" t="str">
        <f t="shared" ca="1" si="12"/>
        <v/>
      </c>
      <c r="P54" s="128"/>
      <c r="Q54" s="28"/>
      <c r="R54" s="128"/>
      <c r="S54" s="41"/>
      <c r="T54" s="62"/>
      <c r="U54" s="148"/>
      <c r="V54" s="151" t="str">
        <f t="shared" ca="1" si="11"/>
        <v/>
      </c>
      <c r="W54" s="29"/>
      <c r="X54" s="28"/>
      <c r="Y54" s="29"/>
      <c r="Z54" s="46"/>
      <c r="AA54" s="42"/>
      <c r="AB54" s="202"/>
      <c r="AC54" s="151" t="str">
        <f t="shared" ca="1" si="10"/>
        <v/>
      </c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</row>
    <row r="55" spans="1:41" ht="15.75" hidden="1" x14ac:dyDescent="0.25">
      <c r="A55" s="132"/>
      <c r="B55" s="61"/>
      <c r="C55" s="28"/>
      <c r="D55" s="29"/>
      <c r="E55" s="46"/>
      <c r="F55" s="62"/>
      <c r="G55" s="148"/>
      <c r="H55" s="151" t="str">
        <f t="shared" ca="1" si="14"/>
        <v/>
      </c>
      <c r="I55" s="135"/>
      <c r="J55" s="28"/>
      <c r="K55" s="135"/>
      <c r="L55" s="41"/>
      <c r="M55" s="62"/>
      <c r="N55" s="148"/>
      <c r="O55" s="151" t="str">
        <f t="shared" ca="1" si="12"/>
        <v/>
      </c>
      <c r="P55" s="10"/>
      <c r="Q55" s="28"/>
      <c r="R55" s="128"/>
      <c r="S55" s="46"/>
      <c r="T55" s="62"/>
      <c r="U55" s="148"/>
      <c r="V55" s="151" t="str">
        <f t="shared" ca="1" si="11"/>
        <v/>
      </c>
      <c r="W55" s="29"/>
      <c r="X55" s="28"/>
      <c r="Y55" s="29"/>
      <c r="Z55" s="46"/>
      <c r="AA55" s="42"/>
      <c r="AB55" s="202"/>
      <c r="AC55" s="151" t="str">
        <f t="shared" ca="1" si="10"/>
        <v/>
      </c>
      <c r="AD55" s="63"/>
      <c r="AE55" s="3"/>
      <c r="AF55" s="4"/>
      <c r="AG55" s="4"/>
      <c r="AH55" s="4"/>
      <c r="AI55" s="4"/>
      <c r="AJ55" s="4"/>
      <c r="AK55" s="4"/>
      <c r="AL55" s="4"/>
      <c r="AM55" s="4"/>
      <c r="AN55" s="4"/>
      <c r="AO55" s="4"/>
    </row>
    <row r="56" spans="1:41" ht="15.75" hidden="1" x14ac:dyDescent="0.25">
      <c r="A56" s="132"/>
      <c r="B56" s="61"/>
      <c r="C56" s="28"/>
      <c r="D56" s="29"/>
      <c r="E56" s="46"/>
      <c r="F56" s="62"/>
      <c r="G56" s="148"/>
      <c r="H56" s="151" t="str">
        <f t="shared" ca="1" si="14"/>
        <v/>
      </c>
      <c r="I56" s="135"/>
      <c r="J56" s="28"/>
      <c r="K56" s="135"/>
      <c r="L56" s="41"/>
      <c r="M56" s="62"/>
      <c r="N56" s="148"/>
      <c r="O56" s="151" t="str">
        <f t="shared" ca="1" si="12"/>
        <v/>
      </c>
      <c r="P56" s="10"/>
      <c r="Q56" s="28"/>
      <c r="R56" s="128"/>
      <c r="S56" s="46"/>
      <c r="T56" s="62"/>
      <c r="U56" s="148"/>
      <c r="V56" s="151" t="str">
        <f t="shared" ca="1" si="11"/>
        <v/>
      </c>
      <c r="W56" s="29"/>
      <c r="X56" s="28"/>
      <c r="Y56" s="29"/>
      <c r="Z56" s="46"/>
      <c r="AA56" s="42"/>
      <c r="AB56" s="202"/>
      <c r="AC56" s="151" t="str">
        <f t="shared" ca="1" si="10"/>
        <v/>
      </c>
      <c r="AD56" s="63"/>
      <c r="AE56" s="3"/>
      <c r="AF56" s="4"/>
      <c r="AG56" s="4"/>
      <c r="AH56" s="4"/>
      <c r="AI56" s="4"/>
      <c r="AJ56" s="4"/>
      <c r="AK56" s="4"/>
      <c r="AL56" s="4"/>
      <c r="AM56" s="4"/>
      <c r="AN56" s="4"/>
      <c r="AO56" s="4"/>
    </row>
    <row r="57" spans="1:41" ht="15.75" hidden="1" x14ac:dyDescent="0.25">
      <c r="A57" s="132"/>
      <c r="B57" s="61"/>
      <c r="C57" s="28"/>
      <c r="D57" s="29"/>
      <c r="E57" s="46"/>
      <c r="F57" s="62"/>
      <c r="G57" s="148"/>
      <c r="H57" s="151" t="str">
        <f t="shared" ca="1" si="14"/>
        <v/>
      </c>
      <c r="I57" s="135"/>
      <c r="J57" s="28"/>
      <c r="K57" s="135"/>
      <c r="L57" s="41"/>
      <c r="M57" s="62"/>
      <c r="N57" s="148"/>
      <c r="O57" s="151" t="str">
        <f t="shared" ca="1" si="12"/>
        <v/>
      </c>
      <c r="P57" s="10"/>
      <c r="Q57" s="28"/>
      <c r="R57" s="128"/>
      <c r="S57" s="46"/>
      <c r="T57" s="62"/>
      <c r="U57" s="148"/>
      <c r="V57" s="151" t="str">
        <f t="shared" ca="1" si="11"/>
        <v/>
      </c>
      <c r="W57" s="29"/>
      <c r="X57" s="28"/>
      <c r="Y57" s="29"/>
      <c r="Z57" s="46"/>
      <c r="AA57" s="42"/>
      <c r="AB57" s="202"/>
      <c r="AC57" s="151" t="str">
        <f t="shared" ca="1" si="10"/>
        <v/>
      </c>
      <c r="AD57" s="63"/>
      <c r="AE57" s="3"/>
      <c r="AF57" s="4"/>
      <c r="AG57" s="4"/>
      <c r="AH57" s="4"/>
      <c r="AI57" s="4"/>
      <c r="AJ57" s="4"/>
      <c r="AK57" s="4"/>
      <c r="AL57" s="4"/>
      <c r="AM57" s="4"/>
      <c r="AN57" s="4"/>
      <c r="AO57" s="4"/>
    </row>
    <row r="58" spans="1:41" ht="15.75" hidden="1" x14ac:dyDescent="0.25">
      <c r="A58" s="132"/>
      <c r="B58" s="61"/>
      <c r="C58" s="28"/>
      <c r="D58" s="29"/>
      <c r="E58" s="46"/>
      <c r="F58" s="62"/>
      <c r="G58" s="148"/>
      <c r="H58" s="151" t="str">
        <f t="shared" ca="1" si="14"/>
        <v/>
      </c>
      <c r="I58" s="135"/>
      <c r="J58" s="28"/>
      <c r="K58" s="135"/>
      <c r="L58" s="41"/>
      <c r="M58" s="62"/>
      <c r="N58" s="148"/>
      <c r="O58" s="151" t="str">
        <f t="shared" ca="1" si="12"/>
        <v/>
      </c>
      <c r="P58" s="10"/>
      <c r="Q58" s="28"/>
      <c r="R58" s="128"/>
      <c r="S58" s="46"/>
      <c r="T58" s="62"/>
      <c r="U58" s="148"/>
      <c r="V58" s="151" t="str">
        <f t="shared" ca="1" si="11"/>
        <v/>
      </c>
      <c r="W58" s="29"/>
      <c r="X58" s="28"/>
      <c r="Y58" s="29"/>
      <c r="Z58" s="46"/>
      <c r="AA58" s="42"/>
      <c r="AB58" s="202"/>
      <c r="AC58" s="151" t="str">
        <f t="shared" ca="1" si="10"/>
        <v/>
      </c>
      <c r="AD58" s="63"/>
      <c r="AE58" s="3"/>
      <c r="AF58" s="4"/>
      <c r="AG58" s="4"/>
      <c r="AH58" s="4"/>
      <c r="AI58" s="4"/>
      <c r="AJ58" s="4"/>
      <c r="AK58" s="4"/>
      <c r="AL58" s="4"/>
      <c r="AM58" s="4"/>
      <c r="AN58" s="4"/>
      <c r="AO58" s="4"/>
    </row>
    <row r="59" spans="1:41" ht="15.75" hidden="1" x14ac:dyDescent="0.25">
      <c r="A59" s="132"/>
      <c r="B59" s="61"/>
      <c r="C59" s="28"/>
      <c r="D59" s="29"/>
      <c r="E59" s="46"/>
      <c r="F59" s="62"/>
      <c r="G59" s="148"/>
      <c r="H59" s="151" t="str">
        <f t="shared" ca="1" si="14"/>
        <v/>
      </c>
      <c r="I59" s="135"/>
      <c r="J59" s="28"/>
      <c r="K59" s="135"/>
      <c r="L59" s="41"/>
      <c r="M59" s="62"/>
      <c r="N59" s="148"/>
      <c r="O59" s="151" t="str">
        <f t="shared" ca="1" si="12"/>
        <v/>
      </c>
      <c r="P59" s="10"/>
      <c r="Q59" s="28"/>
      <c r="R59" s="128"/>
      <c r="S59" s="46"/>
      <c r="T59" s="62"/>
      <c r="U59" s="148"/>
      <c r="V59" s="151" t="str">
        <f t="shared" ca="1" si="11"/>
        <v/>
      </c>
      <c r="W59" s="29"/>
      <c r="X59" s="28"/>
      <c r="Y59" s="29"/>
      <c r="Z59" s="46"/>
      <c r="AA59" s="42"/>
      <c r="AB59" s="202"/>
      <c r="AC59" s="151" t="str">
        <f t="shared" ca="1" si="10"/>
        <v/>
      </c>
      <c r="AD59" s="63"/>
      <c r="AE59" s="3"/>
      <c r="AF59" s="4"/>
      <c r="AG59" s="4"/>
      <c r="AH59" s="4"/>
      <c r="AI59" s="4"/>
      <c r="AJ59" s="4"/>
      <c r="AK59" s="4"/>
      <c r="AL59" s="4"/>
      <c r="AM59" s="4"/>
      <c r="AN59" s="4"/>
      <c r="AO59" s="4"/>
    </row>
    <row r="60" spans="1:41" ht="15.75" hidden="1" x14ac:dyDescent="0.25">
      <c r="A60" s="132"/>
      <c r="B60" s="61"/>
      <c r="C60" s="28"/>
      <c r="D60" s="29"/>
      <c r="E60" s="46"/>
      <c r="F60" s="62"/>
      <c r="G60" s="148"/>
      <c r="H60" s="151" t="str">
        <f t="shared" ca="1" si="14"/>
        <v/>
      </c>
      <c r="I60" s="10"/>
      <c r="J60" s="28"/>
      <c r="K60" s="135"/>
      <c r="L60" s="46"/>
      <c r="M60" s="62"/>
      <c r="N60" s="148"/>
      <c r="O60" s="151" t="str">
        <f t="shared" ca="1" si="12"/>
        <v/>
      </c>
      <c r="P60" s="10"/>
      <c r="Q60" s="28"/>
      <c r="R60" s="128"/>
      <c r="S60" s="46"/>
      <c r="T60" s="62"/>
      <c r="U60" s="148"/>
      <c r="V60" s="151" t="str">
        <f t="shared" ca="1" si="11"/>
        <v/>
      </c>
      <c r="W60" s="29"/>
      <c r="X60" s="28"/>
      <c r="Y60" s="29"/>
      <c r="Z60" s="46"/>
      <c r="AA60" s="42"/>
      <c r="AB60" s="202"/>
      <c r="AC60" s="151" t="str">
        <f t="shared" ca="1" si="10"/>
        <v/>
      </c>
      <c r="AD60" s="63"/>
      <c r="AE60" s="3"/>
      <c r="AF60" s="4"/>
      <c r="AG60" s="4"/>
      <c r="AH60" s="4"/>
      <c r="AI60" s="4"/>
      <c r="AJ60" s="4"/>
      <c r="AK60" s="4"/>
      <c r="AL60" s="4"/>
      <c r="AM60" s="4"/>
      <c r="AN60" s="4"/>
      <c r="AO60" s="4"/>
    </row>
    <row r="61" spans="1:41" ht="15.75" hidden="1" x14ac:dyDescent="0.25">
      <c r="A61" s="132"/>
      <c r="B61" s="61"/>
      <c r="C61" s="28"/>
      <c r="D61" s="29"/>
      <c r="E61" s="46"/>
      <c r="F61" s="62"/>
      <c r="G61" s="148"/>
      <c r="H61" s="151" t="str">
        <f t="shared" ca="1" si="14"/>
        <v/>
      </c>
      <c r="I61" s="10"/>
      <c r="J61" s="28"/>
      <c r="K61" s="135"/>
      <c r="L61" s="46"/>
      <c r="M61" s="62"/>
      <c r="N61" s="148"/>
      <c r="O61" s="151" t="str">
        <f t="shared" ca="1" si="12"/>
        <v/>
      </c>
      <c r="P61" s="10"/>
      <c r="Q61" s="28"/>
      <c r="R61" s="128"/>
      <c r="S61" s="46"/>
      <c r="T61" s="62"/>
      <c r="U61" s="148"/>
      <c r="V61" s="151" t="str">
        <f t="shared" ca="1" si="11"/>
        <v/>
      </c>
      <c r="W61" s="29"/>
      <c r="X61" s="28"/>
      <c r="Y61" s="29"/>
      <c r="Z61" s="46"/>
      <c r="AA61" s="42"/>
      <c r="AB61" s="202"/>
      <c r="AC61" s="151" t="str">
        <f t="shared" ca="1" si="10"/>
        <v/>
      </c>
      <c r="AD61" s="63"/>
      <c r="AE61" s="3"/>
      <c r="AF61" s="4"/>
      <c r="AG61" s="4"/>
      <c r="AH61" s="4"/>
      <c r="AI61" s="4"/>
      <c r="AJ61" s="4"/>
      <c r="AK61" s="4"/>
      <c r="AL61" s="4"/>
      <c r="AM61" s="4"/>
      <c r="AN61" s="4"/>
      <c r="AO61" s="4"/>
    </row>
    <row r="62" spans="1:41" ht="15.75" hidden="1" x14ac:dyDescent="0.25">
      <c r="A62" s="133"/>
      <c r="B62" s="10"/>
      <c r="C62" s="28"/>
      <c r="D62" s="29"/>
      <c r="E62" s="46"/>
      <c r="F62" s="62"/>
      <c r="G62" s="148"/>
      <c r="H62" s="151" t="str">
        <f t="shared" ca="1" si="14"/>
        <v/>
      </c>
      <c r="I62" s="10"/>
      <c r="J62" s="28"/>
      <c r="K62" s="135"/>
      <c r="L62" s="46"/>
      <c r="M62" s="62"/>
      <c r="N62" s="148"/>
      <c r="O62" s="151" t="str">
        <f t="shared" ca="1" si="12"/>
        <v/>
      </c>
      <c r="P62" s="10"/>
      <c r="Q62" s="28"/>
      <c r="R62" s="128"/>
      <c r="S62" s="46"/>
      <c r="T62" s="62"/>
      <c r="U62" s="148"/>
      <c r="V62" s="151" t="str">
        <f t="shared" ca="1" si="11"/>
        <v/>
      </c>
      <c r="W62" s="29"/>
      <c r="X62" s="28"/>
      <c r="Y62" s="29"/>
      <c r="Z62" s="46"/>
      <c r="AA62" s="42"/>
      <c r="AB62" s="202"/>
      <c r="AC62" s="151" t="str">
        <f t="shared" ca="1" si="10"/>
        <v/>
      </c>
      <c r="AD62" s="63"/>
      <c r="AE62" s="3"/>
      <c r="AF62" s="4"/>
      <c r="AG62" s="4"/>
      <c r="AH62" s="4"/>
      <c r="AI62" s="4"/>
      <c r="AJ62" s="4"/>
      <c r="AK62" s="4"/>
      <c r="AL62" s="4"/>
      <c r="AM62" s="4"/>
      <c r="AN62" s="4"/>
      <c r="AO62" s="4"/>
    </row>
    <row r="63" spans="1:41" ht="15.75" hidden="1" x14ac:dyDescent="0.25">
      <c r="A63" s="133"/>
      <c r="B63" s="10"/>
      <c r="C63" s="28"/>
      <c r="D63" s="29"/>
      <c r="E63" s="46"/>
      <c r="F63" s="62"/>
      <c r="G63" s="148"/>
      <c r="H63" s="151" t="str">
        <f t="shared" ca="1" si="14"/>
        <v/>
      </c>
      <c r="I63" s="10"/>
      <c r="J63" s="28"/>
      <c r="K63" s="135"/>
      <c r="L63" s="46"/>
      <c r="M63" s="62"/>
      <c r="N63" s="148"/>
      <c r="O63" s="151" t="str">
        <f t="shared" ca="1" si="12"/>
        <v/>
      </c>
      <c r="P63" s="10"/>
      <c r="Q63" s="28"/>
      <c r="R63" s="128"/>
      <c r="S63" s="46"/>
      <c r="T63" s="62"/>
      <c r="U63" s="148"/>
      <c r="V63" s="151" t="str">
        <f t="shared" ca="1" si="11"/>
        <v/>
      </c>
      <c r="W63" s="10"/>
      <c r="X63" s="28"/>
      <c r="Y63" s="29"/>
      <c r="Z63" s="46"/>
      <c r="AA63" s="42"/>
      <c r="AB63" s="202"/>
      <c r="AC63" s="151" t="str">
        <f t="shared" ca="1" si="10"/>
        <v/>
      </c>
      <c r="AD63" s="63"/>
      <c r="AE63" s="3"/>
      <c r="AF63" s="4"/>
      <c r="AG63" s="4"/>
      <c r="AH63" s="4"/>
      <c r="AI63" s="4"/>
      <c r="AJ63" s="4"/>
      <c r="AK63" s="4"/>
      <c r="AL63" s="4"/>
      <c r="AM63" s="4"/>
      <c r="AN63" s="4"/>
      <c r="AO63" s="4"/>
    </row>
    <row r="64" spans="1:41" ht="15.75" hidden="1" x14ac:dyDescent="0.25">
      <c r="A64" s="133"/>
      <c r="B64" s="10"/>
      <c r="C64" s="28"/>
      <c r="D64" s="125"/>
      <c r="E64" s="46"/>
      <c r="F64" s="62"/>
      <c r="G64" s="148"/>
      <c r="H64" s="151" t="str">
        <f t="shared" ca="1" si="14"/>
        <v/>
      </c>
      <c r="I64" s="10"/>
      <c r="J64" s="28"/>
      <c r="K64" s="135"/>
      <c r="L64" s="46"/>
      <c r="M64" s="62"/>
      <c r="N64" s="148"/>
      <c r="O64" s="151" t="str">
        <f t="shared" ca="1" si="12"/>
        <v/>
      </c>
      <c r="P64" s="10"/>
      <c r="Q64" s="28"/>
      <c r="R64" s="128"/>
      <c r="S64" s="46"/>
      <c r="T64" s="62"/>
      <c r="U64" s="148"/>
      <c r="V64" s="151" t="str">
        <f t="shared" ca="1" si="11"/>
        <v/>
      </c>
      <c r="W64" s="10"/>
      <c r="X64" s="28"/>
      <c r="Y64" s="125"/>
      <c r="Z64" s="46"/>
      <c r="AA64" s="42"/>
      <c r="AB64" s="202"/>
      <c r="AC64" s="151" t="str">
        <f t="shared" ca="1" si="10"/>
        <v/>
      </c>
      <c r="AD64" s="63"/>
      <c r="AE64" s="3"/>
      <c r="AF64" s="4"/>
      <c r="AG64" s="4"/>
      <c r="AH64" s="4"/>
      <c r="AI64" s="4"/>
      <c r="AJ64" s="4"/>
      <c r="AK64" s="4"/>
      <c r="AL64" s="4"/>
      <c r="AM64" s="4"/>
      <c r="AN64" s="4"/>
      <c r="AO64" s="4"/>
    </row>
    <row r="65" spans="1:41" ht="15.75" hidden="1" x14ac:dyDescent="0.25">
      <c r="A65" s="133"/>
      <c r="B65" s="10"/>
      <c r="C65" s="28"/>
      <c r="D65" s="125"/>
      <c r="E65" s="46"/>
      <c r="F65" s="62"/>
      <c r="G65" s="148"/>
      <c r="H65" s="151" t="str">
        <f t="shared" ca="1" si="14"/>
        <v/>
      </c>
      <c r="I65" s="10"/>
      <c r="J65" s="28"/>
      <c r="K65" s="135"/>
      <c r="L65" s="46"/>
      <c r="M65" s="62"/>
      <c r="N65" s="148"/>
      <c r="O65" s="151" t="str">
        <f t="shared" ca="1" si="12"/>
        <v/>
      </c>
      <c r="P65" s="10"/>
      <c r="Q65" s="28"/>
      <c r="R65" s="129"/>
      <c r="S65" s="46"/>
      <c r="T65" s="62"/>
      <c r="U65" s="148"/>
      <c r="V65" s="151" t="str">
        <f t="shared" ca="1" si="11"/>
        <v/>
      </c>
      <c r="W65" s="10"/>
      <c r="X65" s="28"/>
      <c r="Y65" s="125"/>
      <c r="Z65" s="46"/>
      <c r="AA65" s="42"/>
      <c r="AB65" s="202"/>
      <c r="AC65" s="151" t="str">
        <f t="shared" ca="1" si="10"/>
        <v/>
      </c>
      <c r="AD65" s="63"/>
      <c r="AE65" s="3"/>
      <c r="AF65" s="4"/>
      <c r="AG65" s="4"/>
      <c r="AH65" s="4"/>
      <c r="AI65" s="4"/>
      <c r="AJ65" s="4"/>
      <c r="AK65" s="4"/>
      <c r="AL65" s="4"/>
      <c r="AM65" s="4"/>
      <c r="AN65" s="4"/>
      <c r="AO65" s="4"/>
    </row>
    <row r="66" spans="1:41" ht="15.75" hidden="1" x14ac:dyDescent="0.25">
      <c r="A66" s="133"/>
      <c r="B66" s="10"/>
      <c r="C66" s="28"/>
      <c r="D66" s="125"/>
      <c r="E66" s="46"/>
      <c r="F66" s="62"/>
      <c r="G66" s="148"/>
      <c r="H66" s="151" t="str">
        <f t="shared" ca="1" si="14"/>
        <v/>
      </c>
      <c r="I66" s="10"/>
      <c r="J66" s="28"/>
      <c r="K66" s="135"/>
      <c r="L66" s="46"/>
      <c r="M66" s="62"/>
      <c r="N66" s="148"/>
      <c r="O66" s="151" t="str">
        <f t="shared" ca="1" si="12"/>
        <v/>
      </c>
      <c r="P66" s="10"/>
      <c r="Q66" s="28"/>
      <c r="R66" s="129"/>
      <c r="S66" s="46"/>
      <c r="T66" s="62"/>
      <c r="U66" s="148"/>
      <c r="V66" s="151" t="str">
        <f t="shared" ca="1" si="11"/>
        <v/>
      </c>
      <c r="W66" s="10"/>
      <c r="X66" s="28"/>
      <c r="Y66" s="125"/>
      <c r="Z66" s="46"/>
      <c r="AA66" s="42"/>
      <c r="AB66" s="202"/>
      <c r="AC66" s="151" t="str">
        <f t="shared" ca="1" si="10"/>
        <v/>
      </c>
      <c r="AD66" s="63"/>
      <c r="AE66" s="3"/>
      <c r="AF66" s="4"/>
      <c r="AG66" s="4"/>
      <c r="AH66" s="4"/>
      <c r="AI66" s="4"/>
      <c r="AJ66" s="4"/>
      <c r="AK66" s="4"/>
      <c r="AL66" s="4"/>
      <c r="AM66" s="4"/>
      <c r="AN66" s="4"/>
      <c r="AO66" s="4"/>
    </row>
    <row r="67" spans="1:41" ht="15.75" hidden="1" x14ac:dyDescent="0.25">
      <c r="A67" s="133"/>
      <c r="B67" s="10"/>
      <c r="C67" s="28"/>
      <c r="D67" s="125"/>
      <c r="E67" s="46"/>
      <c r="F67" s="62"/>
      <c r="G67" s="148"/>
      <c r="H67" s="151" t="str">
        <f t="shared" ca="1" si="14"/>
        <v/>
      </c>
      <c r="I67" s="10"/>
      <c r="J67" s="28"/>
      <c r="K67" s="135"/>
      <c r="L67" s="46"/>
      <c r="M67" s="62"/>
      <c r="N67" s="148"/>
      <c r="O67" s="151" t="str">
        <f t="shared" ca="1" si="12"/>
        <v/>
      </c>
      <c r="P67" s="10"/>
      <c r="Q67" s="28"/>
      <c r="R67" s="128"/>
      <c r="S67" s="46"/>
      <c r="T67" s="62"/>
      <c r="U67" s="148"/>
      <c r="V67" s="151" t="str">
        <f t="shared" ca="1" si="11"/>
        <v/>
      </c>
      <c r="W67" s="10"/>
      <c r="X67" s="28"/>
      <c r="Y67" s="125"/>
      <c r="Z67" s="46"/>
      <c r="AA67" s="42"/>
      <c r="AB67" s="202"/>
      <c r="AC67" s="151" t="str">
        <f t="shared" ca="1" si="10"/>
        <v/>
      </c>
      <c r="AD67" s="63"/>
      <c r="AE67" s="3"/>
      <c r="AF67" s="4"/>
      <c r="AG67" s="4"/>
      <c r="AH67" s="4"/>
      <c r="AI67" s="4"/>
      <c r="AJ67" s="4"/>
      <c r="AK67" s="4"/>
      <c r="AL67" s="4"/>
      <c r="AM67" s="4"/>
      <c r="AN67" s="4"/>
      <c r="AO67" s="4"/>
    </row>
    <row r="68" spans="1:41" ht="15.75" x14ac:dyDescent="0.25">
      <c r="A68" s="133"/>
      <c r="B68" s="10"/>
      <c r="C68" s="28"/>
      <c r="D68" s="29"/>
      <c r="E68" s="46"/>
      <c r="F68" s="62"/>
      <c r="G68" s="148"/>
      <c r="H68" s="151" t="str">
        <f t="shared" ca="1" si="14"/>
        <v/>
      </c>
      <c r="I68" s="10"/>
      <c r="J68" s="28"/>
      <c r="K68" s="126"/>
      <c r="L68" s="46"/>
      <c r="M68" s="62"/>
      <c r="N68" s="148"/>
      <c r="O68" s="151" t="str">
        <f t="shared" ca="1" si="12"/>
        <v/>
      </c>
      <c r="P68" s="10"/>
      <c r="Q68" s="28"/>
      <c r="R68" s="126"/>
      <c r="S68" s="46"/>
      <c r="T68" s="62"/>
      <c r="U68" s="148"/>
      <c r="V68" s="151" t="str">
        <f t="shared" ca="1" si="11"/>
        <v/>
      </c>
      <c r="W68" s="10"/>
      <c r="X68" s="28"/>
      <c r="Y68" s="29"/>
      <c r="Z68" s="46"/>
      <c r="AA68" s="42"/>
      <c r="AB68" s="202"/>
      <c r="AC68" s="151" t="str">
        <f t="shared" ca="1" si="10"/>
        <v/>
      </c>
      <c r="AD68" s="63"/>
      <c r="AE68" s="3"/>
      <c r="AF68" s="4"/>
      <c r="AG68" s="4"/>
      <c r="AH68" s="4"/>
      <c r="AI68" s="4"/>
      <c r="AJ68" s="4"/>
      <c r="AK68" s="4"/>
      <c r="AL68" s="4"/>
      <c r="AM68" s="4"/>
      <c r="AN68" s="4"/>
      <c r="AO68" s="4"/>
    </row>
    <row r="69" spans="1:41" ht="15.75" x14ac:dyDescent="0.25">
      <c r="A69" s="101">
        <f>SUM(B69,I69,P69,W69)</f>
        <v>38</v>
      </c>
      <c r="B69" s="30">
        <f>COUNTA(B17:B68)</f>
        <v>5</v>
      </c>
      <c r="C69" s="28"/>
      <c r="D69" s="29"/>
      <c r="E69" s="46"/>
      <c r="F69" s="62"/>
      <c r="G69" s="148"/>
      <c r="H69" s="148"/>
      <c r="I69" s="30">
        <f>COUNTA(I17:I68)</f>
        <v>8</v>
      </c>
      <c r="J69" s="28"/>
      <c r="K69" s="29"/>
      <c r="L69" s="41"/>
      <c r="M69" s="62"/>
      <c r="N69" s="148"/>
      <c r="O69" s="148"/>
      <c r="P69" s="30">
        <f>COUNTA(P17:P68)</f>
        <v>11</v>
      </c>
      <c r="Q69" s="28"/>
      <c r="R69" s="29"/>
      <c r="S69" s="41"/>
      <c r="T69" s="62"/>
      <c r="U69" s="148"/>
      <c r="V69" s="148"/>
      <c r="W69" s="30">
        <f>COUNTA(W17:W68)</f>
        <v>14</v>
      </c>
      <c r="X69" s="28"/>
      <c r="Y69" s="29"/>
      <c r="Z69" s="46"/>
      <c r="AA69" s="42"/>
      <c r="AB69" s="202"/>
      <c r="AC69" s="151" t="str">
        <f t="shared" ca="1" si="10"/>
        <v/>
      </c>
      <c r="AD69" s="63"/>
      <c r="AE69" s="3"/>
      <c r="AF69" s="4"/>
      <c r="AG69" s="4"/>
      <c r="AH69" s="4"/>
      <c r="AI69" s="4"/>
      <c r="AJ69" s="4"/>
      <c r="AK69" s="4"/>
      <c r="AL69" s="4"/>
      <c r="AM69" s="4"/>
      <c r="AN69" s="4"/>
      <c r="AO69" s="4"/>
    </row>
    <row r="70" spans="1:41" ht="15.75" thickBot="1" x14ac:dyDescent="0.3">
      <c r="A70" s="102">
        <f>SUM(B70,I70,P70,W70)</f>
        <v>18652.300000000003</v>
      </c>
      <c r="B70" s="33">
        <f>SUM(B17:B68)</f>
        <v>1172.67</v>
      </c>
      <c r="C70" s="28"/>
      <c r="D70" s="29"/>
      <c r="E70" s="46"/>
      <c r="F70" s="62"/>
      <c r="G70" s="148"/>
      <c r="H70" s="148"/>
      <c r="I70" s="66">
        <f>SUM(I17:I68)</f>
        <v>1696.44</v>
      </c>
      <c r="J70" s="28"/>
      <c r="K70" s="29"/>
      <c r="L70" s="41"/>
      <c r="M70" s="62"/>
      <c r="N70" s="148"/>
      <c r="O70" s="148"/>
      <c r="P70" s="66">
        <f>SUM(P17:P68)</f>
        <v>11257.1</v>
      </c>
      <c r="Q70" s="28"/>
      <c r="R70" s="29"/>
      <c r="S70" s="41"/>
      <c r="T70" s="62"/>
      <c r="U70" s="148"/>
      <c r="V70" s="148"/>
      <c r="W70" s="66">
        <f>SUM(W17:W68)</f>
        <v>4526.09</v>
      </c>
      <c r="X70" s="28"/>
      <c r="Y70" s="29"/>
      <c r="Z70" s="46"/>
      <c r="AA70" s="42"/>
      <c r="AB70" s="202"/>
      <c r="AC70" s="148"/>
      <c r="AD70" s="63"/>
      <c r="AE70" s="3"/>
      <c r="AF70" s="4"/>
      <c r="AG70" s="4"/>
      <c r="AH70" s="4"/>
      <c r="AI70" s="4"/>
      <c r="AJ70" s="4"/>
      <c r="AK70" s="4"/>
      <c r="AL70" s="4"/>
      <c r="AM70" s="4"/>
      <c r="AN70" s="4"/>
      <c r="AO70" s="4"/>
    </row>
    <row r="71" spans="1:41" ht="15.75" thickBot="1" x14ac:dyDescent="0.3">
      <c r="A71" s="103"/>
      <c r="B71" s="5" t="s">
        <v>26</v>
      </c>
      <c r="C71" s="6" t="s">
        <v>8</v>
      </c>
      <c r="D71" s="67" t="s">
        <v>9</v>
      </c>
      <c r="E71" s="68"/>
      <c r="F71" s="68"/>
      <c r="G71" s="150"/>
      <c r="H71" s="150"/>
      <c r="I71" s="113" t="s">
        <v>26</v>
      </c>
      <c r="J71" s="6" t="s">
        <v>8</v>
      </c>
      <c r="K71" s="67" t="s">
        <v>9</v>
      </c>
      <c r="L71" s="68"/>
      <c r="M71" s="68"/>
      <c r="N71" s="150"/>
      <c r="O71" s="150"/>
      <c r="P71" s="113" t="s">
        <v>26</v>
      </c>
      <c r="Q71" s="6" t="s">
        <v>8</v>
      </c>
      <c r="R71" s="67" t="s">
        <v>9</v>
      </c>
      <c r="S71" s="68"/>
      <c r="T71" s="68"/>
      <c r="U71" s="150"/>
      <c r="V71" s="150"/>
      <c r="W71" s="113" t="s">
        <v>26</v>
      </c>
      <c r="X71" s="6" t="s">
        <v>8</v>
      </c>
      <c r="Y71" s="67" t="s">
        <v>9</v>
      </c>
      <c r="Z71" s="68"/>
      <c r="AA71" s="69"/>
      <c r="AB71" s="202"/>
      <c r="AC71" s="148"/>
      <c r="AD71" s="63"/>
      <c r="AE71" s="3"/>
      <c r="AF71" s="4"/>
      <c r="AG71" s="4"/>
      <c r="AH71" s="4"/>
      <c r="AI71" s="4"/>
      <c r="AJ71" s="4"/>
      <c r="AK71" s="4"/>
      <c r="AL71" s="4"/>
      <c r="AM71" s="4"/>
      <c r="AN71" s="4"/>
      <c r="AO71" s="4"/>
    </row>
    <row r="72" spans="1:41" ht="15.75" thickTop="1" x14ac:dyDescent="0.25">
      <c r="A72" s="105" t="s">
        <v>19</v>
      </c>
      <c r="B72" s="10">
        <v>135.6</v>
      </c>
      <c r="C72" s="12">
        <v>44830</v>
      </c>
      <c r="D72" s="21" t="s">
        <v>85</v>
      </c>
      <c r="E72" s="70"/>
      <c r="F72" s="70"/>
      <c r="G72" s="70"/>
      <c r="H72" s="70"/>
      <c r="I72" s="14">
        <v>115.5</v>
      </c>
      <c r="J72" s="12">
        <v>44823</v>
      </c>
      <c r="K72" s="21" t="s">
        <v>89</v>
      </c>
      <c r="L72" s="70"/>
      <c r="M72" s="70"/>
      <c r="N72" s="70"/>
      <c r="O72" s="70"/>
      <c r="P72" s="134"/>
      <c r="Q72" s="28"/>
      <c r="R72" s="45"/>
      <c r="S72" s="70"/>
      <c r="T72" s="70"/>
      <c r="U72" s="70"/>
      <c r="V72" s="70"/>
      <c r="W72" s="65">
        <v>490.28</v>
      </c>
      <c r="X72" s="12">
        <v>44823</v>
      </c>
      <c r="Y72" s="21" t="s">
        <v>52</v>
      </c>
      <c r="Z72" s="70"/>
      <c r="AA72" s="180"/>
      <c r="AB72" s="178"/>
      <c r="AC72" s="193"/>
      <c r="AD72" s="63"/>
      <c r="AE72" s="3"/>
      <c r="AF72" s="4"/>
      <c r="AG72" s="4"/>
      <c r="AH72" s="4"/>
      <c r="AI72" s="4"/>
      <c r="AJ72" s="4"/>
      <c r="AK72" s="4"/>
      <c r="AL72" s="4"/>
      <c r="AM72" s="4"/>
      <c r="AN72" s="4"/>
      <c r="AO72" s="4"/>
    </row>
    <row r="73" spans="1:41" x14ac:dyDescent="0.25">
      <c r="A73" s="110"/>
      <c r="B73" s="10">
        <v>467.5</v>
      </c>
      <c r="C73" s="12">
        <v>44833</v>
      </c>
      <c r="D73" s="21" t="s">
        <v>101</v>
      </c>
      <c r="E73" s="71"/>
      <c r="F73" s="71"/>
      <c r="G73" s="71"/>
      <c r="H73" s="71"/>
      <c r="I73" s="14"/>
      <c r="J73" s="12"/>
      <c r="K73" s="21"/>
      <c r="L73" s="71"/>
      <c r="M73" s="71"/>
      <c r="N73" s="71"/>
      <c r="O73" s="71"/>
      <c r="P73" s="134"/>
      <c r="Q73" s="28"/>
      <c r="R73" s="137"/>
      <c r="S73" s="71"/>
      <c r="T73" s="71"/>
      <c r="U73" s="71"/>
      <c r="V73" s="71"/>
      <c r="W73" s="65">
        <v>124.8</v>
      </c>
      <c r="X73" s="12">
        <v>44824</v>
      </c>
      <c r="Y73" s="21" t="s">
        <v>61</v>
      </c>
      <c r="Z73" s="71"/>
      <c r="AA73" s="72"/>
      <c r="AB73" s="178"/>
      <c r="AC73" s="193"/>
      <c r="AD73" s="63"/>
      <c r="AE73" s="3"/>
      <c r="AF73" s="4"/>
      <c r="AG73" s="4"/>
      <c r="AH73" s="4"/>
      <c r="AI73" s="4"/>
      <c r="AJ73" s="4"/>
      <c r="AK73" s="4"/>
      <c r="AL73" s="4"/>
      <c r="AM73" s="4"/>
      <c r="AN73" s="4"/>
      <c r="AO73" s="4"/>
    </row>
    <row r="74" spans="1:41" x14ac:dyDescent="0.25">
      <c r="A74" s="110"/>
      <c r="B74" s="10"/>
      <c r="C74" s="12"/>
      <c r="D74" s="21"/>
      <c r="E74" s="71"/>
      <c r="F74" s="71"/>
      <c r="G74" s="71"/>
      <c r="H74" s="71"/>
      <c r="I74" s="14"/>
      <c r="J74" s="12"/>
      <c r="K74" s="21"/>
      <c r="L74" s="71"/>
      <c r="M74" s="71"/>
      <c r="N74" s="71"/>
      <c r="O74" s="71"/>
      <c r="P74" s="134"/>
      <c r="Q74" s="28"/>
      <c r="R74" s="137"/>
      <c r="S74" s="71"/>
      <c r="T74" s="71"/>
      <c r="U74" s="71"/>
      <c r="V74" s="71"/>
      <c r="W74" s="179">
        <v>340.5</v>
      </c>
      <c r="X74" s="28">
        <v>44826</v>
      </c>
      <c r="Y74" s="178" t="s">
        <v>70</v>
      </c>
      <c r="Z74" s="71"/>
      <c r="AA74" s="72"/>
      <c r="AB74" s="178"/>
      <c r="AC74" s="193"/>
      <c r="AD74" s="63"/>
      <c r="AE74" s="3"/>
      <c r="AF74" s="4"/>
      <c r="AG74" s="4"/>
      <c r="AH74" s="4"/>
      <c r="AI74" s="4"/>
      <c r="AJ74" s="4"/>
      <c r="AK74" s="4"/>
      <c r="AL74" s="4"/>
      <c r="AM74" s="4"/>
      <c r="AN74" s="4"/>
      <c r="AO74" s="4"/>
    </row>
    <row r="75" spans="1:41" x14ac:dyDescent="0.25">
      <c r="A75" s="110"/>
      <c r="B75" s="10"/>
      <c r="C75" s="12"/>
      <c r="D75" s="21"/>
      <c r="E75" s="71"/>
      <c r="F75" s="71"/>
      <c r="G75" s="71"/>
      <c r="H75" s="71"/>
      <c r="I75" s="14"/>
      <c r="J75" s="12"/>
      <c r="K75" s="21"/>
      <c r="L75" s="71"/>
      <c r="M75" s="71"/>
      <c r="N75" s="71"/>
      <c r="O75" s="71"/>
      <c r="P75" s="134"/>
      <c r="Q75" s="28"/>
      <c r="R75" s="137"/>
      <c r="S75" s="71"/>
      <c r="T75" s="71"/>
      <c r="U75" s="71"/>
      <c r="V75" s="71"/>
      <c r="W75" s="65">
        <v>555.52</v>
      </c>
      <c r="X75" s="12">
        <v>44826</v>
      </c>
      <c r="Y75" s="21" t="s">
        <v>71</v>
      </c>
      <c r="Z75" s="71"/>
      <c r="AA75" s="72"/>
      <c r="AB75" s="178"/>
      <c r="AC75" s="193"/>
      <c r="AD75" s="63"/>
      <c r="AE75" s="3"/>
      <c r="AF75" s="4"/>
      <c r="AG75" s="4"/>
      <c r="AH75" s="4"/>
      <c r="AI75" s="4"/>
      <c r="AJ75" s="4"/>
      <c r="AK75" s="4"/>
      <c r="AL75" s="4"/>
      <c r="AM75" s="4"/>
      <c r="AN75" s="4"/>
      <c r="AO75" s="4"/>
    </row>
    <row r="76" spans="1:41" x14ac:dyDescent="0.25">
      <c r="A76" s="133"/>
      <c r="B76" s="10"/>
      <c r="C76" s="28"/>
      <c r="D76" s="29"/>
      <c r="E76" s="71"/>
      <c r="F76" s="71"/>
      <c r="G76" s="71"/>
      <c r="H76" s="71"/>
      <c r="I76" s="65"/>
      <c r="J76" s="28"/>
      <c r="K76" s="29"/>
      <c r="L76" s="71"/>
      <c r="M76" s="71"/>
      <c r="N76" s="71"/>
      <c r="O76" s="71"/>
      <c r="P76" s="134"/>
      <c r="Q76" s="28"/>
      <c r="R76" s="137"/>
      <c r="S76" s="71"/>
      <c r="T76" s="71"/>
      <c r="U76" s="71"/>
      <c r="V76" s="71"/>
      <c r="W76" s="65"/>
      <c r="X76" s="28"/>
      <c r="Y76" s="29"/>
      <c r="Z76" s="71"/>
      <c r="AA76" s="72"/>
      <c r="AB76" s="178"/>
      <c r="AC76" s="193"/>
      <c r="AD76" s="63"/>
      <c r="AE76" s="3"/>
      <c r="AF76" s="4"/>
      <c r="AG76" s="4"/>
      <c r="AH76" s="4"/>
      <c r="AI76" s="4"/>
      <c r="AJ76" s="4"/>
      <c r="AK76" s="4"/>
      <c r="AL76" s="4"/>
      <c r="AM76" s="4"/>
      <c r="AN76" s="4"/>
      <c r="AO76" s="4"/>
    </row>
    <row r="77" spans="1:41" hidden="1" x14ac:dyDescent="0.25">
      <c r="A77" s="133"/>
      <c r="B77" s="10"/>
      <c r="C77" s="28"/>
      <c r="D77" s="29"/>
      <c r="E77" s="71"/>
      <c r="F77" s="71"/>
      <c r="G77" s="71"/>
      <c r="H77" s="71"/>
      <c r="I77" s="65"/>
      <c r="J77" s="28"/>
      <c r="K77" s="29"/>
      <c r="L77" s="71"/>
      <c r="M77" s="71"/>
      <c r="N77" s="71"/>
      <c r="O77" s="71"/>
      <c r="P77" s="134"/>
      <c r="Q77" s="28"/>
      <c r="R77" s="137"/>
      <c r="S77" s="71"/>
      <c r="T77" s="71"/>
      <c r="U77" s="71"/>
      <c r="V77" s="71"/>
      <c r="W77" s="65"/>
      <c r="X77" s="28"/>
      <c r="Y77" s="29"/>
      <c r="Z77" s="71"/>
      <c r="AA77" s="72"/>
      <c r="AB77" s="178"/>
      <c r="AC77" s="193"/>
      <c r="AD77" s="63"/>
      <c r="AE77" s="3"/>
      <c r="AF77" s="4"/>
      <c r="AG77" s="4"/>
      <c r="AH77" s="4"/>
      <c r="AI77" s="4"/>
      <c r="AJ77" s="4"/>
      <c r="AK77" s="4"/>
      <c r="AL77" s="4"/>
      <c r="AM77" s="4"/>
      <c r="AN77" s="4"/>
      <c r="AO77" s="4"/>
    </row>
    <row r="78" spans="1:41" hidden="1" x14ac:dyDescent="0.25">
      <c r="A78" s="133"/>
      <c r="B78" s="10"/>
      <c r="C78" s="28"/>
      <c r="D78" s="29"/>
      <c r="E78" s="71"/>
      <c r="F78" s="71"/>
      <c r="G78" s="71"/>
      <c r="H78" s="71"/>
      <c r="I78" s="65"/>
      <c r="J78" s="28"/>
      <c r="K78" s="29"/>
      <c r="L78" s="71"/>
      <c r="M78" s="71"/>
      <c r="N78" s="71"/>
      <c r="O78" s="71"/>
      <c r="P78" s="134"/>
      <c r="Q78" s="28"/>
      <c r="R78" s="137"/>
      <c r="S78" s="71"/>
      <c r="T78" s="71"/>
      <c r="U78" s="71"/>
      <c r="V78" s="71"/>
      <c r="W78" s="65"/>
      <c r="X78" s="28"/>
      <c r="Y78" s="29"/>
      <c r="Z78" s="71"/>
      <c r="AA78" s="72"/>
      <c r="AB78" s="178"/>
      <c r="AC78" s="193"/>
      <c r="AD78" s="63"/>
      <c r="AE78" s="3"/>
      <c r="AF78" s="4"/>
      <c r="AG78" s="4"/>
      <c r="AH78" s="4"/>
      <c r="AI78" s="4"/>
      <c r="AJ78" s="4"/>
      <c r="AK78" s="4"/>
      <c r="AL78" s="4"/>
      <c r="AM78" s="4"/>
      <c r="AN78" s="4"/>
      <c r="AO78" s="4"/>
    </row>
    <row r="79" spans="1:41" hidden="1" x14ac:dyDescent="0.25">
      <c r="A79" s="133"/>
      <c r="B79" s="10"/>
      <c r="C79" s="28"/>
      <c r="D79" s="29"/>
      <c r="E79" s="71"/>
      <c r="F79" s="71"/>
      <c r="G79" s="71"/>
      <c r="H79" s="71"/>
      <c r="I79" s="65"/>
      <c r="J79" s="28"/>
      <c r="K79" s="29"/>
      <c r="L79" s="71"/>
      <c r="M79" s="71"/>
      <c r="N79" s="71"/>
      <c r="O79" s="71"/>
      <c r="P79" s="134"/>
      <c r="Q79" s="28"/>
      <c r="R79" s="137"/>
      <c r="S79" s="71"/>
      <c r="T79" s="71"/>
      <c r="U79" s="71"/>
      <c r="V79" s="71"/>
      <c r="W79" s="65"/>
      <c r="X79" s="28"/>
      <c r="Y79" s="29"/>
      <c r="Z79" s="71"/>
      <c r="AA79" s="72"/>
      <c r="AB79" s="178"/>
      <c r="AC79" s="193"/>
      <c r="AD79" s="63"/>
      <c r="AE79" s="3"/>
      <c r="AF79" s="4"/>
      <c r="AG79" s="4"/>
      <c r="AH79" s="4"/>
      <c r="AI79" s="4"/>
      <c r="AJ79" s="4"/>
      <c r="AK79" s="4"/>
      <c r="AL79" s="4"/>
      <c r="AM79" s="4"/>
      <c r="AN79" s="4"/>
      <c r="AO79" s="4"/>
    </row>
    <row r="80" spans="1:41" hidden="1" x14ac:dyDescent="0.25">
      <c r="A80" s="133"/>
      <c r="B80" s="10"/>
      <c r="C80" s="28"/>
      <c r="D80" s="29"/>
      <c r="E80" s="71"/>
      <c r="F80" s="71"/>
      <c r="G80" s="71"/>
      <c r="H80" s="71"/>
      <c r="I80" s="65"/>
      <c r="J80" s="28"/>
      <c r="K80" s="29"/>
      <c r="L80" s="71"/>
      <c r="M80" s="71"/>
      <c r="N80" s="71"/>
      <c r="O80" s="71"/>
      <c r="P80" s="134"/>
      <c r="Q80" s="28"/>
      <c r="R80" s="137"/>
      <c r="S80" s="71"/>
      <c r="T80" s="71"/>
      <c r="U80" s="71"/>
      <c r="V80" s="71"/>
      <c r="W80" s="65"/>
      <c r="X80" s="28"/>
      <c r="Y80" s="29"/>
      <c r="Z80" s="71"/>
      <c r="AA80" s="72"/>
      <c r="AB80" s="178"/>
      <c r="AC80" s="193"/>
      <c r="AD80" s="63"/>
      <c r="AE80" s="3"/>
      <c r="AF80" s="4"/>
      <c r="AG80" s="4"/>
      <c r="AH80" s="4"/>
      <c r="AI80" s="4"/>
      <c r="AJ80" s="4"/>
      <c r="AK80" s="4"/>
      <c r="AL80" s="4"/>
      <c r="AM80" s="4"/>
      <c r="AN80" s="4"/>
      <c r="AO80" s="4"/>
    </row>
    <row r="81" spans="1:41" hidden="1" x14ac:dyDescent="0.25">
      <c r="A81" s="133"/>
      <c r="B81" s="10"/>
      <c r="C81" s="28"/>
      <c r="D81" s="29"/>
      <c r="E81" s="71"/>
      <c r="F81" s="71"/>
      <c r="G81" s="71"/>
      <c r="H81" s="71"/>
      <c r="I81" s="65"/>
      <c r="J81" s="28"/>
      <c r="K81" s="29"/>
      <c r="L81" s="71"/>
      <c r="M81" s="71"/>
      <c r="N81" s="71"/>
      <c r="O81" s="71"/>
      <c r="P81" s="134"/>
      <c r="Q81" s="28"/>
      <c r="R81" s="137"/>
      <c r="S81" s="71"/>
      <c r="T81" s="71"/>
      <c r="U81" s="71"/>
      <c r="V81" s="71"/>
      <c r="W81" s="65"/>
      <c r="X81" s="28"/>
      <c r="Y81" s="29"/>
      <c r="Z81" s="71"/>
      <c r="AA81" s="72"/>
      <c r="AB81" s="178"/>
      <c r="AC81" s="193"/>
      <c r="AD81" s="63"/>
      <c r="AE81" s="63"/>
      <c r="AF81" s="4"/>
      <c r="AG81" s="4"/>
      <c r="AH81" s="4"/>
      <c r="AI81" s="4"/>
      <c r="AJ81" s="4"/>
      <c r="AK81" s="4"/>
      <c r="AL81" s="4"/>
      <c r="AM81" s="4"/>
      <c r="AN81" s="4"/>
      <c r="AO81" s="4"/>
    </row>
    <row r="82" spans="1:41" hidden="1" x14ac:dyDescent="0.25">
      <c r="A82" s="133"/>
      <c r="B82" s="10"/>
      <c r="C82" s="28"/>
      <c r="D82" s="29"/>
      <c r="E82" s="71"/>
      <c r="F82" s="71"/>
      <c r="G82" s="71"/>
      <c r="H82" s="71"/>
      <c r="I82" s="65"/>
      <c r="J82" s="28"/>
      <c r="K82" s="29"/>
      <c r="L82" s="71"/>
      <c r="M82" s="71"/>
      <c r="N82" s="71"/>
      <c r="O82" s="71"/>
      <c r="P82" s="134"/>
      <c r="Q82" s="28"/>
      <c r="R82" s="137"/>
      <c r="S82" s="71"/>
      <c r="T82" s="71"/>
      <c r="U82" s="71"/>
      <c r="V82" s="71"/>
      <c r="W82" s="65"/>
      <c r="X82" s="28"/>
      <c r="Y82" s="29"/>
      <c r="Z82" s="71"/>
      <c r="AA82" s="72"/>
      <c r="AB82" s="178"/>
      <c r="AC82" s="193"/>
      <c r="AD82" s="63"/>
      <c r="AE82" s="3"/>
      <c r="AF82" s="4"/>
      <c r="AG82" s="4"/>
      <c r="AH82" s="4"/>
      <c r="AI82" s="4"/>
      <c r="AJ82" s="4"/>
      <c r="AK82" s="4"/>
      <c r="AL82" s="4"/>
      <c r="AM82" s="4"/>
      <c r="AN82" s="4"/>
      <c r="AO82" s="4"/>
    </row>
    <row r="83" spans="1:41" x14ac:dyDescent="0.25">
      <c r="A83" s="133"/>
      <c r="B83" s="10"/>
      <c r="C83" s="28"/>
      <c r="D83" s="29"/>
      <c r="E83" s="71"/>
      <c r="F83" s="71"/>
      <c r="G83" s="71"/>
      <c r="H83" s="71"/>
      <c r="I83" s="65"/>
      <c r="J83" s="28"/>
      <c r="K83" s="29"/>
      <c r="L83" s="71"/>
      <c r="M83" s="71"/>
      <c r="N83" s="71"/>
      <c r="O83" s="71"/>
      <c r="P83" s="134"/>
      <c r="Q83" s="28"/>
      <c r="R83" s="137"/>
      <c r="S83" s="71"/>
      <c r="T83" s="71"/>
      <c r="U83" s="71"/>
      <c r="V83" s="71"/>
      <c r="W83" s="65"/>
      <c r="X83" s="28"/>
      <c r="Y83" s="29"/>
      <c r="Z83" s="71"/>
      <c r="AA83" s="72"/>
      <c r="AB83" s="178"/>
      <c r="AC83" s="193"/>
      <c r="AD83" s="63"/>
      <c r="AE83" s="3"/>
      <c r="AF83" s="4"/>
      <c r="AG83" s="4"/>
      <c r="AH83" s="4"/>
      <c r="AI83" s="4"/>
      <c r="AJ83" s="4"/>
      <c r="AK83" s="4"/>
      <c r="AL83" s="4"/>
      <c r="AM83" s="4"/>
      <c r="AN83" s="4"/>
      <c r="AO83" s="4"/>
    </row>
    <row r="84" spans="1:41" x14ac:dyDescent="0.25">
      <c r="A84" s="110"/>
      <c r="B84" s="10"/>
      <c r="C84" s="28"/>
      <c r="D84" s="29"/>
      <c r="E84" s="71"/>
      <c r="F84" s="71"/>
      <c r="G84" s="71"/>
      <c r="H84" s="71"/>
      <c r="I84" s="65"/>
      <c r="J84" s="28"/>
      <c r="K84" s="29"/>
      <c r="L84" s="71"/>
      <c r="M84" s="71"/>
      <c r="N84" s="71"/>
      <c r="O84" s="71"/>
      <c r="P84" s="65"/>
      <c r="Q84" s="28"/>
      <c r="R84" s="137"/>
      <c r="S84" s="71"/>
      <c r="T84" s="71"/>
      <c r="U84" s="71"/>
      <c r="V84" s="71"/>
      <c r="W84" s="65"/>
      <c r="X84" s="28"/>
      <c r="Y84" s="29"/>
      <c r="Z84" s="71"/>
      <c r="AA84" s="72"/>
      <c r="AB84" s="178"/>
      <c r="AC84" s="193"/>
      <c r="AD84" s="63"/>
      <c r="AE84" s="3"/>
      <c r="AF84" s="4"/>
      <c r="AG84" s="4"/>
      <c r="AH84" s="4"/>
      <c r="AI84" s="4"/>
      <c r="AJ84" s="4"/>
      <c r="AK84" s="4"/>
      <c r="AL84" s="4"/>
      <c r="AM84" s="4"/>
      <c r="AN84" s="4"/>
      <c r="AO84" s="4"/>
    </row>
    <row r="85" spans="1:41" x14ac:dyDescent="0.25">
      <c r="A85" s="101">
        <f>SUM(B85,I85,P85,W85)</f>
        <v>7</v>
      </c>
      <c r="B85" s="30">
        <f>COUNTA(B72:B84)</f>
        <v>2</v>
      </c>
      <c r="C85" s="28"/>
      <c r="D85" s="29"/>
      <c r="E85" s="71"/>
      <c r="F85" s="71"/>
      <c r="G85" s="71"/>
      <c r="H85" s="71"/>
      <c r="I85" s="73">
        <f>COUNTA(I72:I84)</f>
        <v>1</v>
      </c>
      <c r="J85" s="28"/>
      <c r="K85" s="29"/>
      <c r="L85" s="71"/>
      <c r="M85" s="71"/>
      <c r="N85" s="71"/>
      <c r="O85" s="71"/>
      <c r="P85" s="73">
        <f>COUNTA(P72:P84)</f>
        <v>0</v>
      </c>
      <c r="Q85" s="28"/>
      <c r="R85" s="137"/>
      <c r="S85" s="71"/>
      <c r="T85" s="71"/>
      <c r="U85" s="71"/>
      <c r="V85" s="71"/>
      <c r="W85" s="73">
        <f>COUNTA(W72:W84)</f>
        <v>4</v>
      </c>
      <c r="X85" s="28"/>
      <c r="Y85" s="29"/>
      <c r="Z85" s="71"/>
      <c r="AA85" s="72"/>
      <c r="AB85" s="178"/>
      <c r="AC85" s="193"/>
      <c r="AD85" s="63"/>
      <c r="AE85" s="3"/>
      <c r="AF85" s="4"/>
      <c r="AG85" s="4"/>
      <c r="AH85" s="4"/>
      <c r="AI85" s="4"/>
      <c r="AJ85" s="4"/>
      <c r="AK85" s="4"/>
      <c r="AL85" s="4"/>
      <c r="AM85" s="4"/>
      <c r="AN85" s="4"/>
      <c r="AO85" s="4"/>
    </row>
    <row r="86" spans="1:41" ht="15.75" thickBot="1" x14ac:dyDescent="0.3">
      <c r="A86" s="102">
        <f>SUM(B86,I86,P86,W86)</f>
        <v>2229.6999999999998</v>
      </c>
      <c r="B86" s="33">
        <f>SUM(B72:B84)</f>
        <v>603.1</v>
      </c>
      <c r="C86" s="28"/>
      <c r="D86" s="29"/>
      <c r="E86" s="71"/>
      <c r="F86" s="71"/>
      <c r="G86" s="71"/>
      <c r="H86" s="71"/>
      <c r="I86" s="33">
        <f>SUM(I72:I84)</f>
        <v>115.5</v>
      </c>
      <c r="J86" s="28"/>
      <c r="K86" s="29"/>
      <c r="L86" s="71"/>
      <c r="M86" s="71"/>
      <c r="N86" s="71"/>
      <c r="O86" s="71"/>
      <c r="P86" s="33">
        <f>SUM(P72:P84)</f>
        <v>0</v>
      </c>
      <c r="Q86" s="28"/>
      <c r="R86" s="138"/>
      <c r="S86" s="71"/>
      <c r="T86" s="71"/>
      <c r="U86" s="71"/>
      <c r="V86" s="71"/>
      <c r="W86" s="33">
        <f>SUM(W72:W84)</f>
        <v>1511.1</v>
      </c>
      <c r="X86" s="28"/>
      <c r="Y86" s="29"/>
      <c r="Z86" s="71"/>
      <c r="AA86" s="72"/>
      <c r="AB86" s="178"/>
      <c r="AC86" s="193"/>
      <c r="AD86" s="63"/>
      <c r="AE86" s="3"/>
      <c r="AF86" s="4"/>
      <c r="AG86" s="4"/>
      <c r="AH86" s="4"/>
      <c r="AI86" s="4"/>
      <c r="AJ86" s="4"/>
      <c r="AK86" s="4"/>
      <c r="AL86" s="4"/>
      <c r="AM86" s="4"/>
      <c r="AN86" s="4"/>
      <c r="AO86" s="4"/>
    </row>
    <row r="87" spans="1:41" ht="15.75" thickBot="1" x14ac:dyDescent="0.3">
      <c r="A87" s="103"/>
      <c r="B87" s="5" t="s">
        <v>26</v>
      </c>
      <c r="C87" s="6" t="s">
        <v>8</v>
      </c>
      <c r="D87" s="67" t="s">
        <v>9</v>
      </c>
      <c r="E87" s="68"/>
      <c r="F87" s="68"/>
      <c r="G87" s="68"/>
      <c r="H87" s="68"/>
      <c r="I87" s="5" t="s">
        <v>26</v>
      </c>
      <c r="J87" s="6" t="s">
        <v>8</v>
      </c>
      <c r="K87" s="67" t="s">
        <v>9</v>
      </c>
      <c r="L87" s="68"/>
      <c r="M87" s="68"/>
      <c r="N87" s="68"/>
      <c r="O87" s="68"/>
      <c r="P87" s="5" t="s">
        <v>26</v>
      </c>
      <c r="Q87" s="6" t="s">
        <v>8</v>
      </c>
      <c r="R87" s="67" t="s">
        <v>9</v>
      </c>
      <c r="S87" s="68"/>
      <c r="T87" s="68"/>
      <c r="U87" s="68"/>
      <c r="V87" s="68"/>
      <c r="W87" s="5" t="s">
        <v>26</v>
      </c>
      <c r="X87" s="6" t="s">
        <v>8</v>
      </c>
      <c r="Y87" s="67" t="s">
        <v>9</v>
      </c>
      <c r="Z87" s="68"/>
      <c r="AA87" s="69"/>
      <c r="AB87" s="178"/>
      <c r="AC87" s="193"/>
      <c r="AD87" s="63"/>
      <c r="AE87" s="3"/>
      <c r="AF87" s="4"/>
      <c r="AG87" s="4"/>
      <c r="AH87" s="4"/>
      <c r="AI87" s="4"/>
      <c r="AJ87" s="4"/>
      <c r="AK87" s="4"/>
      <c r="AL87" s="4"/>
      <c r="AM87" s="4"/>
      <c r="AN87" s="4"/>
      <c r="AO87" s="4"/>
    </row>
    <row r="88" spans="1:41" ht="15.75" thickTop="1" x14ac:dyDescent="0.25">
      <c r="A88" s="99" t="s">
        <v>5</v>
      </c>
      <c r="B88" s="10">
        <v>103.2</v>
      </c>
      <c r="C88" s="12">
        <v>44825</v>
      </c>
      <c r="D88" s="21" t="s">
        <v>65</v>
      </c>
      <c r="E88" s="71"/>
      <c r="F88" s="71"/>
      <c r="G88" s="71"/>
      <c r="H88" s="71"/>
      <c r="I88" s="159">
        <v>135.6</v>
      </c>
      <c r="J88" s="12">
        <v>44824</v>
      </c>
      <c r="K88" s="21" t="s">
        <v>57</v>
      </c>
      <c r="L88" s="241"/>
      <c r="M88" s="241"/>
      <c r="N88" s="187"/>
      <c r="O88" s="192"/>
      <c r="P88" s="65"/>
      <c r="Q88" s="12"/>
      <c r="R88" s="21"/>
      <c r="S88" s="71"/>
      <c r="T88" s="71"/>
      <c r="U88" s="71"/>
      <c r="V88" s="71"/>
      <c r="W88" s="141"/>
      <c r="X88" s="12"/>
      <c r="Y88" s="21"/>
      <c r="Z88" s="71"/>
      <c r="AA88" s="72"/>
      <c r="AB88" s="178"/>
      <c r="AC88" s="193"/>
      <c r="AD88" s="63"/>
      <c r="AE88" s="3"/>
      <c r="AF88" s="4"/>
      <c r="AG88" s="4"/>
      <c r="AH88" s="4"/>
      <c r="AI88" s="4"/>
      <c r="AJ88" s="4"/>
      <c r="AK88" s="4"/>
      <c r="AL88" s="4"/>
      <c r="AM88" s="4"/>
      <c r="AN88" s="4"/>
      <c r="AO88" s="4"/>
    </row>
    <row r="89" spans="1:41" x14ac:dyDescent="0.25">
      <c r="A89" s="106"/>
      <c r="B89" s="10"/>
      <c r="C89" s="12"/>
      <c r="D89" s="21"/>
      <c r="E89" s="71"/>
      <c r="F89" s="71"/>
      <c r="G89" s="71"/>
      <c r="H89" s="71"/>
      <c r="I89" s="65"/>
      <c r="J89" s="12"/>
      <c r="K89" s="21"/>
      <c r="L89" s="71"/>
      <c r="M89" s="71"/>
      <c r="N89" s="71"/>
      <c r="O89" s="71"/>
      <c r="P89" s="65"/>
      <c r="Q89" s="12"/>
      <c r="R89" s="21"/>
      <c r="S89" s="71"/>
      <c r="T89" s="71"/>
      <c r="U89" s="71"/>
      <c r="V89" s="71"/>
      <c r="W89" s="141"/>
      <c r="X89" s="12"/>
      <c r="Y89" s="21"/>
      <c r="Z89" s="71"/>
      <c r="AA89" s="72"/>
      <c r="AB89" s="178"/>
      <c r="AC89" s="193"/>
      <c r="AD89" s="63"/>
      <c r="AE89" s="3"/>
      <c r="AF89" s="4"/>
      <c r="AG89" s="4"/>
      <c r="AH89" s="4"/>
      <c r="AI89" s="4"/>
      <c r="AJ89" s="4"/>
      <c r="AK89" s="4"/>
      <c r="AL89" s="4"/>
      <c r="AM89" s="4"/>
      <c r="AN89" s="4"/>
      <c r="AO89" s="4"/>
    </row>
    <row r="90" spans="1:41" x14ac:dyDescent="0.25">
      <c r="A90" s="106"/>
      <c r="B90" s="10"/>
      <c r="C90" s="12"/>
      <c r="D90" s="21"/>
      <c r="E90" s="71"/>
      <c r="F90" s="71"/>
      <c r="G90" s="71"/>
      <c r="H90" s="71"/>
      <c r="I90" s="65"/>
      <c r="J90" s="12"/>
      <c r="K90" s="21"/>
      <c r="L90" s="71"/>
      <c r="M90" s="71"/>
      <c r="N90" s="71"/>
      <c r="O90" s="71"/>
      <c r="P90" s="65"/>
      <c r="Q90" s="12"/>
      <c r="R90" s="21"/>
      <c r="S90" s="71"/>
      <c r="T90" s="71"/>
      <c r="U90" s="71"/>
      <c r="V90" s="71"/>
      <c r="W90" s="131"/>
      <c r="X90" s="12"/>
      <c r="Y90" s="21"/>
      <c r="Z90" s="71"/>
      <c r="AA90" s="72"/>
      <c r="AB90" s="178"/>
      <c r="AC90" s="193"/>
      <c r="AD90" s="63"/>
      <c r="AE90" s="3"/>
      <c r="AF90" s="4"/>
      <c r="AG90" s="4"/>
      <c r="AH90" s="4"/>
      <c r="AI90" s="4"/>
      <c r="AJ90" s="4"/>
      <c r="AK90" s="4"/>
      <c r="AL90" s="4"/>
      <c r="AM90" s="4"/>
      <c r="AN90" s="4"/>
      <c r="AO90" s="4"/>
    </row>
    <row r="91" spans="1:41" x14ac:dyDescent="0.25">
      <c r="A91" s="100"/>
      <c r="B91" s="10"/>
      <c r="C91" s="12"/>
      <c r="D91" s="21"/>
      <c r="E91" s="71"/>
      <c r="F91" s="71"/>
      <c r="G91" s="71"/>
      <c r="H91" s="71"/>
      <c r="I91" s="65"/>
      <c r="J91" s="12"/>
      <c r="K91" s="21"/>
      <c r="L91" s="71"/>
      <c r="M91" s="71"/>
      <c r="N91" s="71"/>
      <c r="O91" s="71"/>
      <c r="P91" s="65"/>
      <c r="Q91" s="12"/>
      <c r="R91" s="21"/>
      <c r="S91" s="71"/>
      <c r="T91" s="71"/>
      <c r="U91" s="71"/>
      <c r="V91" s="71"/>
      <c r="W91" s="65"/>
      <c r="X91" s="12"/>
      <c r="Y91" s="21"/>
      <c r="Z91" s="71"/>
      <c r="AA91" s="72"/>
      <c r="AB91" s="178"/>
      <c r="AC91" s="193"/>
      <c r="AD91" s="63"/>
      <c r="AE91" s="3"/>
      <c r="AF91" s="4"/>
      <c r="AG91" s="4"/>
      <c r="AH91" s="4"/>
      <c r="AI91" s="4"/>
      <c r="AJ91" s="4"/>
      <c r="AK91" s="4"/>
      <c r="AL91" s="4"/>
      <c r="AM91" s="4"/>
      <c r="AN91" s="4"/>
      <c r="AO91" s="4"/>
    </row>
    <row r="92" spans="1:41" x14ac:dyDescent="0.25">
      <c r="A92" s="100"/>
      <c r="B92" s="10"/>
      <c r="C92" s="28"/>
      <c r="D92" s="29"/>
      <c r="E92" s="71"/>
      <c r="F92" s="71"/>
      <c r="G92" s="71"/>
      <c r="H92" s="71"/>
      <c r="I92" s="65"/>
      <c r="J92" s="28"/>
      <c r="K92" s="29"/>
      <c r="L92" s="71"/>
      <c r="M92" s="71"/>
      <c r="N92" s="71"/>
      <c r="O92" s="71"/>
      <c r="P92" s="65"/>
      <c r="Q92" s="28"/>
      <c r="R92" s="29"/>
      <c r="S92" s="71"/>
      <c r="T92" s="71"/>
      <c r="U92" s="71"/>
      <c r="V92" s="71"/>
      <c r="W92" s="65"/>
      <c r="X92" s="28"/>
      <c r="Y92" s="29"/>
      <c r="Z92" s="71"/>
      <c r="AA92" s="72"/>
      <c r="AB92" s="178"/>
      <c r="AC92" s="193"/>
      <c r="AD92" s="63"/>
      <c r="AE92" s="3"/>
      <c r="AF92" s="4"/>
      <c r="AG92" s="4"/>
      <c r="AH92" s="4"/>
      <c r="AI92" s="4"/>
      <c r="AJ92" s="4"/>
      <c r="AK92" s="4"/>
      <c r="AL92" s="4"/>
      <c r="AM92" s="4"/>
      <c r="AN92" s="4"/>
      <c r="AO92" s="4"/>
    </row>
    <row r="93" spans="1:41" x14ac:dyDescent="0.25">
      <c r="A93" s="101">
        <f>SUM(B93,I93,P93,W93)</f>
        <v>2</v>
      </c>
      <c r="B93" s="30">
        <f>COUNTA(B88:B92)</f>
        <v>1</v>
      </c>
      <c r="C93" s="28"/>
      <c r="D93" s="29"/>
      <c r="E93" s="71"/>
      <c r="F93" s="71"/>
      <c r="G93" s="71"/>
      <c r="H93" s="71"/>
      <c r="I93" s="73">
        <f>COUNTA(I88:I92)</f>
        <v>1</v>
      </c>
      <c r="J93" s="28"/>
      <c r="K93" s="29"/>
      <c r="L93" s="71"/>
      <c r="M93" s="71"/>
      <c r="N93" s="71"/>
      <c r="O93" s="71"/>
      <c r="P93" s="73">
        <f>COUNTA(P88:P92)</f>
        <v>0</v>
      </c>
      <c r="Q93" s="28"/>
      <c r="R93" s="29"/>
      <c r="S93" s="71"/>
      <c r="T93" s="71"/>
      <c r="U93" s="71"/>
      <c r="V93" s="71"/>
      <c r="W93" s="73">
        <f>COUNTA(W88:W92)</f>
        <v>0</v>
      </c>
      <c r="X93" s="28"/>
      <c r="Y93" s="29"/>
      <c r="Z93" s="71"/>
      <c r="AA93" s="72"/>
      <c r="AB93" s="178"/>
      <c r="AC93" s="193"/>
      <c r="AD93" s="63"/>
      <c r="AE93" s="3"/>
      <c r="AF93" s="4"/>
      <c r="AG93" s="4"/>
      <c r="AH93" s="4"/>
      <c r="AI93" s="4"/>
      <c r="AJ93" s="4"/>
      <c r="AK93" s="4"/>
      <c r="AL93" s="4"/>
      <c r="AM93" s="4"/>
      <c r="AN93" s="4"/>
      <c r="AO93" s="4"/>
    </row>
    <row r="94" spans="1:41" ht="15.75" thickBot="1" x14ac:dyDescent="0.3">
      <c r="A94" s="102">
        <f>SUM(B94,I94,P94,W94)</f>
        <v>238.8</v>
      </c>
      <c r="B94" s="74">
        <f>SUM(B88:B91)</f>
        <v>103.2</v>
      </c>
      <c r="C94" s="28"/>
      <c r="D94" s="29"/>
      <c r="E94" s="71"/>
      <c r="F94" s="71"/>
      <c r="G94" s="71"/>
      <c r="H94" s="71"/>
      <c r="I94" s="74">
        <f>SUM(I88:I91)</f>
        <v>135.6</v>
      </c>
      <c r="J94" s="28"/>
      <c r="K94" s="29"/>
      <c r="L94" s="71"/>
      <c r="M94" s="71"/>
      <c r="N94" s="71"/>
      <c r="O94" s="71"/>
      <c r="P94" s="74">
        <f>SUM(P88:P91)</f>
        <v>0</v>
      </c>
      <c r="Q94" s="28"/>
      <c r="R94" s="29"/>
      <c r="S94" s="71"/>
      <c r="T94" s="71"/>
      <c r="U94" s="71"/>
      <c r="V94" s="71"/>
      <c r="W94" s="74">
        <f>SUM(W88:W92)</f>
        <v>0</v>
      </c>
      <c r="X94" s="28"/>
      <c r="Y94" s="29"/>
      <c r="Z94" s="71"/>
      <c r="AA94" s="72"/>
      <c r="AB94" s="178"/>
      <c r="AC94" s="193"/>
      <c r="AD94" s="63"/>
      <c r="AE94" s="3"/>
      <c r="AF94" s="4"/>
      <c r="AG94" s="4"/>
      <c r="AH94" s="4"/>
      <c r="AI94" s="4"/>
      <c r="AJ94" s="4"/>
      <c r="AK94" s="4"/>
      <c r="AL94" s="4"/>
      <c r="AM94" s="4"/>
      <c r="AN94" s="4"/>
      <c r="AO94" s="4"/>
    </row>
    <row r="95" spans="1:41" ht="15.75" thickBot="1" x14ac:dyDescent="0.3">
      <c r="A95" s="107"/>
      <c r="B95" s="5" t="s">
        <v>26</v>
      </c>
      <c r="C95" s="6" t="s">
        <v>8</v>
      </c>
      <c r="D95" s="67" t="s">
        <v>9</v>
      </c>
      <c r="E95" s="68"/>
      <c r="F95" s="68"/>
      <c r="G95" s="68"/>
      <c r="H95" s="68"/>
      <c r="I95" s="5" t="s">
        <v>26</v>
      </c>
      <c r="J95" s="6" t="s">
        <v>8</v>
      </c>
      <c r="K95" s="67" t="s">
        <v>9</v>
      </c>
      <c r="L95" s="68"/>
      <c r="M95" s="68"/>
      <c r="N95" s="68"/>
      <c r="O95" s="68"/>
      <c r="P95" s="5" t="s">
        <v>26</v>
      </c>
      <c r="Q95" s="6" t="s">
        <v>8</v>
      </c>
      <c r="R95" s="67" t="s">
        <v>9</v>
      </c>
      <c r="S95" s="75"/>
      <c r="T95" s="75"/>
      <c r="U95" s="75"/>
      <c r="V95" s="75"/>
      <c r="W95" s="5" t="s">
        <v>26</v>
      </c>
      <c r="X95" s="6" t="s">
        <v>8</v>
      </c>
      <c r="Y95" s="67" t="s">
        <v>9</v>
      </c>
      <c r="Z95" s="75"/>
      <c r="AA95" s="181"/>
      <c r="AB95" s="178"/>
      <c r="AC95" s="193"/>
      <c r="AD95" s="63"/>
      <c r="AE95" s="3"/>
      <c r="AF95" s="4"/>
      <c r="AG95" s="4"/>
      <c r="AH95" s="4"/>
      <c r="AI95" s="4"/>
      <c r="AJ95" s="4"/>
      <c r="AK95" s="4"/>
      <c r="AL95" s="4"/>
      <c r="AM95" s="4"/>
      <c r="AN95" s="4"/>
      <c r="AO95" s="4"/>
    </row>
    <row r="96" spans="1:41" ht="15.75" thickTop="1" x14ac:dyDescent="0.25">
      <c r="A96" s="108" t="s">
        <v>20</v>
      </c>
      <c r="B96" s="11"/>
      <c r="C96" s="12"/>
      <c r="D96" s="21"/>
      <c r="E96" s="71"/>
      <c r="F96" s="71"/>
      <c r="G96" s="71"/>
      <c r="H96" s="71"/>
      <c r="I96" s="15"/>
      <c r="J96" s="12"/>
      <c r="K96" s="21"/>
      <c r="L96" s="71"/>
      <c r="M96" s="71"/>
      <c r="N96" s="71"/>
      <c r="O96" s="71"/>
      <c r="P96" s="15">
        <v>65.760000000000005</v>
      </c>
      <c r="Q96" s="76">
        <v>44830</v>
      </c>
      <c r="R96" s="45" t="s">
        <v>83</v>
      </c>
      <c r="S96" s="71"/>
      <c r="T96" s="71"/>
      <c r="U96" s="71"/>
      <c r="V96" s="71"/>
      <c r="W96" s="77"/>
      <c r="X96" s="78"/>
      <c r="Y96" s="71"/>
      <c r="Z96" s="71"/>
      <c r="AA96" s="72"/>
      <c r="AB96" s="178"/>
      <c r="AC96" s="193"/>
      <c r="AD96" s="63"/>
      <c r="AE96" s="3"/>
      <c r="AF96" s="4"/>
      <c r="AG96" s="4"/>
      <c r="AH96" s="4"/>
      <c r="AI96" s="4"/>
      <c r="AJ96" s="4"/>
      <c r="AK96" s="4"/>
      <c r="AL96" s="4"/>
      <c r="AM96" s="4"/>
      <c r="AN96" s="4"/>
      <c r="AO96" s="4"/>
    </row>
    <row r="97" spans="1:41" x14ac:dyDescent="0.25">
      <c r="A97" s="106"/>
      <c r="B97" s="11"/>
      <c r="C97" s="12"/>
      <c r="D97" s="21"/>
      <c r="E97" s="71"/>
      <c r="F97" s="71"/>
      <c r="G97" s="71"/>
      <c r="H97" s="71"/>
      <c r="I97" s="15"/>
      <c r="J97" s="12"/>
      <c r="K97" s="21"/>
      <c r="L97" s="71"/>
      <c r="M97" s="71"/>
      <c r="N97" s="71"/>
      <c r="O97" s="71"/>
      <c r="P97" s="15"/>
      <c r="Q97" s="28"/>
      <c r="R97" s="29"/>
      <c r="S97" s="71"/>
      <c r="T97" s="71"/>
      <c r="U97" s="71"/>
      <c r="V97" s="71"/>
      <c r="W97" s="77"/>
      <c r="X97" s="79"/>
      <c r="Y97" s="71"/>
      <c r="Z97" s="71"/>
      <c r="AA97" s="72"/>
      <c r="AB97" s="178"/>
      <c r="AC97" s="193"/>
      <c r="AD97" s="63"/>
      <c r="AE97" s="3"/>
      <c r="AF97" s="4"/>
      <c r="AG97" s="4"/>
      <c r="AH97" s="4"/>
      <c r="AI97" s="4"/>
      <c r="AJ97" s="4"/>
      <c r="AK97" s="4"/>
      <c r="AL97" s="4"/>
      <c r="AM97" s="4"/>
      <c r="AN97" s="4"/>
      <c r="AO97" s="4"/>
    </row>
    <row r="98" spans="1:41" x14ac:dyDescent="0.25">
      <c r="A98" s="106"/>
      <c r="B98" s="11"/>
      <c r="C98" s="12"/>
      <c r="D98" s="21"/>
      <c r="E98" s="71"/>
      <c r="F98" s="71"/>
      <c r="G98" s="71"/>
      <c r="H98" s="71"/>
      <c r="I98" s="15"/>
      <c r="J98" s="12"/>
      <c r="K98" s="21"/>
      <c r="L98" s="71"/>
      <c r="M98" s="71"/>
      <c r="N98" s="71"/>
      <c r="O98" s="71"/>
      <c r="P98" s="14"/>
      <c r="Q98" s="28"/>
      <c r="R98" s="44"/>
      <c r="S98" s="71"/>
      <c r="T98" s="71"/>
      <c r="U98" s="71"/>
      <c r="V98" s="71"/>
      <c r="W98" s="77"/>
      <c r="X98" s="79"/>
      <c r="Y98" s="71"/>
      <c r="Z98" s="71"/>
      <c r="AA98" s="72"/>
      <c r="AB98" s="178"/>
      <c r="AC98" s="193"/>
      <c r="AD98" s="63"/>
      <c r="AE98" s="3"/>
      <c r="AF98" s="4"/>
      <c r="AG98" s="4"/>
      <c r="AH98" s="4"/>
      <c r="AI98" s="4"/>
      <c r="AJ98" s="4"/>
      <c r="AK98" s="4"/>
      <c r="AL98" s="4"/>
      <c r="AM98" s="4"/>
      <c r="AN98" s="4"/>
      <c r="AO98" s="4"/>
    </row>
    <row r="99" spans="1:41" x14ac:dyDescent="0.25">
      <c r="A99" s="106"/>
      <c r="B99" s="11"/>
      <c r="C99" s="12"/>
      <c r="D99" s="21"/>
      <c r="E99" s="71"/>
      <c r="F99" s="71"/>
      <c r="G99" s="71"/>
      <c r="H99" s="71"/>
      <c r="I99" s="15"/>
      <c r="J99" s="12"/>
      <c r="K99" s="21"/>
      <c r="L99" s="71"/>
      <c r="M99" s="71"/>
      <c r="N99" s="71"/>
      <c r="O99" s="71"/>
      <c r="P99" s="15"/>
      <c r="Q99" s="28"/>
      <c r="R99" s="44"/>
      <c r="S99" s="71"/>
      <c r="T99" s="71"/>
      <c r="U99" s="71"/>
      <c r="V99" s="71"/>
      <c r="W99" s="77"/>
      <c r="X99" s="79"/>
      <c r="Y99" s="71"/>
      <c r="Z99" s="71"/>
      <c r="AA99" s="72"/>
      <c r="AB99" s="178"/>
      <c r="AC99" s="193"/>
      <c r="AD99" s="63"/>
      <c r="AE99" s="3"/>
      <c r="AF99" s="4"/>
      <c r="AG99" s="4"/>
      <c r="AH99" s="4"/>
      <c r="AI99" s="4"/>
      <c r="AJ99" s="4"/>
      <c r="AK99" s="4"/>
      <c r="AL99" s="4"/>
      <c r="AM99" s="4"/>
      <c r="AN99" s="4"/>
      <c r="AO99" s="4"/>
    </row>
    <row r="100" spans="1:41" x14ac:dyDescent="0.25">
      <c r="A100" s="106"/>
      <c r="B100" s="11"/>
      <c r="C100" s="28"/>
      <c r="D100" s="29"/>
      <c r="E100" s="71"/>
      <c r="F100" s="71"/>
      <c r="G100" s="71"/>
      <c r="H100" s="71"/>
      <c r="I100" s="15"/>
      <c r="J100" s="28"/>
      <c r="K100" s="29"/>
      <c r="L100" s="71"/>
      <c r="M100" s="71"/>
      <c r="N100" s="71"/>
      <c r="O100" s="71"/>
      <c r="P100" s="15"/>
      <c r="Q100" s="28"/>
      <c r="R100" s="29"/>
      <c r="S100" s="71"/>
      <c r="T100" s="71"/>
      <c r="U100" s="71"/>
      <c r="V100" s="71"/>
      <c r="W100" s="77"/>
      <c r="X100" s="79"/>
      <c r="Y100" s="71"/>
      <c r="Z100" s="71"/>
      <c r="AA100" s="72"/>
      <c r="AB100" s="178"/>
      <c r="AC100" s="193"/>
      <c r="AD100" s="63"/>
      <c r="AE100" s="3"/>
      <c r="AF100" s="4"/>
      <c r="AG100" s="4"/>
      <c r="AH100" s="4"/>
      <c r="AI100" s="4"/>
      <c r="AJ100" s="4"/>
      <c r="AK100" s="4"/>
      <c r="AL100" s="4"/>
      <c r="AM100" s="4"/>
      <c r="AN100" s="4"/>
      <c r="AO100" s="4"/>
    </row>
    <row r="101" spans="1:41" x14ac:dyDescent="0.25">
      <c r="A101" s="101">
        <f>SUM(B101,I101,P101,W101)</f>
        <v>1</v>
      </c>
      <c r="B101" s="80">
        <f>COUNTA(B96:B100)</f>
        <v>0</v>
      </c>
      <c r="C101" s="31"/>
      <c r="D101" s="29"/>
      <c r="E101" s="71"/>
      <c r="F101" s="71"/>
      <c r="G101" s="71"/>
      <c r="H101" s="71"/>
      <c r="I101" s="81">
        <f>COUNTA(I96:I100)</f>
        <v>0</v>
      </c>
      <c r="J101" s="31"/>
      <c r="K101" s="29"/>
      <c r="L101" s="71"/>
      <c r="M101" s="71"/>
      <c r="N101" s="71"/>
      <c r="O101" s="71"/>
      <c r="P101" s="81">
        <f>COUNTA(P96:P100)</f>
        <v>1</v>
      </c>
      <c r="Q101" s="31"/>
      <c r="R101" s="29"/>
      <c r="S101" s="71"/>
      <c r="T101" s="71"/>
      <c r="U101" s="71"/>
      <c r="V101" s="71"/>
      <c r="W101" s="82">
        <f>COUNTA(W96:W100)</f>
        <v>0</v>
      </c>
      <c r="X101" s="71"/>
      <c r="Y101" s="71"/>
      <c r="Z101" s="71"/>
      <c r="AA101" s="72"/>
      <c r="AB101" s="178"/>
      <c r="AC101" s="193"/>
      <c r="AD101" s="63"/>
      <c r="AE101" s="3"/>
      <c r="AF101" s="4"/>
      <c r="AG101" s="4"/>
      <c r="AH101" s="4"/>
      <c r="AI101" s="4"/>
      <c r="AJ101" s="4"/>
      <c r="AK101" s="4"/>
      <c r="AL101" s="4"/>
      <c r="AM101" s="4"/>
      <c r="AN101" s="4"/>
      <c r="AO101" s="4"/>
    </row>
    <row r="102" spans="1:41" x14ac:dyDescent="0.25">
      <c r="A102" s="102">
        <f>SUM(B102,I102,P102,W102)</f>
        <v>65.760000000000005</v>
      </c>
      <c r="B102" s="83">
        <f>SUM(B96:B100)</f>
        <v>0</v>
      </c>
      <c r="C102" s="31"/>
      <c r="D102" s="29"/>
      <c r="E102" s="71"/>
      <c r="F102" s="71"/>
      <c r="G102" s="71"/>
      <c r="H102" s="71"/>
      <c r="I102" s="74">
        <f>SUM(I96:I100)</f>
        <v>0</v>
      </c>
      <c r="J102" s="31"/>
      <c r="K102" s="29"/>
      <c r="L102" s="71"/>
      <c r="M102" s="71"/>
      <c r="N102" s="71"/>
      <c r="O102" s="71"/>
      <c r="P102" s="74">
        <f>SUM(P96:P100)</f>
        <v>65.760000000000005</v>
      </c>
      <c r="Q102" s="31"/>
      <c r="R102" s="29"/>
      <c r="S102" s="71"/>
      <c r="T102" s="71"/>
      <c r="U102" s="71"/>
      <c r="V102" s="71"/>
      <c r="W102" s="74">
        <f>SUM(W96:W100)</f>
        <v>0</v>
      </c>
      <c r="X102" s="71"/>
      <c r="Y102" s="71"/>
      <c r="Z102" s="71"/>
      <c r="AA102" s="72"/>
      <c r="AB102" s="178"/>
      <c r="AC102" s="193"/>
      <c r="AD102" s="63"/>
      <c r="AE102" s="3"/>
      <c r="AF102" s="4"/>
      <c r="AG102" s="4"/>
      <c r="AH102" s="4"/>
      <c r="AI102" s="4"/>
      <c r="AJ102" s="4"/>
      <c r="AK102" s="4"/>
      <c r="AL102" s="4"/>
      <c r="AM102" s="4"/>
      <c r="AN102" s="4"/>
      <c r="AO102" s="4"/>
    </row>
    <row r="103" spans="1:41" x14ac:dyDescent="0.25">
      <c r="A103" s="109"/>
      <c r="B103" s="84"/>
      <c r="C103" s="85"/>
      <c r="D103" s="86"/>
      <c r="E103" s="86"/>
      <c r="F103" s="86"/>
      <c r="G103" s="86"/>
      <c r="H103" s="86"/>
      <c r="I103" s="87"/>
      <c r="J103" s="85"/>
      <c r="K103" s="86"/>
      <c r="L103" s="86"/>
      <c r="M103" s="86"/>
      <c r="N103" s="86"/>
      <c r="O103" s="86"/>
      <c r="P103" s="87"/>
      <c r="Q103" s="85"/>
      <c r="R103" s="86"/>
      <c r="S103" s="86"/>
      <c r="T103" s="86"/>
      <c r="U103" s="86"/>
      <c r="V103" s="86"/>
      <c r="W103" s="88"/>
      <c r="X103" s="86"/>
      <c r="Y103" s="86"/>
      <c r="Z103" s="86"/>
      <c r="AA103" s="182"/>
      <c r="AB103" s="178"/>
      <c r="AC103" s="193"/>
      <c r="AD103" s="63"/>
      <c r="AE103" s="3"/>
      <c r="AF103" s="4"/>
      <c r="AG103" s="4"/>
      <c r="AH103" s="4"/>
      <c r="AI103" s="4"/>
      <c r="AJ103" s="4"/>
      <c r="AK103" s="4"/>
      <c r="AL103" s="4"/>
      <c r="AM103" s="4"/>
      <c r="AN103" s="4"/>
      <c r="AO103" s="4"/>
    </row>
    <row r="104" spans="1:41" x14ac:dyDescent="0.25">
      <c r="A104" s="99" t="s">
        <v>23</v>
      </c>
      <c r="B104" s="89">
        <v>87.9</v>
      </c>
      <c r="C104" s="90">
        <v>44823</v>
      </c>
      <c r="D104" s="63" t="s">
        <v>54</v>
      </c>
      <c r="E104" s="63"/>
      <c r="F104" s="63"/>
      <c r="G104" s="63"/>
      <c r="H104" s="63"/>
      <c r="I104" s="91"/>
      <c r="J104" s="90"/>
      <c r="K104" s="63"/>
      <c r="L104" s="63"/>
      <c r="M104" s="63"/>
      <c r="N104" s="63"/>
      <c r="O104" s="63"/>
      <c r="P104" s="91"/>
      <c r="Q104" s="90"/>
      <c r="R104" s="63"/>
      <c r="S104" s="63"/>
      <c r="T104" s="63"/>
      <c r="U104" s="63"/>
      <c r="V104" s="63"/>
      <c r="W104" s="92"/>
      <c r="X104" s="93"/>
      <c r="Y104" s="63"/>
      <c r="Z104" s="63"/>
      <c r="AA104" s="183"/>
      <c r="AB104" s="178"/>
      <c r="AC104" s="193"/>
      <c r="AD104" s="63"/>
      <c r="AE104" s="3"/>
      <c r="AF104" s="4"/>
      <c r="AG104" s="4"/>
      <c r="AH104" s="4"/>
      <c r="AI104" s="4"/>
      <c r="AJ104" s="4"/>
      <c r="AK104" s="4"/>
      <c r="AL104" s="4"/>
      <c r="AM104" s="4"/>
      <c r="AN104" s="4"/>
      <c r="AO104" s="4"/>
    </row>
    <row r="105" spans="1:41" x14ac:dyDescent="0.25">
      <c r="A105" s="110"/>
      <c r="B105" s="89"/>
      <c r="C105" s="90"/>
      <c r="D105" s="63"/>
      <c r="E105" s="63"/>
      <c r="F105" s="63"/>
      <c r="G105" s="63"/>
      <c r="H105" s="63"/>
      <c r="I105" s="91"/>
      <c r="J105" s="90"/>
      <c r="K105" s="63"/>
      <c r="L105" s="63"/>
      <c r="M105" s="63"/>
      <c r="N105" s="63"/>
      <c r="O105" s="63"/>
      <c r="P105" s="91"/>
      <c r="Q105" s="90"/>
      <c r="R105" s="63"/>
      <c r="S105" s="63"/>
      <c r="T105" s="63"/>
      <c r="U105" s="63"/>
      <c r="V105" s="63"/>
      <c r="W105" s="92"/>
      <c r="X105" s="93"/>
      <c r="Y105" s="63"/>
      <c r="Z105" s="63"/>
      <c r="AA105" s="183"/>
      <c r="AB105" s="178"/>
      <c r="AC105" s="193"/>
      <c r="AD105" s="63"/>
      <c r="AE105" s="3"/>
      <c r="AF105" s="4"/>
      <c r="AG105" s="4"/>
      <c r="AH105" s="4"/>
      <c r="AI105" s="4"/>
      <c r="AJ105" s="4"/>
      <c r="AK105" s="4"/>
      <c r="AL105" s="4"/>
      <c r="AM105" s="4"/>
      <c r="AN105" s="4"/>
      <c r="AO105" s="4"/>
    </row>
    <row r="106" spans="1:41" x14ac:dyDescent="0.25">
      <c r="A106" s="110"/>
      <c r="B106" s="89"/>
      <c r="C106" s="90"/>
      <c r="D106" s="63"/>
      <c r="E106" s="63"/>
      <c r="F106" s="63"/>
      <c r="G106" s="63"/>
      <c r="H106" s="63"/>
      <c r="I106" s="91"/>
      <c r="J106" s="90"/>
      <c r="K106" s="63"/>
      <c r="L106" s="63"/>
      <c r="M106" s="63"/>
      <c r="N106" s="63"/>
      <c r="O106" s="63"/>
      <c r="P106" s="91"/>
      <c r="Q106" s="90"/>
      <c r="R106" s="63"/>
      <c r="S106" s="63"/>
      <c r="T106" s="63"/>
      <c r="U106" s="63"/>
      <c r="V106" s="63"/>
      <c r="W106" s="92"/>
      <c r="X106" s="93"/>
      <c r="Y106" s="63"/>
      <c r="Z106" s="63"/>
      <c r="AA106" s="183"/>
      <c r="AB106" s="178"/>
      <c r="AC106" s="193"/>
      <c r="AD106" s="63"/>
      <c r="AE106" s="3"/>
      <c r="AF106" s="4"/>
      <c r="AG106" s="4"/>
      <c r="AH106" s="4"/>
      <c r="AI106" s="4"/>
      <c r="AJ106" s="4"/>
      <c r="AK106" s="4"/>
      <c r="AL106" s="4"/>
      <c r="AM106" s="4"/>
      <c r="AN106" s="4"/>
      <c r="AO106" s="4"/>
    </row>
    <row r="107" spans="1:41" x14ac:dyDescent="0.25">
      <c r="A107" s="110"/>
      <c r="B107" s="89"/>
      <c r="C107" s="90"/>
      <c r="D107" s="63"/>
      <c r="E107" s="63"/>
      <c r="F107" s="63"/>
      <c r="G107" s="63"/>
      <c r="H107" s="63"/>
      <c r="I107" s="91"/>
      <c r="J107" s="90"/>
      <c r="K107" s="63"/>
      <c r="L107" s="63"/>
      <c r="M107" s="63"/>
      <c r="N107" s="63"/>
      <c r="O107" s="63"/>
      <c r="P107" s="91"/>
      <c r="Q107" s="90"/>
      <c r="R107" s="63"/>
      <c r="S107" s="63"/>
      <c r="T107" s="63"/>
      <c r="U107" s="63"/>
      <c r="V107" s="63"/>
      <c r="W107" s="92"/>
      <c r="X107" s="93"/>
      <c r="Y107" s="63"/>
      <c r="Z107" s="63"/>
      <c r="AA107" s="183"/>
      <c r="AB107" s="178"/>
      <c r="AC107" s="193"/>
      <c r="AD107" s="63"/>
      <c r="AE107" s="3"/>
      <c r="AF107" s="4"/>
      <c r="AG107" s="4"/>
      <c r="AH107" s="4"/>
      <c r="AI107" s="4"/>
      <c r="AJ107" s="4"/>
      <c r="AK107" s="4"/>
      <c r="AL107" s="4"/>
      <c r="AM107" s="4"/>
      <c r="AN107" s="4"/>
      <c r="AO107" s="4"/>
    </row>
    <row r="108" spans="1:41" x14ac:dyDescent="0.25">
      <c r="A108" s="110"/>
      <c r="B108" s="89"/>
      <c r="C108" s="90"/>
      <c r="D108" s="63"/>
      <c r="E108" s="63"/>
      <c r="F108" s="63"/>
      <c r="G108" s="63"/>
      <c r="H108" s="63"/>
      <c r="I108" s="91"/>
      <c r="J108" s="90"/>
      <c r="K108" s="63"/>
      <c r="L108" s="63"/>
      <c r="M108" s="63"/>
      <c r="N108" s="63"/>
      <c r="O108" s="63"/>
      <c r="P108" s="91"/>
      <c r="Q108" s="90"/>
      <c r="R108" s="63"/>
      <c r="S108" s="63"/>
      <c r="T108" s="63"/>
      <c r="U108" s="63"/>
      <c r="V108" s="63"/>
      <c r="W108" s="92"/>
      <c r="X108" s="93"/>
      <c r="Y108" s="63"/>
      <c r="Z108" s="63"/>
      <c r="AA108" s="183"/>
      <c r="AB108" s="178"/>
      <c r="AC108" s="193"/>
      <c r="AD108" s="63"/>
      <c r="AE108" s="3"/>
      <c r="AF108" s="4"/>
      <c r="AG108" s="4"/>
      <c r="AH108" s="4"/>
      <c r="AI108" s="4"/>
      <c r="AJ108" s="4"/>
      <c r="AK108" s="4"/>
      <c r="AL108" s="4"/>
      <c r="AM108" s="4"/>
      <c r="AN108" s="4"/>
      <c r="AO108" s="4"/>
    </row>
    <row r="109" spans="1:41" x14ac:dyDescent="0.25">
      <c r="A109" s="110"/>
      <c r="B109" s="89"/>
      <c r="C109" s="90"/>
      <c r="D109" s="63"/>
      <c r="E109" s="63"/>
      <c r="F109" s="63"/>
      <c r="G109" s="63"/>
      <c r="H109" s="63"/>
      <c r="I109" s="91"/>
      <c r="J109" s="90"/>
      <c r="K109" s="63"/>
      <c r="L109" s="63"/>
      <c r="M109" s="63"/>
      <c r="N109" s="63"/>
      <c r="O109" s="63"/>
      <c r="P109" s="91"/>
      <c r="Q109" s="90"/>
      <c r="R109" s="63"/>
      <c r="S109" s="63"/>
      <c r="T109" s="63"/>
      <c r="U109" s="63"/>
      <c r="V109" s="63"/>
      <c r="W109" s="92"/>
      <c r="X109" s="93"/>
      <c r="Y109" s="63"/>
      <c r="Z109" s="63"/>
      <c r="AA109" s="183"/>
      <c r="AB109" s="178"/>
      <c r="AC109" s="193"/>
      <c r="AD109" s="63"/>
      <c r="AE109" s="3"/>
      <c r="AF109" s="4"/>
      <c r="AG109" s="4"/>
      <c r="AH109" s="4"/>
      <c r="AI109" s="4"/>
      <c r="AJ109" s="4"/>
      <c r="AK109" s="4"/>
      <c r="AL109" s="4"/>
      <c r="AM109" s="4"/>
      <c r="AN109" s="4"/>
      <c r="AO109" s="4"/>
    </row>
    <row r="110" spans="1:41" x14ac:dyDescent="0.25">
      <c r="A110" s="101">
        <f>SUM(B110,I110,P110,W110)</f>
        <v>1</v>
      </c>
      <c r="B110" s="82">
        <f>COUNTA(B104:B109)</f>
        <v>1</v>
      </c>
      <c r="C110" s="90"/>
      <c r="D110" s="63"/>
      <c r="E110" s="63"/>
      <c r="F110" s="63"/>
      <c r="G110" s="63"/>
      <c r="H110" s="63"/>
      <c r="I110" s="82">
        <f>COUNTA(I104:I109)</f>
        <v>0</v>
      </c>
      <c r="J110" s="90"/>
      <c r="K110" s="63"/>
      <c r="L110" s="63"/>
      <c r="M110" s="63"/>
      <c r="N110" s="63"/>
      <c r="O110" s="63"/>
      <c r="P110" s="82">
        <f>COUNTA(P104:P109)</f>
        <v>0</v>
      </c>
      <c r="Q110" s="90"/>
      <c r="R110" s="63"/>
      <c r="S110" s="63"/>
      <c r="T110" s="63"/>
      <c r="U110" s="63"/>
      <c r="V110" s="63"/>
      <c r="W110" s="82">
        <f>COUNTA(W104:W109)</f>
        <v>0</v>
      </c>
      <c r="X110" s="93"/>
      <c r="Y110" s="63"/>
      <c r="Z110" s="63"/>
      <c r="AA110" s="183"/>
      <c r="AB110" s="178"/>
      <c r="AC110" s="193"/>
      <c r="AD110" s="63"/>
      <c r="AE110" s="3"/>
      <c r="AF110" s="4"/>
      <c r="AG110" s="4"/>
      <c r="AH110" s="4"/>
      <c r="AI110" s="4"/>
      <c r="AJ110" s="4"/>
      <c r="AK110" s="4"/>
      <c r="AL110" s="4"/>
      <c r="AM110" s="4"/>
      <c r="AN110" s="4"/>
      <c r="AO110" s="4"/>
    </row>
    <row r="111" spans="1:41" x14ac:dyDescent="0.25">
      <c r="A111" s="102">
        <f>SUM(B111,I111,P111,W111)</f>
        <v>87.9</v>
      </c>
      <c r="B111" s="74">
        <f>SUM(B104:B109)</f>
        <v>87.9</v>
      </c>
      <c r="C111" s="90"/>
      <c r="D111" s="63"/>
      <c r="E111" s="63"/>
      <c r="F111" s="63"/>
      <c r="G111" s="63"/>
      <c r="H111" s="63"/>
      <c r="I111" s="74">
        <f>SUM(I104:I109)</f>
        <v>0</v>
      </c>
      <c r="J111" s="90"/>
      <c r="K111" s="63"/>
      <c r="L111" s="63"/>
      <c r="M111" s="63"/>
      <c r="N111" s="63"/>
      <c r="O111" s="63"/>
      <c r="P111" s="74">
        <f>SUM(P104:P109)</f>
        <v>0</v>
      </c>
      <c r="Q111" s="90"/>
      <c r="R111" s="63"/>
      <c r="S111" s="63"/>
      <c r="T111" s="63"/>
      <c r="U111" s="63"/>
      <c r="V111" s="63"/>
      <c r="W111" s="74">
        <f>SUM(W104:W109)</f>
        <v>0</v>
      </c>
      <c r="X111" s="93"/>
      <c r="Y111" s="63"/>
      <c r="Z111" s="63"/>
      <c r="AA111" s="183"/>
      <c r="AB111" s="178"/>
      <c r="AC111" s="193"/>
      <c r="AD111" s="63"/>
      <c r="AE111" s="3"/>
      <c r="AF111" s="4"/>
      <c r="AG111" s="4"/>
      <c r="AH111" s="4"/>
      <c r="AI111" s="4"/>
      <c r="AJ111" s="4"/>
      <c r="AK111" s="4"/>
      <c r="AL111" s="4"/>
      <c r="AM111" s="4"/>
      <c r="AN111" s="4"/>
      <c r="AO111" s="4"/>
    </row>
    <row r="112" spans="1:41" x14ac:dyDescent="0.25">
      <c r="A112" s="111">
        <f>SUM(A14,A69,A85,A93,A101,A110)</f>
        <v>59</v>
      </c>
      <c r="B112" s="94">
        <f>SUM(B14,B69,B85,B93,B101,B110)</f>
        <v>9</v>
      </c>
      <c r="C112" s="85"/>
      <c r="D112" s="86"/>
      <c r="E112" s="86"/>
      <c r="F112" s="86"/>
      <c r="G112" s="86"/>
      <c r="H112" s="86"/>
      <c r="I112" s="95">
        <f>SUM(I14,I69,I85,I93,I101,I110)</f>
        <v>11</v>
      </c>
      <c r="J112" s="85"/>
      <c r="K112" s="86"/>
      <c r="L112" s="86"/>
      <c r="M112" s="86"/>
      <c r="N112" s="86"/>
      <c r="O112" s="86"/>
      <c r="P112" s="95">
        <f>SUM(P14,P69,P85,P93,P101,P110)</f>
        <v>17</v>
      </c>
      <c r="Q112" s="85"/>
      <c r="R112" s="86"/>
      <c r="S112" s="86"/>
      <c r="T112" s="86"/>
      <c r="U112" s="86"/>
      <c r="V112" s="86"/>
      <c r="W112" s="96">
        <f>SUM(W14,W69,W85,W93,W101,W110)</f>
        <v>22</v>
      </c>
      <c r="X112" s="86"/>
      <c r="Y112" s="86"/>
      <c r="Z112" s="86"/>
      <c r="AA112" s="182"/>
      <c r="AB112" s="178"/>
      <c r="AC112" s="193"/>
      <c r="AD112" s="63"/>
      <c r="AE112" s="3"/>
      <c r="AF112" s="4"/>
      <c r="AG112" s="4"/>
      <c r="AH112" s="4"/>
      <c r="AI112" s="4"/>
      <c r="AJ112" s="4"/>
      <c r="AK112" s="4"/>
      <c r="AL112" s="4"/>
      <c r="AM112" s="4"/>
      <c r="AN112" s="4"/>
      <c r="AO112" s="4"/>
    </row>
    <row r="113" spans="1:41" ht="26.25" x14ac:dyDescent="0.4">
      <c r="A113" s="112">
        <f>SUM(B113,I113,P113,W113)</f>
        <v>25196.899999999998</v>
      </c>
      <c r="B113" s="97">
        <f>SUM(B15,B70,B86,B94,B102,B111)</f>
        <v>1966.8700000000001</v>
      </c>
      <c r="C113" s="98"/>
      <c r="D113" s="71"/>
      <c r="E113" s="4"/>
      <c r="F113" s="4"/>
      <c r="G113" s="4"/>
      <c r="H113" s="4"/>
      <c r="I113" s="97">
        <f>SUM(I15,I70,I86,I94,I102,I111)</f>
        <v>2063.04</v>
      </c>
      <c r="J113" s="98"/>
      <c r="K113" s="71"/>
      <c r="L113" s="4"/>
      <c r="M113" s="4"/>
      <c r="N113" s="4"/>
      <c r="O113" s="4"/>
      <c r="P113" s="97">
        <f>SUM(P15,P70,P86,P94,P102,P111)</f>
        <v>13940.51</v>
      </c>
      <c r="Q113" s="98"/>
      <c r="R113" s="71"/>
      <c r="S113" s="4"/>
      <c r="T113" s="4"/>
      <c r="U113" s="4"/>
      <c r="V113" s="4"/>
      <c r="W113" s="97">
        <f>SUM(W15,W70,W86,W94,W102,W111)</f>
        <v>7226.48</v>
      </c>
      <c r="X113" s="4"/>
      <c r="Y113" s="4"/>
      <c r="Z113" s="4"/>
      <c r="AA113" s="72"/>
      <c r="AB113" s="71"/>
      <c r="AC113" s="71"/>
      <c r="AD113" s="63"/>
      <c r="AE113" s="3"/>
      <c r="AF113" s="4"/>
      <c r="AG113" s="4"/>
      <c r="AH113" s="4"/>
      <c r="AI113" s="4"/>
      <c r="AJ113" s="4"/>
      <c r="AK113" s="4"/>
      <c r="AL113" s="4"/>
      <c r="AM113" s="4"/>
      <c r="AN113" s="4"/>
      <c r="AO113" s="4"/>
    </row>
    <row r="114" spans="1:41" x14ac:dyDescent="0.25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71"/>
      <c r="AB114" s="71"/>
      <c r="AC114" s="71"/>
      <c r="AD114" s="63"/>
      <c r="AE114" s="3"/>
      <c r="AF114" s="4"/>
      <c r="AG114" s="4"/>
      <c r="AH114" s="4"/>
      <c r="AI114" s="4"/>
      <c r="AJ114" s="4"/>
      <c r="AK114" s="4"/>
      <c r="AL114" s="4"/>
      <c r="AM114" s="4"/>
      <c r="AN114" s="4"/>
      <c r="AO114" s="4"/>
    </row>
    <row r="115" spans="1:41" x14ac:dyDescent="0.25"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71"/>
      <c r="AB115" s="71"/>
      <c r="AC115" s="71"/>
      <c r="AD115" s="63"/>
      <c r="AE115" s="3"/>
      <c r="AF115" s="4"/>
      <c r="AG115" s="4"/>
      <c r="AH115" s="4"/>
      <c r="AI115" s="4"/>
      <c r="AJ115" s="4"/>
      <c r="AK115" s="4"/>
      <c r="AL115" s="4"/>
      <c r="AM115" s="4"/>
      <c r="AN115" s="4"/>
      <c r="AO115" s="4"/>
    </row>
    <row r="116" spans="1:41" x14ac:dyDescent="0.25"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71"/>
      <c r="AB116" s="71"/>
      <c r="AC116" s="71"/>
      <c r="AD116" s="63"/>
      <c r="AE116" s="3"/>
      <c r="AF116" s="4"/>
      <c r="AG116" s="4"/>
      <c r="AH116" s="4"/>
      <c r="AI116" s="4"/>
      <c r="AJ116" s="4"/>
      <c r="AK116" s="4"/>
      <c r="AL116" s="4"/>
      <c r="AM116" s="4"/>
      <c r="AN116" s="4"/>
      <c r="AO116" s="4"/>
    </row>
    <row r="117" spans="1:41" x14ac:dyDescent="0.25"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71"/>
      <c r="AB117" s="71"/>
      <c r="AC117" s="71"/>
      <c r="AD117" s="63"/>
      <c r="AE117" s="3"/>
      <c r="AF117" s="4"/>
      <c r="AG117" s="4"/>
      <c r="AH117" s="4"/>
      <c r="AI117" s="4"/>
      <c r="AJ117" s="4"/>
      <c r="AK117" s="4"/>
      <c r="AL117" s="4"/>
      <c r="AM117" s="4"/>
      <c r="AN117" s="4"/>
      <c r="AO117" s="4"/>
    </row>
    <row r="118" spans="1:41" x14ac:dyDescent="0.25">
      <c r="AB118" s="154"/>
      <c r="AC118" s="154"/>
      <c r="AD118" s="63"/>
      <c r="AE118" s="3"/>
      <c r="AF118" s="4"/>
      <c r="AG118" s="4"/>
      <c r="AH118" s="4"/>
      <c r="AI118" s="4"/>
    </row>
    <row r="119" spans="1:41" x14ac:dyDescent="0.25">
      <c r="AB119" s="154"/>
      <c r="AC119" s="154"/>
      <c r="AD119" s="63"/>
      <c r="AE119" s="3"/>
      <c r="AF119" s="4"/>
      <c r="AG119" s="4"/>
      <c r="AH119" s="4"/>
      <c r="AI119" s="4"/>
    </row>
    <row r="120" spans="1:41" x14ac:dyDescent="0.25">
      <c r="AD120" s="63"/>
      <c r="AE120" s="3"/>
      <c r="AF120" s="4"/>
      <c r="AG120" s="4"/>
      <c r="AH120" s="4"/>
      <c r="AI120" s="4"/>
    </row>
    <row r="121" spans="1:41" x14ac:dyDescent="0.25">
      <c r="AD121" s="63"/>
      <c r="AE121" s="3"/>
      <c r="AF121" s="4"/>
      <c r="AG121" s="4"/>
      <c r="AH121" s="4"/>
      <c r="AI121" s="4"/>
    </row>
    <row r="122" spans="1:41" x14ac:dyDescent="0.25">
      <c r="AD122" s="63"/>
      <c r="AE122" s="3"/>
      <c r="AF122" s="4"/>
      <c r="AG122" s="4"/>
      <c r="AH122" s="4"/>
      <c r="AI122" s="4"/>
    </row>
    <row r="123" spans="1:41" x14ac:dyDescent="0.25">
      <c r="AD123" s="63"/>
      <c r="AE123" s="3"/>
      <c r="AF123" s="4"/>
      <c r="AG123" s="4"/>
      <c r="AH123" s="4"/>
      <c r="AI123" s="4"/>
    </row>
  </sheetData>
  <mergeCells count="12">
    <mergeCell ref="A19:A20"/>
    <mergeCell ref="A22:A25"/>
    <mergeCell ref="L88:M88"/>
    <mergeCell ref="Z2:AA2"/>
    <mergeCell ref="L2:M2"/>
    <mergeCell ref="S2:T2"/>
    <mergeCell ref="E2:F2"/>
    <mergeCell ref="B1:F1"/>
    <mergeCell ref="I1:M1"/>
    <mergeCell ref="P1:T1"/>
    <mergeCell ref="W1:AA1"/>
    <mergeCell ref="AE1:AI1"/>
  </mergeCells>
  <phoneticPr fontId="2" type="noConversion"/>
  <conditionalFormatting sqref="K72:K86 K96:K102 K104:K111 K89:K94 K8:K15 K3:K6 K17:K70">
    <cfRule type="duplicateValues" dxfId="20" priority="8"/>
    <cfRule type="duplicateValues" dxfId="19" priority="17"/>
    <cfRule type="duplicateValues" dxfId="18" priority="18"/>
    <cfRule type="duplicateValues" dxfId="17" priority="19"/>
  </conditionalFormatting>
  <conditionalFormatting sqref="Y96:Y102 Y104:Y111 Y88:Y94 Y72:Y86 Y3:Y15 Y17:Y70">
    <cfRule type="duplicateValues" dxfId="16" priority="7"/>
  </conditionalFormatting>
  <conditionalFormatting sqref="R72:R86 R88:R94 R96:R102 R104:R111 R3:R15 R17:R70">
    <cfRule type="duplicateValues" dxfId="15" priority="6"/>
  </conditionalFormatting>
  <conditionalFormatting sqref="D3:D15 D72:D86 D88:D94 D96:D102 D104:D111 D17:D70">
    <cfRule type="duplicateValues" dxfId="14" priority="5"/>
  </conditionalFormatting>
  <conditionalFormatting sqref="K88">
    <cfRule type="duplicateValues" dxfId="13" priority="4"/>
  </conditionalFormatting>
  <conditionalFormatting sqref="G3:H13 N3:O13 U3:V13 AB3:AC13">
    <cfRule type="cellIs" dxfId="12" priority="3" operator="equal">
      <formula>$G$2</formula>
    </cfRule>
  </conditionalFormatting>
  <conditionalFormatting sqref="H17:H68 O17:O68 V17:V68">
    <cfRule type="cellIs" dxfId="11" priority="2" operator="equal">
      <formula>0</formula>
    </cfRule>
  </conditionalFormatting>
  <conditionalFormatting sqref="AC17:AC69">
    <cfRule type="cellIs" dxfId="10" priority="1" operator="equal">
      <formula>0</formula>
    </cfRule>
  </conditionalFormatting>
  <hyperlinks>
    <hyperlink ref="A18" r:id="rId1" display="LISTE RUPTURES.xlsx" xr:uid="{F10DE573-572C-4B56-867B-00461D7EDC5B}"/>
  </hyperlinks>
  <pageMargins left="0.70866141732283472" right="0.70866141732283472" top="0.74803149606299213" bottom="0.74803149606299213" header="0.31496062992125984" footer="0.31496062992125984"/>
  <pageSetup paperSize="9" scale="45" fitToHeight="0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941CA2-BD6F-4BF8-87F2-E47A0870FA81}">
  <sheetPr>
    <pageSetUpPr fitToPage="1"/>
  </sheetPr>
  <dimension ref="A1:U56"/>
  <sheetViews>
    <sheetView zoomScaleNormal="100" workbookViewId="0"/>
  </sheetViews>
  <sheetFormatPr baseColWidth="10" defaultRowHeight="14.25" x14ac:dyDescent="0.2"/>
  <cols>
    <col min="1" max="1" width="22.140625" style="4" customWidth="1"/>
    <col min="2" max="2" width="9.7109375" style="4" bestFit="1" customWidth="1"/>
    <col min="3" max="3" width="9.28515625" style="4" bestFit="1" customWidth="1"/>
    <col min="4" max="4" width="13.5703125" style="4" bestFit="1" customWidth="1"/>
    <col min="5" max="5" width="7.7109375" style="4" customWidth="1"/>
    <col min="6" max="6" width="10.5703125" style="4" bestFit="1" customWidth="1"/>
    <col min="7" max="7" width="10.7109375" style="4" bestFit="1" customWidth="1"/>
    <col min="8" max="8" width="9.28515625" style="4" bestFit="1" customWidth="1"/>
    <col min="9" max="9" width="14.140625" style="4" bestFit="1" customWidth="1"/>
    <col min="10" max="10" width="8.7109375" style="4" customWidth="1"/>
    <col min="11" max="11" width="10.28515625" style="4" customWidth="1"/>
    <col min="12" max="12" width="10.7109375" style="4" bestFit="1" customWidth="1"/>
    <col min="13" max="13" width="14.28515625" style="4" customWidth="1"/>
    <col min="14" max="14" width="16.140625" style="4" bestFit="1" customWidth="1"/>
    <col min="15" max="15" width="8.140625" style="4" customWidth="1"/>
    <col min="16" max="16" width="10.140625" style="4" customWidth="1"/>
    <col min="17" max="17" width="10.7109375" style="4" bestFit="1" customWidth="1"/>
    <col min="18" max="18" width="11.5703125" style="4" bestFit="1" customWidth="1"/>
    <col min="19" max="19" width="15.42578125" style="4" bestFit="1" customWidth="1"/>
    <col min="20" max="20" width="8.140625" style="4" customWidth="1"/>
    <col min="21" max="21" width="10.5703125" style="4" bestFit="1" customWidth="1"/>
    <col min="22" max="16384" width="11.42578125" style="4"/>
  </cols>
  <sheetData>
    <row r="1" spans="1:21" ht="18.75" thickBot="1" x14ac:dyDescent="0.3">
      <c r="A1" s="127">
        <f ca="1">NOW()</f>
        <v>44834.207189930552</v>
      </c>
      <c r="B1" s="244" t="s">
        <v>28</v>
      </c>
      <c r="C1" s="245"/>
      <c r="D1" s="245"/>
      <c r="E1" s="245"/>
      <c r="F1" s="246"/>
      <c r="G1" s="247" t="s">
        <v>29</v>
      </c>
      <c r="H1" s="248"/>
      <c r="I1" s="248"/>
      <c r="J1" s="248"/>
      <c r="K1" s="249"/>
      <c r="L1" s="250" t="s">
        <v>30</v>
      </c>
      <c r="M1" s="245"/>
      <c r="N1" s="245"/>
      <c r="O1" s="245"/>
      <c r="P1" s="246"/>
      <c r="Q1" s="250" t="s">
        <v>31</v>
      </c>
      <c r="R1" s="245"/>
      <c r="S1" s="245"/>
      <c r="T1" s="245"/>
      <c r="U1" s="246"/>
    </row>
    <row r="2" spans="1:21" ht="15.75" thickBot="1" x14ac:dyDescent="0.3">
      <c r="A2" s="103"/>
      <c r="B2" s="5" t="s">
        <v>26</v>
      </c>
      <c r="C2" s="6" t="s">
        <v>8</v>
      </c>
      <c r="D2" s="6" t="s">
        <v>9</v>
      </c>
      <c r="E2" s="34" t="s">
        <v>27</v>
      </c>
      <c r="F2" s="35" t="s">
        <v>7</v>
      </c>
      <c r="G2" s="113" t="s">
        <v>26</v>
      </c>
      <c r="H2" s="6" t="s">
        <v>8</v>
      </c>
      <c r="I2" s="6" t="s">
        <v>9</v>
      </c>
      <c r="J2" s="34" t="s">
        <v>27</v>
      </c>
      <c r="K2" s="34" t="s">
        <v>7</v>
      </c>
      <c r="L2" s="5" t="s">
        <v>26</v>
      </c>
      <c r="M2" s="6" t="s">
        <v>8</v>
      </c>
      <c r="N2" s="6" t="s">
        <v>9</v>
      </c>
      <c r="O2" s="34" t="s">
        <v>27</v>
      </c>
      <c r="P2" s="34" t="s">
        <v>7</v>
      </c>
      <c r="Q2" s="5" t="s">
        <v>26</v>
      </c>
      <c r="R2" s="6" t="s">
        <v>8</v>
      </c>
      <c r="S2" s="6" t="s">
        <v>9</v>
      </c>
      <c r="T2" s="34" t="s">
        <v>27</v>
      </c>
      <c r="U2" s="35" t="s">
        <v>7</v>
      </c>
    </row>
    <row r="3" spans="1:21" ht="15.75" thickTop="1" x14ac:dyDescent="0.25">
      <c r="A3" s="99" t="s">
        <v>4</v>
      </c>
      <c r="B3" s="114">
        <f>Feuil1!B17</f>
        <v>220</v>
      </c>
      <c r="C3" s="12">
        <f>Feuil1!C17</f>
        <v>44825</v>
      </c>
      <c r="D3" s="21" t="str">
        <f>Feuil1!D17</f>
        <v>SOBELTAX</v>
      </c>
      <c r="E3" s="115">
        <f>Feuil1!E17</f>
        <v>1</v>
      </c>
      <c r="F3" s="116" t="str">
        <f>Feuil1!F17</f>
        <v>H200</v>
      </c>
      <c r="G3" s="117">
        <f>Feuil1!I17</f>
        <v>239.8</v>
      </c>
      <c r="H3" s="12">
        <f>Feuil1!J17</f>
        <v>44809</v>
      </c>
      <c r="I3" s="21" t="str">
        <f>Feuil1!K17</f>
        <v>PSA</v>
      </c>
      <c r="J3" s="115">
        <f>Feuil1!L17</f>
        <v>4</v>
      </c>
      <c r="K3" s="116" t="str">
        <f>Feuil1!M17</f>
        <v>E2315</v>
      </c>
      <c r="L3" s="117">
        <f>Feuil1!P17</f>
        <v>6506.5</v>
      </c>
      <c r="M3" s="12">
        <f>Feuil1!Q17</f>
        <v>44818</v>
      </c>
      <c r="N3" s="21" t="str">
        <f>Feuil1!R17</f>
        <v>EURO TRAF</v>
      </c>
      <c r="O3" s="115">
        <f>Feuil1!S17</f>
        <v>11</v>
      </c>
      <c r="P3" s="116" t="str">
        <f>Feuil1!T17</f>
        <v>CW26</v>
      </c>
      <c r="Q3" s="117">
        <f>Feuil1!W17</f>
        <v>119.9</v>
      </c>
      <c r="R3" s="12">
        <f>Feuil1!X17</f>
        <v>44809</v>
      </c>
      <c r="S3" s="21" t="str">
        <f>Feuil1!Y17</f>
        <v>SABAN AUTO</v>
      </c>
      <c r="T3" s="115">
        <f>Feuil1!Z17</f>
        <v>2</v>
      </c>
      <c r="U3" s="116" t="str">
        <f>Feuil1!AA17</f>
        <v>E2315</v>
      </c>
    </row>
    <row r="4" spans="1:21" x14ac:dyDescent="0.2">
      <c r="B4" s="47">
        <f>Feuil1!B18</f>
        <v>59.95</v>
      </c>
      <c r="C4" s="12">
        <f>Feuil1!C18</f>
        <v>44826</v>
      </c>
      <c r="D4" s="21" t="str">
        <f>Feuil1!D18</f>
        <v>PAQUET CHR</v>
      </c>
      <c r="E4" s="118">
        <f>Feuil1!E18</f>
        <v>1</v>
      </c>
      <c r="F4" s="119" t="str">
        <f>Feuil1!F18</f>
        <v>E2315</v>
      </c>
      <c r="G4" s="120">
        <f>Feuil1!I18</f>
        <v>59.95</v>
      </c>
      <c r="H4" s="12">
        <f>Feuil1!J18</f>
        <v>44816</v>
      </c>
      <c r="I4" s="21" t="str">
        <f>Feuil1!K18</f>
        <v>CARRERA 2</v>
      </c>
      <c r="J4" s="118">
        <f>Feuil1!L18</f>
        <v>1</v>
      </c>
      <c r="K4" s="119" t="str">
        <f>Feuil1!M18</f>
        <v>E2315</v>
      </c>
      <c r="L4" s="43">
        <f>Feuil1!P18</f>
        <v>1012</v>
      </c>
      <c r="M4" s="12">
        <f>Feuil1!Q18</f>
        <v>44818</v>
      </c>
      <c r="N4" s="21" t="str">
        <f>Feuil1!R18</f>
        <v>EURO TRAF</v>
      </c>
      <c r="O4" s="118">
        <f>Feuil1!S18</f>
        <v>2</v>
      </c>
      <c r="P4" s="119" t="str">
        <f>Feuil1!T18</f>
        <v>H200</v>
      </c>
      <c r="Q4" s="43">
        <f>Feuil1!W18</f>
        <v>59.95</v>
      </c>
      <c r="R4" s="12">
        <f>Feuil1!X18</f>
        <v>44824</v>
      </c>
      <c r="S4" s="21" t="str">
        <f>Feuil1!Y18</f>
        <v>SERRIEZ</v>
      </c>
      <c r="T4" s="118">
        <f>Feuil1!Z18</f>
        <v>1</v>
      </c>
      <c r="U4" s="119" t="str">
        <f>Feuil1!AA18</f>
        <v>E2315</v>
      </c>
    </row>
    <row r="5" spans="1:21" x14ac:dyDescent="0.2">
      <c r="A5" s="100"/>
      <c r="B5" s="114">
        <f>Feuil1!B19</f>
        <v>275</v>
      </c>
      <c r="C5" s="12">
        <f>Feuil1!C19</f>
        <v>44827</v>
      </c>
      <c r="D5" s="21" t="str">
        <f>Feuil1!D19</f>
        <v>DELVIGNE</v>
      </c>
      <c r="E5" s="118">
        <f>Feuil1!E19</f>
        <v>1</v>
      </c>
      <c r="F5" s="119" t="str">
        <f>Feuil1!F19</f>
        <v>H200</v>
      </c>
      <c r="G5" s="117">
        <f>Feuil1!I19</f>
        <v>59.95</v>
      </c>
      <c r="H5" s="12">
        <f>Feuil1!J19</f>
        <v>44820</v>
      </c>
      <c r="I5" s="21" t="str">
        <f>Feuil1!K19</f>
        <v>NACHSEM SA</v>
      </c>
      <c r="J5" s="118">
        <f>Feuil1!L19</f>
        <v>1</v>
      </c>
      <c r="K5" s="119" t="str">
        <f>Feuil1!M19</f>
        <v>E2315</v>
      </c>
      <c r="L5" s="117">
        <f>Feuil1!P19</f>
        <v>239.8</v>
      </c>
      <c r="M5" s="12">
        <f>Feuil1!Q19</f>
        <v>44825</v>
      </c>
      <c r="N5" s="21" t="str">
        <f>Feuil1!R19</f>
        <v>VAPO CLEAN</v>
      </c>
      <c r="O5" s="118">
        <f>Feuil1!S19</f>
        <v>4</v>
      </c>
      <c r="P5" s="119" t="str">
        <f>Feuil1!T19</f>
        <v>E2315</v>
      </c>
      <c r="Q5" s="117">
        <f>Feuil1!W19</f>
        <v>50.67</v>
      </c>
      <c r="R5" s="12">
        <f>Feuil1!X19</f>
        <v>44825</v>
      </c>
      <c r="S5" s="21" t="str">
        <f>Feuil1!Y19</f>
        <v>AUTOPREC</v>
      </c>
      <c r="T5" s="118">
        <f>Feuil1!Z19</f>
        <v>2</v>
      </c>
      <c r="U5" s="119" t="str">
        <f>Feuil1!AA19</f>
        <v>A010</v>
      </c>
    </row>
    <row r="6" spans="1:21" x14ac:dyDescent="0.2">
      <c r="A6" s="100"/>
      <c r="B6" s="114">
        <f>Feuil1!B20</f>
        <v>122.72</v>
      </c>
      <c r="C6" s="12">
        <f>Feuil1!C20</f>
        <v>44832</v>
      </c>
      <c r="D6" s="21" t="str">
        <f>Feuil1!D20</f>
        <v>SILVANO</v>
      </c>
      <c r="E6" s="118">
        <f>Feuil1!E20</f>
        <v>1</v>
      </c>
      <c r="F6" s="119" t="str">
        <f>Feuil1!F20</f>
        <v>TX215C271</v>
      </c>
      <c r="G6" s="117">
        <f>Feuil1!I20</f>
        <v>59.95</v>
      </c>
      <c r="H6" s="12">
        <f>Feuil1!J20</f>
        <v>44825</v>
      </c>
      <c r="I6" s="21" t="str">
        <f>Feuil1!K20</f>
        <v>AUTO CANIO</v>
      </c>
      <c r="J6" s="118">
        <f>Feuil1!L20</f>
        <v>1</v>
      </c>
      <c r="K6" s="119" t="str">
        <f>Feuil1!M20</f>
        <v>E2315</v>
      </c>
      <c r="L6" s="117">
        <f>Feuil1!P20</f>
        <v>515.84</v>
      </c>
      <c r="M6" s="12">
        <f>Feuil1!Q20</f>
        <v>44825</v>
      </c>
      <c r="N6" s="21" t="str">
        <f>Feuil1!R20</f>
        <v>VANEE</v>
      </c>
      <c r="O6" s="118">
        <f>Feuil1!S20</f>
        <v>128</v>
      </c>
      <c r="P6" s="119" t="str">
        <f>Feuil1!T20</f>
        <v>HPE5ETH</v>
      </c>
      <c r="Q6" s="117">
        <f>Feuil1!W20</f>
        <v>293.25</v>
      </c>
      <c r="R6" s="12">
        <f>Feuil1!X20</f>
        <v>44826</v>
      </c>
      <c r="S6" s="21" t="str">
        <f>Feuil1!Y20</f>
        <v>CENTRE MO</v>
      </c>
      <c r="T6" s="118">
        <f>Feuil1!Z20</f>
        <v>1</v>
      </c>
      <c r="U6" s="119" t="str">
        <f>Feuil1!AA20</f>
        <v>CW15</v>
      </c>
    </row>
    <row r="7" spans="1:21" x14ac:dyDescent="0.2">
      <c r="A7" s="100"/>
      <c r="B7" s="114">
        <f>Feuil1!B21</f>
        <v>495</v>
      </c>
      <c r="C7" s="12">
        <f>Feuil1!C21</f>
        <v>44833</v>
      </c>
      <c r="D7" s="21" t="str">
        <f>Feuil1!D21</f>
        <v>SILVANO</v>
      </c>
      <c r="E7" s="118">
        <f>Feuil1!E21</f>
        <v>2</v>
      </c>
      <c r="F7" s="119" t="str">
        <f>Feuil1!F21</f>
        <v>H200</v>
      </c>
      <c r="G7" s="117">
        <f>Feuil1!I21</f>
        <v>529.65</v>
      </c>
      <c r="H7" s="12">
        <f>Feuil1!J21</f>
        <v>44830</v>
      </c>
      <c r="I7" s="21" t="str">
        <f>Feuil1!K21</f>
        <v>BOLLAND</v>
      </c>
      <c r="J7" s="118">
        <f>Feuil1!L21</f>
        <v>2</v>
      </c>
      <c r="K7" s="119" t="str">
        <f>Feuil1!M21</f>
        <v>H200</v>
      </c>
      <c r="L7" s="117">
        <f>Feuil1!P21</f>
        <v>0</v>
      </c>
      <c r="M7" s="12">
        <f>Feuil1!Q21</f>
        <v>44825</v>
      </c>
      <c r="N7" s="21" t="str">
        <f>Feuil1!R21</f>
        <v>VANEE</v>
      </c>
      <c r="O7" s="118">
        <f>Feuil1!S21</f>
        <v>12</v>
      </c>
      <c r="P7" s="119" t="str">
        <f>Feuil1!T21</f>
        <v>H31ETH</v>
      </c>
      <c r="Q7" s="117">
        <f>Feuil1!W21</f>
        <v>59.95</v>
      </c>
      <c r="R7" s="12">
        <f>Feuil1!X21</f>
        <v>44830</v>
      </c>
      <c r="S7" s="21" t="str">
        <f>Feuil1!Y21</f>
        <v>RAYMOND</v>
      </c>
      <c r="T7" s="118">
        <f>Feuil1!Z21</f>
        <v>1</v>
      </c>
      <c r="U7" s="119" t="str">
        <f>Feuil1!AA21</f>
        <v>E2315</v>
      </c>
    </row>
    <row r="8" spans="1:21" x14ac:dyDescent="0.2">
      <c r="A8" s="121"/>
      <c r="B8" s="114">
        <f>Feuil1!B22</f>
        <v>0</v>
      </c>
      <c r="C8" s="12">
        <f>Feuil1!C22</f>
        <v>0</v>
      </c>
      <c r="D8" s="21">
        <f>Feuil1!D22</f>
        <v>0</v>
      </c>
      <c r="E8" s="118">
        <f>Feuil1!E22</f>
        <v>0</v>
      </c>
      <c r="F8" s="119">
        <f>Feuil1!F22</f>
        <v>0</v>
      </c>
      <c r="G8" s="117">
        <f>Feuil1!I22</f>
        <v>555.52</v>
      </c>
      <c r="H8" s="12">
        <f>Feuil1!J22</f>
        <v>44832</v>
      </c>
      <c r="I8" s="21" t="str">
        <f>Feuil1!K22</f>
        <v>LALLEMAN</v>
      </c>
      <c r="J8" s="118">
        <f>Feuil1!L22</f>
        <v>128</v>
      </c>
      <c r="K8" s="119" t="str">
        <f>Feuil1!M22</f>
        <v>HPE5ETH</v>
      </c>
      <c r="L8" s="117">
        <f>Feuil1!P22</f>
        <v>275</v>
      </c>
      <c r="M8" s="12">
        <f>Feuil1!Q22</f>
        <v>44825</v>
      </c>
      <c r="N8" s="21" t="str">
        <f>Feuil1!R22</f>
        <v>RENAULT GA</v>
      </c>
      <c r="O8" s="118">
        <f>Feuil1!S22</f>
        <v>1</v>
      </c>
      <c r="P8" s="119" t="str">
        <f>Feuil1!T22</f>
        <v>H200</v>
      </c>
      <c r="Q8" s="117">
        <f>Feuil1!W22</f>
        <v>89.93</v>
      </c>
      <c r="R8" s="12">
        <f>Feuil1!X22</f>
        <v>44811</v>
      </c>
      <c r="S8" s="21" t="str">
        <f>Feuil1!Y22</f>
        <v>AUTO LOUV</v>
      </c>
      <c r="T8" s="118">
        <f>Feuil1!Z22</f>
        <v>2</v>
      </c>
      <c r="U8" s="119" t="str">
        <f>Feuil1!AA22</f>
        <v>E2315</v>
      </c>
    </row>
    <row r="9" spans="1:21" x14ac:dyDescent="0.2">
      <c r="A9" s="100"/>
      <c r="B9" s="114">
        <f>Feuil1!B23</f>
        <v>0</v>
      </c>
      <c r="C9" s="12">
        <f>Feuil1!C23</f>
        <v>0</v>
      </c>
      <c r="D9" s="21">
        <f>Feuil1!D23</f>
        <v>0</v>
      </c>
      <c r="E9" s="118">
        <f>Feuil1!E23</f>
        <v>0</v>
      </c>
      <c r="F9" s="119">
        <f>Feuil1!F23</f>
        <v>0</v>
      </c>
      <c r="G9" s="117">
        <f>Feuil1!I23</f>
        <v>0</v>
      </c>
      <c r="H9" s="12">
        <f>Feuil1!J23</f>
        <v>44832</v>
      </c>
      <c r="I9" s="21" t="str">
        <f>Feuil1!K23</f>
        <v>LALLEMAN</v>
      </c>
      <c r="J9" s="118">
        <f>Feuil1!L23</f>
        <v>12</v>
      </c>
      <c r="K9" s="119" t="str">
        <f>Feuil1!M23</f>
        <v>H31ETH</v>
      </c>
      <c r="L9" s="117">
        <f>Feuil1!P23</f>
        <v>555.52</v>
      </c>
      <c r="M9" s="12">
        <f>Feuil1!Q23</f>
        <v>44826</v>
      </c>
      <c r="N9" s="21" t="str">
        <f>Feuil1!R23</f>
        <v>SCHELLEN</v>
      </c>
      <c r="O9" s="118">
        <f>Feuil1!S23</f>
        <v>128</v>
      </c>
      <c r="P9" s="119" t="str">
        <f>Feuil1!T23</f>
        <v>HPE5ETH</v>
      </c>
      <c r="Q9" s="117">
        <f>Feuil1!W23</f>
        <v>455</v>
      </c>
      <c r="R9" s="12">
        <f>Feuil1!X23</f>
        <v>44802</v>
      </c>
      <c r="S9" s="21" t="str">
        <f>Feuil1!Y23</f>
        <v>ETW-PLATT</v>
      </c>
      <c r="T9" s="118">
        <f>Feuil1!Z23</f>
        <v>1</v>
      </c>
      <c r="U9" s="119" t="str">
        <f>Feuil1!AA23</f>
        <v>CW26</v>
      </c>
    </row>
    <row r="10" spans="1:21" x14ac:dyDescent="0.2">
      <c r="A10" s="100"/>
      <c r="B10" s="114">
        <f>Feuil1!B24</f>
        <v>0</v>
      </c>
      <c r="C10" s="12">
        <f>Feuil1!C24</f>
        <v>0</v>
      </c>
      <c r="D10" s="21">
        <f>Feuil1!D24</f>
        <v>0</v>
      </c>
      <c r="E10" s="118">
        <f>Feuil1!E24</f>
        <v>0</v>
      </c>
      <c r="F10" s="119">
        <f>Feuil1!F24</f>
        <v>0</v>
      </c>
      <c r="G10" s="117">
        <f>Feuil1!I24</f>
        <v>191.62</v>
      </c>
      <c r="H10" s="12">
        <f>Feuil1!J24</f>
        <v>44833</v>
      </c>
      <c r="I10" s="21" t="str">
        <f>Feuil1!K24</f>
        <v>PIRON STAT</v>
      </c>
      <c r="J10" s="118">
        <f>Feuil1!L24</f>
        <v>48</v>
      </c>
      <c r="K10" s="119" t="str">
        <f>Feuil1!M24</f>
        <v>H31ETH</v>
      </c>
      <c r="L10" s="117">
        <f>Feuil1!P24</f>
        <v>275</v>
      </c>
      <c r="M10" s="12">
        <f>Feuil1!Q24</f>
        <v>44827</v>
      </c>
      <c r="N10" s="219" t="str">
        <f>Feuil1!R24</f>
        <v>HOSLET</v>
      </c>
      <c r="O10" s="118">
        <f>Feuil1!S24</f>
        <v>1</v>
      </c>
      <c r="P10" s="119" t="str">
        <f>Feuil1!T24</f>
        <v>H200</v>
      </c>
      <c r="Q10" s="117">
        <f>Feuil1!W24</f>
        <v>231</v>
      </c>
      <c r="R10" s="12">
        <f>Feuil1!X24</f>
        <v>44827</v>
      </c>
      <c r="S10" s="21" t="str">
        <f>Feuil1!Y24</f>
        <v>ETW-PLATT</v>
      </c>
      <c r="T10" s="118">
        <f>Feuil1!Z24</f>
        <v>1</v>
      </c>
      <c r="U10" s="119" t="str">
        <f>Feuil1!AA24</f>
        <v>H200</v>
      </c>
    </row>
    <row r="11" spans="1:21" x14ac:dyDescent="0.2">
      <c r="A11" s="121"/>
      <c r="B11" s="114">
        <f>Feuil1!B25</f>
        <v>0</v>
      </c>
      <c r="C11" s="12">
        <f>Feuil1!C25</f>
        <v>0</v>
      </c>
      <c r="D11" s="21">
        <f>Feuil1!D25</f>
        <v>0</v>
      </c>
      <c r="E11" s="118">
        <f>Feuil1!E25</f>
        <v>0</v>
      </c>
      <c r="F11" s="119">
        <f>Feuil1!F25</f>
        <v>0</v>
      </c>
      <c r="G11" s="117">
        <f>Feuil1!I25</f>
        <v>0</v>
      </c>
      <c r="H11" s="12">
        <f>Feuil1!J25</f>
        <v>0</v>
      </c>
      <c r="I11" s="21">
        <f>Feuil1!K25</f>
        <v>0</v>
      </c>
      <c r="J11" s="118">
        <f>Feuil1!L25</f>
        <v>0</v>
      </c>
      <c r="K11" s="119">
        <f>Feuil1!M25</f>
        <v>0</v>
      </c>
      <c r="L11" s="117">
        <f>Feuil1!P25</f>
        <v>1007.94</v>
      </c>
      <c r="M11" s="12">
        <f>Feuil1!Q25</f>
        <v>44826</v>
      </c>
      <c r="N11" s="219" t="str">
        <f>Feuil1!R25</f>
        <v>H F HOSLET</v>
      </c>
      <c r="O11" s="118">
        <f>Feuil1!S25</f>
        <v>1</v>
      </c>
      <c r="P11" s="119" t="str">
        <f>Feuil1!T25</f>
        <v>TX215C271</v>
      </c>
      <c r="Q11" s="117">
        <f>Feuil1!W25</f>
        <v>618.52</v>
      </c>
      <c r="R11" s="12">
        <f>Feuil1!X25</f>
        <v>44813</v>
      </c>
      <c r="S11" s="21" t="str">
        <f>Feuil1!Y25</f>
        <v>MAXIME LIZ</v>
      </c>
      <c r="T11" s="118">
        <f>Feuil1!Z25</f>
        <v>128</v>
      </c>
      <c r="U11" s="119" t="str">
        <f>Feuil1!AA25</f>
        <v>HPE5ETH</v>
      </c>
    </row>
    <row r="12" spans="1:21" x14ac:dyDescent="0.2">
      <c r="B12" s="47">
        <f>Feuil1!B26</f>
        <v>0</v>
      </c>
      <c r="C12" s="12">
        <f>Feuil1!C26</f>
        <v>0</v>
      </c>
      <c r="D12" s="21">
        <f>Feuil1!D26</f>
        <v>0</v>
      </c>
      <c r="E12" s="118">
        <f>Feuil1!E26</f>
        <v>0</v>
      </c>
      <c r="F12" s="119">
        <f>Feuil1!F26</f>
        <v>0</v>
      </c>
      <c r="G12" s="120">
        <f>Feuil1!I26</f>
        <v>0</v>
      </c>
      <c r="H12" s="12">
        <f>Feuil1!J26</f>
        <v>0</v>
      </c>
      <c r="I12" s="21">
        <f>Feuil1!K26</f>
        <v>0</v>
      </c>
      <c r="J12" s="118">
        <f>Feuil1!L26</f>
        <v>0</v>
      </c>
      <c r="K12" s="119">
        <f>Feuil1!M26</f>
        <v>0</v>
      </c>
      <c r="L12" s="43">
        <f>Feuil1!P26</f>
        <v>314.5</v>
      </c>
      <c r="M12" s="12">
        <f>Feuil1!Q26</f>
        <v>44833</v>
      </c>
      <c r="N12" s="219" t="str">
        <f>Feuil1!R26</f>
        <v>DEBANI</v>
      </c>
      <c r="O12" s="118">
        <f>Feuil1!S26</f>
        <v>2</v>
      </c>
      <c r="P12" s="119" t="str">
        <f>Feuil1!T26</f>
        <v>HPE200</v>
      </c>
      <c r="Q12" s="43">
        <f>Feuil1!W26</f>
        <v>555.52</v>
      </c>
      <c r="R12" s="12">
        <f>Feuil1!X26</f>
        <v>44831</v>
      </c>
      <c r="S12" s="21" t="str">
        <f>Feuil1!Y26</f>
        <v>DUB S CARS</v>
      </c>
      <c r="T12" s="118">
        <f>Feuil1!Z26</f>
        <v>128</v>
      </c>
      <c r="U12" s="119" t="str">
        <f>Feuil1!AA26</f>
        <v>HPE5ETH</v>
      </c>
    </row>
    <row r="13" spans="1:21" x14ac:dyDescent="0.2">
      <c r="A13" s="100"/>
      <c r="B13" s="122">
        <f>Feuil1!B27</f>
        <v>0</v>
      </c>
      <c r="C13" s="36">
        <f>Feuil1!C27</f>
        <v>0</v>
      </c>
      <c r="D13" s="37">
        <f>Feuil1!D27</f>
        <v>0</v>
      </c>
      <c r="E13" s="38">
        <f>Feuil1!E27</f>
        <v>0</v>
      </c>
      <c r="F13" s="39">
        <f>Feuil1!F27</f>
        <v>0</v>
      </c>
      <c r="G13" s="89">
        <f>Feuil1!I27</f>
        <v>0</v>
      </c>
      <c r="H13" s="28">
        <f>Feuil1!J27</f>
        <v>0</v>
      </c>
      <c r="I13" s="126">
        <f>Feuil1!K27</f>
        <v>0</v>
      </c>
      <c r="J13" s="46">
        <f>Feuil1!L27</f>
        <v>0</v>
      </c>
      <c r="K13" s="42">
        <f>Feuil1!M27</f>
        <v>0</v>
      </c>
      <c r="L13" s="117">
        <f>Feuil1!P27</f>
        <v>555</v>
      </c>
      <c r="M13" s="12">
        <f>Feuil1!Q27</f>
        <v>44833</v>
      </c>
      <c r="N13" s="219" t="str">
        <f>Feuil1!R27</f>
        <v>VG MOTOR</v>
      </c>
      <c r="O13" s="118">
        <f>Feuil1!S27</f>
        <v>4</v>
      </c>
      <c r="P13" s="119" t="str">
        <f>Feuil1!T27</f>
        <v>HPE200</v>
      </c>
      <c r="Q13" s="117">
        <f>Feuil1!W27</f>
        <v>1100</v>
      </c>
      <c r="R13" s="12">
        <f>Feuil1!X27</f>
        <v>44832</v>
      </c>
      <c r="S13" s="21" t="str">
        <f>Feuil1!Y27</f>
        <v>AUDI MONS</v>
      </c>
      <c r="T13" s="118">
        <f>Feuil1!Z27</f>
        <v>5</v>
      </c>
      <c r="U13" s="119" t="str">
        <f>Feuil1!AA27</f>
        <v>HPE200</v>
      </c>
    </row>
    <row r="14" spans="1:21" x14ac:dyDescent="0.2">
      <c r="A14" s="100"/>
      <c r="B14" s="114">
        <f>Feuil1!B28</f>
        <v>0</v>
      </c>
      <c r="C14" s="12">
        <f>Feuil1!C28</f>
        <v>0</v>
      </c>
      <c r="D14" s="21">
        <f>Feuil1!D28</f>
        <v>0</v>
      </c>
      <c r="E14" s="118">
        <f>Feuil1!E28</f>
        <v>0</v>
      </c>
      <c r="F14" s="119">
        <f>Feuil1!F28</f>
        <v>0</v>
      </c>
      <c r="G14" s="89">
        <f>Feuil1!I28</f>
        <v>0</v>
      </c>
      <c r="H14" s="28">
        <f>Feuil1!J28</f>
        <v>0</v>
      </c>
      <c r="I14" s="126">
        <f>Feuil1!K28</f>
        <v>0</v>
      </c>
      <c r="J14" s="46">
        <f>Feuil1!L28</f>
        <v>0</v>
      </c>
      <c r="K14" s="42">
        <f>Feuil1!M28</f>
        <v>0</v>
      </c>
      <c r="L14" s="117">
        <f>Feuil1!P28</f>
        <v>0</v>
      </c>
      <c r="M14" s="12">
        <f>Feuil1!Q28</f>
        <v>0</v>
      </c>
      <c r="N14" s="219">
        <f>Feuil1!R28</f>
        <v>0</v>
      </c>
      <c r="O14" s="118">
        <f>Feuil1!S28</f>
        <v>0</v>
      </c>
      <c r="P14" s="119">
        <f>Feuil1!T28</f>
        <v>0</v>
      </c>
      <c r="Q14" s="117">
        <f>Feuil1!W28</f>
        <v>275</v>
      </c>
      <c r="R14" s="12">
        <f>Feuil1!X28</f>
        <v>44833</v>
      </c>
      <c r="S14" s="21" t="str">
        <f>Feuil1!Y28</f>
        <v>BRUMAGNE</v>
      </c>
      <c r="T14" s="118">
        <f>Feuil1!Z28</f>
        <v>1</v>
      </c>
      <c r="U14" s="119" t="str">
        <f>Feuil1!AA28</f>
        <v>H200</v>
      </c>
    </row>
    <row r="15" spans="1:21" x14ac:dyDescent="0.2">
      <c r="A15" s="100"/>
      <c r="B15" s="114">
        <f>Feuil1!B29</f>
        <v>0</v>
      </c>
      <c r="C15" s="12">
        <f>Feuil1!C29</f>
        <v>0</v>
      </c>
      <c r="D15" s="21">
        <f>Feuil1!D29</f>
        <v>0</v>
      </c>
      <c r="E15" s="118">
        <f>Feuil1!E29</f>
        <v>0</v>
      </c>
      <c r="F15" s="119">
        <f>Feuil1!F29</f>
        <v>0</v>
      </c>
      <c r="G15" s="89">
        <f>Feuil1!I29</f>
        <v>0</v>
      </c>
      <c r="H15" s="28">
        <f>Feuil1!J29</f>
        <v>0</v>
      </c>
      <c r="I15" s="126">
        <f>Feuil1!K29</f>
        <v>0</v>
      </c>
      <c r="J15" s="46">
        <f>Feuil1!L29</f>
        <v>0</v>
      </c>
      <c r="K15" s="42">
        <f>Feuil1!M29</f>
        <v>0</v>
      </c>
      <c r="L15" s="117">
        <f>Feuil1!P29</f>
        <v>0</v>
      </c>
      <c r="M15" s="12">
        <f>Feuil1!Q29</f>
        <v>0</v>
      </c>
      <c r="N15" s="219">
        <f>Feuil1!R29</f>
        <v>0</v>
      </c>
      <c r="O15" s="118">
        <f>Feuil1!S29</f>
        <v>0</v>
      </c>
      <c r="P15" s="119">
        <f>Feuil1!T29</f>
        <v>0</v>
      </c>
      <c r="Q15" s="117">
        <f>Feuil1!W29</f>
        <v>462</v>
      </c>
      <c r="R15" s="12">
        <f>Feuil1!X29</f>
        <v>44833</v>
      </c>
      <c r="S15" s="21" t="str">
        <f>Feuil1!Y29</f>
        <v>AB MONS</v>
      </c>
      <c r="T15" s="118">
        <f>Feuil1!Z29</f>
        <v>2</v>
      </c>
      <c r="U15" s="119" t="str">
        <f>Feuil1!AA29</f>
        <v>H200</v>
      </c>
    </row>
    <row r="16" spans="1:21" x14ac:dyDescent="0.2">
      <c r="A16" s="100"/>
      <c r="B16" s="114">
        <f>Feuil1!B30</f>
        <v>0</v>
      </c>
      <c r="C16" s="12">
        <f>Feuil1!C30</f>
        <v>0</v>
      </c>
      <c r="D16" s="37">
        <f>Feuil1!D30</f>
        <v>0</v>
      </c>
      <c r="E16" s="118">
        <f>Feuil1!E30</f>
        <v>0</v>
      </c>
      <c r="F16" s="119">
        <f>Feuil1!F30</f>
        <v>0</v>
      </c>
      <c r="G16" s="89">
        <f>Feuil1!I30</f>
        <v>0</v>
      </c>
      <c r="H16" s="28">
        <f>Feuil1!J30</f>
        <v>0</v>
      </c>
      <c r="I16" s="126">
        <f>Feuil1!K30</f>
        <v>0</v>
      </c>
      <c r="J16" s="46">
        <f>Feuil1!L30</f>
        <v>0</v>
      </c>
      <c r="K16" s="42">
        <f>Feuil1!M30</f>
        <v>0</v>
      </c>
      <c r="L16" s="117">
        <f>Feuil1!P30</f>
        <v>0</v>
      </c>
      <c r="M16" s="12">
        <f>Feuil1!Q30</f>
        <v>0</v>
      </c>
      <c r="N16" s="21">
        <f>Feuil1!R30</f>
        <v>0</v>
      </c>
      <c r="O16" s="118">
        <f>Feuil1!S30</f>
        <v>0</v>
      </c>
      <c r="P16" s="119">
        <f>Feuil1!T30</f>
        <v>0</v>
      </c>
      <c r="Q16" s="117">
        <f>Feuil1!W30</f>
        <v>155.4</v>
      </c>
      <c r="R16" s="12">
        <f>Feuil1!X30</f>
        <v>44833</v>
      </c>
      <c r="S16" s="21" t="str">
        <f>Feuil1!Y30</f>
        <v>AB MONS</v>
      </c>
      <c r="T16" s="118">
        <f>Feuil1!Z30</f>
        <v>1</v>
      </c>
      <c r="U16" s="119" t="str">
        <f>Feuil1!AA30</f>
        <v>HPE200</v>
      </c>
    </row>
    <row r="17" spans="1:21" x14ac:dyDescent="0.2">
      <c r="A17" s="100"/>
      <c r="B17" s="114">
        <f>Feuil1!B31</f>
        <v>0</v>
      </c>
      <c r="C17" s="12">
        <f>Feuil1!C31</f>
        <v>0</v>
      </c>
      <c r="D17" s="37">
        <f>Feuil1!D31</f>
        <v>0</v>
      </c>
      <c r="E17" s="118">
        <f>Feuil1!E31</f>
        <v>0</v>
      </c>
      <c r="F17" s="119">
        <f>Feuil1!F31</f>
        <v>0</v>
      </c>
      <c r="G17" s="89">
        <f>Feuil1!I31</f>
        <v>0</v>
      </c>
      <c r="H17" s="28">
        <f>Feuil1!J31</f>
        <v>0</v>
      </c>
      <c r="I17" s="126">
        <f>Feuil1!K31</f>
        <v>0</v>
      </c>
      <c r="J17" s="46">
        <f>Feuil1!L31</f>
        <v>0</v>
      </c>
      <c r="K17" s="42">
        <f>Feuil1!M31</f>
        <v>0</v>
      </c>
      <c r="L17" s="117">
        <f>Feuil1!P31</f>
        <v>0</v>
      </c>
      <c r="M17" s="12">
        <f>Feuil1!Q31</f>
        <v>0</v>
      </c>
      <c r="N17" s="21">
        <f>Feuil1!R31</f>
        <v>0</v>
      </c>
      <c r="O17" s="118">
        <f>Feuil1!S31</f>
        <v>0</v>
      </c>
      <c r="P17" s="119">
        <f>Feuil1!T31</f>
        <v>0</v>
      </c>
      <c r="Q17" s="117">
        <f>Feuil1!W31</f>
        <v>0</v>
      </c>
      <c r="R17" s="12">
        <f>Feuil1!X31</f>
        <v>0</v>
      </c>
      <c r="S17" s="21">
        <f>Feuil1!Y31</f>
        <v>0</v>
      </c>
      <c r="T17" s="118">
        <f>Feuil1!Z31</f>
        <v>0</v>
      </c>
      <c r="U17" s="119">
        <f>Feuil1!AA31</f>
        <v>0</v>
      </c>
    </row>
    <row r="18" spans="1:21" x14ac:dyDescent="0.2">
      <c r="A18" s="100"/>
      <c r="B18" s="114">
        <f>Feuil1!B32</f>
        <v>0</v>
      </c>
      <c r="C18" s="12">
        <f>Feuil1!C32</f>
        <v>0</v>
      </c>
      <c r="D18" s="37">
        <f>Feuil1!D32</f>
        <v>0</v>
      </c>
      <c r="E18" s="118">
        <f>Feuil1!E32</f>
        <v>0</v>
      </c>
      <c r="F18" s="119">
        <f>Feuil1!F32</f>
        <v>0</v>
      </c>
      <c r="G18" s="89">
        <f>Feuil1!I32</f>
        <v>0</v>
      </c>
      <c r="H18" s="28">
        <f>Feuil1!J32</f>
        <v>0</v>
      </c>
      <c r="I18" s="126">
        <f>Feuil1!K32</f>
        <v>0</v>
      </c>
      <c r="J18" s="46">
        <f>Feuil1!L32</f>
        <v>0</v>
      </c>
      <c r="K18" s="42">
        <f>Feuil1!M32</f>
        <v>0</v>
      </c>
      <c r="L18" s="117">
        <f>Feuil1!P32</f>
        <v>0</v>
      </c>
      <c r="M18" s="12">
        <f>Feuil1!Q32</f>
        <v>0</v>
      </c>
      <c r="N18" s="21">
        <f>Feuil1!R32</f>
        <v>0</v>
      </c>
      <c r="O18" s="118">
        <f>Feuil1!S32</f>
        <v>0</v>
      </c>
      <c r="P18" s="119">
        <f>Feuil1!T32</f>
        <v>0</v>
      </c>
      <c r="Q18" s="117">
        <f>Feuil1!W32</f>
        <v>0</v>
      </c>
      <c r="R18" s="12">
        <f>Feuil1!X32</f>
        <v>0</v>
      </c>
      <c r="S18" s="21">
        <f>Feuil1!Y32</f>
        <v>0</v>
      </c>
      <c r="T18" s="118">
        <f>Feuil1!Z32</f>
        <v>0</v>
      </c>
      <c r="U18" s="119">
        <f>Feuil1!AA32</f>
        <v>0</v>
      </c>
    </row>
    <row r="19" spans="1:21" x14ac:dyDescent="0.2">
      <c r="A19" s="100"/>
      <c r="B19" s="114">
        <f>Feuil1!B33</f>
        <v>0</v>
      </c>
      <c r="C19" s="12">
        <f>Feuil1!C33</f>
        <v>0</v>
      </c>
      <c r="D19" s="37">
        <f>Feuil1!D33</f>
        <v>0</v>
      </c>
      <c r="E19" s="118">
        <f>Feuil1!E33</f>
        <v>0</v>
      </c>
      <c r="F19" s="119">
        <f>Feuil1!F33</f>
        <v>0</v>
      </c>
      <c r="G19" s="89">
        <f>Feuil1!I33</f>
        <v>0</v>
      </c>
      <c r="H19" s="28">
        <f>Feuil1!J33</f>
        <v>0</v>
      </c>
      <c r="I19" s="126">
        <f>Feuil1!K33</f>
        <v>0</v>
      </c>
      <c r="J19" s="46">
        <f>Feuil1!L33</f>
        <v>0</v>
      </c>
      <c r="K19" s="42">
        <f>Feuil1!M33</f>
        <v>0</v>
      </c>
      <c r="L19" s="117">
        <f>Feuil1!P33</f>
        <v>0</v>
      </c>
      <c r="M19" s="12">
        <f>Feuil1!Q33</f>
        <v>0</v>
      </c>
      <c r="N19" s="21">
        <f>Feuil1!R33</f>
        <v>0</v>
      </c>
      <c r="O19" s="118">
        <f>Feuil1!S33</f>
        <v>0</v>
      </c>
      <c r="P19" s="119">
        <f>Feuil1!T33</f>
        <v>0</v>
      </c>
      <c r="Q19" s="117">
        <f>Feuil1!W33</f>
        <v>0</v>
      </c>
      <c r="R19" s="12">
        <f>Feuil1!X33</f>
        <v>0</v>
      </c>
      <c r="S19" s="21">
        <f>Feuil1!Y33</f>
        <v>0</v>
      </c>
      <c r="T19" s="118">
        <f>Feuil1!Z33</f>
        <v>0</v>
      </c>
      <c r="U19" s="119">
        <f>Feuil1!AA33</f>
        <v>0</v>
      </c>
    </row>
    <row r="20" spans="1:21" x14ac:dyDescent="0.2">
      <c r="A20" s="100"/>
      <c r="B20" s="114">
        <f>Feuil1!B34</f>
        <v>0</v>
      </c>
      <c r="C20" s="12">
        <f>Feuil1!C34</f>
        <v>0</v>
      </c>
      <c r="D20" s="37">
        <f>Feuil1!D34</f>
        <v>0</v>
      </c>
      <c r="E20" s="118">
        <f>Feuil1!E34</f>
        <v>0</v>
      </c>
      <c r="F20" s="119">
        <f>Feuil1!F34</f>
        <v>0</v>
      </c>
      <c r="G20" s="89">
        <f>Feuil1!I34</f>
        <v>0</v>
      </c>
      <c r="H20" s="28">
        <f>Feuil1!J34</f>
        <v>0</v>
      </c>
      <c r="I20" s="126">
        <f>Feuil1!K34</f>
        <v>0</v>
      </c>
      <c r="J20" s="46">
        <f>Feuil1!L34</f>
        <v>0</v>
      </c>
      <c r="K20" s="42">
        <f>Feuil1!M34</f>
        <v>0</v>
      </c>
      <c r="L20" s="117">
        <f>Feuil1!P34</f>
        <v>0</v>
      </c>
      <c r="M20" s="12">
        <f>Feuil1!Q34</f>
        <v>0</v>
      </c>
      <c r="N20" s="21">
        <f>Feuil1!R34</f>
        <v>0</v>
      </c>
      <c r="O20" s="118">
        <f>Feuil1!S34</f>
        <v>0</v>
      </c>
      <c r="P20" s="119">
        <f>Feuil1!T34</f>
        <v>0</v>
      </c>
      <c r="Q20" s="117">
        <f>Feuil1!W34</f>
        <v>0</v>
      </c>
      <c r="R20" s="12">
        <f>Feuil1!X34</f>
        <v>0</v>
      </c>
      <c r="S20" s="21">
        <f>Feuil1!Y34</f>
        <v>0</v>
      </c>
      <c r="T20" s="118">
        <f>Feuil1!Z34</f>
        <v>0</v>
      </c>
      <c r="U20" s="119">
        <f>Feuil1!AA34</f>
        <v>0</v>
      </c>
    </row>
    <row r="21" spans="1:21" x14ac:dyDescent="0.2">
      <c r="A21" s="100"/>
      <c r="B21" s="114">
        <f>Feuil1!B35</f>
        <v>0</v>
      </c>
      <c r="C21" s="12">
        <f>Feuil1!C35</f>
        <v>0</v>
      </c>
      <c r="D21" s="37">
        <f>Feuil1!D35</f>
        <v>0</v>
      </c>
      <c r="E21" s="118">
        <f>Feuil1!E35</f>
        <v>0</v>
      </c>
      <c r="F21" s="119">
        <f>Feuil1!F35</f>
        <v>0</v>
      </c>
      <c r="G21" s="89">
        <f>Feuil1!I35</f>
        <v>0</v>
      </c>
      <c r="H21" s="28">
        <f>Feuil1!J35</f>
        <v>0</v>
      </c>
      <c r="I21" s="126">
        <f>Feuil1!K35</f>
        <v>0</v>
      </c>
      <c r="J21" s="46">
        <f>Feuil1!L35</f>
        <v>0</v>
      </c>
      <c r="K21" s="42">
        <f>Feuil1!M35</f>
        <v>0</v>
      </c>
      <c r="L21" s="117">
        <f>Feuil1!P35</f>
        <v>0</v>
      </c>
      <c r="M21" s="12">
        <f>Feuil1!Q35</f>
        <v>0</v>
      </c>
      <c r="N21" s="21">
        <f>Feuil1!R35</f>
        <v>0</v>
      </c>
      <c r="O21" s="118">
        <f>Feuil1!S35</f>
        <v>0</v>
      </c>
      <c r="P21" s="119">
        <f>Feuil1!T35</f>
        <v>0</v>
      </c>
      <c r="Q21" s="117">
        <f>Feuil1!W35</f>
        <v>0</v>
      </c>
      <c r="R21" s="12">
        <f>Feuil1!X35</f>
        <v>0</v>
      </c>
      <c r="S21" s="21">
        <f>Feuil1!Y35</f>
        <v>0</v>
      </c>
      <c r="T21" s="118">
        <f>Feuil1!Z35</f>
        <v>0</v>
      </c>
      <c r="U21" s="119">
        <f>Feuil1!AA35</f>
        <v>0</v>
      </c>
    </row>
    <row r="22" spans="1:21" x14ac:dyDescent="0.2">
      <c r="A22" s="100"/>
      <c r="B22" s="114">
        <f>Feuil1!B36</f>
        <v>0</v>
      </c>
      <c r="C22" s="12">
        <f>Feuil1!C36</f>
        <v>0</v>
      </c>
      <c r="D22" s="37">
        <f>Feuil1!D36</f>
        <v>0</v>
      </c>
      <c r="E22" s="118">
        <f>Feuil1!E36</f>
        <v>0</v>
      </c>
      <c r="F22" s="119">
        <f>Feuil1!F36</f>
        <v>0</v>
      </c>
      <c r="G22" s="89">
        <f>Feuil1!I36</f>
        <v>0</v>
      </c>
      <c r="H22" s="28">
        <f>Feuil1!J36</f>
        <v>0</v>
      </c>
      <c r="I22" s="126">
        <f>Feuil1!K36</f>
        <v>0</v>
      </c>
      <c r="J22" s="46">
        <f>Feuil1!L36</f>
        <v>0</v>
      </c>
      <c r="K22" s="42">
        <f>Feuil1!M36</f>
        <v>0</v>
      </c>
      <c r="L22" s="117">
        <f>Feuil1!P36</f>
        <v>0</v>
      </c>
      <c r="M22" s="12">
        <f>Feuil1!Q36</f>
        <v>0</v>
      </c>
      <c r="N22" s="21">
        <f>Feuil1!R36</f>
        <v>0</v>
      </c>
      <c r="O22" s="118">
        <f>Feuil1!S36</f>
        <v>0</v>
      </c>
      <c r="P22" s="119">
        <f>Feuil1!T36</f>
        <v>0</v>
      </c>
      <c r="Q22" s="117">
        <f>Feuil1!W36</f>
        <v>0</v>
      </c>
      <c r="R22" s="12">
        <f>Feuil1!X36</f>
        <v>0</v>
      </c>
      <c r="S22" s="21">
        <f>Feuil1!Y36</f>
        <v>0</v>
      </c>
      <c r="T22" s="118">
        <f>Feuil1!Z36</f>
        <v>0</v>
      </c>
      <c r="U22" s="119">
        <f>Feuil1!AA36</f>
        <v>0</v>
      </c>
    </row>
    <row r="23" spans="1:21" x14ac:dyDescent="0.2">
      <c r="A23" s="100"/>
      <c r="B23" s="114">
        <f>Feuil1!B37</f>
        <v>0</v>
      </c>
      <c r="C23" s="12">
        <f>Feuil1!C37</f>
        <v>0</v>
      </c>
      <c r="D23" s="37">
        <f>Feuil1!D37</f>
        <v>0</v>
      </c>
      <c r="E23" s="118">
        <f>Feuil1!E37</f>
        <v>0</v>
      </c>
      <c r="F23" s="119">
        <f>Feuil1!F37</f>
        <v>0</v>
      </c>
      <c r="G23" s="89">
        <f>Feuil1!I37</f>
        <v>0</v>
      </c>
      <c r="H23" s="28">
        <f>Feuil1!J37</f>
        <v>0</v>
      </c>
      <c r="I23" s="126">
        <f>Feuil1!K37</f>
        <v>0</v>
      </c>
      <c r="J23" s="46">
        <f>Feuil1!L37</f>
        <v>0</v>
      </c>
      <c r="K23" s="42">
        <f>Feuil1!M37</f>
        <v>0</v>
      </c>
      <c r="L23" s="117">
        <f>Feuil1!P37</f>
        <v>0</v>
      </c>
      <c r="M23" s="12">
        <f>Feuil1!Q37</f>
        <v>0</v>
      </c>
      <c r="N23" s="21">
        <f>Feuil1!R37</f>
        <v>0</v>
      </c>
      <c r="O23" s="118">
        <f>Feuil1!S37</f>
        <v>0</v>
      </c>
      <c r="P23" s="119">
        <f>Feuil1!T37</f>
        <v>0</v>
      </c>
      <c r="Q23" s="117">
        <f>Feuil1!W37</f>
        <v>0</v>
      </c>
      <c r="R23" s="12">
        <f>Feuil1!X37</f>
        <v>0</v>
      </c>
      <c r="S23" s="21">
        <f>Feuil1!Y37</f>
        <v>0</v>
      </c>
      <c r="T23" s="118">
        <f>Feuil1!Z37</f>
        <v>0</v>
      </c>
      <c r="U23" s="119">
        <f>Feuil1!AA37</f>
        <v>0</v>
      </c>
    </row>
    <row r="24" spans="1:21" x14ac:dyDescent="0.2">
      <c r="A24" s="100"/>
      <c r="B24" s="114">
        <f>Feuil1!B38</f>
        <v>0</v>
      </c>
      <c r="C24" s="12">
        <f>Feuil1!C38</f>
        <v>0</v>
      </c>
      <c r="D24" s="37">
        <f>Feuil1!D38</f>
        <v>0</v>
      </c>
      <c r="E24" s="118">
        <f>Feuil1!E38</f>
        <v>0</v>
      </c>
      <c r="F24" s="119">
        <f>Feuil1!F38</f>
        <v>0</v>
      </c>
      <c r="G24" s="89">
        <f>Feuil1!I38</f>
        <v>0</v>
      </c>
      <c r="H24" s="28">
        <f>Feuil1!J38</f>
        <v>0</v>
      </c>
      <c r="I24" s="126">
        <f>Feuil1!K38</f>
        <v>0</v>
      </c>
      <c r="J24" s="46">
        <f>Feuil1!L38</f>
        <v>0</v>
      </c>
      <c r="K24" s="42">
        <f>Feuil1!M38</f>
        <v>0</v>
      </c>
      <c r="L24" s="117">
        <f>Feuil1!P38</f>
        <v>0</v>
      </c>
      <c r="M24" s="12">
        <f>Feuil1!Q38</f>
        <v>0</v>
      </c>
      <c r="N24" s="21">
        <f>Feuil1!R38</f>
        <v>0</v>
      </c>
      <c r="O24" s="118">
        <f>Feuil1!S38</f>
        <v>0</v>
      </c>
      <c r="P24" s="119">
        <f>Feuil1!T38</f>
        <v>0</v>
      </c>
      <c r="Q24" s="117">
        <f>Feuil1!W38</f>
        <v>0</v>
      </c>
      <c r="R24" s="12">
        <f>Feuil1!X38</f>
        <v>0</v>
      </c>
      <c r="S24" s="21">
        <f>Feuil1!Y38</f>
        <v>0</v>
      </c>
      <c r="T24" s="118">
        <f>Feuil1!Z38</f>
        <v>0</v>
      </c>
      <c r="U24" s="119">
        <f>Feuil1!AA38</f>
        <v>0</v>
      </c>
    </row>
    <row r="25" spans="1:21" x14ac:dyDescent="0.2">
      <c r="A25" s="100"/>
      <c r="B25" s="114">
        <f>Feuil1!B39</f>
        <v>0</v>
      </c>
      <c r="C25" s="12">
        <f>Feuil1!C39</f>
        <v>0</v>
      </c>
      <c r="D25" s="37">
        <f>Feuil1!D39</f>
        <v>0</v>
      </c>
      <c r="E25" s="118">
        <f>Feuil1!E39</f>
        <v>0</v>
      </c>
      <c r="F25" s="119">
        <f>Feuil1!F39</f>
        <v>0</v>
      </c>
      <c r="G25" s="89">
        <f>Feuil1!I39</f>
        <v>0</v>
      </c>
      <c r="H25" s="28">
        <f>Feuil1!J39</f>
        <v>0</v>
      </c>
      <c r="I25" s="126">
        <f>Feuil1!K39</f>
        <v>0</v>
      </c>
      <c r="J25" s="46">
        <f>Feuil1!L39</f>
        <v>0</v>
      </c>
      <c r="K25" s="42">
        <f>Feuil1!M39</f>
        <v>0</v>
      </c>
      <c r="L25" s="117">
        <f>Feuil1!P39</f>
        <v>0</v>
      </c>
      <c r="M25" s="12">
        <f>Feuil1!Q39</f>
        <v>0</v>
      </c>
      <c r="N25" s="21">
        <f>Feuil1!R39</f>
        <v>0</v>
      </c>
      <c r="O25" s="118">
        <f>Feuil1!S39</f>
        <v>0</v>
      </c>
      <c r="P25" s="119">
        <f>Feuil1!T39</f>
        <v>0</v>
      </c>
      <c r="Q25" s="117">
        <f>Feuil1!W39</f>
        <v>0</v>
      </c>
      <c r="R25" s="12">
        <f>Feuil1!X39</f>
        <v>0</v>
      </c>
      <c r="S25" s="21">
        <f>Feuil1!Y39</f>
        <v>0</v>
      </c>
      <c r="T25" s="118">
        <f>Feuil1!Z39</f>
        <v>0</v>
      </c>
      <c r="U25" s="119">
        <f>Feuil1!AA39</f>
        <v>0</v>
      </c>
    </row>
    <row r="26" spans="1:21" x14ac:dyDescent="0.2">
      <c r="A26" s="100"/>
      <c r="B26" s="114">
        <f>Feuil1!B40</f>
        <v>0</v>
      </c>
      <c r="C26" s="12">
        <f>Feuil1!C40</f>
        <v>0</v>
      </c>
      <c r="D26" s="37">
        <f>Feuil1!D40</f>
        <v>0</v>
      </c>
      <c r="E26" s="118">
        <f>Feuil1!E40</f>
        <v>0</v>
      </c>
      <c r="F26" s="119">
        <f>Feuil1!F40</f>
        <v>0</v>
      </c>
      <c r="G26" s="89">
        <f>Feuil1!I40</f>
        <v>0</v>
      </c>
      <c r="H26" s="28">
        <f>Feuil1!J40</f>
        <v>0</v>
      </c>
      <c r="I26" s="126">
        <f>Feuil1!K40</f>
        <v>0</v>
      </c>
      <c r="J26" s="46">
        <f>Feuil1!L40</f>
        <v>0</v>
      </c>
      <c r="K26" s="42">
        <f>Feuil1!M40</f>
        <v>0</v>
      </c>
      <c r="L26" s="117">
        <f>Feuil1!P40</f>
        <v>0</v>
      </c>
      <c r="M26" s="12">
        <f>Feuil1!Q40</f>
        <v>0</v>
      </c>
      <c r="N26" s="21">
        <f>Feuil1!R40</f>
        <v>0</v>
      </c>
      <c r="O26" s="118">
        <f>Feuil1!S40</f>
        <v>0</v>
      </c>
      <c r="P26" s="119">
        <f>Feuil1!T40</f>
        <v>0</v>
      </c>
      <c r="Q26" s="117">
        <f>Feuil1!W40</f>
        <v>0</v>
      </c>
      <c r="R26" s="12">
        <f>Feuil1!X40</f>
        <v>0</v>
      </c>
      <c r="S26" s="21">
        <f>Feuil1!Y40</f>
        <v>0</v>
      </c>
      <c r="T26" s="118">
        <f>Feuil1!Z40</f>
        <v>0</v>
      </c>
      <c r="U26" s="119">
        <f>Feuil1!AA40</f>
        <v>0</v>
      </c>
    </row>
    <row r="27" spans="1:21" x14ac:dyDescent="0.2">
      <c r="A27" s="100"/>
      <c r="B27" s="114">
        <f>Feuil1!B41</f>
        <v>0</v>
      </c>
      <c r="C27" s="12">
        <f>Feuil1!C41</f>
        <v>0</v>
      </c>
      <c r="D27" s="37">
        <f>Feuil1!D41</f>
        <v>0</v>
      </c>
      <c r="E27" s="118">
        <f>Feuil1!E41</f>
        <v>0</v>
      </c>
      <c r="F27" s="119">
        <f>Feuil1!F41</f>
        <v>0</v>
      </c>
      <c r="G27" s="89">
        <f>Feuil1!I41</f>
        <v>0</v>
      </c>
      <c r="H27" s="28">
        <f>Feuil1!J41</f>
        <v>0</v>
      </c>
      <c r="I27" s="126">
        <f>Feuil1!K41</f>
        <v>0</v>
      </c>
      <c r="J27" s="46">
        <f>Feuil1!L41</f>
        <v>0</v>
      </c>
      <c r="K27" s="42">
        <f>Feuil1!M41</f>
        <v>0</v>
      </c>
      <c r="L27" s="117">
        <f>Feuil1!P41</f>
        <v>0</v>
      </c>
      <c r="M27" s="12">
        <f>Feuil1!Q41</f>
        <v>0</v>
      </c>
      <c r="N27" s="21">
        <f>Feuil1!R41</f>
        <v>0</v>
      </c>
      <c r="O27" s="118">
        <f>Feuil1!S41</f>
        <v>0</v>
      </c>
      <c r="P27" s="119">
        <f>Feuil1!T41</f>
        <v>0</v>
      </c>
      <c r="Q27" s="117">
        <f>Feuil1!W41</f>
        <v>0</v>
      </c>
      <c r="R27" s="12">
        <f>Feuil1!X41</f>
        <v>0</v>
      </c>
      <c r="S27" s="21">
        <f>Feuil1!Y41</f>
        <v>0</v>
      </c>
      <c r="T27" s="118">
        <f>Feuil1!Z41</f>
        <v>0</v>
      </c>
      <c r="U27" s="119">
        <f>Feuil1!AA41</f>
        <v>0</v>
      </c>
    </row>
    <row r="28" spans="1:21" x14ac:dyDescent="0.2">
      <c r="A28" s="100"/>
      <c r="B28" s="114">
        <f>Feuil1!B42</f>
        <v>0</v>
      </c>
      <c r="C28" s="12">
        <f>Feuil1!C42</f>
        <v>0</v>
      </c>
      <c r="D28" s="37">
        <f>Feuil1!D42</f>
        <v>0</v>
      </c>
      <c r="E28" s="118">
        <f>Feuil1!E42</f>
        <v>0</v>
      </c>
      <c r="F28" s="119">
        <f>Feuil1!F42</f>
        <v>0</v>
      </c>
      <c r="G28" s="89">
        <f>Feuil1!I42</f>
        <v>0</v>
      </c>
      <c r="H28" s="28">
        <f>Feuil1!J42</f>
        <v>0</v>
      </c>
      <c r="I28" s="126">
        <f>Feuil1!K42</f>
        <v>0</v>
      </c>
      <c r="J28" s="46">
        <f>Feuil1!L42</f>
        <v>0</v>
      </c>
      <c r="K28" s="42">
        <f>Feuil1!M42</f>
        <v>0</v>
      </c>
      <c r="L28" s="117">
        <f>Feuil1!P42</f>
        <v>0</v>
      </c>
      <c r="M28" s="12">
        <f>Feuil1!Q42</f>
        <v>0</v>
      </c>
      <c r="N28" s="21">
        <f>Feuil1!R42</f>
        <v>0</v>
      </c>
      <c r="O28" s="118">
        <f>Feuil1!S42</f>
        <v>0</v>
      </c>
      <c r="P28" s="119">
        <f>Feuil1!T42</f>
        <v>0</v>
      </c>
      <c r="Q28" s="117">
        <f>Feuil1!W42</f>
        <v>0</v>
      </c>
      <c r="R28" s="12">
        <f>Feuil1!X42</f>
        <v>0</v>
      </c>
      <c r="S28" s="21">
        <f>Feuil1!Y42</f>
        <v>0</v>
      </c>
      <c r="T28" s="118">
        <f>Feuil1!Z42</f>
        <v>0</v>
      </c>
      <c r="U28" s="119">
        <f>Feuil1!AA42</f>
        <v>0</v>
      </c>
    </row>
    <row r="29" spans="1:21" x14ac:dyDescent="0.2">
      <c r="A29" s="100"/>
      <c r="B29" s="114">
        <f>Feuil1!B43</f>
        <v>0</v>
      </c>
      <c r="C29" s="12">
        <f>Feuil1!C43</f>
        <v>0</v>
      </c>
      <c r="D29" s="37">
        <f>Feuil1!D43</f>
        <v>0</v>
      </c>
      <c r="E29" s="118">
        <f>Feuil1!E43</f>
        <v>0</v>
      </c>
      <c r="F29" s="119">
        <f>Feuil1!F43</f>
        <v>0</v>
      </c>
      <c r="G29" s="89">
        <f>Feuil1!I43</f>
        <v>0</v>
      </c>
      <c r="H29" s="28">
        <f>Feuil1!J43</f>
        <v>0</v>
      </c>
      <c r="I29" s="126">
        <f>Feuil1!K43</f>
        <v>0</v>
      </c>
      <c r="J29" s="46">
        <f>Feuil1!L43</f>
        <v>0</v>
      </c>
      <c r="K29" s="42">
        <f>Feuil1!M43</f>
        <v>0</v>
      </c>
      <c r="L29" s="117">
        <f>Feuil1!P43</f>
        <v>0</v>
      </c>
      <c r="M29" s="12">
        <f>Feuil1!Q43</f>
        <v>0</v>
      </c>
      <c r="N29" s="21">
        <f>Feuil1!R43</f>
        <v>0</v>
      </c>
      <c r="O29" s="118">
        <f>Feuil1!S43</f>
        <v>0</v>
      </c>
      <c r="P29" s="119">
        <f>Feuil1!T43</f>
        <v>0</v>
      </c>
      <c r="Q29" s="117">
        <f>Feuil1!W43</f>
        <v>0</v>
      </c>
      <c r="R29" s="12">
        <f>Feuil1!X43</f>
        <v>0</v>
      </c>
      <c r="S29" s="37">
        <f>Feuil1!Y43</f>
        <v>0</v>
      </c>
      <c r="T29" s="118">
        <f>Feuil1!Z43</f>
        <v>0</v>
      </c>
      <c r="U29" s="119">
        <f>Feuil1!AA43</f>
        <v>0</v>
      </c>
    </row>
    <row r="30" spans="1:21" x14ac:dyDescent="0.2">
      <c r="A30" s="100"/>
      <c r="B30" s="114">
        <f>Feuil1!B44</f>
        <v>0</v>
      </c>
      <c r="C30" s="12">
        <f>Feuil1!C44</f>
        <v>0</v>
      </c>
      <c r="D30" s="37">
        <f>Feuil1!D44</f>
        <v>0</v>
      </c>
      <c r="E30" s="118">
        <f>Feuil1!E44</f>
        <v>0</v>
      </c>
      <c r="F30" s="119">
        <f>Feuil1!F44</f>
        <v>0</v>
      </c>
      <c r="G30" s="89">
        <f>Feuil1!I44</f>
        <v>0</v>
      </c>
      <c r="H30" s="28">
        <f>Feuil1!J44</f>
        <v>0</v>
      </c>
      <c r="I30" s="126">
        <f>Feuil1!K44</f>
        <v>0</v>
      </c>
      <c r="J30" s="46">
        <f>Feuil1!L44</f>
        <v>0</v>
      </c>
      <c r="K30" s="42">
        <f>Feuil1!M44</f>
        <v>0</v>
      </c>
      <c r="L30" s="117">
        <f>Feuil1!P44</f>
        <v>0</v>
      </c>
      <c r="M30" s="12">
        <f>Feuil1!Q44</f>
        <v>0</v>
      </c>
      <c r="N30" s="21">
        <f>Feuil1!R44</f>
        <v>0</v>
      </c>
      <c r="O30" s="118">
        <f>Feuil1!S44</f>
        <v>0</v>
      </c>
      <c r="P30" s="119">
        <f>Feuil1!T44</f>
        <v>0</v>
      </c>
      <c r="Q30" s="117">
        <f>Feuil1!W44</f>
        <v>0</v>
      </c>
      <c r="R30" s="12">
        <f>Feuil1!X44</f>
        <v>0</v>
      </c>
      <c r="S30" s="37">
        <f>Feuil1!Y44</f>
        <v>0</v>
      </c>
      <c r="T30" s="118">
        <f>Feuil1!Z44</f>
        <v>0</v>
      </c>
      <c r="U30" s="119">
        <f>Feuil1!AA44</f>
        <v>0</v>
      </c>
    </row>
    <row r="31" spans="1:21" x14ac:dyDescent="0.2">
      <c r="A31" s="100"/>
      <c r="B31" s="114">
        <f>Feuil1!B45</f>
        <v>0</v>
      </c>
      <c r="C31" s="12">
        <f>Feuil1!C45</f>
        <v>0</v>
      </c>
      <c r="D31" s="37">
        <f>Feuil1!D45</f>
        <v>0</v>
      </c>
      <c r="E31" s="118">
        <f>Feuil1!E45</f>
        <v>0</v>
      </c>
      <c r="F31" s="119">
        <f>Feuil1!F45</f>
        <v>0</v>
      </c>
      <c r="G31" s="89">
        <f>Feuil1!I45</f>
        <v>0</v>
      </c>
      <c r="H31" s="28">
        <f>Feuil1!J45</f>
        <v>0</v>
      </c>
      <c r="I31" s="126">
        <f>Feuil1!K45</f>
        <v>0</v>
      </c>
      <c r="J31" s="46">
        <f>Feuil1!L45</f>
        <v>0</v>
      </c>
      <c r="K31" s="42">
        <f>Feuil1!M45</f>
        <v>0</v>
      </c>
      <c r="L31" s="117">
        <f>Feuil1!P45</f>
        <v>0</v>
      </c>
      <c r="M31" s="12">
        <f>Feuil1!Q45</f>
        <v>0</v>
      </c>
      <c r="N31" s="21">
        <f>Feuil1!R45</f>
        <v>0</v>
      </c>
      <c r="O31" s="118">
        <f>Feuil1!S45</f>
        <v>0</v>
      </c>
      <c r="P31" s="119">
        <f>Feuil1!T45</f>
        <v>0</v>
      </c>
      <c r="Q31" s="117">
        <f>Feuil1!W45</f>
        <v>0</v>
      </c>
      <c r="R31" s="12">
        <f>Feuil1!X45</f>
        <v>0</v>
      </c>
      <c r="S31" s="21">
        <f>Feuil1!Y45</f>
        <v>0</v>
      </c>
      <c r="T31" s="118">
        <f>Feuil1!Z45</f>
        <v>0</v>
      </c>
      <c r="U31" s="119">
        <f>Feuil1!AA45</f>
        <v>0</v>
      </c>
    </row>
    <row r="32" spans="1:21" x14ac:dyDescent="0.2">
      <c r="A32" s="100"/>
      <c r="B32" s="114">
        <f>Feuil1!B46</f>
        <v>0</v>
      </c>
      <c r="C32" s="12">
        <f>Feuil1!C46</f>
        <v>0</v>
      </c>
      <c r="D32" s="37">
        <f>Feuil1!D46</f>
        <v>0</v>
      </c>
      <c r="E32" s="118">
        <f>Feuil1!E46</f>
        <v>0</v>
      </c>
      <c r="F32" s="119">
        <f>Feuil1!F46</f>
        <v>0</v>
      </c>
      <c r="G32" s="89">
        <f>Feuil1!I46</f>
        <v>0</v>
      </c>
      <c r="H32" s="28">
        <f>Feuil1!J46</f>
        <v>0</v>
      </c>
      <c r="I32" s="126">
        <f>Feuil1!K46</f>
        <v>0</v>
      </c>
      <c r="J32" s="46">
        <f>Feuil1!L46</f>
        <v>0</v>
      </c>
      <c r="K32" s="42">
        <f>Feuil1!M46</f>
        <v>0</v>
      </c>
      <c r="L32" s="117">
        <f>Feuil1!P46</f>
        <v>0</v>
      </c>
      <c r="M32" s="12">
        <f>Feuil1!Q46</f>
        <v>0</v>
      </c>
      <c r="N32" s="21">
        <f>Feuil1!R46</f>
        <v>0</v>
      </c>
      <c r="O32" s="118">
        <f>Feuil1!S46</f>
        <v>0</v>
      </c>
      <c r="P32" s="119">
        <f>Feuil1!T46</f>
        <v>0</v>
      </c>
      <c r="Q32" s="117">
        <f>Feuil1!W46</f>
        <v>0</v>
      </c>
      <c r="R32" s="12">
        <f>Feuil1!X46</f>
        <v>0</v>
      </c>
      <c r="S32" s="21">
        <f>Feuil1!Y46</f>
        <v>0</v>
      </c>
      <c r="T32" s="118">
        <f>Feuil1!Z46</f>
        <v>0</v>
      </c>
      <c r="U32" s="119">
        <f>Feuil1!AA46</f>
        <v>0</v>
      </c>
    </row>
    <row r="33" spans="1:21" x14ac:dyDescent="0.2">
      <c r="A33" s="100"/>
      <c r="B33" s="114">
        <f>Feuil1!B47</f>
        <v>0</v>
      </c>
      <c r="C33" s="12">
        <f>Feuil1!C47</f>
        <v>0</v>
      </c>
      <c r="D33" s="37">
        <f>Feuil1!D47</f>
        <v>0</v>
      </c>
      <c r="E33" s="118">
        <f>Feuil1!E47</f>
        <v>0</v>
      </c>
      <c r="F33" s="119">
        <f>Feuil1!F47</f>
        <v>0</v>
      </c>
      <c r="G33" s="89">
        <f>Feuil1!I47</f>
        <v>0</v>
      </c>
      <c r="H33" s="28">
        <f>Feuil1!J47</f>
        <v>0</v>
      </c>
      <c r="I33" s="126">
        <f>Feuil1!K47</f>
        <v>0</v>
      </c>
      <c r="J33" s="46">
        <f>Feuil1!L47</f>
        <v>0</v>
      </c>
      <c r="K33" s="42">
        <f>Feuil1!M47</f>
        <v>0</v>
      </c>
      <c r="L33" s="117">
        <f>Feuil1!P47</f>
        <v>0</v>
      </c>
      <c r="M33" s="12">
        <f>Feuil1!Q47</f>
        <v>0</v>
      </c>
      <c r="N33" s="21">
        <f>Feuil1!R47</f>
        <v>0</v>
      </c>
      <c r="O33" s="118">
        <f>Feuil1!S47</f>
        <v>0</v>
      </c>
      <c r="P33" s="119">
        <f>Feuil1!T47</f>
        <v>0</v>
      </c>
      <c r="Q33" s="117">
        <f>Feuil1!W47</f>
        <v>0</v>
      </c>
      <c r="R33" s="12">
        <f>Feuil1!X47</f>
        <v>0</v>
      </c>
      <c r="S33" s="21">
        <f>Feuil1!Y47</f>
        <v>0</v>
      </c>
      <c r="T33" s="118">
        <f>Feuil1!Z47</f>
        <v>0</v>
      </c>
      <c r="U33" s="119">
        <f>Feuil1!AA47</f>
        <v>0</v>
      </c>
    </row>
    <row r="34" spans="1:21" x14ac:dyDescent="0.2">
      <c r="A34" s="100"/>
      <c r="B34" s="114">
        <f>Feuil1!B48</f>
        <v>0</v>
      </c>
      <c r="C34" s="12">
        <f>Feuil1!C48</f>
        <v>0</v>
      </c>
      <c r="D34" s="37">
        <f>Feuil1!D48</f>
        <v>0</v>
      </c>
      <c r="E34" s="118">
        <f>Feuil1!E48</f>
        <v>0</v>
      </c>
      <c r="F34" s="119">
        <f>Feuil1!F48</f>
        <v>0</v>
      </c>
      <c r="G34" s="89">
        <f>Feuil1!I48</f>
        <v>0</v>
      </c>
      <c r="H34" s="28">
        <f>Feuil1!J48</f>
        <v>0</v>
      </c>
      <c r="I34" s="126">
        <f>Feuil1!K48</f>
        <v>0</v>
      </c>
      <c r="J34" s="46">
        <f>Feuil1!L48</f>
        <v>0</v>
      </c>
      <c r="K34" s="42">
        <f>Feuil1!M48</f>
        <v>0</v>
      </c>
      <c r="L34" s="117">
        <f>Feuil1!P48</f>
        <v>0</v>
      </c>
      <c r="M34" s="12">
        <f>Feuil1!Q48</f>
        <v>0</v>
      </c>
      <c r="N34" s="21">
        <f>Feuil1!R48</f>
        <v>0</v>
      </c>
      <c r="O34" s="118">
        <f>Feuil1!S48</f>
        <v>0</v>
      </c>
      <c r="P34" s="119">
        <f>Feuil1!T48</f>
        <v>0</v>
      </c>
      <c r="Q34" s="117">
        <f>Feuil1!W48</f>
        <v>0</v>
      </c>
      <c r="R34" s="12">
        <f>Feuil1!X48</f>
        <v>0</v>
      </c>
      <c r="S34" s="37">
        <f>Feuil1!Y48</f>
        <v>0</v>
      </c>
      <c r="T34" s="118">
        <f>Feuil1!Z48</f>
        <v>0</v>
      </c>
      <c r="U34" s="119">
        <f>Feuil1!AA48</f>
        <v>0</v>
      </c>
    </row>
    <row r="35" spans="1:21" x14ac:dyDescent="0.2">
      <c r="A35" s="100"/>
      <c r="B35" s="114">
        <f>Feuil1!B49</f>
        <v>0</v>
      </c>
      <c r="C35" s="12">
        <f>Feuil1!C49</f>
        <v>0</v>
      </c>
      <c r="D35" s="37">
        <f>Feuil1!D49</f>
        <v>0</v>
      </c>
      <c r="E35" s="118">
        <f>Feuil1!E49</f>
        <v>0</v>
      </c>
      <c r="F35" s="119">
        <f>Feuil1!F49</f>
        <v>0</v>
      </c>
      <c r="G35" s="89">
        <f>Feuil1!I49</f>
        <v>0</v>
      </c>
      <c r="H35" s="28">
        <f>Feuil1!J49</f>
        <v>0</v>
      </c>
      <c r="I35" s="126">
        <f>Feuil1!K49</f>
        <v>0</v>
      </c>
      <c r="J35" s="46">
        <f>Feuil1!L49</f>
        <v>0</v>
      </c>
      <c r="K35" s="42">
        <f>Feuil1!M49</f>
        <v>0</v>
      </c>
      <c r="L35" s="117">
        <f>Feuil1!P49</f>
        <v>0</v>
      </c>
      <c r="M35" s="12">
        <f>Feuil1!Q49</f>
        <v>0</v>
      </c>
      <c r="N35" s="21">
        <f>Feuil1!R49</f>
        <v>0</v>
      </c>
      <c r="O35" s="118">
        <f>Feuil1!S49</f>
        <v>0</v>
      </c>
      <c r="P35" s="119">
        <f>Feuil1!T49</f>
        <v>0</v>
      </c>
      <c r="Q35" s="117">
        <f>Feuil1!W49</f>
        <v>0</v>
      </c>
      <c r="R35" s="12">
        <f>Feuil1!X49</f>
        <v>0</v>
      </c>
      <c r="S35" s="37">
        <f>Feuil1!Y49</f>
        <v>0</v>
      </c>
      <c r="T35" s="118">
        <f>Feuil1!Z49</f>
        <v>0</v>
      </c>
      <c r="U35" s="119">
        <f>Feuil1!AA49</f>
        <v>0</v>
      </c>
    </row>
    <row r="36" spans="1:21" x14ac:dyDescent="0.2">
      <c r="A36" s="100"/>
      <c r="B36" s="114">
        <f>Feuil1!B50</f>
        <v>0</v>
      </c>
      <c r="C36" s="12">
        <f>Feuil1!C50</f>
        <v>0</v>
      </c>
      <c r="D36" s="37">
        <f>Feuil1!D50</f>
        <v>0</v>
      </c>
      <c r="E36" s="118">
        <f>Feuil1!E50</f>
        <v>0</v>
      </c>
      <c r="F36" s="119">
        <f>Feuil1!F50</f>
        <v>0</v>
      </c>
      <c r="G36" s="89">
        <f>Feuil1!I50</f>
        <v>0</v>
      </c>
      <c r="H36" s="28">
        <f>Feuil1!J50</f>
        <v>0</v>
      </c>
      <c r="I36" s="126">
        <f>Feuil1!K50</f>
        <v>0</v>
      </c>
      <c r="J36" s="46">
        <f>Feuil1!L50</f>
        <v>0</v>
      </c>
      <c r="K36" s="42">
        <f>Feuil1!M50</f>
        <v>0</v>
      </c>
      <c r="L36" s="117">
        <f>Feuil1!P50</f>
        <v>0</v>
      </c>
      <c r="M36" s="12">
        <f>Feuil1!Q50</f>
        <v>0</v>
      </c>
      <c r="N36" s="21">
        <f>Feuil1!R50</f>
        <v>0</v>
      </c>
      <c r="O36" s="118">
        <f>Feuil1!S50</f>
        <v>0</v>
      </c>
      <c r="P36" s="119">
        <f>Feuil1!T50</f>
        <v>0</v>
      </c>
      <c r="Q36" s="117">
        <f>Feuil1!W50</f>
        <v>0</v>
      </c>
      <c r="R36" s="12">
        <f>Feuil1!X50</f>
        <v>0</v>
      </c>
      <c r="S36" s="21">
        <f>Feuil1!Y50</f>
        <v>0</v>
      </c>
      <c r="T36" s="118">
        <f>Feuil1!Z50</f>
        <v>0</v>
      </c>
      <c r="U36" s="119">
        <f>Feuil1!AA50</f>
        <v>0</v>
      </c>
    </row>
    <row r="37" spans="1:21" x14ac:dyDescent="0.2">
      <c r="A37" s="100"/>
      <c r="B37" s="114">
        <f>Feuil1!B51</f>
        <v>0</v>
      </c>
      <c r="C37" s="12">
        <f>Feuil1!C51</f>
        <v>0</v>
      </c>
      <c r="D37" s="37">
        <f>Feuil1!D51</f>
        <v>0</v>
      </c>
      <c r="E37" s="118">
        <f>Feuil1!E51</f>
        <v>0</v>
      </c>
      <c r="F37" s="119">
        <f>Feuil1!F51</f>
        <v>0</v>
      </c>
      <c r="G37" s="89">
        <f>Feuil1!I51</f>
        <v>0</v>
      </c>
      <c r="H37" s="28">
        <f>Feuil1!J51</f>
        <v>0</v>
      </c>
      <c r="I37" s="126">
        <f>Feuil1!K51</f>
        <v>0</v>
      </c>
      <c r="J37" s="46">
        <f>Feuil1!L51</f>
        <v>0</v>
      </c>
      <c r="K37" s="42">
        <f>Feuil1!M51</f>
        <v>0</v>
      </c>
      <c r="L37" s="117">
        <f>Feuil1!P51</f>
        <v>0</v>
      </c>
      <c r="M37" s="12">
        <f>Feuil1!Q51</f>
        <v>0</v>
      </c>
      <c r="N37" s="21">
        <f>Feuil1!R51</f>
        <v>0</v>
      </c>
      <c r="O37" s="118">
        <f>Feuil1!S51</f>
        <v>0</v>
      </c>
      <c r="P37" s="119">
        <f>Feuil1!T51</f>
        <v>0</v>
      </c>
      <c r="Q37" s="117">
        <f>Feuil1!W51</f>
        <v>0</v>
      </c>
      <c r="R37" s="12">
        <f>Feuil1!X51</f>
        <v>0</v>
      </c>
      <c r="S37" s="21">
        <f>Feuil1!Y51</f>
        <v>0</v>
      </c>
      <c r="T37" s="118">
        <f>Feuil1!Z51</f>
        <v>0</v>
      </c>
      <c r="U37" s="119">
        <f>Feuil1!AA51</f>
        <v>0</v>
      </c>
    </row>
    <row r="38" spans="1:21" x14ac:dyDescent="0.2">
      <c r="A38" s="100"/>
      <c r="B38" s="114">
        <f>Feuil1!B52</f>
        <v>0</v>
      </c>
      <c r="C38" s="12">
        <f>Feuil1!C52</f>
        <v>0</v>
      </c>
      <c r="D38" s="37">
        <f>Feuil1!D52</f>
        <v>0</v>
      </c>
      <c r="E38" s="118">
        <f>Feuil1!E52</f>
        <v>0</v>
      </c>
      <c r="F38" s="119">
        <f>Feuil1!F52</f>
        <v>0</v>
      </c>
      <c r="G38" s="89">
        <f>Feuil1!I52</f>
        <v>0</v>
      </c>
      <c r="H38" s="28">
        <f>Feuil1!J52</f>
        <v>0</v>
      </c>
      <c r="I38" s="126">
        <f>Feuil1!K52</f>
        <v>0</v>
      </c>
      <c r="J38" s="46">
        <f>Feuil1!L52</f>
        <v>0</v>
      </c>
      <c r="K38" s="42">
        <f>Feuil1!M52</f>
        <v>0</v>
      </c>
      <c r="L38" s="117">
        <f>Feuil1!P52</f>
        <v>0</v>
      </c>
      <c r="M38" s="12">
        <f>Feuil1!Q52</f>
        <v>0</v>
      </c>
      <c r="N38" s="21">
        <f>Feuil1!R52</f>
        <v>0</v>
      </c>
      <c r="O38" s="118">
        <f>Feuil1!S52</f>
        <v>0</v>
      </c>
      <c r="P38" s="119">
        <f>Feuil1!T52</f>
        <v>0</v>
      </c>
      <c r="Q38" s="117">
        <f>Feuil1!W52</f>
        <v>0</v>
      </c>
      <c r="R38" s="12">
        <f>Feuil1!X52</f>
        <v>0</v>
      </c>
      <c r="S38" s="37">
        <f>Feuil1!Y52</f>
        <v>0</v>
      </c>
      <c r="T38" s="118">
        <f>Feuil1!Z52</f>
        <v>0</v>
      </c>
      <c r="U38" s="119">
        <f>Feuil1!AA52</f>
        <v>0</v>
      </c>
    </row>
    <row r="39" spans="1:21" x14ac:dyDescent="0.2">
      <c r="A39" s="100"/>
      <c r="B39" s="114">
        <f>Feuil1!B53</f>
        <v>0</v>
      </c>
      <c r="C39" s="12">
        <f>Feuil1!C53</f>
        <v>0</v>
      </c>
      <c r="D39" s="37">
        <f>Feuil1!D53</f>
        <v>0</v>
      </c>
      <c r="E39" s="118">
        <f>Feuil1!E53</f>
        <v>0</v>
      </c>
      <c r="F39" s="119">
        <f>Feuil1!F53</f>
        <v>0</v>
      </c>
      <c r="G39" s="89">
        <f>Feuil1!I53</f>
        <v>0</v>
      </c>
      <c r="H39" s="28">
        <f>Feuil1!J53</f>
        <v>0</v>
      </c>
      <c r="I39" s="126">
        <f>Feuil1!K53</f>
        <v>0</v>
      </c>
      <c r="J39" s="46">
        <f>Feuil1!L53</f>
        <v>0</v>
      </c>
      <c r="K39" s="42">
        <f>Feuil1!M53</f>
        <v>0</v>
      </c>
      <c r="L39" s="117">
        <f>Feuil1!P53</f>
        <v>0</v>
      </c>
      <c r="M39" s="12">
        <f>Feuil1!Q53</f>
        <v>0</v>
      </c>
      <c r="N39" s="21">
        <f>Feuil1!R53</f>
        <v>0</v>
      </c>
      <c r="O39" s="118">
        <f>Feuil1!S53</f>
        <v>0</v>
      </c>
      <c r="P39" s="119">
        <f>Feuil1!T53</f>
        <v>0</v>
      </c>
      <c r="Q39" s="117">
        <f>Feuil1!W53</f>
        <v>0</v>
      </c>
      <c r="R39" s="12">
        <f>Feuil1!X53</f>
        <v>0</v>
      </c>
      <c r="S39" s="37">
        <f>Feuil1!Y53</f>
        <v>0</v>
      </c>
      <c r="T39" s="118">
        <f>Feuil1!Z53</f>
        <v>0</v>
      </c>
      <c r="U39" s="119">
        <f>Feuil1!AA53</f>
        <v>0</v>
      </c>
    </row>
    <row r="40" spans="1:21" x14ac:dyDescent="0.2">
      <c r="A40" s="100"/>
      <c r="B40" s="114">
        <f>Feuil1!B54</f>
        <v>0</v>
      </c>
      <c r="C40" s="12">
        <f>Feuil1!C54</f>
        <v>0</v>
      </c>
      <c r="D40" s="37">
        <f>Feuil1!D54</f>
        <v>0</v>
      </c>
      <c r="E40" s="118">
        <f>Feuil1!E54</f>
        <v>0</v>
      </c>
      <c r="F40" s="119">
        <f>Feuil1!F54</f>
        <v>0</v>
      </c>
      <c r="G40" s="89">
        <f>Feuil1!I54</f>
        <v>0</v>
      </c>
      <c r="H40" s="28">
        <f>Feuil1!J54</f>
        <v>0</v>
      </c>
      <c r="I40" s="126">
        <f>Feuil1!K54</f>
        <v>0</v>
      </c>
      <c r="J40" s="46">
        <f>Feuil1!L54</f>
        <v>0</v>
      </c>
      <c r="K40" s="42">
        <f>Feuil1!M54</f>
        <v>0</v>
      </c>
      <c r="L40" s="117">
        <f>Feuil1!P54</f>
        <v>0</v>
      </c>
      <c r="M40" s="12">
        <f>Feuil1!Q54</f>
        <v>0</v>
      </c>
      <c r="N40" s="21">
        <f>Feuil1!R54</f>
        <v>0</v>
      </c>
      <c r="O40" s="118">
        <f>Feuil1!S54</f>
        <v>0</v>
      </c>
      <c r="P40" s="119">
        <f>Feuil1!T54</f>
        <v>0</v>
      </c>
      <c r="Q40" s="117">
        <f>Feuil1!W54</f>
        <v>0</v>
      </c>
      <c r="R40" s="12">
        <f>Feuil1!X54</f>
        <v>0</v>
      </c>
      <c r="S40" s="21">
        <f>Feuil1!Y54</f>
        <v>0</v>
      </c>
      <c r="T40" s="118">
        <f>Feuil1!Z54</f>
        <v>0</v>
      </c>
      <c r="U40" s="119">
        <f>Feuil1!AA54</f>
        <v>0</v>
      </c>
    </row>
    <row r="41" spans="1:21" x14ac:dyDescent="0.2">
      <c r="A41" s="100"/>
      <c r="B41" s="114">
        <f>Feuil1!B55</f>
        <v>0</v>
      </c>
      <c r="C41" s="12">
        <f>Feuil1!C55</f>
        <v>0</v>
      </c>
      <c r="D41" s="37">
        <f>Feuil1!D55</f>
        <v>0</v>
      </c>
      <c r="E41" s="118">
        <f>Feuil1!E55</f>
        <v>0</v>
      </c>
      <c r="F41" s="119">
        <f>Feuil1!F55</f>
        <v>0</v>
      </c>
      <c r="G41" s="89">
        <f>Feuil1!I55</f>
        <v>0</v>
      </c>
      <c r="H41" s="28">
        <f>Feuil1!J55</f>
        <v>0</v>
      </c>
      <c r="I41" s="126">
        <f>Feuil1!K55</f>
        <v>0</v>
      </c>
      <c r="J41" s="46">
        <f>Feuil1!L55</f>
        <v>0</v>
      </c>
      <c r="K41" s="42">
        <f>Feuil1!M55</f>
        <v>0</v>
      </c>
      <c r="L41" s="117">
        <f>Feuil1!P55</f>
        <v>0</v>
      </c>
      <c r="M41" s="12">
        <f>Feuil1!Q55</f>
        <v>0</v>
      </c>
      <c r="N41" s="21">
        <f>Feuil1!R55</f>
        <v>0</v>
      </c>
      <c r="O41" s="118">
        <f>Feuil1!S55</f>
        <v>0</v>
      </c>
      <c r="P41" s="119">
        <f>Feuil1!T55</f>
        <v>0</v>
      </c>
      <c r="Q41" s="117">
        <f>Feuil1!W55</f>
        <v>0</v>
      </c>
      <c r="R41" s="12">
        <f>Feuil1!X55</f>
        <v>0</v>
      </c>
      <c r="S41" s="37">
        <f>Feuil1!Y55</f>
        <v>0</v>
      </c>
      <c r="T41" s="118">
        <f>Feuil1!Z55</f>
        <v>0</v>
      </c>
      <c r="U41" s="119">
        <f>Feuil1!AA55</f>
        <v>0</v>
      </c>
    </row>
    <row r="42" spans="1:21" x14ac:dyDescent="0.2">
      <c r="A42" s="100"/>
      <c r="B42" s="114">
        <f>Feuil1!B56</f>
        <v>0</v>
      </c>
      <c r="C42" s="12">
        <f>Feuil1!C56</f>
        <v>0</v>
      </c>
      <c r="D42" s="37">
        <f>Feuil1!D56</f>
        <v>0</v>
      </c>
      <c r="E42" s="118">
        <f>Feuil1!E56</f>
        <v>0</v>
      </c>
      <c r="F42" s="119">
        <f>Feuil1!F56</f>
        <v>0</v>
      </c>
      <c r="G42" s="89">
        <f>Feuil1!I56</f>
        <v>0</v>
      </c>
      <c r="H42" s="28">
        <f>Feuil1!J56</f>
        <v>0</v>
      </c>
      <c r="I42" s="126">
        <f>Feuil1!K56</f>
        <v>0</v>
      </c>
      <c r="J42" s="46">
        <f>Feuil1!L56</f>
        <v>0</v>
      </c>
      <c r="K42" s="42">
        <f>Feuil1!M56</f>
        <v>0</v>
      </c>
      <c r="L42" s="117">
        <f>Feuil1!P56</f>
        <v>0</v>
      </c>
      <c r="M42" s="12">
        <f>Feuil1!Q56</f>
        <v>0</v>
      </c>
      <c r="N42" s="21">
        <f>Feuil1!R56</f>
        <v>0</v>
      </c>
      <c r="O42" s="118">
        <f>Feuil1!S56</f>
        <v>0</v>
      </c>
      <c r="P42" s="119">
        <f>Feuil1!T56</f>
        <v>0</v>
      </c>
      <c r="Q42" s="117">
        <f>Feuil1!W56</f>
        <v>0</v>
      </c>
      <c r="R42" s="12">
        <f>Feuil1!X56</f>
        <v>0</v>
      </c>
      <c r="S42" s="37">
        <f>Feuil1!Y56</f>
        <v>0</v>
      </c>
      <c r="T42" s="118">
        <f>Feuil1!Z56</f>
        <v>0</v>
      </c>
      <c r="U42" s="119">
        <f>Feuil1!AA56</f>
        <v>0</v>
      </c>
    </row>
    <row r="43" spans="1:21" x14ac:dyDescent="0.2">
      <c r="A43" s="100"/>
      <c r="B43" s="114">
        <f>Feuil1!B57</f>
        <v>0</v>
      </c>
      <c r="C43" s="12">
        <f>Feuil1!C57</f>
        <v>0</v>
      </c>
      <c r="D43" s="37">
        <f>Feuil1!D57</f>
        <v>0</v>
      </c>
      <c r="E43" s="118">
        <f>Feuil1!E57</f>
        <v>0</v>
      </c>
      <c r="F43" s="119">
        <f>Feuil1!F57</f>
        <v>0</v>
      </c>
      <c r="G43" s="89">
        <f>Feuil1!I57</f>
        <v>0</v>
      </c>
      <c r="H43" s="28">
        <f>Feuil1!J57</f>
        <v>0</v>
      </c>
      <c r="I43" s="126">
        <f>Feuil1!K57</f>
        <v>0</v>
      </c>
      <c r="J43" s="46">
        <f>Feuil1!L57</f>
        <v>0</v>
      </c>
      <c r="K43" s="42">
        <f>Feuil1!M57</f>
        <v>0</v>
      </c>
      <c r="L43" s="117">
        <f>Feuil1!P57</f>
        <v>0</v>
      </c>
      <c r="M43" s="12">
        <f>Feuil1!Q57</f>
        <v>0</v>
      </c>
      <c r="N43" s="21">
        <f>Feuil1!R57</f>
        <v>0</v>
      </c>
      <c r="O43" s="118">
        <f>Feuil1!S57</f>
        <v>0</v>
      </c>
      <c r="P43" s="119">
        <f>Feuil1!T57</f>
        <v>0</v>
      </c>
      <c r="Q43" s="117">
        <f>Feuil1!W57</f>
        <v>0</v>
      </c>
      <c r="R43" s="12">
        <f>Feuil1!X57</f>
        <v>0</v>
      </c>
      <c r="S43" s="37">
        <f>Feuil1!Y57</f>
        <v>0</v>
      </c>
      <c r="T43" s="118">
        <f>Feuil1!Z57</f>
        <v>0</v>
      </c>
      <c r="U43" s="119">
        <f>Feuil1!AA57</f>
        <v>0</v>
      </c>
    </row>
    <row r="44" spans="1:21" x14ac:dyDescent="0.2">
      <c r="A44" s="100"/>
      <c r="B44" s="114">
        <f>Feuil1!B58</f>
        <v>0</v>
      </c>
      <c r="C44" s="12">
        <f>Feuil1!C58</f>
        <v>0</v>
      </c>
      <c r="D44" s="37">
        <f>Feuil1!D58</f>
        <v>0</v>
      </c>
      <c r="E44" s="118">
        <f>Feuil1!E58</f>
        <v>0</v>
      </c>
      <c r="F44" s="119">
        <f>Feuil1!F58</f>
        <v>0</v>
      </c>
      <c r="G44" s="89">
        <f>Feuil1!I58</f>
        <v>0</v>
      </c>
      <c r="H44" s="28">
        <f>Feuil1!J58</f>
        <v>0</v>
      </c>
      <c r="I44" s="126">
        <f>Feuil1!K58</f>
        <v>0</v>
      </c>
      <c r="J44" s="46">
        <f>Feuil1!L58</f>
        <v>0</v>
      </c>
      <c r="K44" s="42">
        <f>Feuil1!M58</f>
        <v>0</v>
      </c>
      <c r="L44" s="117">
        <f>Feuil1!P58</f>
        <v>0</v>
      </c>
      <c r="M44" s="12">
        <f>Feuil1!Q58</f>
        <v>0</v>
      </c>
      <c r="N44" s="21">
        <f>Feuil1!R58</f>
        <v>0</v>
      </c>
      <c r="O44" s="118">
        <f>Feuil1!S58</f>
        <v>0</v>
      </c>
      <c r="P44" s="119">
        <f>Feuil1!T58</f>
        <v>0</v>
      </c>
      <c r="Q44" s="117">
        <f>Feuil1!W58</f>
        <v>0</v>
      </c>
      <c r="R44" s="12">
        <f>Feuil1!X58</f>
        <v>0</v>
      </c>
      <c r="S44" s="37">
        <f>Feuil1!Y58</f>
        <v>0</v>
      </c>
      <c r="T44" s="118">
        <f>Feuil1!Z58</f>
        <v>0</v>
      </c>
      <c r="U44" s="119">
        <f>Feuil1!AA58</f>
        <v>0</v>
      </c>
    </row>
    <row r="45" spans="1:21" x14ac:dyDescent="0.2">
      <c r="A45" s="100"/>
      <c r="B45" s="114">
        <f>Feuil1!B59</f>
        <v>0</v>
      </c>
      <c r="C45" s="12">
        <f>Feuil1!C59</f>
        <v>0</v>
      </c>
      <c r="D45" s="37">
        <f>Feuil1!D59</f>
        <v>0</v>
      </c>
      <c r="E45" s="118">
        <f>Feuil1!E59</f>
        <v>0</v>
      </c>
      <c r="F45" s="119">
        <f>Feuil1!F59</f>
        <v>0</v>
      </c>
      <c r="G45" s="89">
        <f>Feuil1!I59</f>
        <v>0</v>
      </c>
      <c r="H45" s="28">
        <f>Feuil1!J59</f>
        <v>0</v>
      </c>
      <c r="I45" s="126">
        <f>Feuil1!K59</f>
        <v>0</v>
      </c>
      <c r="J45" s="46">
        <f>Feuil1!L59</f>
        <v>0</v>
      </c>
      <c r="K45" s="42">
        <f>Feuil1!M59</f>
        <v>0</v>
      </c>
      <c r="L45" s="117">
        <f>Feuil1!P59</f>
        <v>0</v>
      </c>
      <c r="M45" s="12">
        <f>Feuil1!Q59</f>
        <v>0</v>
      </c>
      <c r="N45" s="21">
        <f>Feuil1!R59</f>
        <v>0</v>
      </c>
      <c r="O45" s="118">
        <f>Feuil1!S59</f>
        <v>0</v>
      </c>
      <c r="P45" s="119">
        <f>Feuil1!T59</f>
        <v>0</v>
      </c>
      <c r="Q45" s="117">
        <f>Feuil1!W59</f>
        <v>0</v>
      </c>
      <c r="R45" s="12">
        <f>Feuil1!X59</f>
        <v>0</v>
      </c>
      <c r="S45" s="37">
        <f>Feuil1!Y59</f>
        <v>0</v>
      </c>
      <c r="T45" s="118">
        <f>Feuil1!Z59</f>
        <v>0</v>
      </c>
      <c r="U45" s="119">
        <f>Feuil1!AA59</f>
        <v>0</v>
      </c>
    </row>
    <row r="46" spans="1:21" x14ac:dyDescent="0.2">
      <c r="A46" s="100"/>
      <c r="B46" s="114">
        <f>Feuil1!B60</f>
        <v>0</v>
      </c>
      <c r="C46" s="12">
        <f>Feuil1!C60</f>
        <v>0</v>
      </c>
      <c r="D46" s="37">
        <f>Feuil1!D60</f>
        <v>0</v>
      </c>
      <c r="E46" s="118">
        <f>Feuil1!E60</f>
        <v>0</v>
      </c>
      <c r="F46" s="119">
        <f>Feuil1!F60</f>
        <v>0</v>
      </c>
      <c r="G46" s="89">
        <f>Feuil1!I60</f>
        <v>0</v>
      </c>
      <c r="H46" s="28">
        <f>Feuil1!J60</f>
        <v>0</v>
      </c>
      <c r="I46" s="126">
        <f>Feuil1!K60</f>
        <v>0</v>
      </c>
      <c r="J46" s="46">
        <f>Feuil1!L60</f>
        <v>0</v>
      </c>
      <c r="K46" s="42">
        <f>Feuil1!M60</f>
        <v>0</v>
      </c>
      <c r="L46" s="117">
        <f>Feuil1!P60</f>
        <v>0</v>
      </c>
      <c r="M46" s="12">
        <f>Feuil1!Q60</f>
        <v>0</v>
      </c>
      <c r="N46" s="21">
        <f>Feuil1!R60</f>
        <v>0</v>
      </c>
      <c r="O46" s="118">
        <f>Feuil1!S60</f>
        <v>0</v>
      </c>
      <c r="P46" s="119">
        <f>Feuil1!T60</f>
        <v>0</v>
      </c>
      <c r="Q46" s="117">
        <f>Feuil1!W60</f>
        <v>0</v>
      </c>
      <c r="R46" s="12">
        <f>Feuil1!X60</f>
        <v>0</v>
      </c>
      <c r="S46" s="37">
        <f>Feuil1!Y60</f>
        <v>0</v>
      </c>
      <c r="T46" s="118">
        <f>Feuil1!Z60</f>
        <v>0</v>
      </c>
      <c r="U46" s="119">
        <f>Feuil1!AA60</f>
        <v>0</v>
      </c>
    </row>
    <row r="47" spans="1:21" x14ac:dyDescent="0.2">
      <c r="A47" s="100"/>
      <c r="B47" s="114">
        <f>Feuil1!B61</f>
        <v>0</v>
      </c>
      <c r="C47" s="12">
        <f>Feuil1!C61</f>
        <v>0</v>
      </c>
      <c r="D47" s="37">
        <f>Feuil1!D61</f>
        <v>0</v>
      </c>
      <c r="E47" s="118">
        <f>Feuil1!E61</f>
        <v>0</v>
      </c>
      <c r="F47" s="119">
        <f>Feuil1!F61</f>
        <v>0</v>
      </c>
      <c r="G47" s="89">
        <f>Feuil1!I61</f>
        <v>0</v>
      </c>
      <c r="H47" s="28">
        <f>Feuil1!J61</f>
        <v>0</v>
      </c>
      <c r="I47" s="126">
        <f>Feuil1!K61</f>
        <v>0</v>
      </c>
      <c r="J47" s="46">
        <f>Feuil1!L61</f>
        <v>0</v>
      </c>
      <c r="K47" s="42">
        <f>Feuil1!M61</f>
        <v>0</v>
      </c>
      <c r="L47" s="117">
        <f>Feuil1!P61</f>
        <v>0</v>
      </c>
      <c r="M47" s="12">
        <f>Feuil1!Q61</f>
        <v>0</v>
      </c>
      <c r="N47" s="21">
        <f>Feuil1!R61</f>
        <v>0</v>
      </c>
      <c r="O47" s="118">
        <f>Feuil1!S61</f>
        <v>0</v>
      </c>
      <c r="P47" s="119">
        <f>Feuil1!T61</f>
        <v>0</v>
      </c>
      <c r="Q47" s="117">
        <f>Feuil1!W61</f>
        <v>0</v>
      </c>
      <c r="R47" s="12">
        <f>Feuil1!X61</f>
        <v>0</v>
      </c>
      <c r="S47" s="37">
        <f>Feuil1!Y61</f>
        <v>0</v>
      </c>
      <c r="T47" s="118">
        <f>Feuil1!Z61</f>
        <v>0</v>
      </c>
      <c r="U47" s="119">
        <f>Feuil1!AA61</f>
        <v>0</v>
      </c>
    </row>
    <row r="48" spans="1:21" x14ac:dyDescent="0.2">
      <c r="A48" s="100"/>
      <c r="B48" s="114">
        <f>Feuil1!B62</f>
        <v>0</v>
      </c>
      <c r="C48" s="12">
        <f>Feuil1!C62</f>
        <v>0</v>
      </c>
      <c r="D48" s="37">
        <f>Feuil1!D62</f>
        <v>0</v>
      </c>
      <c r="E48" s="118">
        <f>Feuil1!E62</f>
        <v>0</v>
      </c>
      <c r="F48" s="119">
        <f>Feuil1!F62</f>
        <v>0</v>
      </c>
      <c r="G48" s="89">
        <f>Feuil1!I62</f>
        <v>0</v>
      </c>
      <c r="H48" s="28">
        <f>Feuil1!J62</f>
        <v>0</v>
      </c>
      <c r="I48" s="126">
        <f>Feuil1!K62</f>
        <v>0</v>
      </c>
      <c r="J48" s="46">
        <f>Feuil1!L62</f>
        <v>0</v>
      </c>
      <c r="K48" s="42">
        <f>Feuil1!M62</f>
        <v>0</v>
      </c>
      <c r="L48" s="117">
        <f>Feuil1!P62</f>
        <v>0</v>
      </c>
      <c r="M48" s="12">
        <f>Feuil1!Q62</f>
        <v>0</v>
      </c>
      <c r="N48" s="21">
        <f>Feuil1!R62</f>
        <v>0</v>
      </c>
      <c r="O48" s="118">
        <f>Feuil1!S62</f>
        <v>0</v>
      </c>
      <c r="P48" s="119">
        <f>Feuil1!T62</f>
        <v>0</v>
      </c>
      <c r="Q48" s="117">
        <f>Feuil1!W62</f>
        <v>0</v>
      </c>
      <c r="R48" s="12">
        <f>Feuil1!X62</f>
        <v>0</v>
      </c>
      <c r="S48" s="37">
        <f>Feuil1!Y62</f>
        <v>0</v>
      </c>
      <c r="T48" s="118">
        <f>Feuil1!Z62</f>
        <v>0</v>
      </c>
      <c r="U48" s="119">
        <f>Feuil1!AA62</f>
        <v>0</v>
      </c>
    </row>
    <row r="49" spans="1:21" x14ac:dyDescent="0.2">
      <c r="A49" s="100"/>
      <c r="B49" s="114">
        <f>Feuil1!B63</f>
        <v>0</v>
      </c>
      <c r="C49" s="12">
        <f>Feuil1!C63</f>
        <v>0</v>
      </c>
      <c r="D49" s="37">
        <f>Feuil1!D63</f>
        <v>0</v>
      </c>
      <c r="E49" s="118">
        <f>Feuil1!E63</f>
        <v>0</v>
      </c>
      <c r="F49" s="119">
        <f>Feuil1!F63</f>
        <v>0</v>
      </c>
      <c r="G49" s="117">
        <f>Feuil1!I63</f>
        <v>0</v>
      </c>
      <c r="H49" s="12">
        <f>Feuil1!J63</f>
        <v>0</v>
      </c>
      <c r="I49" s="37">
        <f>Feuil1!K63</f>
        <v>0</v>
      </c>
      <c r="J49" s="118">
        <f>Feuil1!L63</f>
        <v>0</v>
      </c>
      <c r="K49" s="119">
        <f>Feuil1!M63</f>
        <v>0</v>
      </c>
      <c r="L49" s="117">
        <f>Feuil1!P63</f>
        <v>0</v>
      </c>
      <c r="M49" s="12">
        <f>Feuil1!Q63</f>
        <v>0</v>
      </c>
      <c r="N49" s="21">
        <f>Feuil1!R63</f>
        <v>0</v>
      </c>
      <c r="O49" s="118">
        <f>Feuil1!S63</f>
        <v>0</v>
      </c>
      <c r="P49" s="119">
        <f>Feuil1!T63</f>
        <v>0</v>
      </c>
      <c r="Q49" s="117">
        <f>Feuil1!W63</f>
        <v>0</v>
      </c>
      <c r="R49" s="12">
        <f>Feuil1!X63</f>
        <v>0</v>
      </c>
      <c r="S49" s="37">
        <f>Feuil1!Y63</f>
        <v>0</v>
      </c>
      <c r="T49" s="118">
        <f>Feuil1!Z63</f>
        <v>0</v>
      </c>
      <c r="U49" s="119">
        <f>Feuil1!AA63</f>
        <v>0</v>
      </c>
    </row>
    <row r="50" spans="1:21" x14ac:dyDescent="0.2">
      <c r="A50" s="100"/>
      <c r="B50" s="114"/>
      <c r="C50" s="12"/>
      <c r="D50" s="37">
        <f>Feuil1!D64</f>
        <v>0</v>
      </c>
      <c r="E50" s="118"/>
      <c r="F50" s="119"/>
      <c r="G50" s="117"/>
      <c r="H50" s="12"/>
      <c r="I50" s="37">
        <f>Feuil1!K64</f>
        <v>0</v>
      </c>
      <c r="J50" s="118"/>
      <c r="K50" s="119"/>
      <c r="L50" s="117">
        <f>Feuil1!P64</f>
        <v>0</v>
      </c>
      <c r="M50" s="12">
        <f>Feuil1!Q64</f>
        <v>0</v>
      </c>
      <c r="N50" s="37">
        <f>Feuil1!R64</f>
        <v>0</v>
      </c>
      <c r="O50" s="118">
        <f>Feuil1!S64</f>
        <v>0</v>
      </c>
      <c r="P50" s="119">
        <f>Feuil1!T64</f>
        <v>0</v>
      </c>
      <c r="Q50" s="117"/>
      <c r="R50" s="12"/>
      <c r="S50" s="37">
        <f>Feuil1!Y64</f>
        <v>0</v>
      </c>
      <c r="T50" s="118"/>
      <c r="U50" s="119"/>
    </row>
    <row r="51" spans="1:21" x14ac:dyDescent="0.2">
      <c r="A51" s="100"/>
      <c r="B51" s="114"/>
      <c r="C51" s="12"/>
      <c r="D51" s="37">
        <f>Feuil1!D65</f>
        <v>0</v>
      </c>
      <c r="E51" s="118"/>
      <c r="F51" s="119"/>
      <c r="G51" s="117"/>
      <c r="H51" s="12"/>
      <c r="I51" s="37">
        <f>Feuil1!K65</f>
        <v>0</v>
      </c>
      <c r="J51" s="118"/>
      <c r="K51" s="119"/>
      <c r="L51" s="117">
        <f>Feuil1!P65</f>
        <v>0</v>
      </c>
      <c r="M51" s="12">
        <f>Feuil1!Q65</f>
        <v>0</v>
      </c>
      <c r="N51" s="37">
        <f>Feuil1!R65</f>
        <v>0</v>
      </c>
      <c r="O51" s="118">
        <f>Feuil1!S65</f>
        <v>0</v>
      </c>
      <c r="P51" s="119">
        <f>Feuil1!T65</f>
        <v>0</v>
      </c>
      <c r="Q51" s="117"/>
      <c r="R51" s="12"/>
      <c r="S51" s="37">
        <f>Feuil1!Y65</f>
        <v>0</v>
      </c>
      <c r="T51" s="118"/>
      <c r="U51" s="119"/>
    </row>
    <row r="52" spans="1:21" x14ac:dyDescent="0.2">
      <c r="A52" s="100"/>
      <c r="B52" s="114"/>
      <c r="C52" s="12"/>
      <c r="D52" s="37">
        <f>Feuil1!D66</f>
        <v>0</v>
      </c>
      <c r="E52" s="118"/>
      <c r="F52" s="119"/>
      <c r="G52" s="117"/>
      <c r="H52" s="12"/>
      <c r="I52" s="37">
        <f>Feuil1!K66</f>
        <v>0</v>
      </c>
      <c r="J52" s="118"/>
      <c r="K52" s="119"/>
      <c r="L52" s="117">
        <f>Feuil1!P66</f>
        <v>0</v>
      </c>
      <c r="M52" s="12">
        <f>Feuil1!Q66</f>
        <v>0</v>
      </c>
      <c r="N52" s="21">
        <f>Feuil1!R66</f>
        <v>0</v>
      </c>
      <c r="O52" s="118">
        <f>Feuil1!S66</f>
        <v>0</v>
      </c>
      <c r="P52" s="119">
        <f>Feuil1!T66</f>
        <v>0</v>
      </c>
      <c r="Q52" s="117"/>
      <c r="R52" s="12"/>
      <c r="S52" s="37">
        <f>Feuil1!Y66</f>
        <v>0</v>
      </c>
      <c r="T52" s="118"/>
      <c r="U52" s="119"/>
    </row>
    <row r="53" spans="1:21" x14ac:dyDescent="0.2">
      <c r="A53" s="100"/>
      <c r="B53" s="114"/>
      <c r="C53" s="12"/>
      <c r="D53" s="37">
        <f>Feuil1!D67</f>
        <v>0</v>
      </c>
      <c r="E53" s="118"/>
      <c r="F53" s="119"/>
      <c r="G53" s="117"/>
      <c r="H53" s="12"/>
      <c r="I53" s="37">
        <f>Feuil1!K67</f>
        <v>0</v>
      </c>
      <c r="J53" s="118"/>
      <c r="K53" s="119"/>
      <c r="L53" s="117">
        <f>Feuil1!P67</f>
        <v>0</v>
      </c>
      <c r="M53" s="12">
        <f>Feuil1!Q67</f>
        <v>0</v>
      </c>
      <c r="N53" s="21">
        <f>Feuil1!R67</f>
        <v>0</v>
      </c>
      <c r="O53" s="118">
        <f>Feuil1!S67</f>
        <v>0</v>
      </c>
      <c r="P53" s="119">
        <f>Feuil1!T67</f>
        <v>0</v>
      </c>
      <c r="Q53" s="117"/>
      <c r="R53" s="12"/>
      <c r="S53" s="37">
        <f>Feuil1!Y67</f>
        <v>0</v>
      </c>
      <c r="T53" s="118"/>
      <c r="U53" s="119"/>
    </row>
    <row r="54" spans="1:21" x14ac:dyDescent="0.2">
      <c r="A54" s="100"/>
      <c r="B54" s="114"/>
      <c r="C54" s="12"/>
      <c r="D54" s="37">
        <f>Feuil1!D68</f>
        <v>0</v>
      </c>
      <c r="E54" s="118"/>
      <c r="F54" s="119"/>
      <c r="G54" s="117"/>
      <c r="H54" s="12"/>
      <c r="I54" s="37">
        <f>Feuil1!K68</f>
        <v>0</v>
      </c>
      <c r="J54" s="118"/>
      <c r="K54" s="119"/>
      <c r="L54" s="117">
        <f>Feuil1!P68</f>
        <v>0</v>
      </c>
      <c r="M54" s="12">
        <f>Feuil1!Q68</f>
        <v>0</v>
      </c>
      <c r="N54" s="37">
        <f>Feuil1!R68</f>
        <v>0</v>
      </c>
      <c r="O54" s="118">
        <f>Feuil1!S68</f>
        <v>0</v>
      </c>
      <c r="P54" s="119">
        <f>Feuil1!T68</f>
        <v>0</v>
      </c>
      <c r="Q54" s="117"/>
      <c r="R54" s="12"/>
      <c r="S54" s="37">
        <f>Feuil1!Y68</f>
        <v>0</v>
      </c>
      <c r="T54" s="118"/>
      <c r="U54" s="119"/>
    </row>
    <row r="55" spans="1:21" ht="15" x14ac:dyDescent="0.2">
      <c r="A55" s="101">
        <f>SUM(B55,G55,L55,Q55)</f>
        <v>36</v>
      </c>
      <c r="B55" s="123">
        <f>COUNTIF(B3:B54,"&gt;0")</f>
        <v>5</v>
      </c>
      <c r="C55" s="28"/>
      <c r="D55" s="29"/>
      <c r="E55" s="46"/>
      <c r="F55" s="42"/>
      <c r="G55" s="30">
        <f>COUNTIF(G3:G54,"&gt;0")</f>
        <v>7</v>
      </c>
      <c r="H55" s="28"/>
      <c r="I55" s="29"/>
      <c r="J55" s="41"/>
      <c r="K55" s="42"/>
      <c r="L55" s="30">
        <f>COUNTIF(L3:L54,"&gt;0")</f>
        <v>10</v>
      </c>
      <c r="M55" s="28"/>
      <c r="N55" s="29"/>
      <c r="O55" s="41"/>
      <c r="P55" s="42"/>
      <c r="Q55" s="30">
        <f>COUNTIF(Q3:Q54,"&gt;0")</f>
        <v>14</v>
      </c>
      <c r="R55" s="28"/>
      <c r="S55" s="29"/>
      <c r="T55" s="41"/>
      <c r="U55" s="42"/>
    </row>
    <row r="56" spans="1:21" ht="15" x14ac:dyDescent="0.25">
      <c r="A56" s="102">
        <f>SUM(B56,G56,L56,Q56)</f>
        <v>18652.300000000003</v>
      </c>
      <c r="B56" s="124">
        <f>SUM(B3:B54)</f>
        <v>1172.67</v>
      </c>
      <c r="C56" s="28"/>
      <c r="D56" s="29"/>
      <c r="E56" s="46"/>
      <c r="F56" s="42"/>
      <c r="G56" s="66">
        <f>SUM(G3:G54)</f>
        <v>1696.44</v>
      </c>
      <c r="H56" s="28"/>
      <c r="I56" s="29"/>
      <c r="J56" s="41"/>
      <c r="K56" s="62"/>
      <c r="L56" s="33">
        <f>SUM(L3:L54)</f>
        <v>11257.1</v>
      </c>
      <c r="M56" s="28"/>
      <c r="N56" s="29"/>
      <c r="O56" s="41"/>
      <c r="P56" s="42"/>
      <c r="Q56" s="33">
        <f>SUM(Q3:Q54)</f>
        <v>4526.09</v>
      </c>
      <c r="R56" s="28"/>
      <c r="S56" s="29"/>
      <c r="T56" s="46"/>
      <c r="U56" s="42"/>
    </row>
  </sheetData>
  <mergeCells count="4">
    <mergeCell ref="B1:F1"/>
    <mergeCell ref="G1:K1"/>
    <mergeCell ref="L1:P1"/>
    <mergeCell ref="Q1:U1"/>
  </mergeCells>
  <conditionalFormatting sqref="I55:I56">
    <cfRule type="duplicateValues" dxfId="9" priority="11"/>
  </conditionalFormatting>
  <conditionalFormatting sqref="N56">
    <cfRule type="duplicateValues" dxfId="8" priority="10"/>
  </conditionalFormatting>
  <conditionalFormatting sqref="S56">
    <cfRule type="duplicateValues" dxfId="7" priority="9"/>
  </conditionalFormatting>
  <conditionalFormatting sqref="N55">
    <cfRule type="duplicateValues" dxfId="6" priority="6"/>
  </conditionalFormatting>
  <conditionalFormatting sqref="S55">
    <cfRule type="duplicateValues" dxfId="5" priority="4"/>
  </conditionalFormatting>
  <conditionalFormatting sqref="B3:U54">
    <cfRule type="cellIs" dxfId="4" priority="2" operator="equal">
      <formula>0</formula>
    </cfRule>
  </conditionalFormatting>
  <conditionalFormatting sqref="D3:D56">
    <cfRule type="duplicateValues" dxfId="3" priority="12"/>
  </conditionalFormatting>
  <conditionalFormatting sqref="I3:I54">
    <cfRule type="duplicateValues" dxfId="2" priority="14"/>
  </conditionalFormatting>
  <conditionalFormatting sqref="N3:N54">
    <cfRule type="duplicateValues" dxfId="1" priority="15"/>
  </conditionalFormatting>
  <conditionalFormatting sqref="S3:S54">
    <cfRule type="duplicateValues" dxfId="0" priority="16"/>
  </conditionalFormatting>
  <pageMargins left="0.70866141732283472" right="0.70866141732283472" top="0.74803149606299213" bottom="0.74803149606299213" header="0.31496062992125984" footer="0.31496062992125984"/>
  <pageSetup paperSize="9" scale="54" fitToHeight="0" orientation="landscape" r:id="rId1"/>
  <ignoredErrors>
    <ignoredError xmlns:x16r3="http://schemas.microsoft.com/office/spreadsheetml/2018/08/main" sqref="N11:N17" x16r3:misleadingForma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Feuil1</vt:lpstr>
      <vt:lpstr>QUE RUPTURES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De Hert</dc:creator>
  <cp:lastModifiedBy>Secretariat Candicar</cp:lastModifiedBy>
  <cp:lastPrinted>2022-08-02T04:19:43Z</cp:lastPrinted>
  <dcterms:created xsi:type="dcterms:W3CDTF">2019-02-28T08:24:56Z</dcterms:created>
  <dcterms:modified xsi:type="dcterms:W3CDTF">2022-09-30T03:04:14Z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96 96 1920 1080</vt:lpwstr>
  </property>
</Properties>
</file>