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66925"/>
  <mc:AlternateContent xmlns:mc="http://schemas.openxmlformats.org/markup-compatibility/2006">
    <mc:Choice Requires="x15">
      <x15ac:absPath xmlns:x15ac="http://schemas.microsoft.com/office/spreadsheetml/2010/11/ac" url="D:\Jean-Pierre\Bureau\"/>
    </mc:Choice>
  </mc:AlternateContent>
  <xr:revisionPtr revIDLastSave="0" documentId="8_{8A7A7BE7-9A7D-4719-9E1B-838079F3B916}" xr6:coauthVersionLast="47" xr6:coauthVersionMax="47" xr10:uidLastSave="{00000000-0000-0000-0000-000000000000}"/>
  <bookViews>
    <workbookView xWindow="420" yWindow="1110" windowWidth="28800" windowHeight="11805" xr2:uid="{BB84ACA7-709E-4F2A-B575-D678E43CF244}"/>
  </bookViews>
  <sheets>
    <sheet name="Feuil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 i="1" l="1"/>
  <c r="F3" i="1"/>
  <c r="E4" i="1"/>
  <c r="E5" i="1" s="1"/>
  <c r="E8" i="1"/>
  <c r="F8" i="1" s="1"/>
  <c r="G8" i="1" s="1"/>
  <c r="E9" i="1"/>
  <c r="F9" i="1" s="1"/>
  <c r="G9" i="1" s="1"/>
  <c r="E10" i="1"/>
  <c r="F10" i="1" s="1"/>
  <c r="G10" i="1" s="1"/>
  <c r="E3" i="1"/>
  <c r="E6" i="1" l="1"/>
  <c r="F6" i="1" s="1"/>
  <c r="F4" i="1"/>
  <c r="G4" i="1" s="1"/>
  <c r="F5" i="1"/>
  <c r="G5" i="1" s="1"/>
  <c r="G6" i="1" l="1"/>
  <c r="E7" i="1"/>
  <c r="F7" i="1" s="1"/>
  <c r="G7" i="1" s="1"/>
</calcChain>
</file>

<file path=xl/sharedStrings.xml><?xml version="1.0" encoding="utf-8"?>
<sst xmlns="http://schemas.openxmlformats.org/spreadsheetml/2006/main" count="43" uniqueCount="23">
  <si>
    <t>VENTES</t>
  </si>
  <si>
    <t>Stock au 30/06</t>
  </si>
  <si>
    <t xml:space="preserve">Réception </t>
  </si>
  <si>
    <t>VCDEAGRE.ARTICLE</t>
  </si>
  <si>
    <t>DESIGNATION</t>
  </si>
  <si>
    <t>DATE_COMMANDE</t>
  </si>
  <si>
    <t>QTES_VENDUES</t>
  </si>
  <si>
    <t>ARTICLE</t>
  </si>
  <si>
    <t xml:space="preserve">Date de réception </t>
  </si>
  <si>
    <t>Volumes réceptinnés à partir du 01/07</t>
  </si>
  <si>
    <t>carotte</t>
  </si>
  <si>
    <t>Pdt</t>
  </si>
  <si>
    <t>Volumes</t>
  </si>
  <si>
    <t>Prix HA</t>
  </si>
  <si>
    <t>Prix Stock</t>
  </si>
  <si>
    <t>Prix HA
(Cde FOUR)</t>
  </si>
  <si>
    <t>Prix HA si éclatement sur plusieurs entrées</t>
  </si>
  <si>
    <r>
      <t xml:space="preserve">Volumes prit sur 
</t>
    </r>
    <r>
      <rPr>
        <b/>
        <sz val="11"/>
        <color theme="1"/>
        <rFont val="Calibri"/>
        <family val="2"/>
        <scheme val="minor"/>
      </rPr>
      <t>STOCK</t>
    </r>
  </si>
  <si>
    <r>
      <t xml:space="preserve">Volumes prit sur
</t>
    </r>
    <r>
      <rPr>
        <b/>
        <sz val="11"/>
        <color theme="1"/>
        <rFont val="Calibri"/>
        <family val="2"/>
        <scheme val="minor"/>
      </rPr>
      <t>RECEPTION (entrée)</t>
    </r>
  </si>
  <si>
    <t>4 à 50</t>
  </si>
  <si>
    <t>9 à 60</t>
  </si>
  <si>
    <t>=SI(F3&lt;&gt;"";SI(SOMME.SI.ENS($F$2:F3;$B$2:B3;B3)&lt;=RECHERCHEV(B3;$Q$3:$S$9;2;FAUX);RECHERCHEV(B3;$Q$3:$S$9;3;FAUX);"");"")</t>
  </si>
  <si>
    <t>=                   SI(SOMME.SI.ENS($D$2:D3;$B$2:B3;B3)&lt;=RECHERCHEV(B3;$K$3:$M$4;2);D3;SI(SOMME.SI.ENS($D$2:D3;$B$2:B3;B3)&gt;RECHERCHEV(B3;$K$3:$M$4;2);RECHERCHEV(B3;$K$3:$M$4;2)-SOMME.SI.ENS($E$2:E2;$B$2:B2;B3);0))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</si>
</sst>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color theme="0"/>
      <name val="Calibri"/>
      <family val="2"/>
      <scheme val="minor"/>
    </font>
    <font>
      <sz val="10"/>
      <color theme="1"/>
      <name val="Calibri"/>
      <family val="2"/>
      <scheme val="minor"/>
    </font>
  </fonts>
  <fills count="5">
    <fill>
      <patternFill patternType="none"/>
    </fill>
    <fill>
      <patternFill patternType="gray125"/>
    </fill>
    <fill>
      <patternFill patternType="solid">
        <fgColor theme="4" tint="-0.499984740745262"/>
        <bgColor indexed="64"/>
      </patternFill>
    </fill>
    <fill>
      <patternFill patternType="solid">
        <fgColor rgb="FF92D050"/>
        <bgColor indexed="64"/>
      </patternFill>
    </fill>
    <fill>
      <patternFill patternType="solid">
        <fgColor rgb="FFFFFF00"/>
        <bgColor indexed="64"/>
      </patternFill>
    </fill>
  </fills>
  <borders count="11">
    <border>
      <left/>
      <right/>
      <top/>
      <bottom/>
      <diagonal/>
    </border>
    <border>
      <left style="hair">
        <color auto="1"/>
      </left>
      <right/>
      <top style="thin">
        <color auto="1"/>
      </top>
      <bottom style="thin">
        <color auto="1"/>
      </bottom>
      <diagonal/>
    </border>
    <border>
      <left/>
      <right/>
      <top style="thin">
        <color auto="1"/>
      </top>
      <bottom style="thin">
        <color auto="1"/>
      </bottom>
      <diagonal/>
    </border>
    <border>
      <left/>
      <right/>
      <top/>
      <bottom style="thin">
        <color indexed="64"/>
      </bottom>
      <diagonal/>
    </border>
    <border>
      <left style="hair">
        <color auto="1"/>
      </left>
      <right style="hair">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28">
    <xf numFmtId="0" fontId="0" fillId="0" borderId="0" xfId="0"/>
    <xf numFmtId="0" fontId="2" fillId="2" borderId="4" xfId="0" applyFont="1" applyFill="1" applyBorder="1" applyAlignment="1">
      <alignment horizontal="center" vertical="center" wrapText="1"/>
    </xf>
    <xf numFmtId="14" fontId="2" fillId="2" borderId="4"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0" borderId="6" xfId="0" applyFont="1" applyBorder="1"/>
    <xf numFmtId="14" fontId="3" fillId="0" borderId="6" xfId="0" applyNumberFormat="1" applyFont="1" applyBorder="1"/>
    <xf numFmtId="0" fontId="3" fillId="0" borderId="5" xfId="0" applyFont="1" applyBorder="1" applyAlignment="1">
      <alignment horizontal="center"/>
    </xf>
    <xf numFmtId="0" fontId="0" fillId="0" borderId="5" xfId="0" applyBorder="1" applyAlignment="1">
      <alignment horizontal="center"/>
    </xf>
    <xf numFmtId="14" fontId="0" fillId="0" borderId="5" xfId="0" applyNumberFormat="1" applyBorder="1"/>
    <xf numFmtId="4" fontId="2" fillId="2" borderId="1" xfId="0" applyNumberFormat="1" applyFont="1" applyFill="1" applyBorder="1" applyAlignment="1">
      <alignment horizontal="center" vertical="center" wrapText="1"/>
    </xf>
    <xf numFmtId="0" fontId="3" fillId="0" borderId="7" xfId="0" applyFont="1" applyBorder="1"/>
    <xf numFmtId="0" fontId="0" fillId="3" borderId="5" xfId="0"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5" xfId="0" applyBorder="1"/>
    <xf numFmtId="0" fontId="0" fillId="3" borderId="5" xfId="0" applyNumberFormat="1" applyFill="1" applyBorder="1" applyAlignment="1">
      <alignment horizontal="center" vertical="center" wrapText="1"/>
    </xf>
    <xf numFmtId="0" fontId="0" fillId="3" borderId="5" xfId="0" applyNumberFormat="1" applyFill="1" applyBorder="1" applyAlignment="1">
      <alignment horizontal="center"/>
    </xf>
    <xf numFmtId="0" fontId="0" fillId="0" borderId="0" xfId="0" applyNumberFormat="1" applyAlignment="1">
      <alignment horizont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3" borderId="5" xfId="0" applyFill="1" applyBorder="1" applyAlignment="1">
      <alignment horizontal="center" vertical="center"/>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0" fillId="3" borderId="10" xfId="0" applyNumberFormat="1" applyFill="1" applyBorder="1" applyAlignment="1">
      <alignment horizontal="center" vertical="center" wrapText="1"/>
    </xf>
    <xf numFmtId="0" fontId="0" fillId="3" borderId="3" xfId="0" applyNumberFormat="1" applyFill="1" applyBorder="1" applyAlignment="1">
      <alignment horizontal="center" vertical="center" wrapText="1"/>
    </xf>
    <xf numFmtId="0" fontId="0" fillId="0" borderId="0" xfId="0" quotePrefix="1"/>
    <xf numFmtId="0" fontId="0" fillId="4" borderId="5" xfId="0" applyFill="1" applyBorder="1"/>
    <xf numFmtId="0" fontId="0" fillId="4" borderId="5" xfId="0" applyNumberForma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247651</xdr:colOff>
      <xdr:row>13</xdr:row>
      <xdr:rowOff>9524</xdr:rowOff>
    </xdr:from>
    <xdr:ext cx="5886449" cy="4524375"/>
    <xdr:sp macro="" textlink="">
      <xdr:nvSpPr>
        <xdr:cNvPr id="2" name="ZoneTexte 1">
          <a:extLst>
            <a:ext uri="{FF2B5EF4-FFF2-40B4-BE49-F238E27FC236}">
              <a16:creationId xmlns:a16="http://schemas.microsoft.com/office/drawing/2014/main" id="{27BBCDC2-FEDB-EA0B-3035-8F4C277403C6}"/>
            </a:ext>
          </a:extLst>
        </xdr:cNvPr>
        <xdr:cNvSpPr txBox="1"/>
      </xdr:nvSpPr>
      <xdr:spPr>
        <a:xfrm>
          <a:off x="247651" y="3419474"/>
          <a:ext cx="5886449" cy="4524375"/>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CH" sz="1200" b="0" i="0">
              <a:solidFill>
                <a:schemeClr val="tx1"/>
              </a:solidFill>
              <a:effectLst/>
              <a:latin typeface="+mn-lt"/>
              <a:ea typeface="+mn-ea"/>
              <a:cs typeface="+mn-cs"/>
            </a:rPr>
            <a:t>Tout d'abord MERCI à tous pour votre aide ! Mes explications ne sont pas très claires ! Toutes mes excuses ! Pas toujours facile de vous faire comprendre par message.</a:t>
          </a:r>
        </a:p>
        <a:p>
          <a:r>
            <a:rPr lang="fr-CH" sz="1200" b="0" i="0">
              <a:solidFill>
                <a:schemeClr val="tx1"/>
              </a:solidFill>
              <a:effectLst/>
              <a:latin typeface="+mn-lt"/>
              <a:ea typeface="+mn-ea"/>
              <a:cs typeface="+mn-cs"/>
            </a:rPr>
            <a:t>Je vous ai remit un jour un document plus propre ! </a:t>
          </a:r>
        </a:p>
        <a:p>
          <a:r>
            <a:rPr lang="fr-CH" sz="1200" b="0" i="0">
              <a:solidFill>
                <a:schemeClr val="tx1"/>
              </a:solidFill>
              <a:effectLst/>
              <a:latin typeface="+mn-lt"/>
              <a:ea typeface="+mn-ea"/>
              <a:cs typeface="+mn-cs"/>
            </a:rPr>
            <a:t>Ce qui je cherche à faire c'est de calculer une marge entre les HA et les ventes.</a:t>
          </a:r>
        </a:p>
        <a:p>
          <a:r>
            <a:rPr lang="fr-CH" sz="1200" b="0" i="0">
              <a:solidFill>
                <a:schemeClr val="tx1"/>
              </a:solidFill>
              <a:effectLst/>
              <a:latin typeface="+mn-lt"/>
              <a:ea typeface="+mn-ea"/>
              <a:cs typeface="+mn-cs"/>
            </a:rPr>
            <a:t>Pour cela dans le fichier j'ai mit stock au 30/06 avec la valo (Colonne J à M) et les différentes entrées avec les dates et le prix HA (Clonne O à S)</a:t>
          </a:r>
        </a:p>
        <a:p>
          <a:r>
            <a:rPr lang="fr-CH" sz="1200" b="0" i="0">
              <a:solidFill>
                <a:schemeClr val="tx1"/>
              </a:solidFill>
              <a:effectLst/>
              <a:latin typeface="+mn-lt"/>
              <a:ea typeface="+mn-ea"/>
              <a:cs typeface="+mn-cs"/>
            </a:rPr>
            <a:t>Dans les colonnes A à D se trouvent le détail des ventes par date. </a:t>
          </a:r>
        </a:p>
        <a:p>
          <a:r>
            <a:rPr lang="fr-CH" sz="1200" b="0" i="0">
              <a:solidFill>
                <a:schemeClr val="tx1"/>
              </a:solidFill>
              <a:effectLst/>
              <a:latin typeface="+mn-lt"/>
              <a:ea typeface="+mn-ea"/>
              <a:cs typeface="+mn-cs"/>
            </a:rPr>
            <a:t>Je dois connaitre sur chacune des lignes de ventes, si j'ai utilisé le stock et donc prendre la valo ou si j'ai utilisé des entrées (Réception) et si c'est le cas à quelle date pour prendre le prix HA qui correspond.</a:t>
          </a:r>
        </a:p>
        <a:p>
          <a:r>
            <a:rPr lang="fr-CH" sz="1200" b="0" i="0">
              <a:solidFill>
                <a:schemeClr val="tx1"/>
              </a:solidFill>
              <a:effectLst/>
              <a:latin typeface="+mn-lt"/>
              <a:ea typeface="+mn-ea"/>
              <a:cs typeface="+mn-cs"/>
            </a:rPr>
            <a:t>Pour faire cela, il faut prendre par date d'entrée. Sachant qu'il faut déjà prendre l'entrée la plus ancienne et ainsi de suite. Il est aussi possible que la valeur d'une même sortie soit prise sur deux entrées différentes et donc deux prix HA différents ! C'est pour cela que j'ai ajouté deux colonnes (G et H)</a:t>
          </a:r>
        </a:p>
        <a:p>
          <a:r>
            <a:rPr lang="fr-CH" sz="1200" b="0" i="0">
              <a:solidFill>
                <a:schemeClr val="tx1"/>
              </a:solidFill>
              <a:effectLst/>
              <a:latin typeface="+mn-lt"/>
              <a:ea typeface="+mn-ea"/>
              <a:cs typeface="+mn-cs"/>
            </a:rPr>
            <a:t>Je suis malheureusement pas pro en VBA même si je me doute que cela est plus simple. </a:t>
          </a:r>
        </a:p>
        <a:p>
          <a:r>
            <a:rPr lang="fr-CH" sz="1200" b="0" i="0">
              <a:solidFill>
                <a:schemeClr val="tx1"/>
              </a:solidFill>
              <a:effectLst/>
              <a:latin typeface="+mn-lt"/>
              <a:ea typeface="+mn-ea"/>
              <a:cs typeface="+mn-cs"/>
            </a:rPr>
            <a:t>Je me débrouille avec les formules mais pas au point de trouver la ou les bonnes formules qui me permettront de répondre à ma demande.</a:t>
          </a:r>
        </a:p>
        <a:p>
          <a:r>
            <a:rPr lang="fr-CH" sz="1200" b="0" i="0">
              <a:solidFill>
                <a:schemeClr val="tx1"/>
              </a:solidFill>
              <a:effectLst/>
              <a:latin typeface="+mn-lt"/>
              <a:ea typeface="+mn-ea"/>
              <a:cs typeface="+mn-cs"/>
            </a:rPr>
            <a:t>https://www.cjoint.com/c/LHzn5sw8e3n</a:t>
          </a:r>
        </a:p>
        <a:p>
          <a:r>
            <a:rPr lang="fr-CH" sz="1200" b="0" i="0">
              <a:solidFill>
                <a:schemeClr val="tx1"/>
              </a:solidFill>
              <a:effectLst/>
              <a:latin typeface="+mn-lt"/>
              <a:ea typeface="+mn-ea"/>
              <a:cs typeface="+mn-cs"/>
            </a:rPr>
            <a:t>MERCI en tout cas pour votre aide à tous</a:t>
          </a:r>
        </a:p>
        <a:p>
          <a:endParaRPr lang="fr-CH" sz="1100"/>
        </a:p>
      </xdr:txBody>
    </xdr:sp>
    <xdr:clientData/>
  </xdr:oneCellAnchor>
  <xdr:twoCellAnchor>
    <xdr:from>
      <xdr:col>9</xdr:col>
      <xdr:colOff>552449</xdr:colOff>
      <xdr:row>19</xdr:row>
      <xdr:rowOff>100011</xdr:rowOff>
    </xdr:from>
    <xdr:to>
      <xdr:col>18</xdr:col>
      <xdr:colOff>466724</xdr:colOff>
      <xdr:row>29</xdr:row>
      <xdr:rowOff>133350</xdr:rowOff>
    </xdr:to>
    <xdr:sp macro="" textlink="">
      <xdr:nvSpPr>
        <xdr:cNvPr id="3" name="ZoneTexte 2">
          <a:extLst>
            <a:ext uri="{FF2B5EF4-FFF2-40B4-BE49-F238E27FC236}">
              <a16:creationId xmlns:a16="http://schemas.microsoft.com/office/drawing/2014/main" id="{D3FBCA3C-0B3D-BAB5-E858-074F20B824E3}"/>
            </a:ext>
          </a:extLst>
        </xdr:cNvPr>
        <xdr:cNvSpPr txBox="1"/>
      </xdr:nvSpPr>
      <xdr:spPr>
        <a:xfrm>
          <a:off x="8458199" y="4652961"/>
          <a:ext cx="6886575" cy="193833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200" b="0" i="0">
              <a:solidFill>
                <a:schemeClr val="dk1"/>
              </a:solidFill>
              <a:effectLst/>
              <a:latin typeface="+mn-lt"/>
              <a:ea typeface="+mn-ea"/>
              <a:cs typeface="+mn-cs"/>
            </a:rPr>
            <a:t>Pour répondre à la question de Mr Le Pingou, le résultat se trouve dans les colonnes E et F pour le volume prit sur soit le stock soit sur les entrées et sur les colonnes G et F  pour récupérer le Prix HA qui correspond à la date de réception.</a:t>
          </a:r>
        </a:p>
        <a:p>
          <a:r>
            <a:rPr lang="fr-CH" sz="1200" b="0" i="0">
              <a:solidFill>
                <a:schemeClr val="dk1"/>
              </a:solidFill>
              <a:effectLst/>
              <a:latin typeface="+mn-lt"/>
              <a:ea typeface="+mn-ea"/>
              <a:cs typeface="+mn-cs"/>
            </a:rPr>
            <a:t>Exemple : sur la ligne 5</a:t>
          </a:r>
        </a:p>
        <a:p>
          <a:r>
            <a:rPr lang="fr-CH" sz="1200" b="0" i="0">
              <a:solidFill>
                <a:schemeClr val="dk1"/>
              </a:solidFill>
              <a:effectLst/>
              <a:latin typeface="+mn-lt"/>
              <a:ea typeface="+mn-ea"/>
              <a:cs typeface="+mn-cs"/>
            </a:rPr>
            <a:t>Qtes vendues : 20</a:t>
          </a:r>
        </a:p>
        <a:p>
          <a:r>
            <a:rPr lang="fr-CH" sz="1200" b="0" i="0">
              <a:solidFill>
                <a:schemeClr val="dk1"/>
              </a:solidFill>
              <a:effectLst/>
              <a:latin typeface="+mn-lt"/>
              <a:ea typeface="+mn-ea"/>
              <a:cs typeface="+mn-cs"/>
            </a:rPr>
            <a:t>Stock des carottes : 8. A cela on enlève les deux premières sorties de 2 et 3. Il reste donc un stock de 3.</a:t>
          </a:r>
        </a:p>
        <a:p>
          <a:r>
            <a:rPr lang="fr-CH" sz="1200" b="0" i="0">
              <a:solidFill>
                <a:schemeClr val="dk1"/>
              </a:solidFill>
              <a:effectLst/>
              <a:latin typeface="+mn-lt"/>
              <a:ea typeface="+mn-ea"/>
              <a:cs typeface="+mn-cs"/>
            </a:rPr>
            <a:t>Résultat : Volumes prit sur le stock 3. Le stock étant maintenant à zéro. C est maintenant les entrées qui vont me servir. Donc les 17 autres sont prit sur la première entrée soit la première du 16/07,  je viens rechercher le prix HA de cette entrée soit 50.</a:t>
          </a:r>
        </a:p>
        <a:p>
          <a:endParaRPr lang="fr-CH" sz="1200"/>
        </a:p>
      </xdr:txBody>
    </xdr:sp>
    <xdr:clientData/>
  </xdr:twoCellAnchor>
  <xdr:twoCellAnchor editAs="oneCell">
    <xdr:from>
      <xdr:col>5</xdr:col>
      <xdr:colOff>76200</xdr:colOff>
      <xdr:row>18</xdr:row>
      <xdr:rowOff>28575</xdr:rowOff>
    </xdr:from>
    <xdr:to>
      <xdr:col>9</xdr:col>
      <xdr:colOff>590080</xdr:colOff>
      <xdr:row>38</xdr:row>
      <xdr:rowOff>66194</xdr:rowOff>
    </xdr:to>
    <xdr:pic>
      <xdr:nvPicPr>
        <xdr:cNvPr id="5" name="Image 4">
          <a:extLst>
            <a:ext uri="{FF2B5EF4-FFF2-40B4-BE49-F238E27FC236}">
              <a16:creationId xmlns:a16="http://schemas.microsoft.com/office/drawing/2014/main" id="{84E724E8-47F2-8C90-F111-B5AF468C2A23}"/>
            </a:ext>
          </a:extLst>
        </xdr:cNvPr>
        <xdr:cNvPicPr>
          <a:picLocks noChangeAspect="1"/>
        </xdr:cNvPicPr>
      </xdr:nvPicPr>
      <xdr:blipFill>
        <a:blip xmlns:r="http://schemas.openxmlformats.org/officeDocument/2006/relationships" r:embed="rId1"/>
        <a:stretch>
          <a:fillRect/>
        </a:stretch>
      </xdr:blipFill>
      <xdr:spPr>
        <a:xfrm>
          <a:off x="4733925" y="4391025"/>
          <a:ext cx="3761905" cy="384761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08532-4153-4C1A-BBD5-C9A97B28051D}">
  <sheetPr codeName="Feuil1"/>
  <dimension ref="A1:S13"/>
  <sheetViews>
    <sheetView tabSelected="1" workbookViewId="0">
      <selection activeCell="E12" sqref="E12:E14"/>
    </sheetView>
  </sheetViews>
  <sheetFormatPr baseColWidth="10" defaultRowHeight="15" x14ac:dyDescent="0.25"/>
  <cols>
    <col min="2" max="2" width="13" customWidth="1"/>
    <col min="3" max="4" width="17" customWidth="1"/>
    <col min="6" max="6" width="12.7109375" bestFit="1" customWidth="1"/>
    <col min="7" max="7" width="11.140625" style="16" customWidth="1"/>
    <col min="8" max="8" width="13.42578125" style="16" customWidth="1"/>
    <col min="10" max="10" width="9.42578125" customWidth="1"/>
    <col min="17" max="18" width="13.28515625" customWidth="1"/>
  </cols>
  <sheetData>
    <row r="1" spans="1:19" ht="43.5" customHeight="1" x14ac:dyDescent="0.25">
      <c r="A1" s="17" t="s">
        <v>0</v>
      </c>
      <c r="B1" s="18"/>
      <c r="C1" s="18"/>
      <c r="D1" s="18"/>
      <c r="E1" s="19" t="s">
        <v>12</v>
      </c>
      <c r="F1" s="19"/>
      <c r="G1" s="23" t="s">
        <v>16</v>
      </c>
      <c r="H1" s="24"/>
      <c r="J1" s="21" t="s">
        <v>1</v>
      </c>
      <c r="K1" s="22"/>
      <c r="L1" s="22"/>
      <c r="M1" s="22"/>
      <c r="O1" s="20" t="s">
        <v>2</v>
      </c>
      <c r="P1" s="20"/>
      <c r="Q1" s="20"/>
      <c r="R1" s="20"/>
      <c r="S1" s="20"/>
    </row>
    <row r="2" spans="1:19" ht="60" x14ac:dyDescent="0.25">
      <c r="A2" s="1" t="s">
        <v>3</v>
      </c>
      <c r="B2" s="1" t="s">
        <v>4</v>
      </c>
      <c r="C2" s="2" t="s">
        <v>5</v>
      </c>
      <c r="D2" s="9" t="s">
        <v>6</v>
      </c>
      <c r="E2" s="11" t="s">
        <v>17</v>
      </c>
      <c r="F2" s="11" t="s">
        <v>18</v>
      </c>
      <c r="G2" s="14" t="s">
        <v>15</v>
      </c>
      <c r="H2" s="14" t="s">
        <v>15</v>
      </c>
      <c r="J2" s="3" t="s">
        <v>7</v>
      </c>
      <c r="K2" s="3" t="s">
        <v>4</v>
      </c>
      <c r="L2" s="3" t="s">
        <v>1</v>
      </c>
      <c r="M2" s="3" t="s">
        <v>14</v>
      </c>
      <c r="O2" s="12" t="s">
        <v>8</v>
      </c>
      <c r="P2" s="12" t="s">
        <v>7</v>
      </c>
      <c r="Q2" s="12" t="s">
        <v>4</v>
      </c>
      <c r="R2" s="12" t="s">
        <v>9</v>
      </c>
      <c r="S2" s="3" t="s">
        <v>13</v>
      </c>
    </row>
    <row r="3" spans="1:19" x14ac:dyDescent="0.25">
      <c r="A3" s="4">
        <v>100020</v>
      </c>
      <c r="B3" s="4" t="s">
        <v>10</v>
      </c>
      <c r="C3" s="5">
        <v>44744</v>
      </c>
      <c r="D3" s="10">
        <v>2</v>
      </c>
      <c r="E3" s="26">
        <f>IF(SUMIFS($D$2:D3,$B$2:B3,B3)&lt;=VLOOKUP(B3,$K$3:$M$4,2),D3,IF(SUMIFS($D$2:D3,$B$2:B3,B3)&gt;VLOOKUP(B3,$K$3:$M$4,2),VLOOKUP(B3,$K$3:$M$4,2)-SUMIFS($E$2:E2,$B$2:B2,B3),0))</f>
        <v>2</v>
      </c>
      <c r="F3" s="26" t="str">
        <f>IF(D3=E3,"",D3-E3)</f>
        <v/>
      </c>
      <c r="G3" s="27" t="str">
        <f>IF(F3&lt;&gt;"",IF(SUMIFS($F$2:F3,$B$2:B3,B3)&lt;=VLOOKUP(B3,$Q$3:$S$9,2,FALSE),VLOOKUP(B3,$Q$3:$S$9,3,FALSE),""),"")</f>
        <v/>
      </c>
      <c r="H3" s="15"/>
      <c r="J3" s="6">
        <v>100020</v>
      </c>
      <c r="K3" s="6" t="s">
        <v>10</v>
      </c>
      <c r="L3" s="7">
        <v>8</v>
      </c>
      <c r="M3" s="7">
        <v>35</v>
      </c>
      <c r="O3" s="8">
        <v>44758</v>
      </c>
      <c r="P3" s="6">
        <v>100020</v>
      </c>
      <c r="Q3" s="6" t="s">
        <v>10</v>
      </c>
      <c r="R3" s="6">
        <v>26</v>
      </c>
      <c r="S3" s="13">
        <v>50</v>
      </c>
    </row>
    <row r="4" spans="1:19" x14ac:dyDescent="0.25">
      <c r="A4" s="4">
        <v>100020</v>
      </c>
      <c r="B4" s="4" t="s">
        <v>10</v>
      </c>
      <c r="C4" s="5">
        <v>44744</v>
      </c>
      <c r="D4" s="10">
        <v>3</v>
      </c>
      <c r="E4" s="26">
        <f>IF(SUMIFS($D$2:D4,$B$2:B4,B4)&lt;=VLOOKUP(B4,$K$3:$M$4,2),D4,IF(SUMIFS($D$2:D4,$B$2:B4,B4)&gt;VLOOKUP(B4,$K$3:$M$4,2),VLOOKUP(B4,$K$3:$M$4,2)-SUMIFS($E$2:E3,$B$2:B3,B4),0))</f>
        <v>3</v>
      </c>
      <c r="F4" s="26" t="str">
        <f t="shared" ref="F4:F10" si="0">IF(D4=E4,"",D4-E4)</f>
        <v/>
      </c>
      <c r="G4" s="27" t="str">
        <f>IF(F4&lt;&gt;"",IF(SUMIFS($F$2:F4,$B$2:B4,B4)&lt;=VLOOKUP(B4,$Q$3:$S$9,2,FALSE),VLOOKUP(B4,$Q$3:$S$9,3,FALSE),""),"")</f>
        <v/>
      </c>
      <c r="H4" s="15"/>
      <c r="J4" s="6">
        <v>130045</v>
      </c>
      <c r="K4" s="6" t="s">
        <v>11</v>
      </c>
      <c r="L4" s="7">
        <v>200</v>
      </c>
      <c r="M4" s="7">
        <v>1500</v>
      </c>
      <c r="O4" s="8">
        <v>44760</v>
      </c>
      <c r="P4" s="6">
        <v>100020</v>
      </c>
      <c r="Q4" s="6" t="s">
        <v>10</v>
      </c>
      <c r="R4" s="6">
        <v>25</v>
      </c>
      <c r="S4" s="13">
        <v>60</v>
      </c>
    </row>
    <row r="5" spans="1:19" x14ac:dyDescent="0.25">
      <c r="A5" s="4">
        <v>100020</v>
      </c>
      <c r="B5" s="4" t="s">
        <v>10</v>
      </c>
      <c r="C5" s="5">
        <v>44744</v>
      </c>
      <c r="D5" s="10">
        <v>20</v>
      </c>
      <c r="E5" s="26">
        <f>IF(SUMIFS($D$2:D5,$B$2:B5,B5)&lt;=VLOOKUP(B5,$K$3:$M$4,2),D5,IF(SUMIFS($D$2:D5,$B$2:B5,B5)&gt;VLOOKUP(B5,$K$3:$M$4,2),VLOOKUP(B5,$K$3:$M$4,2)-SUMIFS($E$2:E4,$B$2:B4,B5),0))</f>
        <v>3</v>
      </c>
      <c r="F5" s="26">
        <f t="shared" si="0"/>
        <v>17</v>
      </c>
      <c r="G5" s="27">
        <f>IF(F5&lt;&gt;"",IF(SUMIFS($F$2:F5,$B$2:B5,B5)&lt;=VLOOKUP(B5,$Q$3:$S$9,2,FALSE),VLOOKUP(B5,$Q$3:$S$9,3,FALSE),""),"")</f>
        <v>50</v>
      </c>
      <c r="H5" s="15"/>
      <c r="I5">
        <v>17</v>
      </c>
      <c r="O5" s="8">
        <v>44762</v>
      </c>
      <c r="P5" s="6">
        <v>100020</v>
      </c>
      <c r="Q5" s="6" t="s">
        <v>10</v>
      </c>
      <c r="R5" s="6">
        <v>30</v>
      </c>
      <c r="S5" s="13">
        <v>70</v>
      </c>
    </row>
    <row r="6" spans="1:19" x14ac:dyDescent="0.25">
      <c r="A6" s="4">
        <v>100020</v>
      </c>
      <c r="B6" s="4" t="s">
        <v>10</v>
      </c>
      <c r="C6" s="5">
        <v>44744</v>
      </c>
      <c r="D6" s="10">
        <v>5</v>
      </c>
      <c r="E6" s="26">
        <f>IF(SUMIFS($D$2:D6,$B$2:B6,B6)&lt;=VLOOKUP(B6,$K$3:$M$4,2),D6,IF(SUMIFS($D$2:D6,$B$2:B6,B6)&gt;VLOOKUP(B6,$K$3:$M$4,2),VLOOKUP(B6,$K$3:$M$4,2)-SUMIFS($E$2:E5,$B$2:B5,B6),0))</f>
        <v>0</v>
      </c>
      <c r="F6" s="26">
        <f t="shared" si="0"/>
        <v>5</v>
      </c>
      <c r="G6" s="27">
        <f>IF(F6&lt;&gt;"",IF(SUMIFS($F$2:F6,$B$2:B6,B6)&lt;=VLOOKUP(B6,$Q$3:$S$9,2,FALSE),VLOOKUP(B6,$Q$3:$S$9,3,FALSE),""),"")</f>
        <v>50</v>
      </c>
      <c r="H6" s="15"/>
      <c r="I6">
        <v>22</v>
      </c>
      <c r="O6" s="8">
        <v>44763</v>
      </c>
      <c r="P6" s="6">
        <v>130045</v>
      </c>
      <c r="Q6" s="6" t="s">
        <v>11</v>
      </c>
      <c r="R6" s="6">
        <v>50</v>
      </c>
      <c r="S6" s="13">
        <v>55</v>
      </c>
    </row>
    <row r="7" spans="1:19" x14ac:dyDescent="0.25">
      <c r="A7" s="4">
        <v>100020</v>
      </c>
      <c r="B7" s="4" t="s">
        <v>10</v>
      </c>
      <c r="C7" s="5">
        <v>44744</v>
      </c>
      <c r="D7" s="10">
        <v>13</v>
      </c>
      <c r="E7" s="26">
        <f>IF(SUMIFS($D$2:D7,$B$2:B7,B7)&lt;=VLOOKUP(B7,$K$3:$M$4,2),D7,IF(SUMIFS($D$2:D7,$B$2:B7,B7)&gt;VLOOKUP(B7,$K$3:$M$4,2),VLOOKUP(B7,$K$3:$M$4,2)-SUMIFS($E$2:E6,$B$2:B6,B7),0))</f>
        <v>0</v>
      </c>
      <c r="F7" s="26">
        <f t="shared" si="0"/>
        <v>13</v>
      </c>
      <c r="G7" s="14" t="str">
        <f>IF(F7&lt;&gt;"",IF(SUMIFS($F$2:F7,$B$2:B7,B7)&lt;=VLOOKUP(B7,$Q$3:$S$9,2,FALSE),VLOOKUP(B7,$Q$3:$S$9,3,FALSE),""),"")</f>
        <v/>
      </c>
      <c r="H7" s="15">
        <v>60</v>
      </c>
      <c r="I7">
        <v>35</v>
      </c>
      <c r="J7" t="s">
        <v>19</v>
      </c>
      <c r="K7" t="s">
        <v>20</v>
      </c>
      <c r="O7" s="8">
        <v>44765</v>
      </c>
      <c r="P7" s="6">
        <v>130045</v>
      </c>
      <c r="Q7" s="6" t="s">
        <v>11</v>
      </c>
      <c r="R7" s="6">
        <v>20</v>
      </c>
      <c r="S7" s="13">
        <v>40</v>
      </c>
    </row>
    <row r="8" spans="1:19" x14ac:dyDescent="0.25">
      <c r="A8" s="4">
        <v>130045</v>
      </c>
      <c r="B8" s="4" t="s">
        <v>11</v>
      </c>
      <c r="C8" s="5">
        <v>44727</v>
      </c>
      <c r="D8" s="10">
        <v>14</v>
      </c>
      <c r="E8" s="26">
        <f>IF(SUMIFS($D$2:D8,$B$2:B8,B8)&lt;=VLOOKUP(B8,$K$3:$M$4,2),D8,IF(SUMIFS($D$2:D8,$B$2:B8,B8)&gt;VLOOKUP(B8,$K$3:$M$4,2),VLOOKUP(B8,$K$3:$M$4,2)-SUMIFS($E$2:E7,$B$2:B7,B8),0))</f>
        <v>14</v>
      </c>
      <c r="F8" s="26" t="str">
        <f t="shared" si="0"/>
        <v/>
      </c>
      <c r="G8" s="14" t="str">
        <f>IF(F8&lt;&gt;"",IF(SUMIFS($F$2:F8,$B$2:B8,B8)&lt;=VLOOKUP(B8,$Q$3:$S$9,2,FALSE),VLOOKUP(B8,$Q$3:$S$9,3,FALSE),""),"")</f>
        <v/>
      </c>
      <c r="H8" s="15"/>
      <c r="O8" s="8">
        <v>44767</v>
      </c>
      <c r="P8" s="6">
        <v>100020</v>
      </c>
      <c r="Q8" s="6" t="s">
        <v>10</v>
      </c>
      <c r="R8" s="6">
        <v>34</v>
      </c>
      <c r="S8" s="13">
        <v>52</v>
      </c>
    </row>
    <row r="9" spans="1:19" x14ac:dyDescent="0.25">
      <c r="A9" s="4">
        <v>130045</v>
      </c>
      <c r="B9" s="4" t="s">
        <v>11</v>
      </c>
      <c r="C9" s="5">
        <v>44771</v>
      </c>
      <c r="D9" s="10">
        <v>42</v>
      </c>
      <c r="E9" s="26">
        <f>IF(SUMIFS($D$2:D9,$B$2:B9,B9)&lt;=VLOOKUP(B9,$K$3:$M$4,2),D9,IF(SUMIFS($D$2:D9,$B$2:B9,B9)&gt;VLOOKUP(B9,$K$3:$M$4,2),VLOOKUP(B9,$K$3:$M$4,2)-SUMIFS($E$2:E8,$B$2:B8,B9),0))</f>
        <v>42</v>
      </c>
      <c r="F9" s="26" t="str">
        <f t="shared" si="0"/>
        <v/>
      </c>
      <c r="G9" s="14" t="str">
        <f>IF(F9&lt;&gt;"",IF(SUMIFS($F$2:F9,$B$2:B9,B9)&lt;=VLOOKUP(B9,$Q$3:$S$9,2,FALSE),VLOOKUP(B9,$Q$3:$S$9,3,FALSE),""),"")</f>
        <v/>
      </c>
      <c r="H9" s="15"/>
      <c r="O9" s="8">
        <v>44774</v>
      </c>
      <c r="P9" s="6">
        <v>130045</v>
      </c>
      <c r="Q9" s="6" t="s">
        <v>11</v>
      </c>
      <c r="R9" s="6">
        <v>15</v>
      </c>
      <c r="S9" s="13">
        <v>37</v>
      </c>
    </row>
    <row r="10" spans="1:19" x14ac:dyDescent="0.25">
      <c r="A10" s="4">
        <v>130045</v>
      </c>
      <c r="B10" s="4" t="s">
        <v>11</v>
      </c>
      <c r="C10" s="5">
        <v>44771</v>
      </c>
      <c r="D10" s="10">
        <v>9</v>
      </c>
      <c r="E10" s="26">
        <f>IF(SUMIFS($D$2:D10,$B$2:B10,B10)&lt;=VLOOKUP(B10,$K$3:$M$4,2),D10,IF(SUMIFS($D$2:D10,$B$2:B10,B10)&gt;VLOOKUP(B10,$K$3:$M$4,2),VLOOKUP(B10,$K$3:$M$4,2)-SUMIFS($E$2:E9,$B$2:B9,B10),0))</f>
        <v>9</v>
      </c>
      <c r="F10" s="26" t="str">
        <f t="shared" si="0"/>
        <v/>
      </c>
      <c r="G10" s="14" t="str">
        <f>IF(F10&lt;&gt;"",IF(SUMIFS($F$2:F10,$B$2:B10,B10)&lt;=VLOOKUP(B10,$Q$3:$S$9,2,FALSE),VLOOKUP(B10,$Q$3:$S$9,3,FALSE),""),"")</f>
        <v/>
      </c>
      <c r="H10" s="15"/>
    </row>
    <row r="12" spans="1:19" x14ac:dyDescent="0.25">
      <c r="E12" s="25" t="s">
        <v>22</v>
      </c>
    </row>
    <row r="13" spans="1:19" x14ac:dyDescent="0.25">
      <c r="E13" s="25" t="s">
        <v>21</v>
      </c>
    </row>
  </sheetData>
  <mergeCells count="5">
    <mergeCell ref="A1:D1"/>
    <mergeCell ref="E1:F1"/>
    <mergeCell ref="O1:S1"/>
    <mergeCell ref="J1:M1"/>
    <mergeCell ref="G1:H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Helene MAUGIS</dc:creator>
  <cp:lastModifiedBy>Le Pingou / JP</cp:lastModifiedBy>
  <dcterms:created xsi:type="dcterms:W3CDTF">2022-08-25T12:16:49Z</dcterms:created>
  <dcterms:modified xsi:type="dcterms:W3CDTF">2022-08-25T19:24:00Z</dcterms:modified>
</cp:coreProperties>
</file>