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2525"/>
  </bookViews>
  <sheets>
    <sheet name="Feuil1" sheetId="1" r:id="rId1"/>
    <sheet name="Feuil2" sheetId="2" r:id="rId2"/>
  </sheets>
  <calcPr calcId="124519"/>
</workbook>
</file>

<file path=xl/calcChain.xml><?xml version="1.0" encoding="utf-8"?>
<calcChain xmlns="http://schemas.openxmlformats.org/spreadsheetml/2006/main">
  <c r="F3" i="2"/>
  <c r="E20"/>
  <c r="F15"/>
  <c r="E25"/>
  <c r="E24"/>
  <c r="E23"/>
  <c r="E22"/>
  <c r="E17"/>
  <c r="E19" s="1"/>
  <c r="E15"/>
  <c r="E24" i="1"/>
  <c r="E23"/>
  <c r="E26"/>
  <c r="E25"/>
  <c r="E16"/>
  <c r="E18" s="1"/>
  <c r="E20" s="1"/>
  <c r="F11" s="1"/>
  <c r="F25" l="1"/>
  <c r="F12"/>
  <c r="F24"/>
  <c r="F23"/>
  <c r="E21"/>
  <c r="F15"/>
  <c r="F4"/>
  <c r="F12" i="2"/>
  <c r="F10"/>
  <c r="F11"/>
  <c r="F25"/>
  <c r="F23"/>
  <c r="F22"/>
  <c r="F9"/>
  <c r="F24"/>
  <c r="F8"/>
  <c r="F7"/>
  <c r="F14"/>
  <c r="F6"/>
  <c r="F5"/>
  <c r="F13"/>
  <c r="F4"/>
  <c r="F26" i="1"/>
  <c r="F13"/>
  <c r="F14"/>
  <c r="F10"/>
  <c r="F7"/>
  <c r="F9"/>
  <c r="F5"/>
  <c r="F6"/>
  <c r="F8"/>
  <c r="F16" l="1"/>
</calcChain>
</file>

<file path=xl/sharedStrings.xml><?xml version="1.0" encoding="utf-8"?>
<sst xmlns="http://schemas.openxmlformats.org/spreadsheetml/2006/main" count="51" uniqueCount="32">
  <si>
    <t>TITRE 1</t>
  </si>
  <si>
    <t>TITRE 2</t>
  </si>
  <si>
    <t>TITRE 3</t>
  </si>
  <si>
    <t>TITRE 4</t>
  </si>
  <si>
    <t>TITRE 5</t>
  </si>
  <si>
    <t>TITRE 6</t>
  </si>
  <si>
    <t>PARKING LYON 6</t>
  </si>
  <si>
    <t>PARKING LYON 8</t>
  </si>
  <si>
    <t>IMMOBILIER - RP</t>
  </si>
  <si>
    <t>TITRE 7</t>
  </si>
  <si>
    <t>PASSIF</t>
  </si>
  <si>
    <t>Patrimoine brut</t>
  </si>
  <si>
    <t>ACTIF et % Actif net</t>
  </si>
  <si>
    <t>Levier</t>
  </si>
  <si>
    <t>Patrimoine net</t>
  </si>
  <si>
    <t>Fonds propres</t>
  </si>
  <si>
    <t>Cash dispo (livrets etc…)</t>
  </si>
  <si>
    <t>IMMOB</t>
  </si>
  <si>
    <t>CASH</t>
  </si>
  <si>
    <t>BOURSE</t>
  </si>
  <si>
    <t>PEE</t>
  </si>
  <si>
    <t>Dettes financières</t>
  </si>
  <si>
    <t>Actifs financier 1</t>
  </si>
  <si>
    <t>Actifs financier 2</t>
  </si>
  <si>
    <t>Actifs financier 3</t>
  </si>
  <si>
    <t>Actifs financier 4</t>
  </si>
  <si>
    <t>Actifs financiers</t>
  </si>
  <si>
    <t>Actifs financier 5</t>
  </si>
  <si>
    <t>Actifs financier 6</t>
  </si>
  <si>
    <t>Actifs financier 7</t>
  </si>
  <si>
    <t>VOUS</t>
  </si>
  <si>
    <t>?</t>
  </si>
</sst>
</file>

<file path=xl/styles.xml><?xml version="1.0" encoding="utf-8"?>
<styleSheet xmlns="http://schemas.openxmlformats.org/spreadsheetml/2006/main">
  <numFmts count="4">
    <numFmt numFmtId="6" formatCode="#,##0\ &quot;€&quot;;[Red]\-#,##0\ &quot;€&quot;"/>
    <numFmt numFmtId="8" formatCode="#,##0.00\ &quot;€&quot;;[Red]\-#,##0.00\ &quot;€&quot;"/>
    <numFmt numFmtId="164" formatCode="#,##0\ &quot;€&quot;"/>
    <numFmt numFmtId="165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/>
    <xf numFmtId="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4" fillId="0" borderId="4" xfId="0" applyFont="1" applyBorder="1"/>
    <xf numFmtId="0" fontId="4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9" fontId="4" fillId="0" borderId="0" xfId="0" applyNumberFormat="1" applyFont="1" applyAlignment="1">
      <alignment horizontal="center" vertical="center"/>
    </xf>
    <xf numFmtId="8" fontId="4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6" fontId="4" fillId="0" borderId="0" xfId="0" applyNumberFormat="1" applyFont="1"/>
    <xf numFmtId="0" fontId="4" fillId="4" borderId="0" xfId="0" applyFont="1" applyFill="1"/>
    <xf numFmtId="6" fontId="4" fillId="4" borderId="0" xfId="0" applyNumberFormat="1" applyFont="1" applyFill="1"/>
    <xf numFmtId="2" fontId="4" fillId="0" borderId="0" xfId="0" applyNumberFormat="1" applyFont="1"/>
    <xf numFmtId="164" fontId="4" fillId="0" borderId="7" xfId="0" applyNumberFormat="1" applyFont="1" applyBorder="1" applyAlignment="1">
      <alignment horizontal="center"/>
    </xf>
    <xf numFmtId="0" fontId="2" fillId="5" borderId="1" xfId="0" applyFont="1" applyFill="1" applyBorder="1"/>
    <xf numFmtId="0" fontId="2" fillId="6" borderId="1" xfId="0" applyFont="1" applyFill="1" applyBorder="1"/>
    <xf numFmtId="164" fontId="4" fillId="0" borderId="0" xfId="0" applyNumberFormat="1" applyFont="1"/>
    <xf numFmtId="165" fontId="4" fillId="0" borderId="0" xfId="0" applyNumberFormat="1" applyFont="1"/>
    <xf numFmtId="0" fontId="1" fillId="0" borderId="1" xfId="0" applyFont="1" applyBorder="1" applyAlignment="1">
      <alignment horizontal="centerContinuous"/>
    </xf>
    <xf numFmtId="0" fontId="4" fillId="0" borderId="1" xfId="0" applyFont="1" applyBorder="1"/>
    <xf numFmtId="0" fontId="5" fillId="7" borderId="1" xfId="0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 vertical="center"/>
    </xf>
    <xf numFmtId="9" fontId="2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1037715944670963E-2"/>
          <c:y val="5.7107185926083583E-2"/>
          <c:w val="0.78230686789151349"/>
          <c:h val="0.89814814814814814"/>
        </c:manualLayout>
      </c:layout>
      <c:pie3DChart>
        <c:varyColors val="1"/>
        <c:ser>
          <c:idx val="0"/>
          <c:order val="0"/>
          <c:dPt>
            <c:idx val="0"/>
            <c:explosion val="12"/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Val val="1"/>
            <c:showLeaderLines val="1"/>
          </c:dLbls>
          <c:cat>
            <c:strRef>
              <c:f>Feuil1!$D$23:$D$26</c:f>
              <c:strCache>
                <c:ptCount val="4"/>
                <c:pt idx="0">
                  <c:v>BOURSE</c:v>
                </c:pt>
                <c:pt idx="1">
                  <c:v>IMMOB</c:v>
                </c:pt>
                <c:pt idx="2">
                  <c:v>CASH</c:v>
                </c:pt>
                <c:pt idx="3">
                  <c:v>PEE</c:v>
                </c:pt>
              </c:strCache>
            </c:strRef>
          </c:cat>
          <c:val>
            <c:numRef>
              <c:f>Feuil1!$F$23:$F$26</c:f>
              <c:numCache>
                <c:formatCode>0.0%</c:formatCode>
                <c:ptCount val="4"/>
                <c:pt idx="0">
                  <c:v>0.63249999999999995</c:v>
                </c:pt>
                <c:pt idx="1">
                  <c:v>0.54500000000000004</c:v>
                </c:pt>
                <c:pt idx="2">
                  <c:v>3.7499999999999999E-2</c:v>
                </c:pt>
                <c:pt idx="3">
                  <c:v>3.5000000000000003E-2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"/>
          <c:y val="3.102504078882037E-3"/>
          <c:w val="0.96925262467191597"/>
          <c:h val="0.19739859544583954"/>
        </c:manualLayout>
      </c:layout>
      <c:txPr>
        <a:bodyPr/>
        <a:lstStyle/>
        <a:p>
          <a:pPr>
            <a:defRPr sz="1400"/>
          </a:pPr>
          <a:endParaRPr lang="fr-FR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1037715944670963E-2"/>
          <c:y val="5.7107185926083583E-2"/>
          <c:w val="0.78230686789151349"/>
          <c:h val="0.89814814814814814"/>
        </c:manualLayout>
      </c:layout>
      <c:pie3DChart>
        <c:varyColors val="1"/>
        <c:ser>
          <c:idx val="0"/>
          <c:order val="0"/>
          <c:dPt>
            <c:idx val="0"/>
            <c:explosion val="12"/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Val val="1"/>
            <c:showLeaderLines val="1"/>
          </c:dLbls>
          <c:cat>
            <c:strRef>
              <c:f>Feuil1!$D$23:$D$26</c:f>
              <c:strCache>
                <c:ptCount val="4"/>
                <c:pt idx="0">
                  <c:v>BOURSE</c:v>
                </c:pt>
                <c:pt idx="1">
                  <c:v>IMMOB</c:v>
                </c:pt>
                <c:pt idx="2">
                  <c:v>CASH</c:v>
                </c:pt>
                <c:pt idx="3">
                  <c:v>PEE</c:v>
                </c:pt>
              </c:strCache>
            </c:strRef>
          </c:cat>
          <c:val>
            <c:numRef>
              <c:f>Feuil1!$F$23:$F$26</c:f>
              <c:numCache>
                <c:formatCode>0.0%</c:formatCode>
                <c:ptCount val="4"/>
                <c:pt idx="0">
                  <c:v>0.63249999999999995</c:v>
                </c:pt>
                <c:pt idx="1">
                  <c:v>0.54500000000000004</c:v>
                </c:pt>
                <c:pt idx="2">
                  <c:v>3.7499999999999999E-2</c:v>
                </c:pt>
                <c:pt idx="3">
                  <c:v>3.5000000000000003E-2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"/>
          <c:y val="3.1025040788820396E-3"/>
          <c:w val="0.96925262467191597"/>
          <c:h val="0.19739859544583954"/>
        </c:manualLayout>
      </c:layout>
      <c:txPr>
        <a:bodyPr/>
        <a:lstStyle/>
        <a:p>
          <a:pPr>
            <a:defRPr sz="1400"/>
          </a:pPr>
          <a:endParaRPr lang="fr-FR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27</xdr:row>
      <xdr:rowOff>142875</xdr:rowOff>
    </xdr:from>
    <xdr:to>
      <xdr:col>5</xdr:col>
      <xdr:colOff>323850</xdr:colOff>
      <xdr:row>46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26</xdr:row>
      <xdr:rowOff>142875</xdr:rowOff>
    </xdr:from>
    <xdr:to>
      <xdr:col>5</xdr:col>
      <xdr:colOff>323850</xdr:colOff>
      <xdr:row>41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35"/>
  <sheetViews>
    <sheetView showGridLines="0" tabSelected="1" topLeftCell="A7" zoomScale="150" zoomScaleNormal="150" workbookViewId="0">
      <selection activeCell="K19" sqref="K19"/>
    </sheetView>
  </sheetViews>
  <sheetFormatPr baseColWidth="10" defaultRowHeight="15"/>
  <cols>
    <col min="4" max="4" width="26.85546875" customWidth="1"/>
    <col min="5" max="5" width="14.5703125" bestFit="1" customWidth="1"/>
    <col min="7" max="7" width="25.5703125" customWidth="1"/>
    <col min="8" max="8" width="14.42578125" style="10" customWidth="1"/>
  </cols>
  <sheetData>
    <row r="2" spans="4:8" ht="26.25">
      <c r="D2" s="6" t="s">
        <v>12</v>
      </c>
      <c r="E2" s="7"/>
      <c r="F2" s="25"/>
      <c r="G2" s="6" t="s">
        <v>10</v>
      </c>
      <c r="H2" s="7"/>
    </row>
    <row r="3" spans="4:8" s="4" customFormat="1" ht="15.75">
      <c r="D3" s="27" t="s">
        <v>30</v>
      </c>
      <c r="E3" s="28" t="s">
        <v>31</v>
      </c>
      <c r="F3" s="29" t="s">
        <v>31</v>
      </c>
      <c r="G3" s="26" t="s">
        <v>15</v>
      </c>
      <c r="H3" s="20">
        <v>400000</v>
      </c>
    </row>
    <row r="4" spans="4:8" s="4" customFormat="1">
      <c r="D4" s="1" t="s">
        <v>8</v>
      </c>
      <c r="E4" s="14">
        <v>180000</v>
      </c>
      <c r="F4" s="2">
        <f>E4/$E$20</f>
        <v>0.45</v>
      </c>
      <c r="G4" s="8"/>
      <c r="H4" s="11"/>
    </row>
    <row r="5" spans="4:8" s="4" customFormat="1">
      <c r="D5" s="3" t="s">
        <v>0</v>
      </c>
      <c r="E5" s="14">
        <v>75000</v>
      </c>
      <c r="F5" s="2">
        <f>E5/$E$20</f>
        <v>0.1875</v>
      </c>
      <c r="G5" s="8"/>
      <c r="H5" s="11"/>
    </row>
    <row r="6" spans="4:8" s="4" customFormat="1">
      <c r="D6" s="3" t="s">
        <v>1</v>
      </c>
      <c r="E6" s="14">
        <v>65000</v>
      </c>
      <c r="F6" s="2">
        <f>E6/$E$20</f>
        <v>0.16250000000000001</v>
      </c>
      <c r="G6" s="8"/>
      <c r="H6" s="11"/>
    </row>
    <row r="7" spans="4:8" s="4" customFormat="1">
      <c r="D7" s="3" t="s">
        <v>2</v>
      </c>
      <c r="E7" s="14">
        <v>55000</v>
      </c>
      <c r="F7" s="2">
        <f>E7/$E$20</f>
        <v>0.13750000000000001</v>
      </c>
      <c r="G7" s="8"/>
      <c r="H7" s="11"/>
    </row>
    <row r="8" spans="4:8" s="4" customFormat="1">
      <c r="D8" s="3" t="s">
        <v>3</v>
      </c>
      <c r="E8" s="14">
        <v>32000</v>
      </c>
      <c r="F8" s="2">
        <f>E8/$E$20</f>
        <v>0.08</v>
      </c>
      <c r="G8" s="8"/>
      <c r="H8" s="11"/>
    </row>
    <row r="9" spans="4:8" s="4" customFormat="1">
      <c r="D9" s="1" t="s">
        <v>6</v>
      </c>
      <c r="E9" s="14">
        <v>23000</v>
      </c>
      <c r="F9" s="2">
        <f>E9/$E$20</f>
        <v>5.7500000000000002E-2</v>
      </c>
      <c r="G9" s="8"/>
      <c r="H9" s="11"/>
    </row>
    <row r="10" spans="4:8" s="4" customFormat="1">
      <c r="D10" s="21" t="s">
        <v>16</v>
      </c>
      <c r="E10" s="14">
        <v>15000</v>
      </c>
      <c r="F10" s="2">
        <f>E10/$E$20</f>
        <v>3.7499999999999999E-2</v>
      </c>
      <c r="G10" s="8"/>
      <c r="H10" s="11"/>
    </row>
    <row r="11" spans="4:8" s="4" customFormat="1">
      <c r="D11" s="22" t="s">
        <v>20</v>
      </c>
      <c r="E11" s="14">
        <v>14000</v>
      </c>
      <c r="F11" s="2">
        <f>E11/$E$20</f>
        <v>3.5000000000000003E-2</v>
      </c>
      <c r="G11" s="8"/>
      <c r="H11" s="11"/>
    </row>
    <row r="12" spans="4:8" s="4" customFormat="1">
      <c r="D12" s="3" t="s">
        <v>4</v>
      </c>
      <c r="E12" s="14">
        <v>13000</v>
      </c>
      <c r="F12" s="2">
        <f t="shared" ref="F12" si="0">E12/$E$20</f>
        <v>3.2500000000000001E-2</v>
      </c>
      <c r="G12" s="8"/>
      <c r="H12" s="11"/>
    </row>
    <row r="13" spans="4:8" s="4" customFormat="1">
      <c r="D13" s="1" t="s">
        <v>7</v>
      </c>
      <c r="E13" s="14">
        <v>15000</v>
      </c>
      <c r="F13" s="2">
        <f>E13/$E$20</f>
        <v>3.7499999999999999E-2</v>
      </c>
      <c r="G13" s="8"/>
      <c r="H13" s="11"/>
    </row>
    <row r="14" spans="4:8" s="4" customFormat="1">
      <c r="D14" s="3" t="s">
        <v>5</v>
      </c>
      <c r="E14" s="14">
        <v>7000</v>
      </c>
      <c r="F14" s="2">
        <f>E14/$E$20</f>
        <v>1.7500000000000002E-2</v>
      </c>
      <c r="G14" s="8"/>
      <c r="H14" s="11"/>
    </row>
    <row r="15" spans="4:8" s="4" customFormat="1">
      <c r="D15" s="3" t="s">
        <v>9</v>
      </c>
      <c r="E15" s="14">
        <v>6000</v>
      </c>
      <c r="F15" s="2">
        <f>E15/$E$20</f>
        <v>1.4999999999999999E-2</v>
      </c>
      <c r="G15" s="9" t="s">
        <v>21</v>
      </c>
      <c r="H15" s="20">
        <v>100000</v>
      </c>
    </row>
    <row r="16" spans="4:8" s="4" customFormat="1">
      <c r="E16" s="15">
        <f>SUM(E4:E15)</f>
        <v>500000</v>
      </c>
      <c r="F16" s="12">
        <f>SUM(F4:F15)</f>
        <v>1.2500000000000002</v>
      </c>
      <c r="H16" s="5"/>
    </row>
    <row r="17" spans="4:8" s="4" customFormat="1">
      <c r="H17" s="5"/>
    </row>
    <row r="18" spans="4:8" s="4" customFormat="1">
      <c r="D18" s="4" t="s">
        <v>11</v>
      </c>
      <c r="E18" s="16">
        <f>E16</f>
        <v>500000</v>
      </c>
      <c r="F18" s="13"/>
      <c r="H18" s="5"/>
    </row>
    <row r="19" spans="4:8" s="4" customFormat="1">
      <c r="D19" s="4" t="s">
        <v>21</v>
      </c>
      <c r="E19" s="16">
        <v>100000</v>
      </c>
      <c r="H19" s="5"/>
    </row>
    <row r="20" spans="4:8" s="4" customFormat="1">
      <c r="D20" s="17" t="s">
        <v>14</v>
      </c>
      <c r="E20" s="18">
        <f>E18-E19</f>
        <v>400000</v>
      </c>
      <c r="H20" s="5"/>
    </row>
    <row r="21" spans="4:8" s="4" customFormat="1">
      <c r="D21" s="4" t="s">
        <v>13</v>
      </c>
      <c r="E21" s="19">
        <f>E18/E20</f>
        <v>1.25</v>
      </c>
      <c r="H21" s="5"/>
    </row>
    <row r="22" spans="4:8" s="4" customFormat="1">
      <c r="E22" s="16"/>
      <c r="H22" s="5"/>
    </row>
    <row r="23" spans="4:8" s="4" customFormat="1">
      <c r="D23" s="4" t="s">
        <v>19</v>
      </c>
      <c r="E23" s="23">
        <f>E5+E6+E7+E8+E12+E14+E15</f>
        <v>253000</v>
      </c>
      <c r="F23" s="24">
        <f>E23/$E$20</f>
        <v>0.63249999999999995</v>
      </c>
      <c r="H23" s="5"/>
    </row>
    <row r="24" spans="4:8" s="4" customFormat="1">
      <c r="D24" s="4" t="s">
        <v>17</v>
      </c>
      <c r="E24" s="23">
        <f>E4+E9+E13</f>
        <v>218000</v>
      </c>
      <c r="F24" s="24">
        <f>E24/$E$20</f>
        <v>0.54500000000000004</v>
      </c>
      <c r="H24" s="5"/>
    </row>
    <row r="25" spans="4:8" s="4" customFormat="1">
      <c r="D25" s="4" t="s">
        <v>18</v>
      </c>
      <c r="E25" s="23">
        <f>E10</f>
        <v>15000</v>
      </c>
      <c r="F25" s="24">
        <f>E25/$E$20</f>
        <v>3.7499999999999999E-2</v>
      </c>
      <c r="H25" s="5"/>
    </row>
    <row r="26" spans="4:8" s="4" customFormat="1">
      <c r="D26" s="4" t="s">
        <v>20</v>
      </c>
      <c r="E26" s="23">
        <f>E11</f>
        <v>14000</v>
      </c>
      <c r="F26" s="24">
        <f>E26/$E$20</f>
        <v>3.5000000000000003E-2</v>
      </c>
      <c r="H26" s="5"/>
    </row>
    <row r="27" spans="4:8" s="4" customFormat="1">
      <c r="H27" s="5"/>
    </row>
    <row r="28" spans="4:8" s="4" customFormat="1">
      <c r="H28" s="5"/>
    </row>
    <row r="29" spans="4:8" s="4" customFormat="1">
      <c r="H29" s="5"/>
    </row>
    <row r="30" spans="4:8" s="4" customFormat="1">
      <c r="H30" s="5"/>
    </row>
    <row r="31" spans="4:8" s="4" customFormat="1">
      <c r="H31" s="5"/>
    </row>
    <row r="32" spans="4:8" s="4" customFormat="1">
      <c r="H32" s="5"/>
    </row>
    <row r="33" spans="4:8" s="4" customFormat="1">
      <c r="H33" s="5"/>
    </row>
    <row r="34" spans="4:8" s="4" customFormat="1">
      <c r="H34" s="5"/>
    </row>
    <row r="35" spans="4:8" ht="15.75">
      <c r="D35" s="4"/>
      <c r="E35" s="4"/>
      <c r="F35" s="4"/>
      <c r="G35" s="4"/>
      <c r="H35" s="5"/>
    </row>
  </sheetData>
  <sortState ref="D22:F25">
    <sortCondition descending="1" ref="F22:F2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2:H34"/>
  <sheetViews>
    <sheetView showGridLines="0" zoomScale="130" zoomScaleNormal="130" workbookViewId="0">
      <selection activeCell="K14" sqref="K14"/>
    </sheetView>
  </sheetViews>
  <sheetFormatPr baseColWidth="10" defaultRowHeight="15"/>
  <cols>
    <col min="4" max="4" width="26.85546875" customWidth="1"/>
    <col min="5" max="5" width="14.5703125" bestFit="1" customWidth="1"/>
    <col min="7" max="7" width="25.5703125" customWidth="1"/>
    <col min="8" max="8" width="14.42578125" style="10" customWidth="1"/>
  </cols>
  <sheetData>
    <row r="2" spans="4:8" ht="26.25">
      <c r="D2" s="6" t="s">
        <v>12</v>
      </c>
      <c r="E2" s="7"/>
      <c r="F2" s="25"/>
      <c r="G2" s="6" t="s">
        <v>10</v>
      </c>
      <c r="H2" s="7"/>
    </row>
    <row r="3" spans="4:8" s="4" customFormat="1">
      <c r="D3" s="1" t="s">
        <v>8</v>
      </c>
      <c r="E3" s="14">
        <v>180000</v>
      </c>
      <c r="F3" s="2">
        <f>E3/$E$19</f>
        <v>0.45</v>
      </c>
      <c r="G3" s="26" t="s">
        <v>15</v>
      </c>
      <c r="H3" s="20">
        <v>400000</v>
      </c>
    </row>
    <row r="4" spans="4:8" s="4" customFormat="1">
      <c r="D4" s="3" t="s">
        <v>22</v>
      </c>
      <c r="E4" s="14">
        <v>75000</v>
      </c>
      <c r="F4" s="2">
        <f t="shared" ref="F4:F13" si="0">E4/$E$19</f>
        <v>0.1875</v>
      </c>
      <c r="G4" s="8"/>
      <c r="H4" s="11"/>
    </row>
    <row r="5" spans="4:8" s="4" customFormat="1">
      <c r="D5" s="3" t="s">
        <v>23</v>
      </c>
      <c r="E5" s="14">
        <v>65000</v>
      </c>
      <c r="F5" s="2">
        <f t="shared" si="0"/>
        <v>0.16250000000000001</v>
      </c>
      <c r="G5" s="8"/>
      <c r="H5" s="11"/>
    </row>
    <row r="6" spans="4:8" s="4" customFormat="1">
      <c r="D6" s="3" t="s">
        <v>24</v>
      </c>
      <c r="E6" s="14">
        <v>55000</v>
      </c>
      <c r="F6" s="2">
        <f t="shared" si="0"/>
        <v>0.13750000000000001</v>
      </c>
      <c r="G6" s="8"/>
      <c r="H6" s="11"/>
    </row>
    <row r="7" spans="4:8" s="4" customFormat="1">
      <c r="D7" s="3" t="s">
        <v>25</v>
      </c>
      <c r="E7" s="14">
        <v>32000</v>
      </c>
      <c r="F7" s="2">
        <f t="shared" si="0"/>
        <v>0.08</v>
      </c>
      <c r="G7" s="8"/>
      <c r="H7" s="11"/>
    </row>
    <row r="8" spans="4:8" s="4" customFormat="1">
      <c r="D8" s="1" t="s">
        <v>6</v>
      </c>
      <c r="E8" s="14">
        <v>23000</v>
      </c>
      <c r="F8" s="2">
        <f t="shared" si="0"/>
        <v>5.7500000000000002E-2</v>
      </c>
      <c r="G8" s="8"/>
      <c r="H8" s="11"/>
    </row>
    <row r="9" spans="4:8" s="4" customFormat="1">
      <c r="D9" s="21" t="s">
        <v>16</v>
      </c>
      <c r="E9" s="14">
        <v>15000</v>
      </c>
      <c r="F9" s="2">
        <f t="shared" si="0"/>
        <v>3.7499999999999999E-2</v>
      </c>
      <c r="G9" s="8"/>
      <c r="H9" s="11"/>
    </row>
    <row r="10" spans="4:8" s="4" customFormat="1">
      <c r="D10" s="22" t="s">
        <v>20</v>
      </c>
      <c r="E10" s="14">
        <v>14000</v>
      </c>
      <c r="F10" s="2">
        <f t="shared" si="0"/>
        <v>3.5000000000000003E-2</v>
      </c>
      <c r="G10" s="8"/>
      <c r="H10" s="11"/>
    </row>
    <row r="11" spans="4:8" s="4" customFormat="1">
      <c r="D11" s="3" t="s">
        <v>27</v>
      </c>
      <c r="E11" s="14">
        <v>13000</v>
      </c>
      <c r="F11" s="2">
        <f t="shared" si="0"/>
        <v>3.2500000000000001E-2</v>
      </c>
      <c r="G11" s="8"/>
      <c r="H11" s="11"/>
    </row>
    <row r="12" spans="4:8" s="4" customFormat="1">
      <c r="D12" s="1" t="s">
        <v>7</v>
      </c>
      <c r="E12" s="14">
        <v>15000</v>
      </c>
      <c r="F12" s="2">
        <f t="shared" si="0"/>
        <v>3.7499999999999999E-2</v>
      </c>
      <c r="G12" s="8"/>
      <c r="H12" s="11"/>
    </row>
    <row r="13" spans="4:8" s="4" customFormat="1">
      <c r="D13" s="3" t="s">
        <v>28</v>
      </c>
      <c r="E13" s="14">
        <v>7000</v>
      </c>
      <c r="F13" s="2">
        <f t="shared" si="0"/>
        <v>1.7500000000000002E-2</v>
      </c>
      <c r="G13" s="8"/>
      <c r="H13" s="11"/>
    </row>
    <row r="14" spans="4:8" s="4" customFormat="1">
      <c r="D14" s="3" t="s">
        <v>29</v>
      </c>
      <c r="E14" s="14">
        <v>6000</v>
      </c>
      <c r="F14" s="2">
        <f>E14/$E$19</f>
        <v>1.4999999999999999E-2</v>
      </c>
      <c r="G14" s="9" t="s">
        <v>21</v>
      </c>
      <c r="H14" s="20">
        <v>100000</v>
      </c>
    </row>
    <row r="15" spans="4:8" s="4" customFormat="1">
      <c r="E15" s="15">
        <f>SUM(E3:E14)</f>
        <v>500000</v>
      </c>
      <c r="F15" s="12">
        <f>SUM(F3:F14)</f>
        <v>1.2500000000000002</v>
      </c>
      <c r="H15" s="5"/>
    </row>
    <row r="16" spans="4:8" s="4" customFormat="1">
      <c r="H16" s="5"/>
    </row>
    <row r="17" spans="4:8" s="4" customFormat="1">
      <c r="D17" s="4" t="s">
        <v>11</v>
      </c>
      <c r="E17" s="16">
        <f>E15</f>
        <v>500000</v>
      </c>
      <c r="F17" s="13"/>
      <c r="H17" s="5"/>
    </row>
    <row r="18" spans="4:8" s="4" customFormat="1">
      <c r="D18" s="4" t="s">
        <v>21</v>
      </c>
      <c r="E18" s="16">
        <v>100000</v>
      </c>
      <c r="H18" s="5"/>
    </row>
    <row r="19" spans="4:8" s="4" customFormat="1">
      <c r="D19" s="17" t="s">
        <v>14</v>
      </c>
      <c r="E19" s="18">
        <f>E17-E18</f>
        <v>400000</v>
      </c>
      <c r="H19" s="5"/>
    </row>
    <row r="20" spans="4:8" s="4" customFormat="1">
      <c r="D20" s="4" t="s">
        <v>13</v>
      </c>
      <c r="E20" s="19">
        <f>E17/E19</f>
        <v>1.25</v>
      </c>
      <c r="H20" s="5"/>
    </row>
    <row r="21" spans="4:8" s="4" customFormat="1">
      <c r="E21" s="16"/>
      <c r="H21" s="5"/>
    </row>
    <row r="22" spans="4:8" s="4" customFormat="1">
      <c r="D22" s="4" t="s">
        <v>26</v>
      </c>
      <c r="E22" s="23">
        <f>E4+E5+E6+E7+E11+E13+E14</f>
        <v>253000</v>
      </c>
      <c r="F22" s="24">
        <f>E22/$E$19</f>
        <v>0.63249999999999995</v>
      </c>
      <c r="H22" s="5"/>
    </row>
    <row r="23" spans="4:8" s="4" customFormat="1">
      <c r="D23" s="4" t="s">
        <v>17</v>
      </c>
      <c r="E23" s="23">
        <f>E3+E8+E12</f>
        <v>218000</v>
      </c>
      <c r="F23" s="24">
        <f>E23/$E$19</f>
        <v>0.54500000000000004</v>
      </c>
      <c r="H23" s="5"/>
    </row>
    <row r="24" spans="4:8" s="4" customFormat="1">
      <c r="D24" s="4" t="s">
        <v>18</v>
      </c>
      <c r="E24" s="23">
        <f>E9</f>
        <v>15000</v>
      </c>
      <c r="F24" s="24">
        <f>E24/$E$19</f>
        <v>3.7499999999999999E-2</v>
      </c>
      <c r="H24" s="5"/>
    </row>
    <row r="25" spans="4:8" s="4" customFormat="1">
      <c r="D25" s="4" t="s">
        <v>20</v>
      </c>
      <c r="E25" s="23">
        <f>E10</f>
        <v>14000</v>
      </c>
      <c r="F25" s="24">
        <f>E25/$E$19</f>
        <v>3.5000000000000003E-2</v>
      </c>
      <c r="H25" s="5"/>
    </row>
    <row r="26" spans="4:8" s="4" customFormat="1">
      <c r="H26" s="5"/>
    </row>
    <row r="27" spans="4:8" s="4" customFormat="1">
      <c r="H27" s="5"/>
    </row>
    <row r="28" spans="4:8" s="4" customFormat="1">
      <c r="H28" s="5"/>
    </row>
    <row r="29" spans="4:8" s="4" customFormat="1">
      <c r="H29" s="5"/>
    </row>
    <row r="30" spans="4:8" s="4" customFormat="1">
      <c r="H30" s="5"/>
    </row>
    <row r="31" spans="4:8" s="4" customFormat="1">
      <c r="H31" s="5"/>
    </row>
    <row r="32" spans="4:8" s="4" customFormat="1">
      <c r="H32" s="5"/>
    </row>
    <row r="33" spans="8:8" s="4" customFormat="1">
      <c r="H33" s="5"/>
    </row>
    <row r="34" spans="8:8" s="4" customFormat="1">
      <c r="H34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2022-02-22T12:44:35Z</dcterms:created>
  <dcterms:modified xsi:type="dcterms:W3CDTF">2022-07-01T12:01:16Z</dcterms:modified>
</cp:coreProperties>
</file>