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9073ECAA-5461-4905-93A8-D530758604BA}" xr6:coauthVersionLast="47" xr6:coauthVersionMax="47" xr10:uidLastSave="{00000000-0000-0000-0000-000000000000}"/>
  <bookViews>
    <workbookView xWindow="-108" yWindow="-108" windowWidth="23256" windowHeight="12576" activeTab="2" xr2:uid="{60054B92-B24A-4EC8-A32E-042CB49BE0A9}"/>
  </bookViews>
  <sheets>
    <sheet name="donnees" sheetId="1" r:id="rId1"/>
    <sheet name="entraineur" sheetId="2" r:id="rId2"/>
    <sheet name="devoir" sheetId="3" r:id="rId3"/>
  </sheets>
  <definedNames>
    <definedName name="coef_diplome">donnees!$B$3:$G$3</definedName>
    <definedName name="diplome">donnees!$B$2:$G$2</definedName>
    <definedName name="niveau">donnees!$B$1:$G$1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E5" i="3"/>
  <c r="E4" i="3"/>
  <c r="I3" i="2"/>
  <c r="I4" i="2"/>
  <c r="I5" i="2"/>
  <c r="I2" i="2"/>
  <c r="D6" i="3"/>
  <c r="C5" i="3"/>
  <c r="D5" i="3" s="1"/>
  <c r="C6" i="3"/>
  <c r="D4" i="3"/>
  <c r="D3" i="3"/>
  <c r="A5" i="3"/>
  <c r="A4" i="3"/>
  <c r="C4" i="3"/>
  <c r="C3" i="3"/>
  <c r="H3" i="2"/>
  <c r="H4" i="2"/>
  <c r="H5" i="2"/>
  <c r="H2" i="2"/>
  <c r="E6" i="3" l="1"/>
  <c r="E3" i="3"/>
</calcChain>
</file>

<file path=xl/sharedStrings.xml><?xml version="1.0" encoding="utf-8"?>
<sst xmlns="http://schemas.openxmlformats.org/spreadsheetml/2006/main" count="36" uniqueCount="24">
  <si>
    <t>diplôme</t>
  </si>
  <si>
    <t>coefficient</t>
  </si>
  <si>
    <t>DF2</t>
  </si>
  <si>
    <t>DF1</t>
  </si>
  <si>
    <t>DN2</t>
  </si>
  <si>
    <t>DN1</t>
  </si>
  <si>
    <t>DR2</t>
  </si>
  <si>
    <t>DR1</t>
  </si>
  <si>
    <t>Club A</t>
  </si>
  <si>
    <t>Club B</t>
  </si>
  <si>
    <t>Club C</t>
  </si>
  <si>
    <t>Club D</t>
  </si>
  <si>
    <t>Total score</t>
  </si>
  <si>
    <t>Niveau équipes</t>
  </si>
  <si>
    <t>N2</t>
  </si>
  <si>
    <t>N3</t>
  </si>
  <si>
    <t>Diplôme principal</t>
  </si>
  <si>
    <t>Ligue 1</t>
  </si>
  <si>
    <t>Ligue 2</t>
  </si>
  <si>
    <t>PN</t>
  </si>
  <si>
    <t>R</t>
  </si>
  <si>
    <t>Vérification diplôme</t>
  </si>
  <si>
    <t>"score associé"</t>
  </si>
  <si>
    <t>Nb entraineur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</si>
</sst>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6CA3-BA1C-4877-B914-2403E4B56EE5}">
  <sheetPr codeName="Feuil2"/>
  <dimension ref="A1:G3"/>
  <sheetViews>
    <sheetView workbookViewId="0">
      <selection activeCell="C18" sqref="C18"/>
    </sheetView>
  </sheetViews>
  <sheetFormatPr baseColWidth="10" defaultRowHeight="14.4" x14ac:dyDescent="0.3"/>
  <sheetData>
    <row r="1" spans="1:7" x14ac:dyDescent="0.3">
      <c r="B1" t="s">
        <v>17</v>
      </c>
      <c r="C1" t="s">
        <v>18</v>
      </c>
      <c r="D1" t="s">
        <v>14</v>
      </c>
      <c r="E1" t="s">
        <v>15</v>
      </c>
      <c r="F1" t="s">
        <v>19</v>
      </c>
      <c r="G1" t="s">
        <v>20</v>
      </c>
    </row>
    <row r="2" spans="1:7" x14ac:dyDescent="0.3">
      <c r="A2" t="s">
        <v>0</v>
      </c>
      <c r="B2" t="s">
        <v>3</v>
      </c>
      <c r="C2" t="s">
        <v>2</v>
      </c>
      <c r="D2" t="s">
        <v>5</v>
      </c>
      <c r="E2" t="s">
        <v>4</v>
      </c>
      <c r="F2" t="s">
        <v>7</v>
      </c>
      <c r="G2" t="s">
        <v>6</v>
      </c>
    </row>
    <row r="3" spans="1:7" x14ac:dyDescent="0.3">
      <c r="A3" t="s">
        <v>1</v>
      </c>
      <c r="B3" s="1">
        <v>100000000000</v>
      </c>
      <c r="C3" s="1">
        <v>1000000000</v>
      </c>
      <c r="D3" s="1">
        <v>10000000</v>
      </c>
      <c r="E3" s="1">
        <v>100000</v>
      </c>
      <c r="F3" s="1">
        <v>1000</v>
      </c>
      <c r="G3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5021-FD68-498E-8BBB-B968BC612CF5}">
  <sheetPr codeName="Feuil3"/>
  <dimension ref="A1:I5"/>
  <sheetViews>
    <sheetView workbookViewId="0">
      <selection activeCell="H3" sqref="H3"/>
    </sheetView>
  </sheetViews>
  <sheetFormatPr baseColWidth="10" defaultRowHeight="14.4" x14ac:dyDescent="0.3"/>
  <cols>
    <col min="8" max="8" width="16.77734375" customWidth="1"/>
  </cols>
  <sheetData>
    <row r="1" spans="1:9" x14ac:dyDescent="0.3">
      <c r="B1" t="s">
        <v>3</v>
      </c>
      <c r="C1" t="s">
        <v>2</v>
      </c>
      <c r="D1" t="s">
        <v>5</v>
      </c>
      <c r="E1" t="s">
        <v>4</v>
      </c>
      <c r="F1" t="s">
        <v>7</v>
      </c>
      <c r="G1" t="s">
        <v>6</v>
      </c>
      <c r="H1" t="s">
        <v>12</v>
      </c>
      <c r="I1" t="s">
        <v>23</v>
      </c>
    </row>
    <row r="2" spans="1:9" x14ac:dyDescent="0.3">
      <c r="A2" t="s">
        <v>8</v>
      </c>
      <c r="B2">
        <v>1</v>
      </c>
      <c r="C2">
        <v>1</v>
      </c>
      <c r="F2">
        <v>1</v>
      </c>
      <c r="H2" s="2">
        <f>SUMPRODUCT((B2:G2)*coef_diplome)</f>
        <v>101000001000</v>
      </c>
      <c r="I2">
        <f>SUM(B2:G2)</f>
        <v>3</v>
      </c>
    </row>
    <row r="3" spans="1:9" x14ac:dyDescent="0.3">
      <c r="A3" t="s">
        <v>9</v>
      </c>
      <c r="C3">
        <v>1</v>
      </c>
      <c r="D3">
        <v>1</v>
      </c>
      <c r="E3">
        <v>1</v>
      </c>
      <c r="F3">
        <v>1</v>
      </c>
      <c r="G3">
        <v>1</v>
      </c>
      <c r="H3">
        <f>SUMPRODUCT((B3:G3)*coef_diplome)</f>
        <v>1010101001</v>
      </c>
      <c r="I3">
        <f t="shared" ref="I3:I5" si="0">SUM(B3:G3)</f>
        <v>5</v>
      </c>
    </row>
    <row r="4" spans="1:9" x14ac:dyDescent="0.3">
      <c r="A4" t="s">
        <v>10</v>
      </c>
      <c r="G4">
        <v>1</v>
      </c>
      <c r="H4">
        <f>SUMPRODUCT((B4:G4)*coef_diplome)</f>
        <v>1</v>
      </c>
      <c r="I4">
        <f t="shared" si="0"/>
        <v>1</v>
      </c>
    </row>
    <row r="5" spans="1:9" x14ac:dyDescent="0.3">
      <c r="A5" t="s">
        <v>11</v>
      </c>
      <c r="F5">
        <v>2</v>
      </c>
      <c r="G5">
        <v>1</v>
      </c>
      <c r="H5">
        <f>SUMPRODUCT((B5:G5)*coef_diplome)</f>
        <v>2001</v>
      </c>
      <c r="I5">
        <f t="shared" si="0"/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9A7-54AD-4897-9A3C-2B05AAC91EB1}">
  <sheetPr codeName="Feuil1"/>
  <dimension ref="A1:G6"/>
  <sheetViews>
    <sheetView tabSelected="1" workbookViewId="0">
      <selection activeCell="G7" sqref="G7"/>
    </sheetView>
  </sheetViews>
  <sheetFormatPr baseColWidth="10" defaultRowHeight="14.4" x14ac:dyDescent="0.3"/>
  <cols>
    <col min="2" max="2" width="19.77734375" customWidth="1"/>
    <col min="3" max="3" width="19.5546875" customWidth="1"/>
    <col min="4" max="4" width="16.109375" customWidth="1"/>
    <col min="6" max="6" width="17.6640625" customWidth="1"/>
  </cols>
  <sheetData>
    <row r="1" spans="1:7" x14ac:dyDescent="0.3">
      <c r="B1" t="s">
        <v>13</v>
      </c>
      <c r="C1" t="s">
        <v>16</v>
      </c>
      <c r="D1" t="s">
        <v>22</v>
      </c>
      <c r="E1" t="s">
        <v>21</v>
      </c>
    </row>
    <row r="3" spans="1:7" x14ac:dyDescent="0.3">
      <c r="A3" t="s">
        <v>8</v>
      </c>
      <c r="B3" t="s">
        <v>17</v>
      </c>
      <c r="C3" t="str">
        <f>INDEX(diplome,1,MATCH(B3,niveau,0))</f>
        <v>DF1</v>
      </c>
      <c r="D3">
        <f>INDEX(coef_diplome,1,MATCH(devoir!C3,diplome,0))</f>
        <v>100000000000</v>
      </c>
      <c r="E3" t="str">
        <f>IF(INDEX(entraineur!H:H,MATCH(devoir!A3,entraineur!A:A,0))&gt;=D3,"Oui","Non")</f>
        <v>Oui</v>
      </c>
    </row>
    <row r="4" spans="1:7" x14ac:dyDescent="0.3">
      <c r="A4" t="str">
        <f>A3</f>
        <v>Club A</v>
      </c>
      <c r="B4" t="s">
        <v>14</v>
      </c>
      <c r="C4" t="str">
        <f>INDEX(diplome,1,MATCH(B4,niveau,0))</f>
        <v>DN1</v>
      </c>
      <c r="D4">
        <f>INDEX(coef_diplome,1,MATCH(devoir!C4,diplome,0))</f>
        <v>10000000</v>
      </c>
      <c r="E4" t="str">
        <f>IF(AND(INDEX(entraineur!H:H,MATCH(devoir!A3,entraineur!A:A,0))-SUMPRODUCT((E3="Oui")*D3)&gt;=D4,INDEX(entraineur!I:I,MATCH(A4,entraineur!A:A,0))&gt;=SUMPRODUCT((E3="Oui")*(1)+1)),"Oui","Non")</f>
        <v>Oui</v>
      </c>
      <c r="F4" s="1"/>
    </row>
    <row r="5" spans="1:7" x14ac:dyDescent="0.3">
      <c r="A5" t="str">
        <f>A3</f>
        <v>Club A</v>
      </c>
      <c r="B5" t="s">
        <v>15</v>
      </c>
      <c r="C5" t="str">
        <f>INDEX(diplome,1,MATCH(B5,niveau,0))</f>
        <v>DN2</v>
      </c>
      <c r="D5">
        <f>INDEX(coef_diplome,1,MATCH(devoir!C5,diplome,0))</f>
        <v>100000</v>
      </c>
      <c r="E5" t="str">
        <f>IF(AND(INDEX(entraineur!H:H,MATCH(devoir!A4,entraineur!A:A,0))-SUMPRODUCT((E3:E4="Oui")*(D3:D4))&gt;=D5,INDEX(entraineur!I:I,MATCH(A4,entraineur!A:A,0))&gt;=SUMPRODUCT((E3:E4="Oui")*(1))+1),"Oui","Non")</f>
        <v>Oui</v>
      </c>
      <c r="G5">
        <f>INDEX(entraineur!H:H,MATCH(devoir!A4,entraineur!A:A,0))-SUMPRODUCT((E3:E4="Oui")*(D3:D4))</f>
        <v>990001000</v>
      </c>
    </row>
    <row r="6" spans="1:7" x14ac:dyDescent="0.3">
      <c r="A6" t="s">
        <v>8</v>
      </c>
      <c r="B6" t="s">
        <v>19</v>
      </c>
      <c r="C6" t="str">
        <f>INDEX(diplome,1,MATCH(B6,niveau,0))</f>
        <v>DR1</v>
      </c>
      <c r="D6">
        <f>INDEX(coef_diplome,1,MATCH(devoir!C6,diplome,0))</f>
        <v>1000</v>
      </c>
      <c r="E6" t="str">
        <f>IF(AND(INDEX(entraineur!H:H,MATCH(devoir!A6,entraineur!A:A,0))-SUMPRODUCT((E3:E5="Oui")*(D3:D5))&gt;=D6,INDEX(entraineur!I:I,MATCH(A6,entraineur!A:A,0))&gt;=SUMPRODUCT((E3:E5="Oui")*(1))+1),"Oui","Non")</f>
        <v>Non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donnees</vt:lpstr>
      <vt:lpstr>entraineur</vt:lpstr>
      <vt:lpstr>devoir</vt:lpstr>
      <vt:lpstr>coef_diplome</vt:lpstr>
      <vt:lpstr>diplome</vt:lpstr>
      <vt:lpstr>niveau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2022-08-11T09:34:24Z</dcterms:created>
  <dcterms:modified xsi:type="dcterms:W3CDTF">2022-08-11T09:34:54Z</dcterms:modified>
</cp:coreProperties>
</file>