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o" sheetId="1" r:id="rId4"/>
    <sheet state="visible" name="Feuille 1" sheetId="2" r:id="rId5"/>
  </sheets>
  <definedNames>
    <definedName hidden="1" localSheetId="1" name="_xlnm._FilterDatabase">'Feuille 1'!$J$3:$K$23</definedName>
  </definedNames>
  <calcPr/>
</workbook>
</file>

<file path=xl/sharedStrings.xml><?xml version="1.0" encoding="utf-8"?>
<sst xmlns="http://schemas.openxmlformats.org/spreadsheetml/2006/main" count="96" uniqueCount="71">
  <si>
    <t>stato</t>
  </si>
  <si>
    <t>chx</t>
  </si>
  <si>
    <t>ct</t>
  </si>
  <si>
    <t>c1</t>
  </si>
  <si>
    <t>c2</t>
  </si>
  <si>
    <t>c3</t>
  </si>
  <si>
    <t>c4</t>
  </si>
  <si>
    <t>c5</t>
  </si>
  <si>
    <t>c6</t>
  </si>
  <si>
    <t>c7</t>
  </si>
  <si>
    <t>c8</t>
  </si>
  <si>
    <t>fav</t>
  </si>
  <si>
    <t>out</t>
  </si>
  <si>
    <t>so</t>
  </si>
  <si>
    <t>sf</t>
  </si>
  <si>
    <t>toc</t>
  </si>
  <si>
    <t>- Statoprono</t>
  </si>
  <si>
    <t>- JACPOT(got)</t>
  </si>
  <si>
    <t>2.14.1.3.10.6.12.13</t>
  </si>
  <si>
    <t xml:space="preserve">   </t>
  </si>
  <si>
    <t>- Indépendant</t>
  </si>
  <si>
    <t>- Divers-Presse</t>
  </si>
  <si>
    <t>14.10.12.9.13.2.1.7</t>
  </si>
  <si>
    <t>- For-Ent.-OF(got)</t>
  </si>
  <si>
    <t>14.16.3.6.7.13.8.5</t>
  </si>
  <si>
    <t>- Pmu</t>
  </si>
  <si>
    <t>- Favori.(got)</t>
  </si>
  <si>
    <t>2.1.12.10.14.3.13.15</t>
  </si>
  <si>
    <t>- Le Parisien</t>
  </si>
  <si>
    <t>- Le Parisien(got)</t>
  </si>
  <si>
    <t>2.3.14.1.7.10.12.15</t>
  </si>
  <si>
    <t>- Europe1</t>
  </si>
  <si>
    <t>- Eur1(-Vena.got)</t>
  </si>
  <si>
    <t>2.1.10.3.12.6.13.7</t>
  </si>
  <si>
    <t>- Zone Turf</t>
  </si>
  <si>
    <t>- Zone Turf(got)</t>
  </si>
  <si>
    <t>1.2.3.12.14.13.10.9</t>
  </si>
  <si>
    <t>- Province.course</t>
  </si>
  <si>
    <t>- Province.course.(got)</t>
  </si>
  <si>
    <t>1.2.13.14.12.9.3.10</t>
  </si>
  <si>
    <t>- L'Alsace</t>
  </si>
  <si>
    <t>- L'Alsace(got)</t>
  </si>
  <si>
    <t>10.2.12.13.1.14.7.15</t>
  </si>
  <si>
    <t>- Turfomania Mélodie</t>
  </si>
  <si>
    <t>15.10.12.14.13.2.1.3</t>
  </si>
  <si>
    <t>- Philippe J.(got)</t>
  </si>
  <si>
    <t>16.1.10.15.2.12.8.13</t>
  </si>
  <si>
    <t>- Ouest France</t>
  </si>
  <si>
    <t>- GIMCRACK(got)</t>
  </si>
  <si>
    <t>2.1.6.10.15.12.14.3</t>
  </si>
  <si>
    <t>- Internet</t>
  </si>
  <si>
    <t>- Turf</t>
  </si>
  <si>
    <t>2.6.3.14.10.12.1.13</t>
  </si>
  <si>
    <t>- EPICURE(got)</t>
  </si>
  <si>
    <t>12.2.1.10.3.9.13.4</t>
  </si>
  <si>
    <t>- Statoprono(got)</t>
  </si>
  <si>
    <t>2.1.10.12.14.3.6.13</t>
  </si>
  <si>
    <t>- Equidia</t>
  </si>
  <si>
    <t>- Equidia.Rédac(got)</t>
  </si>
  <si>
    <t>2.1.12.14.13.10.3.9</t>
  </si>
  <si>
    <t>- Tiercé Mag.</t>
  </si>
  <si>
    <t>- Stat Chrono&amp; Ent(got</t>
  </si>
  <si>
    <t>1.2.10.12.7.14.6.9</t>
  </si>
  <si>
    <t>- Synthèse presse</t>
  </si>
  <si>
    <t>- Comment presse(got)</t>
  </si>
  <si>
    <t>2.1.3.10.12.13.5.6</t>
  </si>
  <si>
    <t>- TICHEF-WEB</t>
  </si>
  <si>
    <t>2.14.10.12.1.3.6.13</t>
  </si>
  <si>
    <t>lt</t>
  </si>
  <si>
    <t>outs</t>
  </si>
  <si>
    <t>tocard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</si>
</sst>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  <scheme val="minor"/>
    </font>
    <font>
      <b/>
      <sz val="11.0"/>
      <color rgb="FF000000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b/>
      <u/>
      <color rgb="FFFFFFFF"/>
    </font>
    <font>
      <b/>
      <sz val="11.0"/>
      <color theme="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b/>
      <sz val="11.0"/>
      <color rgb="FFFF0000"/>
      <name val="Calibri"/>
    </font>
    <font>
      <sz val="8.0"/>
      <color rgb="FF990000"/>
      <name val="Calibri"/>
      <scheme val="minor"/>
    </font>
    <font>
      <b/>
      <sz val="8.0"/>
      <color rgb="FF990000"/>
      <name val="Calibri"/>
      <scheme val="minor"/>
    </font>
    <font>
      <b/>
      <sz val="10.0"/>
      <color theme="1"/>
      <name val="Liberation serif"/>
    </font>
    <font>
      <b/>
      <sz val="10.0"/>
      <color rgb="FF000000"/>
      <name val="Liberation serif"/>
    </font>
    <font>
      <b/>
      <sz val="11.0"/>
      <color rgb="FF00B0F0"/>
      <name val="Calibri"/>
    </font>
    <font>
      <sz val="10.0"/>
      <color rgb="FF990000"/>
      <name val="Liberation serif"/>
    </font>
    <font>
      <b/>
      <sz val="10.0"/>
      <color rgb="FF990000"/>
      <name val="Liberation serif"/>
    </font>
    <font>
      <color theme="1"/>
      <name val="Calibri"/>
      <scheme val="minor"/>
    </font>
    <font>
      <b/>
      <color theme="1"/>
      <name val="Calibri"/>
      <scheme val="minor"/>
    </font>
    <font>
      <b/>
      <sz val="12.0"/>
      <color theme="1"/>
      <name val="Calibri"/>
      <scheme val="minor"/>
    </font>
    <font>
      <sz val="12.0"/>
      <color theme="1"/>
      <name val="Calibri"/>
      <scheme val="minor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C6EFCE"/>
        <bgColor rgb="FFC6EFCE"/>
      </patternFill>
    </fill>
    <fill>
      <patternFill patternType="solid">
        <fgColor rgb="FFFF00FF"/>
        <bgColor rgb="FFFF00FF"/>
      </patternFill>
    </fill>
    <fill>
      <patternFill patternType="solid">
        <fgColor theme="4"/>
        <bgColor theme="4"/>
      </patternFill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EB9C"/>
        <bgColor rgb="FFFFEB9C"/>
      </patternFill>
    </fill>
    <fill>
      <patternFill patternType="solid">
        <fgColor rgb="FFC9DAF8"/>
        <bgColor rgb="FFC9DAF8"/>
      </patternFill>
    </fill>
  </fills>
  <borders count="2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right style="thin">
        <color rgb="FF000000"/>
      </right>
      <top style="medium">
        <color rgb="FFFF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FF0000"/>
      </right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FF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medium">
        <color rgb="FFFF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0" fillId="3" fontId="4" numFmtId="0" xfId="0" applyAlignment="1" applyFill="1" applyFont="1">
      <alignment horizontal="center" readingOrder="0"/>
    </xf>
    <xf borderId="0" fillId="0" fontId="3" numFmtId="0" xfId="0" applyAlignment="1" applyFont="1">
      <alignment horizontal="center"/>
    </xf>
    <xf borderId="2" fillId="3" fontId="5" numFmtId="0" xfId="0" applyAlignment="1" applyBorder="1" applyFont="1">
      <alignment horizontal="center"/>
    </xf>
    <xf borderId="3" fillId="0" fontId="6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/>
    </xf>
    <xf borderId="0" fillId="3" fontId="5" numFmtId="0" xfId="0" applyAlignment="1" applyFont="1">
      <alignment horizontal="center"/>
    </xf>
    <xf borderId="0" fillId="0" fontId="7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4" fillId="3" fontId="2" numFmtId="0" xfId="0" applyAlignment="1" applyBorder="1" applyFont="1">
      <alignment horizontal="center"/>
    </xf>
    <xf borderId="3" fillId="4" fontId="1" numFmtId="0" xfId="0" applyAlignment="1" applyBorder="1" applyFill="1" applyFont="1">
      <alignment horizontal="center"/>
    </xf>
    <xf borderId="3" fillId="3" fontId="2" numFmtId="0" xfId="0" applyAlignment="1" applyBorder="1" applyFont="1">
      <alignment horizontal="center"/>
    </xf>
    <xf borderId="1" fillId="5" fontId="2" numFmtId="0" xfId="0" applyAlignment="1" applyBorder="1" applyFill="1" applyFont="1">
      <alignment horizontal="center"/>
    </xf>
    <xf borderId="3" fillId="6" fontId="1" numFmtId="0" xfId="0" applyAlignment="1" applyBorder="1" applyFill="1" applyFont="1">
      <alignment horizontal="center"/>
    </xf>
    <xf borderId="3" fillId="7" fontId="1" numFmtId="0" xfId="0" applyAlignment="1" applyBorder="1" applyFill="1" applyFont="1">
      <alignment horizontal="center"/>
    </xf>
    <xf borderId="0" fillId="0" fontId="5" numFmtId="0" xfId="0" applyAlignment="1" applyFont="1">
      <alignment horizontal="center"/>
    </xf>
    <xf borderId="1" fillId="3" fontId="8" numFmtId="0" xfId="0" applyAlignment="1" applyBorder="1" applyFont="1">
      <alignment horizontal="center"/>
    </xf>
    <xf borderId="0" fillId="0" fontId="2" numFmtId="0" xfId="0" applyAlignment="1" applyFont="1">
      <alignment horizontal="center" readingOrder="0"/>
    </xf>
    <xf borderId="1" fillId="8" fontId="5" numFmtId="0" xfId="0" applyAlignment="1" applyBorder="1" applyFill="1" applyFont="1">
      <alignment horizontal="center"/>
    </xf>
    <xf borderId="1" fillId="9" fontId="5" numFmtId="0" xfId="0" applyAlignment="1" applyBorder="1" applyFill="1" applyFont="1">
      <alignment horizontal="center"/>
    </xf>
    <xf borderId="1" fillId="7" fontId="5" numFmtId="0" xfId="0" applyAlignment="1" applyBorder="1" applyFont="1">
      <alignment horizontal="center"/>
    </xf>
    <xf borderId="1" fillId="10" fontId="5" numFmtId="0" xfId="0" applyAlignment="1" applyBorder="1" applyFill="1" applyFont="1">
      <alignment horizontal="center"/>
    </xf>
    <xf borderId="1" fillId="11" fontId="5" numFmtId="0" xfId="0" applyAlignment="1" applyBorder="1" applyFill="1" applyFont="1">
      <alignment horizontal="center"/>
    </xf>
    <xf borderId="1" fillId="12" fontId="5" numFmtId="0" xfId="0" applyAlignment="1" applyBorder="1" applyFill="1" applyFont="1">
      <alignment horizontal="center"/>
    </xf>
    <xf borderId="0" fillId="8" fontId="3" numFmtId="0" xfId="0" applyAlignment="1" applyFont="1">
      <alignment horizontal="center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5" fillId="12" fontId="11" numFmtId="0" xfId="0" applyAlignment="1" applyBorder="1" applyFont="1">
      <alignment horizontal="center" shrinkToFit="0" wrapText="1"/>
    </xf>
    <xf borderId="6" fillId="12" fontId="11" numFmtId="0" xfId="0" applyAlignment="1" applyBorder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7" fillId="0" fontId="12" numFmtId="0" xfId="0" applyAlignment="1" applyBorder="1" applyFont="1">
      <alignment horizontal="center" shrinkToFit="0" wrapText="1"/>
    </xf>
    <xf borderId="8" fillId="0" fontId="12" numFmtId="0" xfId="0" applyAlignment="1" applyBorder="1" applyFont="1">
      <alignment horizontal="center" shrinkToFit="0" wrapText="1"/>
    </xf>
    <xf borderId="9" fillId="0" fontId="12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center"/>
    </xf>
    <xf borderId="11" fillId="3" fontId="2" numFmtId="0" xfId="0" applyAlignment="1" applyBorder="1" applyFont="1">
      <alignment horizontal="center"/>
    </xf>
    <xf borderId="12" fillId="4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3" fillId="2" fontId="1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2" fillId="13" fontId="1" numFmtId="0" xfId="0" applyAlignment="1" applyBorder="1" applyFill="1" applyFont="1">
      <alignment horizontal="center"/>
    </xf>
    <xf borderId="2" fillId="0" fontId="1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11" fillId="6" fontId="1" numFmtId="0" xfId="0" applyAlignment="1" applyBorder="1" applyFont="1">
      <alignment horizontal="center"/>
    </xf>
    <xf borderId="11" fillId="7" fontId="1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1" fillId="11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3" fontId="13" numFmtId="0" xfId="0" applyAlignment="1" applyBorder="1" applyFont="1">
      <alignment horizontal="center"/>
    </xf>
    <xf borderId="1" fillId="9" fontId="1" numFmtId="0" xfId="0" applyAlignment="1" applyBorder="1" applyFont="1">
      <alignment horizontal="center"/>
    </xf>
    <xf borderId="1" fillId="7" fontId="1" numFmtId="0" xfId="0" applyAlignment="1" applyBorder="1" applyFont="1">
      <alignment horizontal="center"/>
    </xf>
    <xf borderId="1" fillId="8" fontId="1" numFmtId="0" xfId="0" applyAlignment="1" applyBorder="1" applyFont="1">
      <alignment horizontal="center"/>
    </xf>
    <xf borderId="1" fillId="11" fontId="1" numFmtId="0" xfId="0" applyAlignment="1" applyBorder="1" applyFont="1">
      <alignment horizontal="center"/>
    </xf>
    <xf borderId="1" fillId="12" fontId="1" numFmtId="0" xfId="0" applyAlignment="1" applyBorder="1" applyFont="1">
      <alignment horizontal="center"/>
    </xf>
    <xf borderId="0" fillId="12" fontId="11" numFmtId="0" xfId="0" applyAlignment="1" applyFont="1">
      <alignment horizontal="center" shrinkToFit="0" wrapText="1"/>
    </xf>
    <xf borderId="14" fillId="12" fontId="11" numFmtId="0" xfId="0" applyAlignment="1" applyBorder="1" applyFont="1">
      <alignment horizontal="center" shrinkToFit="0" wrapText="1"/>
    </xf>
    <xf borderId="15" fillId="0" fontId="12" numFmtId="0" xfId="0" applyAlignment="1" applyBorder="1" applyFont="1">
      <alignment horizontal="center" shrinkToFit="0" wrapText="1"/>
    </xf>
    <xf borderId="2" fillId="0" fontId="12" numFmtId="0" xfId="0" applyAlignment="1" applyBorder="1" applyFont="1">
      <alignment horizontal="center" shrinkToFit="0" wrapText="1"/>
    </xf>
    <xf borderId="16" fillId="0" fontId="12" numFmtId="0" xfId="0" applyAlignment="1" applyBorder="1" applyFont="1">
      <alignment horizontal="center" shrinkToFit="0" wrapText="1"/>
    </xf>
    <xf borderId="17" fillId="4" fontId="1" numFmtId="0" xfId="0" applyAlignment="1" applyBorder="1" applyFont="1">
      <alignment horizontal="center"/>
    </xf>
    <xf borderId="11" fillId="2" fontId="3" numFmtId="0" xfId="0" applyAlignment="1" applyBorder="1" applyFont="1">
      <alignment horizontal="center"/>
    </xf>
    <xf borderId="18" fillId="2" fontId="1" numFmtId="0" xfId="0" applyAlignment="1" applyBorder="1" applyFont="1">
      <alignment horizontal="center"/>
    </xf>
    <xf borderId="11" fillId="2" fontId="1" numFmtId="0" xfId="0" applyAlignment="1" applyBorder="1" applyFont="1">
      <alignment horizontal="center"/>
    </xf>
    <xf borderId="15" fillId="0" fontId="12" numFmtId="0" xfId="0" applyAlignment="1" applyBorder="1" applyFont="1">
      <alignment horizontal="center" shrinkToFit="0" wrapText="1"/>
    </xf>
    <xf borderId="2" fillId="0" fontId="12" numFmtId="0" xfId="0" applyAlignment="1" applyBorder="1" applyFont="1">
      <alignment horizontal="center" shrinkToFit="0" wrapText="1"/>
    </xf>
    <xf borderId="8" fillId="0" fontId="12" numFmtId="0" xfId="0" applyAlignment="1" applyBorder="1" applyFont="1">
      <alignment horizontal="center" shrinkToFit="0" wrapText="1"/>
    </xf>
    <xf borderId="16" fillId="0" fontId="12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center"/>
    </xf>
    <xf borderId="19" fillId="3" fontId="2" numFmtId="0" xfId="0" applyAlignment="1" applyBorder="1" applyFont="1">
      <alignment horizontal="center"/>
    </xf>
    <xf borderId="20" fillId="4" fontId="1" numFmtId="0" xfId="0" applyAlignment="1" applyBorder="1" applyFont="1">
      <alignment horizontal="center"/>
    </xf>
    <xf borderId="19" fillId="2" fontId="1" numFmtId="0" xfId="0" applyAlignment="1" applyBorder="1" applyFont="1">
      <alignment horizontal="center"/>
    </xf>
    <xf borderId="21" fillId="2" fontId="1" numFmtId="0" xfId="0" applyAlignment="1" applyBorder="1" applyFont="1">
      <alignment horizontal="center"/>
    </xf>
    <xf borderId="19" fillId="7" fontId="1" numFmtId="0" xfId="0" applyAlignment="1" applyBorder="1" applyFont="1">
      <alignment horizontal="center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22" fillId="12" fontId="11" numFmtId="0" xfId="0" applyAlignment="1" applyBorder="1" applyFont="1">
      <alignment horizontal="center" shrinkToFit="0" wrapText="1"/>
    </xf>
    <xf borderId="23" fillId="12" fontId="11" numFmtId="0" xfId="0" applyAlignment="1" applyBorder="1" applyFont="1">
      <alignment horizontal="center" shrinkToFit="0" wrapText="1"/>
    </xf>
    <xf borderId="24" fillId="0" fontId="12" numFmtId="0" xfId="0" applyAlignment="1" applyBorder="1" applyFont="1">
      <alignment horizontal="center" shrinkToFit="0" wrapText="1"/>
    </xf>
    <xf borderId="25" fillId="0" fontId="12" numFmtId="0" xfId="0" applyAlignment="1" applyBorder="1" applyFont="1">
      <alignment horizontal="center" shrinkToFit="0" wrapText="1"/>
    </xf>
    <xf borderId="26" fillId="0" fontId="12" numFmtId="0" xfId="0" applyAlignment="1" applyBorder="1" applyFont="1">
      <alignment horizontal="center" shrinkToFit="0" wrapText="1"/>
    </xf>
    <xf borderId="0" fillId="0" fontId="16" numFmtId="0" xfId="0" applyAlignment="1" applyFont="1">
      <alignment horizontal="center"/>
    </xf>
    <xf borderId="0" fillId="4" fontId="17" numFmtId="0" xfId="0" applyAlignment="1" applyFont="1">
      <alignment horizontal="center" readingOrder="0"/>
    </xf>
    <xf borderId="0" fillId="14" fontId="17" numFmtId="0" xfId="0" applyAlignment="1" applyFill="1" applyFont="1">
      <alignment horizontal="center" readingOrder="0"/>
    </xf>
    <xf borderId="0" fillId="4" fontId="16" numFmtId="0" xfId="0" applyAlignment="1" applyFont="1">
      <alignment horizontal="center" readingOrder="0"/>
    </xf>
    <xf borderId="0" fillId="15" fontId="17" numFmtId="0" xfId="0" applyAlignment="1" applyFill="1" applyFont="1">
      <alignment horizontal="center" readingOrder="0"/>
    </xf>
    <xf borderId="0" fillId="6" fontId="18" numFmtId="0" xfId="0" applyAlignment="1" applyFont="1">
      <alignment horizontal="center" readingOrder="0"/>
    </xf>
    <xf borderId="0" fillId="0" fontId="18" numFmtId="0" xfId="0" applyFont="1"/>
    <xf borderId="0" fillId="13" fontId="18" numFmtId="0" xfId="0" applyAlignment="1" applyFont="1">
      <alignment horizontal="center" readingOrder="0"/>
    </xf>
    <xf borderId="0" fillId="0" fontId="19" numFmtId="0" xfId="0" applyAlignment="1" applyFont="1">
      <alignment horizontal="center"/>
    </xf>
    <xf borderId="0" fillId="10" fontId="18" numFmtId="0" xfId="0" applyAlignment="1" applyFont="1">
      <alignment horizontal="center" readingOrder="0"/>
    </xf>
    <xf borderId="10" fillId="16" fontId="19" numFmtId="0" xfId="0" applyAlignment="1" applyBorder="1" applyFill="1" applyFont="1">
      <alignment horizontal="center" readingOrder="0"/>
    </xf>
    <xf borderId="0" fillId="7" fontId="19" numFmtId="0" xfId="0" applyAlignment="1" applyFont="1">
      <alignment horizontal="center" readingOrder="0"/>
    </xf>
    <xf borderId="27" fillId="16" fontId="19" numFmtId="0" xfId="0" applyAlignment="1" applyBorder="1" applyFont="1">
      <alignment horizontal="center" readingOrder="0"/>
    </xf>
    <xf borderId="0" fillId="16" fontId="19" numFmtId="0" xfId="0" applyAlignment="1" applyFont="1">
      <alignment horizontal="center" readingOrder="0"/>
    </xf>
    <xf borderId="0" fillId="16" fontId="19" numFmtId="0" xfId="0" applyAlignment="1" applyFont="1">
      <alignment horizontal="center"/>
    </xf>
    <xf borderId="0" fillId="14" fontId="17" numFmtId="0" xfId="0" applyAlignment="1" applyFont="1">
      <alignment horizontal="center"/>
    </xf>
    <xf borderId="0" fillId="15" fontId="17" numFmtId="0" xfId="0" applyAlignment="1" applyFont="1">
      <alignment horizontal="center"/>
    </xf>
    <xf borderId="0" fillId="7" fontId="18" numFmtId="0" xfId="0" applyAlignment="1" applyFont="1">
      <alignment horizontal="center" readingOrder="0"/>
    </xf>
    <xf borderId="0" fillId="10" fontId="18" numFmtId="0" xfId="0" applyAlignment="1" applyFont="1">
      <alignment horizontal="center"/>
    </xf>
    <xf borderId="0" fillId="11" fontId="18" numFmtId="0" xfId="0" applyAlignment="1" applyFont="1">
      <alignment horizontal="center"/>
    </xf>
    <xf borderId="10" fillId="16" fontId="19" numFmtId="0" xfId="0" applyAlignment="1" applyBorder="1" applyFont="1">
      <alignment horizontal="center"/>
    </xf>
    <xf borderId="10" fillId="11" fontId="19" numFmtId="0" xfId="0" applyAlignment="1" applyBorder="1" applyFont="1">
      <alignment horizontal="center"/>
    </xf>
    <xf borderId="10" fillId="17" fontId="19" numFmtId="0" xfId="0" applyAlignment="1" applyBorder="1" applyFill="1" applyFont="1">
      <alignment horizontal="center"/>
    </xf>
    <xf borderId="10" fillId="18" fontId="19" numFmtId="0" xfId="0" applyAlignment="1" applyBorder="1" applyFill="1" applyFont="1">
      <alignment horizontal="center"/>
    </xf>
    <xf borderId="10" fillId="4" fontId="19" numFmtId="0" xfId="0" applyAlignment="1" applyBorder="1" applyFont="1">
      <alignment horizontal="center"/>
    </xf>
  </cellXfs>
  <cellStyles count="1">
    <cellStyle xfId="0" name="Normal" builtinId="0"/>
  </cellStyles>
  <dxfs count="12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BFBFBF"/>
          <bgColor rgb="FFBFBFB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  <tableStyles count="3">
    <tableStyle count="2" pivot="0" name="stato-style">
      <tableStyleElement dxfId="6" type="firstRowStripe"/>
      <tableStyleElement dxfId="7" type="secondRowStripe"/>
    </tableStyle>
    <tableStyle count="3" pivot="0" name="stato-style 2">
      <tableStyleElement dxfId="8" type="headerRow"/>
      <tableStyleElement dxfId="6" type="firstRowStripe"/>
      <tableStyleElement dxfId="9" type="secondRowStripe"/>
    </tableStyle>
    <tableStyle count="2" pivot="0" name="stato-style 3">
      <tableStyleElement dxfId="6" type="firstRowStripe"/>
      <tableStyleElement dxfId="10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30</xdr:row>
      <xdr:rowOff>114300</xdr:rowOff>
    </xdr:from>
    <xdr:ext cx="2733675" cy="38100"/>
    <xdr:grpSp>
      <xdr:nvGrpSpPr>
        <xdr:cNvPr id="2" name="Shape 2"/>
        <xdr:cNvGrpSpPr/>
      </xdr:nvGrpSpPr>
      <xdr:grpSpPr>
        <a:xfrm>
          <a:off x="3978900" y="3774060"/>
          <a:ext cx="2734200" cy="11880"/>
          <a:chOff x="3978900" y="3774060"/>
          <a:chExt cx="2734200" cy="11880"/>
        </a:xfrm>
      </xdr:grpSpPr>
      <xdr:cxnSp>
        <xdr:nvCxnSpPr>
          <xdr:cNvPr id="3" name="Shape 3"/>
          <xdr:cNvCxnSpPr/>
        </xdr:nvCxnSpPr>
        <xdr:spPr>
          <a:xfrm>
            <a:off x="3978900" y="3774060"/>
            <a:ext cx="2734200" cy="11880"/>
          </a:xfrm>
          <a:prstGeom prst="straightConnector1">
            <a:avLst/>
          </a:prstGeom>
          <a:noFill/>
          <a:ln cap="flat" cmpd="sng" w="9525">
            <a:solidFill>
              <a:srgbClr val="5B9BD5"/>
            </a:solidFill>
            <a:prstDash val="solid"/>
            <a:miter lim="8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Q5:X23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stato-style" showColumnStripes="0" showFirstColumn="1" showLastColumn="1" showRowStripes="1"/>
</table>
</file>

<file path=xl/tables/table2.xml><?xml version="1.0" encoding="utf-8"?>
<table xmlns="http://schemas.openxmlformats.org/spreadsheetml/2006/main" headerRowCount="0" ref="AX4:BM24" displayName="Table_2" id="2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tato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H4:O23" displayName="Table_3" id="3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stato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tatoprono.com/F_classementpressepub.php?nocall=0" TargetMode="External"/><Relationship Id="rId2" Type="http://schemas.openxmlformats.org/officeDocument/2006/relationships/drawing" Target="../drawings/drawing1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.14"/>
    <col customWidth="1" min="3" max="3" width="8.29"/>
    <col customWidth="1" min="4" max="4" width="24.71"/>
    <col customWidth="1" min="5" max="5" width="5.71"/>
    <col customWidth="1" min="6" max="6" width="24.43"/>
    <col customWidth="1" min="7" max="14" width="5.71"/>
    <col customWidth="1" min="15" max="15" width="7.0"/>
    <col customWidth="1" min="16" max="27" width="5.71"/>
    <col customWidth="1" hidden="1" min="28" max="28" width="5.71"/>
    <col customWidth="1" hidden="1" min="29" max="34" width="0.43"/>
    <col customWidth="1" min="35" max="62" width="5.71"/>
    <col customWidth="1" hidden="1" min="63" max="63" width="5.71"/>
    <col customWidth="1" min="64" max="65" width="5.71"/>
    <col customWidth="1" min="66" max="66" width="13.57"/>
    <col customWidth="1" min="67" max="67" width="0.14"/>
    <col customWidth="1" min="68" max="87" width="5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3"/>
      <c r="AC1" s="3"/>
      <c r="AD1" s="3"/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 t="s">
        <v>0</v>
      </c>
      <c r="S2" s="1"/>
      <c r="T2" s="6"/>
      <c r="U2" s="1"/>
      <c r="V2" s="1"/>
      <c r="W2" s="1"/>
      <c r="X2" s="1"/>
      <c r="Y2" s="1"/>
      <c r="Z2" s="2"/>
      <c r="AA2" s="1"/>
      <c r="AB2" s="3"/>
      <c r="AC2" s="3"/>
      <c r="AD2" s="3"/>
      <c r="AE2" s="3"/>
      <c r="AF2" s="3"/>
      <c r="AG2" s="1"/>
      <c r="AH2" s="1"/>
      <c r="AI2" s="1"/>
      <c r="AJ2" s="7">
        <v>10.0</v>
      </c>
      <c r="AK2" s="7">
        <v>8.0</v>
      </c>
      <c r="AL2" s="7">
        <v>6.0</v>
      </c>
      <c r="AM2" s="7">
        <v>4.0</v>
      </c>
      <c r="AN2" s="7">
        <v>2.0</v>
      </c>
      <c r="AO2" s="7">
        <v>1.0</v>
      </c>
      <c r="AP2" s="7">
        <v>1.0</v>
      </c>
      <c r="AQ2" s="7">
        <v>1.0</v>
      </c>
      <c r="AR2" s="1"/>
      <c r="AS2" s="1"/>
      <c r="AT2" s="2"/>
      <c r="AU2" s="1"/>
      <c r="AV2" s="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8">
        <v>16.0</v>
      </c>
      <c r="BK2" s="4"/>
      <c r="BL2" s="4"/>
      <c r="BM2" s="9">
        <v>1.0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1"/>
      <c r="CI2" s="1"/>
    </row>
    <row r="3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1"/>
      <c r="AB3" s="3"/>
      <c r="AC3" s="3"/>
      <c r="AD3" s="3"/>
      <c r="AE3" s="3"/>
      <c r="AF3" s="3"/>
      <c r="AG3" s="1"/>
      <c r="AH3" s="1"/>
      <c r="AI3" s="1"/>
      <c r="AJ3" s="10"/>
      <c r="AK3" s="10"/>
      <c r="AL3" s="10"/>
      <c r="AM3" s="10"/>
      <c r="AN3" s="10"/>
      <c r="AO3" s="10"/>
      <c r="AP3" s="10"/>
      <c r="AQ3" s="10"/>
      <c r="AR3" s="1"/>
      <c r="AS3" s="1"/>
      <c r="AT3" s="2"/>
      <c r="AU3" s="1"/>
      <c r="AV3" s="1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1"/>
      <c r="BI3" s="1"/>
      <c r="BJ3" s="11"/>
      <c r="BK3" s="1"/>
      <c r="BL3" s="1"/>
      <c r="BM3" s="1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"/>
      <c r="CI3" s="1"/>
    </row>
    <row r="4">
      <c r="A4" s="4"/>
      <c r="B4" s="1"/>
      <c r="C4" s="1"/>
      <c r="D4" s="1"/>
      <c r="E4" s="1"/>
      <c r="F4" s="1"/>
      <c r="G4" s="1"/>
      <c r="H4" s="12"/>
      <c r="I4" s="12"/>
      <c r="J4" s="12"/>
      <c r="K4" s="12">
        <v>1.0</v>
      </c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3" t="s">
        <v>1</v>
      </c>
      <c r="AA4" s="14" t="s">
        <v>2</v>
      </c>
      <c r="AB4" s="3"/>
      <c r="AC4" s="3"/>
      <c r="AD4" s="3"/>
      <c r="AE4" s="3"/>
      <c r="AF4" s="3"/>
      <c r="AG4" s="1"/>
      <c r="AH4" s="1"/>
      <c r="AI4" s="15" t="s">
        <v>1</v>
      </c>
      <c r="AJ4" s="16" t="s">
        <v>3</v>
      </c>
      <c r="AK4" s="16" t="s">
        <v>4</v>
      </c>
      <c r="AL4" s="16" t="s">
        <v>5</v>
      </c>
      <c r="AM4" s="16" t="s">
        <v>6</v>
      </c>
      <c r="AN4" s="16" t="s">
        <v>7</v>
      </c>
      <c r="AO4" s="16" t="s">
        <v>8</v>
      </c>
      <c r="AP4" s="16" t="s">
        <v>9</v>
      </c>
      <c r="AQ4" s="16" t="s">
        <v>10</v>
      </c>
      <c r="AR4" s="15" t="s">
        <v>1</v>
      </c>
      <c r="AS4" s="1"/>
      <c r="AT4" s="15" t="s">
        <v>1</v>
      </c>
      <c r="AU4" s="17" t="s">
        <v>11</v>
      </c>
      <c r="AV4" s="18" t="s">
        <v>12</v>
      </c>
      <c r="AW4" s="4"/>
      <c r="AX4" s="19"/>
      <c r="AY4" s="19"/>
      <c r="AZ4" s="19"/>
      <c r="BA4" s="19"/>
      <c r="BB4" s="19"/>
      <c r="BC4" s="19"/>
      <c r="BD4" s="19"/>
      <c r="BE4" s="19"/>
      <c r="BF4" s="20" t="s">
        <v>13</v>
      </c>
      <c r="BG4" s="21" t="s">
        <v>1</v>
      </c>
      <c r="BH4" s="22" t="s">
        <v>14</v>
      </c>
      <c r="BI4" s="23" t="s">
        <v>11</v>
      </c>
      <c r="BJ4" s="24" t="s">
        <v>12</v>
      </c>
      <c r="BK4" s="25" t="s">
        <v>15</v>
      </c>
      <c r="BL4" s="26" t="s">
        <v>15</v>
      </c>
      <c r="BM4" s="27" t="s">
        <v>15</v>
      </c>
      <c r="BN4" s="4"/>
      <c r="BO4" s="4">
        <v>7.0</v>
      </c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ht="19.5" customHeight="1">
      <c r="A5" s="28"/>
      <c r="B5" s="29" t="s">
        <v>16</v>
      </c>
      <c r="C5" s="29" t="s">
        <v>17</v>
      </c>
      <c r="D5" s="30" t="s">
        <v>18</v>
      </c>
      <c r="E5" s="31"/>
      <c r="F5" s="32" t="str">
        <f t="shared" ref="F5:F38" si="4">D5</f>
        <v>2.14.1.3.10.6.12.13</v>
      </c>
      <c r="G5" s="33"/>
      <c r="H5" s="34" t="str">
        <f t="shared" ref="H5:H38" si="5">IFERROR(MID(F5,1,SEARCH(".",F5,1)-1),"")</f>
        <v>2</v>
      </c>
      <c r="I5" s="35" t="str">
        <f t="shared" ref="I5:I38" si="6">IFERROR(MID(F5,SEARCH(".",F5,1)+1,SEARCH(".",F5,SEARCH(".",F5,1)+1)-SEARCH(".",F5,1)-1),"")</f>
        <v>14</v>
      </c>
      <c r="J5" s="35" t="str">
        <f t="shared" ref="J5:J38" si="7">IFERROR(MID(F5,SEARCH(".",F5,SEARCH(".",F5,1)+2)+1,SEARCH(".",F5,SEARCH(".",F5,SEARCH(".",F5,1)+2)+1)-SEARCH(".",F5,SEARCH(".",F5,1)+1)-2+1),"")</f>
        <v>1</v>
      </c>
      <c r="K5" s="35" t="str">
        <f t="shared" ref="K5:K38" si="8">IFERROR(MID(F5,SEARCH(".",F5,SEARCH(".",F5,SEARCH(".",F5,1)+1)+1)+1,2),"")</f>
        <v>3.</v>
      </c>
      <c r="L5" s="35" t="str">
        <f t="shared" ref="L5:L38" si="9">IFERROR(MID(F5,SEARCH(".",F5,SEARCH(".",F5,SEARCH(".",F5,SEARCH(".",F5,1)+1)+1)+1)+1,2),"")</f>
        <v>10</v>
      </c>
      <c r="M5" s="35" t="str">
        <f t="shared" ref="M5:M38" si="10">IFERROR(MID($F5,SEARCH(".",$F5,SEARCH(".",$F5,SEARCH(".",$F5,SEARCH(".",$F5,SEARCH(".",$F5,1)+1)+1)+1)+1)+1,2),"")</f>
        <v>6.</v>
      </c>
      <c r="N5" s="35" t="str">
        <f t="shared" ref="N5:N38" si="11">IFERROR(MID($F5,SEARCH(".",$F5,SEARCH(".",$F5,SEARCH(".",$F5,SEARCH(".",$F5,SEARCH(".",$F5,SEARCH(".",$F5,1)+1)+1)+1)+1+1)+1)+1,2),"")</f>
        <v>12</v>
      </c>
      <c r="O5" s="36" t="str">
        <f t="shared" ref="O5:O38" si="12">IFERROR(MID($F5,SEARCH(".",$F5,SEARCH(".",$F5,SEARCH(".",$F5,SEARCH(".",$F5,SEARCH(".",$F5,SEARCH(".",$F5,SEARCH(".",$F5,1)+1)+1)+1)+1+1)+1)+1)+1,2),"")</f>
        <v>13</v>
      </c>
      <c r="P5" s="1" t="s">
        <v>19</v>
      </c>
      <c r="Q5" s="37" t="str">
        <f t="shared" ref="Q5:S5" si="1">H5</f>
        <v>2</v>
      </c>
      <c r="R5" s="37" t="str">
        <f t="shared" si="1"/>
        <v>14</v>
      </c>
      <c r="S5" s="37" t="str">
        <f t="shared" si="1"/>
        <v>1</v>
      </c>
      <c r="T5" s="37" t="str">
        <f t="shared" ref="T5:T38" si="14">IFERROR(IF(K5="","",IF(K5="1.","1",IF(K5="2.","2",IF(K5="3.","3",IF(K5="4.","4",IF(K5="5.","5",IF(K5="6.","6",IF(K5="7.","7",IF(K5="8.","8",IF(K5="9.","9",IF(K5="10.","10",IF(K5="11.","11",IF(K5="12.","12",IF(K5="13.","13",IF(K5="14.","14",IF(K5="15.","15",IF(K5="16.","16",IF(K5="17.","17",IF(K5="18.","18",IF(K5="19.","19",IF(K5="20.","20",K5))))))))))))))))))))),"")</f>
        <v>3</v>
      </c>
      <c r="U5" s="37" t="str">
        <f t="shared" ref="U5:X5" si="2">IF(L5="1.","1",IF(L5="2.","2",IF(L5="3.","3",IF(L5="4.","4",IF(L5="5.","5",IF(L5="6.","6",IF(L5="7.","7",IF(L5="8.","8",IF(L5="9.","9",IF(L5="10.","10",IF(L5="11.","11",IF(L5="12.","12",IF(L5="13.","13",IF(L5="14.","14",IF(L5="15.","15",IF(L5="16.","16",IF(L5="17.","17",IF(L5="18.","18",IF(L5="19.","19",IF(L5="20.","20",L5))))))))))))))))))))</f>
        <v>10</v>
      </c>
      <c r="V5" s="37" t="str">
        <f t="shared" si="2"/>
        <v>6</v>
      </c>
      <c r="W5" s="37" t="str">
        <f t="shared" si="2"/>
        <v>12</v>
      </c>
      <c r="X5" s="37" t="str">
        <f t="shared" si="2"/>
        <v>13</v>
      </c>
      <c r="Y5" s="1"/>
      <c r="Z5" s="38">
        <v>1.0</v>
      </c>
      <c r="AA5" s="39">
        <f>COUNTIFS($Q$5:$X38,"1")</f>
        <v>18</v>
      </c>
      <c r="AB5" s="3"/>
      <c r="AC5" s="3"/>
      <c r="AD5" s="40" t="str">
        <f t="shared" ref="AD5:AD24" si="16">IF(AK5="","",IF(AK5&gt;=7,"sf",""))</f>
        <v>sf</v>
      </c>
      <c r="AE5" s="41" t="str">
        <f>IF(AND($AK5&gt;=5,$AK5&lt;=6),"fav","")</f>
        <v/>
      </c>
      <c r="AF5" s="41" t="str">
        <f t="shared" ref="AF5:AF24" si="17">IF(AND($AK5&gt;=2,$AK5&lt;=4),"out","")</f>
        <v/>
      </c>
      <c r="AG5" s="40" t="str">
        <f>IF($AK5="","",IF($AK5&lt;=1,"toc",""))</f>
        <v/>
      </c>
      <c r="AH5" s="40" t="str">
        <f t="shared" ref="AH5:AH24" si="18">IF($AK5="","",IF($AK5=1,"toc",""))</f>
        <v/>
      </c>
      <c r="AI5" s="42">
        <v>1.0</v>
      </c>
      <c r="AJ5" s="43">
        <f t="shared" ref="AJ5:AQ5" si="3">COUNTIFS(Q5:Q$38,"1")</f>
        <v>3</v>
      </c>
      <c r="AK5" s="43">
        <f t="shared" si="3"/>
        <v>7</v>
      </c>
      <c r="AL5" s="43">
        <f t="shared" si="3"/>
        <v>2</v>
      </c>
      <c r="AM5" s="43">
        <f t="shared" si="3"/>
        <v>1</v>
      </c>
      <c r="AN5" s="43">
        <f t="shared" si="3"/>
        <v>2</v>
      </c>
      <c r="AO5" s="44">
        <f t="shared" si="3"/>
        <v>0</v>
      </c>
      <c r="AP5" s="44">
        <f t="shared" si="3"/>
        <v>3</v>
      </c>
      <c r="AQ5" s="44">
        <f t="shared" si="3"/>
        <v>0</v>
      </c>
      <c r="AR5" s="45">
        <v>1.0</v>
      </c>
      <c r="AS5" s="1"/>
      <c r="AT5" s="38">
        <v>1.0</v>
      </c>
      <c r="AU5" s="46">
        <f t="shared" ref="AU5:AU24" si="20">SUM(AJ5:AN5)</f>
        <v>15</v>
      </c>
      <c r="AV5" s="47">
        <f t="shared" ref="AV5:AV24" si="21">SUM(AO5:AQ5)</f>
        <v>3</v>
      </c>
      <c r="AW5" s="4"/>
      <c r="AX5" s="48">
        <f>AJ5*$AJ2</f>
        <v>30</v>
      </c>
      <c r="AY5" s="48">
        <f t="shared" ref="AY5:AY18" si="22">AK5*$AK$2</f>
        <v>56</v>
      </c>
      <c r="AZ5" s="48">
        <f t="shared" ref="AZ5:AZ24" si="23">AL5*$AL$2</f>
        <v>12</v>
      </c>
      <c r="BA5" s="48">
        <f t="shared" ref="BA5:BA24" si="24">AM5*$AM$2</f>
        <v>4</v>
      </c>
      <c r="BB5" s="48">
        <f t="shared" ref="BB5:BB24" si="25">AN5*$AN$2</f>
        <v>4</v>
      </c>
      <c r="BC5" s="48">
        <f t="shared" ref="BC5:BC24" si="26">AO5*$AO$2</f>
        <v>0</v>
      </c>
      <c r="BD5" s="48">
        <f t="shared" ref="BD5:BD24" si="27">AP5*$AP$2</f>
        <v>3</v>
      </c>
      <c r="BE5" s="48">
        <f t="shared" ref="BE5:BE24" si="28">AQ5*$AQ$2</f>
        <v>0</v>
      </c>
      <c r="BF5" s="49">
        <f t="shared" ref="BF5:BF24" si="29">SUM(AX5:BE5)</f>
        <v>109</v>
      </c>
      <c r="BG5" s="50">
        <v>1.0</v>
      </c>
      <c r="BH5" s="51">
        <f>IF(AD5="sf",$Z5,"")</f>
        <v>1</v>
      </c>
      <c r="BI5" s="52" t="str">
        <f t="shared" ref="BI5:BI24" si="30">IF(AE5="fav",$Z5,"")</f>
        <v/>
      </c>
      <c r="BJ5" s="53" t="str">
        <f t="shared" ref="BJ5:BJ24" si="31">IF(AF5="out",$Z5,"")</f>
        <v/>
      </c>
      <c r="BK5" s="54" t="str">
        <f t="shared" ref="BK5:BK24" si="32">IF(AG5="toc",$Z5,"")</f>
        <v/>
      </c>
      <c r="BL5" s="55" t="str">
        <f t="shared" ref="BL5:BL24" si="33">IF(BG5="","",IF(BG5&lt;=$BJ$2,BK5,""))</f>
        <v/>
      </c>
      <c r="BM5" s="56" t="str">
        <f t="shared" ref="BM5:BM24" si="34">IF(AH5="","",IF(AH5="toc",BG5,""))</f>
        <v/>
      </c>
      <c r="BN5" s="4"/>
      <c r="BO5" s="4" t="str">
        <f>VLOOKUP(BO2,BH5:BM24,1,1)</f>
        <v>#N/A</v>
      </c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ht="19.5" customHeight="1">
      <c r="A6" s="4"/>
      <c r="B6" s="29" t="s">
        <v>20</v>
      </c>
      <c r="C6" s="29" t="s">
        <v>21</v>
      </c>
      <c r="D6" s="30" t="s">
        <v>22</v>
      </c>
      <c r="E6" s="57"/>
      <c r="F6" s="58" t="str">
        <f t="shared" si="4"/>
        <v>14.10.12.9.13.2.1.7</v>
      </c>
      <c r="G6" s="33"/>
      <c r="H6" s="59" t="str">
        <f t="shared" si="5"/>
        <v>14</v>
      </c>
      <c r="I6" s="60" t="str">
        <f t="shared" si="6"/>
        <v>10</v>
      </c>
      <c r="J6" s="60" t="str">
        <f t="shared" si="7"/>
        <v>12</v>
      </c>
      <c r="K6" s="35" t="str">
        <f t="shared" si="8"/>
        <v>9.</v>
      </c>
      <c r="L6" s="60" t="str">
        <f t="shared" si="9"/>
        <v>13</v>
      </c>
      <c r="M6" s="60" t="str">
        <f t="shared" si="10"/>
        <v>2.</v>
      </c>
      <c r="N6" s="60" t="str">
        <f t="shared" si="11"/>
        <v>1.</v>
      </c>
      <c r="O6" s="61" t="str">
        <f t="shared" si="12"/>
        <v>7</v>
      </c>
      <c r="P6" s="1"/>
      <c r="Q6" s="37" t="str">
        <f t="shared" ref="Q6:S6" si="13">H6</f>
        <v>14</v>
      </c>
      <c r="R6" s="37" t="str">
        <f t="shared" si="13"/>
        <v>10</v>
      </c>
      <c r="S6" s="37" t="str">
        <f t="shared" si="13"/>
        <v>12</v>
      </c>
      <c r="T6" s="37" t="str">
        <f t="shared" si="14"/>
        <v>9</v>
      </c>
      <c r="U6" s="37" t="str">
        <f t="shared" ref="U6:X6" si="15">IF(L6="1.","1",IF(L6="2.","2",IF(L6="3.","3",IF(L6="4.","4",IF(L6="5.","5",IF(L6="6.","6",IF(L6="7.","7",IF(L6="8.","8",IF(L6="9.","9",IF(L6="10.","10",IF(L6="11.","11",IF(L6="12.","12",IF(L6="13.","13",IF(L6="14.","14",IF(L6="15.","15",IF(L6="16.","16",IF(L6="17.","17",IF(L6="18.","18",IF(L6="19.","19",IF(L6="20.","20",L6))))))))))))))))))))</f>
        <v>13</v>
      </c>
      <c r="V6" s="37" t="str">
        <f t="shared" si="15"/>
        <v>2</v>
      </c>
      <c r="W6" s="37" t="str">
        <f t="shared" si="15"/>
        <v>1</v>
      </c>
      <c r="X6" s="37" t="str">
        <f t="shared" si="15"/>
        <v>7</v>
      </c>
      <c r="Y6" s="1"/>
      <c r="Z6" s="38">
        <v>2.0</v>
      </c>
      <c r="AA6" s="62">
        <f>COUNTIFS($Q$5:$X39,"2")</f>
        <v>18</v>
      </c>
      <c r="AB6" s="3"/>
      <c r="AC6" s="3"/>
      <c r="AD6" s="63" t="str">
        <f t="shared" si="16"/>
        <v/>
      </c>
      <c r="AE6" s="64" t="str">
        <f t="shared" ref="AE6:AE24" si="37">IF(AND(AK6&gt;=5,AK6&lt;=6),"fav","")</f>
        <v>fav</v>
      </c>
      <c r="AF6" s="64" t="str">
        <f t="shared" si="17"/>
        <v/>
      </c>
      <c r="AG6" s="65" t="str">
        <f t="shared" ref="AG6:AG24" si="38">IF(AK6="","",IF(AK6&lt;=1,"toc",""))</f>
        <v/>
      </c>
      <c r="AH6" s="40" t="str">
        <f t="shared" si="18"/>
        <v/>
      </c>
      <c r="AI6" s="42">
        <v>2.0</v>
      </c>
      <c r="AJ6" s="43">
        <f t="shared" ref="AJ6:AQ6" si="19">COUNTIFS(Q5:Q38,"2")</f>
        <v>10</v>
      </c>
      <c r="AK6" s="43">
        <f t="shared" si="19"/>
        <v>5</v>
      </c>
      <c r="AL6" s="43">
        <f t="shared" si="19"/>
        <v>0</v>
      </c>
      <c r="AM6" s="43">
        <f t="shared" si="19"/>
        <v>0</v>
      </c>
      <c r="AN6" s="43">
        <f t="shared" si="19"/>
        <v>1</v>
      </c>
      <c r="AO6" s="44">
        <f t="shared" si="19"/>
        <v>2</v>
      </c>
      <c r="AP6" s="44">
        <f t="shared" si="19"/>
        <v>0</v>
      </c>
      <c r="AQ6" s="44">
        <f t="shared" si="19"/>
        <v>0</v>
      </c>
      <c r="AR6" s="45">
        <v>2.0</v>
      </c>
      <c r="AS6" s="1"/>
      <c r="AT6" s="38">
        <v>2.0</v>
      </c>
      <c r="AU6" s="46">
        <f t="shared" si="20"/>
        <v>16</v>
      </c>
      <c r="AV6" s="47">
        <f t="shared" si="21"/>
        <v>2</v>
      </c>
      <c r="AW6" s="4"/>
      <c r="AX6" s="48">
        <f t="shared" ref="AX6:AX24" si="40">AJ6*$AJ$2</f>
        <v>100</v>
      </c>
      <c r="AY6" s="48">
        <f t="shared" si="22"/>
        <v>40</v>
      </c>
      <c r="AZ6" s="48">
        <f t="shared" si="23"/>
        <v>0</v>
      </c>
      <c r="BA6" s="48">
        <f t="shared" si="24"/>
        <v>0</v>
      </c>
      <c r="BB6" s="48">
        <f t="shared" si="25"/>
        <v>2</v>
      </c>
      <c r="BC6" s="48">
        <f t="shared" si="26"/>
        <v>2</v>
      </c>
      <c r="BD6" s="48">
        <f t="shared" si="27"/>
        <v>0</v>
      </c>
      <c r="BE6" s="48">
        <f t="shared" si="28"/>
        <v>0</v>
      </c>
      <c r="BF6" s="49">
        <f t="shared" si="29"/>
        <v>144</v>
      </c>
      <c r="BG6" s="50">
        <v>2.0</v>
      </c>
      <c r="BH6" s="51" t="str">
        <f t="shared" ref="BH6:BH24" si="41">IF(AD6="sf",Z6,"")</f>
        <v/>
      </c>
      <c r="BI6" s="52">
        <f t="shared" si="30"/>
        <v>2</v>
      </c>
      <c r="BJ6" s="53" t="str">
        <f t="shared" si="31"/>
        <v/>
      </c>
      <c r="BK6" s="54" t="str">
        <f t="shared" si="32"/>
        <v/>
      </c>
      <c r="BL6" s="55" t="str">
        <f t="shared" si="33"/>
        <v/>
      </c>
      <c r="BM6" s="56" t="str">
        <f t="shared" si="34"/>
        <v/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ht="19.5" customHeight="1">
      <c r="A7" s="4"/>
      <c r="B7" s="29" t="s">
        <v>20</v>
      </c>
      <c r="C7" s="29" t="s">
        <v>23</v>
      </c>
      <c r="D7" s="30" t="s">
        <v>24</v>
      </c>
      <c r="E7" s="57"/>
      <c r="F7" s="58" t="str">
        <f t="shared" si="4"/>
        <v>14.16.3.6.7.13.8.5</v>
      </c>
      <c r="G7" s="33"/>
      <c r="H7" s="59" t="str">
        <f t="shared" si="5"/>
        <v>14</v>
      </c>
      <c r="I7" s="60" t="str">
        <f t="shared" si="6"/>
        <v>16</v>
      </c>
      <c r="J7" s="60" t="str">
        <f t="shared" si="7"/>
        <v>3</v>
      </c>
      <c r="K7" s="35" t="str">
        <f t="shared" si="8"/>
        <v>6.</v>
      </c>
      <c r="L7" s="60" t="str">
        <f t="shared" si="9"/>
        <v>7.</v>
      </c>
      <c r="M7" s="60" t="str">
        <f t="shared" si="10"/>
        <v>13</v>
      </c>
      <c r="N7" s="60" t="str">
        <f t="shared" si="11"/>
        <v>8.</v>
      </c>
      <c r="O7" s="61" t="str">
        <f t="shared" si="12"/>
        <v>5</v>
      </c>
      <c r="P7" s="1"/>
      <c r="Q7" s="37" t="str">
        <f t="shared" ref="Q7:S7" si="35">H7</f>
        <v>14</v>
      </c>
      <c r="R7" s="37" t="str">
        <f t="shared" si="35"/>
        <v>16</v>
      </c>
      <c r="S7" s="37" t="str">
        <f t="shared" si="35"/>
        <v>3</v>
      </c>
      <c r="T7" s="37" t="str">
        <f t="shared" si="14"/>
        <v>6</v>
      </c>
      <c r="U7" s="37" t="str">
        <f t="shared" ref="U7:X7" si="36">IF(L7="1.","1",IF(L7="2.","2",IF(L7="3.","3",IF(L7="4.","4",IF(L7="5.","5",IF(L7="6.","6",IF(L7="7.","7",IF(L7="8.","8",IF(L7="9.","9",IF(L7="10.","10",IF(L7="11.","11",IF(L7="12.","12",IF(L7="13.","13",IF(L7="14.","14",IF(L7="15.","15",IF(L7="16.","16",IF(L7="17.","17",IF(L7="18.","18",IF(L7="19.","19",IF(L7="20.","20",L7))))))))))))))))))))</f>
        <v>7</v>
      </c>
      <c r="V7" s="37" t="str">
        <f t="shared" si="36"/>
        <v>13</v>
      </c>
      <c r="W7" s="37" t="str">
        <f t="shared" si="36"/>
        <v>8</v>
      </c>
      <c r="X7" s="37" t="str">
        <f t="shared" si="36"/>
        <v>5</v>
      </c>
      <c r="Y7" s="1"/>
      <c r="Z7" s="38">
        <v>3.0</v>
      </c>
      <c r="AA7" s="62">
        <f>COUNTIFS($Q$5:$X40,"3")</f>
        <v>15</v>
      </c>
      <c r="AB7" s="3"/>
      <c r="AC7" s="3"/>
      <c r="AD7" s="63" t="str">
        <f t="shared" si="16"/>
        <v/>
      </c>
      <c r="AE7" s="64" t="str">
        <f t="shared" si="37"/>
        <v/>
      </c>
      <c r="AF7" s="64" t="str">
        <f t="shared" si="17"/>
        <v/>
      </c>
      <c r="AG7" s="65" t="str">
        <f t="shared" si="38"/>
        <v>toc</v>
      </c>
      <c r="AH7" s="40" t="str">
        <f t="shared" si="18"/>
        <v>toc</v>
      </c>
      <c r="AI7" s="42">
        <v>3.0</v>
      </c>
      <c r="AJ7" s="43">
        <f t="shared" ref="AJ7:AQ7" si="39">COUNTIFS(Q5:Q38,"3")</f>
        <v>0</v>
      </c>
      <c r="AK7" s="43">
        <f t="shared" si="39"/>
        <v>1</v>
      </c>
      <c r="AL7" s="43">
        <f t="shared" si="39"/>
        <v>4</v>
      </c>
      <c r="AM7" s="43">
        <f t="shared" si="39"/>
        <v>2</v>
      </c>
      <c r="AN7" s="43">
        <f t="shared" si="39"/>
        <v>1</v>
      </c>
      <c r="AO7" s="44">
        <f t="shared" si="39"/>
        <v>3</v>
      </c>
      <c r="AP7" s="44">
        <f t="shared" si="39"/>
        <v>2</v>
      </c>
      <c r="AQ7" s="44">
        <f t="shared" si="39"/>
        <v>2</v>
      </c>
      <c r="AR7" s="45">
        <v>3.0</v>
      </c>
      <c r="AS7" s="1"/>
      <c r="AT7" s="38">
        <v>3.0</v>
      </c>
      <c r="AU7" s="46">
        <f t="shared" si="20"/>
        <v>8</v>
      </c>
      <c r="AV7" s="47">
        <f t="shared" si="21"/>
        <v>7</v>
      </c>
      <c r="AW7" s="4"/>
      <c r="AX7" s="48">
        <f t="shared" si="40"/>
        <v>0</v>
      </c>
      <c r="AY7" s="48">
        <f t="shared" si="22"/>
        <v>8</v>
      </c>
      <c r="AZ7" s="48">
        <f t="shared" si="23"/>
        <v>24</v>
      </c>
      <c r="BA7" s="48">
        <f t="shared" si="24"/>
        <v>8</v>
      </c>
      <c r="BB7" s="48">
        <f t="shared" si="25"/>
        <v>2</v>
      </c>
      <c r="BC7" s="48">
        <f t="shared" si="26"/>
        <v>3</v>
      </c>
      <c r="BD7" s="48">
        <f t="shared" si="27"/>
        <v>2</v>
      </c>
      <c r="BE7" s="48">
        <f t="shared" si="28"/>
        <v>2</v>
      </c>
      <c r="BF7" s="49">
        <f t="shared" si="29"/>
        <v>49</v>
      </c>
      <c r="BG7" s="50">
        <v>3.0</v>
      </c>
      <c r="BH7" s="51" t="str">
        <f t="shared" si="41"/>
        <v/>
      </c>
      <c r="BI7" s="52" t="str">
        <f t="shared" si="30"/>
        <v/>
      </c>
      <c r="BJ7" s="53" t="str">
        <f t="shared" si="31"/>
        <v/>
      </c>
      <c r="BK7" s="54">
        <f t="shared" si="32"/>
        <v>3</v>
      </c>
      <c r="BL7" s="55">
        <f t="shared" si="33"/>
        <v>3</v>
      </c>
      <c r="BM7" s="56">
        <f t="shared" si="34"/>
        <v>3</v>
      </c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ht="19.5" customHeight="1">
      <c r="A8" s="4"/>
      <c r="B8" s="29" t="s">
        <v>25</v>
      </c>
      <c r="C8" s="29" t="s">
        <v>26</v>
      </c>
      <c r="D8" s="30" t="s">
        <v>27</v>
      </c>
      <c r="E8" s="57"/>
      <c r="F8" s="58" t="str">
        <f t="shared" si="4"/>
        <v>2.1.12.10.14.3.13.15</v>
      </c>
      <c r="G8" s="33"/>
      <c r="H8" s="59" t="str">
        <f t="shared" si="5"/>
        <v>2</v>
      </c>
      <c r="I8" s="60" t="str">
        <f t="shared" si="6"/>
        <v>1</v>
      </c>
      <c r="J8" s="60" t="str">
        <f t="shared" si="7"/>
        <v>12</v>
      </c>
      <c r="K8" s="35" t="str">
        <f t="shared" si="8"/>
        <v>10</v>
      </c>
      <c r="L8" s="60" t="str">
        <f t="shared" si="9"/>
        <v>14</v>
      </c>
      <c r="M8" s="60" t="str">
        <f t="shared" si="10"/>
        <v>3.</v>
      </c>
      <c r="N8" s="60" t="str">
        <f t="shared" si="11"/>
        <v>13</v>
      </c>
      <c r="O8" s="61" t="str">
        <f t="shared" si="12"/>
        <v>15</v>
      </c>
      <c r="P8" s="1"/>
      <c r="Q8" s="37" t="str">
        <f t="shared" ref="Q8:S8" si="42">H8</f>
        <v>2</v>
      </c>
      <c r="R8" s="37" t="str">
        <f t="shared" si="42"/>
        <v>1</v>
      </c>
      <c r="S8" s="37" t="str">
        <f t="shared" si="42"/>
        <v>12</v>
      </c>
      <c r="T8" s="37" t="str">
        <f t="shared" si="14"/>
        <v>10</v>
      </c>
      <c r="U8" s="37" t="str">
        <f t="shared" ref="U8:X8" si="43">IF(L8="1.","1",IF(L8="2.","2",IF(L8="3.","3",IF(L8="4.","4",IF(L8="5.","5",IF(L8="6.","6",IF(L8="7.","7",IF(L8="8.","8",IF(L8="9.","9",IF(L8="10.","10",IF(L8="11.","11",IF(L8="12.","12",IF(L8="13.","13",IF(L8="14.","14",IF(L8="15.","15",IF(L8="16.","16",IF(L8="17.","17",IF(L8="18.","18",IF(L8="19.","19",IF(L8="20.","20",L8))))))))))))))))))))</f>
        <v>14</v>
      </c>
      <c r="V8" s="37" t="str">
        <f t="shared" si="43"/>
        <v>3</v>
      </c>
      <c r="W8" s="37" t="str">
        <f t="shared" si="43"/>
        <v>13</v>
      </c>
      <c r="X8" s="37" t="str">
        <f t="shared" si="43"/>
        <v>15</v>
      </c>
      <c r="Y8" s="1"/>
      <c r="Z8" s="38">
        <v>4.0</v>
      </c>
      <c r="AA8" s="62">
        <f>COUNTIFS($Q$5:$X41,"4")</f>
        <v>1</v>
      </c>
      <c r="AB8" s="3"/>
      <c r="AC8" s="3"/>
      <c r="AD8" s="63" t="str">
        <f t="shared" si="16"/>
        <v/>
      </c>
      <c r="AE8" s="64" t="str">
        <f t="shared" si="37"/>
        <v/>
      </c>
      <c r="AF8" s="64" t="str">
        <f t="shared" si="17"/>
        <v/>
      </c>
      <c r="AG8" s="65" t="str">
        <f t="shared" si="38"/>
        <v>toc</v>
      </c>
      <c r="AH8" s="40" t="str">
        <f t="shared" si="18"/>
        <v/>
      </c>
      <c r="AI8" s="42">
        <v>4.0</v>
      </c>
      <c r="AJ8" s="43">
        <f t="shared" ref="AJ8:AQ8" si="44">COUNTIFS(Q5:Q38,"4")</f>
        <v>0</v>
      </c>
      <c r="AK8" s="43">
        <f t="shared" si="44"/>
        <v>0</v>
      </c>
      <c r="AL8" s="43">
        <f t="shared" si="44"/>
        <v>0</v>
      </c>
      <c r="AM8" s="43">
        <f t="shared" si="44"/>
        <v>0</v>
      </c>
      <c r="AN8" s="43">
        <f t="shared" si="44"/>
        <v>0</v>
      </c>
      <c r="AO8" s="44">
        <f t="shared" si="44"/>
        <v>0</v>
      </c>
      <c r="AP8" s="44">
        <f t="shared" si="44"/>
        <v>0</v>
      </c>
      <c r="AQ8" s="44">
        <f t="shared" si="44"/>
        <v>1</v>
      </c>
      <c r="AR8" s="45">
        <v>4.0</v>
      </c>
      <c r="AS8" s="1"/>
      <c r="AT8" s="38">
        <v>4.0</v>
      </c>
      <c r="AU8" s="46">
        <f t="shared" si="20"/>
        <v>0</v>
      </c>
      <c r="AV8" s="47">
        <f t="shared" si="21"/>
        <v>1</v>
      </c>
      <c r="AW8" s="4"/>
      <c r="AX8" s="48">
        <f t="shared" si="40"/>
        <v>0</v>
      </c>
      <c r="AY8" s="48">
        <f t="shared" si="22"/>
        <v>0</v>
      </c>
      <c r="AZ8" s="48">
        <f t="shared" si="23"/>
        <v>0</v>
      </c>
      <c r="BA8" s="48">
        <f t="shared" si="24"/>
        <v>0</v>
      </c>
      <c r="BB8" s="48">
        <f t="shared" si="25"/>
        <v>0</v>
      </c>
      <c r="BC8" s="48">
        <f t="shared" si="26"/>
        <v>0</v>
      </c>
      <c r="BD8" s="48">
        <f t="shared" si="27"/>
        <v>0</v>
      </c>
      <c r="BE8" s="48">
        <f t="shared" si="28"/>
        <v>1</v>
      </c>
      <c r="BF8" s="49">
        <f t="shared" si="29"/>
        <v>1</v>
      </c>
      <c r="BG8" s="50">
        <v>4.0</v>
      </c>
      <c r="BH8" s="51" t="str">
        <f t="shared" si="41"/>
        <v/>
      </c>
      <c r="BI8" s="52" t="str">
        <f t="shared" si="30"/>
        <v/>
      </c>
      <c r="BJ8" s="53" t="str">
        <f t="shared" si="31"/>
        <v/>
      </c>
      <c r="BK8" s="54">
        <f t="shared" si="32"/>
        <v>4</v>
      </c>
      <c r="BL8" s="55">
        <f t="shared" si="33"/>
        <v>4</v>
      </c>
      <c r="BM8" s="56" t="str">
        <f t="shared" si="34"/>
        <v/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ht="19.5" customHeight="1">
      <c r="A9" s="4"/>
      <c r="B9" s="29" t="s">
        <v>28</v>
      </c>
      <c r="C9" s="29" t="s">
        <v>29</v>
      </c>
      <c r="D9" s="30" t="s">
        <v>30</v>
      </c>
      <c r="E9" s="57"/>
      <c r="F9" s="58" t="str">
        <f t="shared" si="4"/>
        <v>2.3.14.1.7.10.12.15</v>
      </c>
      <c r="G9" s="33"/>
      <c r="H9" s="59" t="str">
        <f t="shared" si="5"/>
        <v>2</v>
      </c>
      <c r="I9" s="60" t="str">
        <f t="shared" si="6"/>
        <v>3</v>
      </c>
      <c r="J9" s="60" t="str">
        <f t="shared" si="7"/>
        <v>14</v>
      </c>
      <c r="K9" s="35" t="str">
        <f t="shared" si="8"/>
        <v>1.</v>
      </c>
      <c r="L9" s="60" t="str">
        <f t="shared" si="9"/>
        <v>7.</v>
      </c>
      <c r="M9" s="60" t="str">
        <f t="shared" si="10"/>
        <v>10</v>
      </c>
      <c r="N9" s="60" t="str">
        <f t="shared" si="11"/>
        <v>12</v>
      </c>
      <c r="O9" s="61" t="str">
        <f t="shared" si="12"/>
        <v>15</v>
      </c>
      <c r="P9" s="1"/>
      <c r="Q9" s="37" t="str">
        <f t="shared" ref="Q9:S9" si="45">H9</f>
        <v>2</v>
      </c>
      <c r="R9" s="37" t="str">
        <f t="shared" si="45"/>
        <v>3</v>
      </c>
      <c r="S9" s="37" t="str">
        <f t="shared" si="45"/>
        <v>14</v>
      </c>
      <c r="T9" s="37" t="str">
        <f t="shared" si="14"/>
        <v>1</v>
      </c>
      <c r="U9" s="37" t="str">
        <f t="shared" ref="U9:X9" si="46">IF(L9="1.","1",IF(L9="2.","2",IF(L9="3.","3",IF(L9="4.","4",IF(L9="5.","5",IF(L9="6.","6",IF(L9="7.","7",IF(L9="8.","8",IF(L9="9.","9",IF(L9="10.","10",IF(L9="11.","11",IF(L9="12.","12",IF(L9="13.","13",IF(L9="14.","14",IF(L9="15.","15",IF(L9="16.","16",IF(L9="17.","17",IF(L9="18.","18",IF(L9="19.","19",IF(L9="20.","20",L9))))))))))))))))))))</f>
        <v>7</v>
      </c>
      <c r="V9" s="37" t="str">
        <f t="shared" si="46"/>
        <v>10</v>
      </c>
      <c r="W9" s="37" t="str">
        <f t="shared" si="46"/>
        <v>12</v>
      </c>
      <c r="X9" s="37" t="str">
        <f t="shared" si="46"/>
        <v>15</v>
      </c>
      <c r="Y9" s="1"/>
      <c r="Z9" s="38">
        <v>5.0</v>
      </c>
      <c r="AA9" s="62">
        <f>COUNTIFS($Q$5:$X42,"5")</f>
        <v>2</v>
      </c>
      <c r="AB9" s="3"/>
      <c r="AC9" s="3"/>
      <c r="AD9" s="63" t="str">
        <f t="shared" si="16"/>
        <v/>
      </c>
      <c r="AE9" s="64" t="str">
        <f t="shared" si="37"/>
        <v/>
      </c>
      <c r="AF9" s="64" t="str">
        <f t="shared" si="17"/>
        <v/>
      </c>
      <c r="AG9" s="65" t="str">
        <f t="shared" si="38"/>
        <v>toc</v>
      </c>
      <c r="AH9" s="40" t="str">
        <f t="shared" si="18"/>
        <v/>
      </c>
      <c r="AI9" s="42">
        <v>5.0</v>
      </c>
      <c r="AJ9" s="43">
        <f t="shared" ref="AJ9:AQ9" si="47">COUNTIFS(Q5:Q38,"5")</f>
        <v>0</v>
      </c>
      <c r="AK9" s="43">
        <f t="shared" si="47"/>
        <v>0</v>
      </c>
      <c r="AL9" s="43">
        <f t="shared" si="47"/>
        <v>0</v>
      </c>
      <c r="AM9" s="43">
        <f t="shared" si="47"/>
        <v>0</v>
      </c>
      <c r="AN9" s="43">
        <f t="shared" si="47"/>
        <v>0</v>
      </c>
      <c r="AO9" s="44">
        <f t="shared" si="47"/>
        <v>0</v>
      </c>
      <c r="AP9" s="44">
        <f t="shared" si="47"/>
        <v>1</v>
      </c>
      <c r="AQ9" s="44">
        <f t="shared" si="47"/>
        <v>1</v>
      </c>
      <c r="AR9" s="45">
        <v>5.0</v>
      </c>
      <c r="AS9" s="1"/>
      <c r="AT9" s="38">
        <v>5.0</v>
      </c>
      <c r="AU9" s="46">
        <f t="shared" si="20"/>
        <v>0</v>
      </c>
      <c r="AV9" s="47">
        <f t="shared" si="21"/>
        <v>2</v>
      </c>
      <c r="AW9" s="4"/>
      <c r="AX9" s="48">
        <f t="shared" si="40"/>
        <v>0</v>
      </c>
      <c r="AY9" s="48">
        <f t="shared" si="22"/>
        <v>0</v>
      </c>
      <c r="AZ9" s="48">
        <f t="shared" si="23"/>
        <v>0</v>
      </c>
      <c r="BA9" s="48">
        <f t="shared" si="24"/>
        <v>0</v>
      </c>
      <c r="BB9" s="48">
        <f t="shared" si="25"/>
        <v>0</v>
      </c>
      <c r="BC9" s="48">
        <f t="shared" si="26"/>
        <v>0</v>
      </c>
      <c r="BD9" s="48">
        <f t="shared" si="27"/>
        <v>1</v>
      </c>
      <c r="BE9" s="48">
        <f t="shared" si="28"/>
        <v>1</v>
      </c>
      <c r="BF9" s="49">
        <f t="shared" si="29"/>
        <v>2</v>
      </c>
      <c r="BG9" s="50">
        <v>5.0</v>
      </c>
      <c r="BH9" s="51" t="str">
        <f t="shared" si="41"/>
        <v/>
      </c>
      <c r="BI9" s="52" t="str">
        <f t="shared" si="30"/>
        <v/>
      </c>
      <c r="BJ9" s="53" t="str">
        <f t="shared" si="31"/>
        <v/>
      </c>
      <c r="BK9" s="54">
        <f t="shared" si="32"/>
        <v>5</v>
      </c>
      <c r="BL9" s="55">
        <f t="shared" si="33"/>
        <v>5</v>
      </c>
      <c r="BM9" s="56" t="str">
        <f t="shared" si="34"/>
        <v/>
      </c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ht="19.5" customHeight="1">
      <c r="A10" s="4"/>
      <c r="B10" s="29" t="s">
        <v>31</v>
      </c>
      <c r="C10" s="29" t="s">
        <v>32</v>
      </c>
      <c r="D10" s="30" t="s">
        <v>33</v>
      </c>
      <c r="E10" s="57"/>
      <c r="F10" s="58" t="str">
        <f t="shared" si="4"/>
        <v>2.1.10.3.12.6.13.7</v>
      </c>
      <c r="G10" s="33"/>
      <c r="H10" s="59" t="str">
        <f t="shared" si="5"/>
        <v>2</v>
      </c>
      <c r="I10" s="60" t="str">
        <f t="shared" si="6"/>
        <v>1</v>
      </c>
      <c r="J10" s="60" t="str">
        <f t="shared" si="7"/>
        <v>10</v>
      </c>
      <c r="K10" s="35" t="str">
        <f t="shared" si="8"/>
        <v>3.</v>
      </c>
      <c r="L10" s="60" t="str">
        <f t="shared" si="9"/>
        <v>12</v>
      </c>
      <c r="M10" s="60" t="str">
        <f t="shared" si="10"/>
        <v>6.</v>
      </c>
      <c r="N10" s="60" t="str">
        <f t="shared" si="11"/>
        <v>13</v>
      </c>
      <c r="O10" s="61" t="str">
        <f t="shared" si="12"/>
        <v>7</v>
      </c>
      <c r="P10" s="1"/>
      <c r="Q10" s="37" t="str">
        <f t="shared" ref="Q10:S10" si="48">H10</f>
        <v>2</v>
      </c>
      <c r="R10" s="37" t="str">
        <f t="shared" si="48"/>
        <v>1</v>
      </c>
      <c r="S10" s="37" t="str">
        <f t="shared" si="48"/>
        <v>10</v>
      </c>
      <c r="T10" s="37" t="str">
        <f t="shared" si="14"/>
        <v>3</v>
      </c>
      <c r="U10" s="37" t="str">
        <f t="shared" ref="U10:X10" si="49">IF(L10="1.","1",IF(L10="2.","2",IF(L10="3.","3",IF(L10="4.","4",IF(L10="5.","5",IF(L10="6.","6",IF(L10="7.","7",IF(L10="8.","8",IF(L10="9.","9",IF(L10="10.","10",IF(L10="11.","11",IF(L10="12.","12",IF(L10="13.","13",IF(L10="14.","14",IF(L10="15.","15",IF(L10="16.","16",IF(L10="17.","17",IF(L10="18.","18",IF(L10="19.","19",IF(L10="20.","20",L10))))))))))))))))))))</f>
        <v>12</v>
      </c>
      <c r="V10" s="37" t="str">
        <f t="shared" si="49"/>
        <v>6</v>
      </c>
      <c r="W10" s="37" t="str">
        <f t="shared" si="49"/>
        <v>13</v>
      </c>
      <c r="X10" s="37" t="str">
        <f t="shared" si="49"/>
        <v>7</v>
      </c>
      <c r="Y10" s="1"/>
      <c r="Z10" s="38">
        <v>6.0</v>
      </c>
      <c r="AA10" s="62">
        <f>COUNTIFS($Q$5:$X43,"6")</f>
        <v>9</v>
      </c>
      <c r="AB10" s="3"/>
      <c r="AC10" s="3"/>
      <c r="AD10" s="63" t="str">
        <f t="shared" si="16"/>
        <v/>
      </c>
      <c r="AE10" s="64" t="str">
        <f t="shared" si="37"/>
        <v/>
      </c>
      <c r="AF10" s="64" t="str">
        <f t="shared" si="17"/>
        <v/>
      </c>
      <c r="AG10" s="65" t="str">
        <f t="shared" si="38"/>
        <v>toc</v>
      </c>
      <c r="AH10" s="40" t="str">
        <f t="shared" si="18"/>
        <v>toc</v>
      </c>
      <c r="AI10" s="42">
        <v>6.0</v>
      </c>
      <c r="AJ10" s="43">
        <f t="shared" ref="AJ10:AQ10" si="50">COUNTIFS(Q5:Q38,"6")</f>
        <v>0</v>
      </c>
      <c r="AK10" s="43">
        <f t="shared" si="50"/>
        <v>1</v>
      </c>
      <c r="AL10" s="43">
        <f t="shared" si="50"/>
        <v>1</v>
      </c>
      <c r="AM10" s="43">
        <f t="shared" si="50"/>
        <v>1</v>
      </c>
      <c r="AN10" s="43">
        <f t="shared" si="50"/>
        <v>0</v>
      </c>
      <c r="AO10" s="44">
        <f t="shared" si="50"/>
        <v>2</v>
      </c>
      <c r="AP10" s="44">
        <f t="shared" si="50"/>
        <v>3</v>
      </c>
      <c r="AQ10" s="44">
        <f t="shared" si="50"/>
        <v>1</v>
      </c>
      <c r="AR10" s="45">
        <v>6.0</v>
      </c>
      <c r="AS10" s="1"/>
      <c r="AT10" s="38">
        <v>6.0</v>
      </c>
      <c r="AU10" s="46">
        <f t="shared" si="20"/>
        <v>3</v>
      </c>
      <c r="AV10" s="47">
        <f t="shared" si="21"/>
        <v>6</v>
      </c>
      <c r="AW10" s="4"/>
      <c r="AX10" s="48">
        <f t="shared" si="40"/>
        <v>0</v>
      </c>
      <c r="AY10" s="48">
        <f t="shared" si="22"/>
        <v>8</v>
      </c>
      <c r="AZ10" s="48">
        <f t="shared" si="23"/>
        <v>6</v>
      </c>
      <c r="BA10" s="48">
        <f t="shared" si="24"/>
        <v>4</v>
      </c>
      <c r="BB10" s="48">
        <f t="shared" si="25"/>
        <v>0</v>
      </c>
      <c r="BC10" s="48">
        <f t="shared" si="26"/>
        <v>2</v>
      </c>
      <c r="BD10" s="48">
        <f t="shared" si="27"/>
        <v>3</v>
      </c>
      <c r="BE10" s="48">
        <f t="shared" si="28"/>
        <v>1</v>
      </c>
      <c r="BF10" s="49">
        <f t="shared" si="29"/>
        <v>24</v>
      </c>
      <c r="BG10" s="50">
        <v>6.0</v>
      </c>
      <c r="BH10" s="51" t="str">
        <f t="shared" si="41"/>
        <v/>
      </c>
      <c r="BI10" s="52" t="str">
        <f t="shared" si="30"/>
        <v/>
      </c>
      <c r="BJ10" s="53" t="str">
        <f t="shared" si="31"/>
        <v/>
      </c>
      <c r="BK10" s="54">
        <f t="shared" si="32"/>
        <v>6</v>
      </c>
      <c r="BL10" s="55">
        <f t="shared" si="33"/>
        <v>6</v>
      </c>
      <c r="BM10" s="56">
        <f t="shared" si="34"/>
        <v>6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ht="19.5" customHeight="1">
      <c r="A11" s="4"/>
      <c r="B11" s="29" t="s">
        <v>34</v>
      </c>
      <c r="C11" s="29" t="s">
        <v>35</v>
      </c>
      <c r="D11" s="30" t="s">
        <v>36</v>
      </c>
      <c r="E11" s="57"/>
      <c r="F11" s="58" t="str">
        <f t="shared" si="4"/>
        <v>1.2.3.12.14.13.10.9</v>
      </c>
      <c r="G11" s="33"/>
      <c r="H11" s="59" t="str">
        <f t="shared" si="5"/>
        <v>1</v>
      </c>
      <c r="I11" s="60" t="str">
        <f t="shared" si="6"/>
        <v>2</v>
      </c>
      <c r="J11" s="60" t="str">
        <f t="shared" si="7"/>
        <v>3</v>
      </c>
      <c r="K11" s="35" t="str">
        <f t="shared" si="8"/>
        <v>12</v>
      </c>
      <c r="L11" s="60" t="str">
        <f t="shared" si="9"/>
        <v>14</v>
      </c>
      <c r="M11" s="60" t="str">
        <f t="shared" si="10"/>
        <v>13</v>
      </c>
      <c r="N11" s="60" t="str">
        <f t="shared" si="11"/>
        <v>10</v>
      </c>
      <c r="O11" s="61" t="str">
        <f t="shared" si="12"/>
        <v>9</v>
      </c>
      <c r="P11" s="1"/>
      <c r="Q11" s="37" t="str">
        <f t="shared" ref="Q11:S11" si="51">H11</f>
        <v>1</v>
      </c>
      <c r="R11" s="37" t="str">
        <f t="shared" si="51"/>
        <v>2</v>
      </c>
      <c r="S11" s="37" t="str">
        <f t="shared" si="51"/>
        <v>3</v>
      </c>
      <c r="T11" s="37" t="str">
        <f t="shared" si="14"/>
        <v>12</v>
      </c>
      <c r="U11" s="37" t="str">
        <f t="shared" ref="U11:X11" si="52">IF(L11="1.","1",IF(L11="2.","2",IF(L11="3.","3",IF(L11="4.","4",IF(L11="5.","5",IF(L11="6.","6",IF(L11="7.","7",IF(L11="8.","8",IF(L11="9.","9",IF(L11="10.","10",IF(L11="11.","11",IF(L11="12.","12",IF(L11="13.","13",IF(L11="14.","14",IF(L11="15.","15",IF(L11="16.","16",IF(L11="17.","17",IF(L11="18.","18",IF(L11="19.","19",IF(L11="20.","20",L11))))))))))))))))))))</f>
        <v>14</v>
      </c>
      <c r="V11" s="37" t="str">
        <f t="shared" si="52"/>
        <v>13</v>
      </c>
      <c r="W11" s="37" t="str">
        <f t="shared" si="52"/>
        <v>10</v>
      </c>
      <c r="X11" s="37" t="str">
        <f t="shared" si="52"/>
        <v>9</v>
      </c>
      <c r="Y11" s="1"/>
      <c r="Z11" s="38">
        <v>7.0</v>
      </c>
      <c r="AA11" s="62">
        <f>COUNTIFS($Q$5:$X44,"7")</f>
        <v>6</v>
      </c>
      <c r="AB11" s="3"/>
      <c r="AC11" s="3"/>
      <c r="AD11" s="63" t="str">
        <f t="shared" si="16"/>
        <v/>
      </c>
      <c r="AE11" s="64" t="str">
        <f t="shared" si="37"/>
        <v/>
      </c>
      <c r="AF11" s="64" t="str">
        <f t="shared" si="17"/>
        <v/>
      </c>
      <c r="AG11" s="65" t="str">
        <f t="shared" si="38"/>
        <v>toc</v>
      </c>
      <c r="AH11" s="40" t="str">
        <f t="shared" si="18"/>
        <v/>
      </c>
      <c r="AI11" s="42">
        <v>7.0</v>
      </c>
      <c r="AJ11" s="43">
        <f t="shared" ref="AJ11:AQ11" si="53">COUNTIFS(Q5:Q38,"7")</f>
        <v>0</v>
      </c>
      <c r="AK11" s="43">
        <f t="shared" si="53"/>
        <v>0</v>
      </c>
      <c r="AL11" s="43">
        <f t="shared" si="53"/>
        <v>0</v>
      </c>
      <c r="AM11" s="43">
        <f t="shared" si="53"/>
        <v>0</v>
      </c>
      <c r="AN11" s="43">
        <f t="shared" si="53"/>
        <v>3</v>
      </c>
      <c r="AO11" s="44">
        <f t="shared" si="53"/>
        <v>0</v>
      </c>
      <c r="AP11" s="44">
        <f t="shared" si="53"/>
        <v>1</v>
      </c>
      <c r="AQ11" s="44">
        <f t="shared" si="53"/>
        <v>2</v>
      </c>
      <c r="AR11" s="45">
        <v>7.0</v>
      </c>
      <c r="AS11" s="1"/>
      <c r="AT11" s="38">
        <v>7.0</v>
      </c>
      <c r="AU11" s="46">
        <f t="shared" si="20"/>
        <v>3</v>
      </c>
      <c r="AV11" s="47">
        <f t="shared" si="21"/>
        <v>3</v>
      </c>
      <c r="AW11" s="4"/>
      <c r="AX11" s="48">
        <f t="shared" si="40"/>
        <v>0</v>
      </c>
      <c r="AY11" s="48">
        <f t="shared" si="22"/>
        <v>0</v>
      </c>
      <c r="AZ11" s="48">
        <f t="shared" si="23"/>
        <v>0</v>
      </c>
      <c r="BA11" s="48">
        <f t="shared" si="24"/>
        <v>0</v>
      </c>
      <c r="BB11" s="48">
        <f t="shared" si="25"/>
        <v>6</v>
      </c>
      <c r="BC11" s="48">
        <f t="shared" si="26"/>
        <v>0</v>
      </c>
      <c r="BD11" s="48">
        <f t="shared" si="27"/>
        <v>1</v>
      </c>
      <c r="BE11" s="48">
        <f t="shared" si="28"/>
        <v>2</v>
      </c>
      <c r="BF11" s="49">
        <f t="shared" si="29"/>
        <v>9</v>
      </c>
      <c r="BG11" s="50">
        <v>7.0</v>
      </c>
      <c r="BH11" s="51" t="str">
        <f t="shared" si="41"/>
        <v/>
      </c>
      <c r="BI11" s="52" t="str">
        <f t="shared" si="30"/>
        <v/>
      </c>
      <c r="BJ11" s="53" t="str">
        <f t="shared" si="31"/>
        <v/>
      </c>
      <c r="BK11" s="54">
        <f t="shared" si="32"/>
        <v>7</v>
      </c>
      <c r="BL11" s="55">
        <f t="shared" si="33"/>
        <v>7</v>
      </c>
      <c r="BM11" s="56" t="str">
        <f t="shared" si="34"/>
        <v/>
      </c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ht="19.5" customHeight="1">
      <c r="A12" s="4"/>
      <c r="B12" s="29" t="s">
        <v>37</v>
      </c>
      <c r="C12" s="29" t="s">
        <v>38</v>
      </c>
      <c r="D12" s="30" t="s">
        <v>39</v>
      </c>
      <c r="E12" s="57"/>
      <c r="F12" s="58" t="str">
        <f t="shared" si="4"/>
        <v>1.2.13.14.12.9.3.10</v>
      </c>
      <c r="G12" s="33"/>
      <c r="H12" s="59" t="str">
        <f t="shared" si="5"/>
        <v>1</v>
      </c>
      <c r="I12" s="60" t="str">
        <f t="shared" si="6"/>
        <v>2</v>
      </c>
      <c r="J12" s="60" t="str">
        <f t="shared" si="7"/>
        <v>13</v>
      </c>
      <c r="K12" s="35" t="str">
        <f t="shared" si="8"/>
        <v>14</v>
      </c>
      <c r="L12" s="60" t="str">
        <f t="shared" si="9"/>
        <v>12</v>
      </c>
      <c r="M12" s="60" t="str">
        <f t="shared" si="10"/>
        <v>9.</v>
      </c>
      <c r="N12" s="60" t="str">
        <f t="shared" si="11"/>
        <v>3.</v>
      </c>
      <c r="O12" s="61" t="str">
        <f t="shared" si="12"/>
        <v>10</v>
      </c>
      <c r="P12" s="1"/>
      <c r="Q12" s="37" t="str">
        <f t="shared" ref="Q12:S12" si="54">H12</f>
        <v>1</v>
      </c>
      <c r="R12" s="37" t="str">
        <f t="shared" si="54"/>
        <v>2</v>
      </c>
      <c r="S12" s="37" t="str">
        <f t="shared" si="54"/>
        <v>13</v>
      </c>
      <c r="T12" s="37" t="str">
        <f t="shared" si="14"/>
        <v>14</v>
      </c>
      <c r="U12" s="37" t="str">
        <f t="shared" ref="U12:X12" si="55">IF(L12="1.","1",IF(L12="2.","2",IF(L12="3.","3",IF(L12="4.","4",IF(L12="5.","5",IF(L12="6.","6",IF(L12="7.","7",IF(L12="8.","8",IF(L12="9.","9",IF(L12="10.","10",IF(L12="11.","11",IF(L12="12.","12",IF(L12="13.","13",IF(L12="14.","14",IF(L12="15.","15",IF(L12="16.","16",IF(L12="17.","17",IF(L12="18.","18",IF(L12="19.","19",IF(L12="20.","20",L12))))))))))))))))))))</f>
        <v>12</v>
      </c>
      <c r="V12" s="37" t="str">
        <f t="shared" si="55"/>
        <v>9</v>
      </c>
      <c r="W12" s="37" t="str">
        <f t="shared" si="55"/>
        <v>3</v>
      </c>
      <c r="X12" s="37" t="str">
        <f t="shared" si="55"/>
        <v>10</v>
      </c>
      <c r="Y12" s="1"/>
      <c r="Z12" s="38">
        <v>8.0</v>
      </c>
      <c r="AA12" s="62">
        <f>COUNTIFS($Q$5:$X45,"8")</f>
        <v>2</v>
      </c>
      <c r="AB12" s="3"/>
      <c r="AC12" s="3"/>
      <c r="AD12" s="63" t="str">
        <f t="shared" si="16"/>
        <v/>
      </c>
      <c r="AE12" s="64" t="str">
        <f t="shared" si="37"/>
        <v/>
      </c>
      <c r="AF12" s="64" t="str">
        <f t="shared" si="17"/>
        <v/>
      </c>
      <c r="AG12" s="65" t="str">
        <f t="shared" si="38"/>
        <v>toc</v>
      </c>
      <c r="AH12" s="40" t="str">
        <f t="shared" si="18"/>
        <v/>
      </c>
      <c r="AI12" s="42">
        <v>8.0</v>
      </c>
      <c r="AJ12" s="43">
        <f t="shared" ref="AJ12:AQ12" si="56">COUNTIFS(Q5:Q38,"8")</f>
        <v>0</v>
      </c>
      <c r="AK12" s="43">
        <f t="shared" si="56"/>
        <v>0</v>
      </c>
      <c r="AL12" s="43">
        <f t="shared" si="56"/>
        <v>0</v>
      </c>
      <c r="AM12" s="43">
        <f t="shared" si="56"/>
        <v>0</v>
      </c>
      <c r="AN12" s="43">
        <f t="shared" si="56"/>
        <v>0</v>
      </c>
      <c r="AO12" s="44">
        <f t="shared" si="56"/>
        <v>0</v>
      </c>
      <c r="AP12" s="44">
        <f t="shared" si="56"/>
        <v>2</v>
      </c>
      <c r="AQ12" s="44">
        <f t="shared" si="56"/>
        <v>0</v>
      </c>
      <c r="AR12" s="45">
        <v>8.0</v>
      </c>
      <c r="AS12" s="1"/>
      <c r="AT12" s="38">
        <v>8.0</v>
      </c>
      <c r="AU12" s="46">
        <f t="shared" si="20"/>
        <v>0</v>
      </c>
      <c r="AV12" s="47">
        <f t="shared" si="21"/>
        <v>2</v>
      </c>
      <c r="AW12" s="4"/>
      <c r="AX12" s="48">
        <f t="shared" si="40"/>
        <v>0</v>
      </c>
      <c r="AY12" s="48">
        <f t="shared" si="22"/>
        <v>0</v>
      </c>
      <c r="AZ12" s="48">
        <f t="shared" si="23"/>
        <v>0</v>
      </c>
      <c r="BA12" s="48">
        <f t="shared" si="24"/>
        <v>0</v>
      </c>
      <c r="BB12" s="48">
        <f t="shared" si="25"/>
        <v>0</v>
      </c>
      <c r="BC12" s="48">
        <f t="shared" si="26"/>
        <v>0</v>
      </c>
      <c r="BD12" s="48">
        <f t="shared" si="27"/>
        <v>2</v>
      </c>
      <c r="BE12" s="48">
        <f t="shared" si="28"/>
        <v>0</v>
      </c>
      <c r="BF12" s="49">
        <f t="shared" si="29"/>
        <v>2</v>
      </c>
      <c r="BG12" s="50">
        <v>8.0</v>
      </c>
      <c r="BH12" s="51" t="str">
        <f t="shared" si="41"/>
        <v/>
      </c>
      <c r="BI12" s="52" t="str">
        <f t="shared" si="30"/>
        <v/>
      </c>
      <c r="BJ12" s="53" t="str">
        <f t="shared" si="31"/>
        <v/>
      </c>
      <c r="BK12" s="54">
        <f t="shared" si="32"/>
        <v>8</v>
      </c>
      <c r="BL12" s="55">
        <f t="shared" si="33"/>
        <v>8</v>
      </c>
      <c r="BM12" s="56" t="str">
        <f t="shared" si="34"/>
        <v/>
      </c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9.5" customHeight="1">
      <c r="A13" s="4"/>
      <c r="B13" s="29" t="s">
        <v>40</v>
      </c>
      <c r="C13" s="29" t="s">
        <v>41</v>
      </c>
      <c r="D13" s="30" t="s">
        <v>42</v>
      </c>
      <c r="E13" s="57"/>
      <c r="F13" s="58" t="str">
        <f t="shared" si="4"/>
        <v>10.2.12.13.1.14.7.15</v>
      </c>
      <c r="G13" s="33"/>
      <c r="H13" s="59" t="str">
        <f t="shared" si="5"/>
        <v>10</v>
      </c>
      <c r="I13" s="60" t="str">
        <f t="shared" si="6"/>
        <v>2</v>
      </c>
      <c r="J13" s="60" t="str">
        <f t="shared" si="7"/>
        <v>12</v>
      </c>
      <c r="K13" s="35" t="str">
        <f t="shared" si="8"/>
        <v>13</v>
      </c>
      <c r="L13" s="60" t="str">
        <f t="shared" si="9"/>
        <v>1.</v>
      </c>
      <c r="M13" s="60" t="str">
        <f t="shared" si="10"/>
        <v>14</v>
      </c>
      <c r="N13" s="60" t="str">
        <f t="shared" si="11"/>
        <v>7.</v>
      </c>
      <c r="O13" s="61" t="str">
        <f t="shared" si="12"/>
        <v>15</v>
      </c>
      <c r="P13" s="1"/>
      <c r="Q13" s="37" t="str">
        <f t="shared" ref="Q13:S13" si="57">H13</f>
        <v>10</v>
      </c>
      <c r="R13" s="37" t="str">
        <f t="shared" si="57"/>
        <v>2</v>
      </c>
      <c r="S13" s="37" t="str">
        <f t="shared" si="57"/>
        <v>12</v>
      </c>
      <c r="T13" s="37" t="str">
        <f t="shared" si="14"/>
        <v>13</v>
      </c>
      <c r="U13" s="37" t="str">
        <f t="shared" ref="U13:X13" si="58">IF(L13="1.","1",IF(L13="2.","2",IF(L13="3.","3",IF(L13="4.","4",IF(L13="5.","5",IF(L13="6.","6",IF(L13="7.","7",IF(L13="8.","8",IF(L13="9.","9",IF(L13="10.","10",IF(L13="11.","11",IF(L13="12.","12",IF(L13="13.","13",IF(L13="14.","14",IF(L13="15.","15",IF(L13="16.","16",IF(L13="17.","17",IF(L13="18.","18",IF(L13="19.","19",IF(L13="20.","20",L13))))))))))))))))))))</f>
        <v>1</v>
      </c>
      <c r="V13" s="37" t="str">
        <f t="shared" si="58"/>
        <v>14</v>
      </c>
      <c r="W13" s="37" t="str">
        <f t="shared" si="58"/>
        <v>7</v>
      </c>
      <c r="X13" s="37" t="str">
        <f t="shared" si="58"/>
        <v>15</v>
      </c>
      <c r="Y13" s="1"/>
      <c r="Z13" s="38">
        <v>9.0</v>
      </c>
      <c r="AA13" s="62">
        <f>COUNTIFS($Q$5:$X46,"9")</f>
        <v>6</v>
      </c>
      <c r="AB13" s="3"/>
      <c r="AC13" s="3"/>
      <c r="AD13" s="63" t="str">
        <f t="shared" si="16"/>
        <v/>
      </c>
      <c r="AE13" s="64" t="str">
        <f t="shared" si="37"/>
        <v/>
      </c>
      <c r="AF13" s="64" t="str">
        <f t="shared" si="17"/>
        <v/>
      </c>
      <c r="AG13" s="65" t="str">
        <f t="shared" si="38"/>
        <v>toc</v>
      </c>
      <c r="AH13" s="40" t="str">
        <f t="shared" si="18"/>
        <v/>
      </c>
      <c r="AI13" s="42">
        <v>9.0</v>
      </c>
      <c r="AJ13" s="43">
        <f t="shared" ref="AJ13:AQ13" si="59">COUNTIFS(Q5:Q38,"9")</f>
        <v>0</v>
      </c>
      <c r="AK13" s="43">
        <f t="shared" si="59"/>
        <v>0</v>
      </c>
      <c r="AL13" s="43">
        <f t="shared" si="59"/>
        <v>0</v>
      </c>
      <c r="AM13" s="43">
        <f t="shared" si="59"/>
        <v>1</v>
      </c>
      <c r="AN13" s="43">
        <f t="shared" si="59"/>
        <v>0</v>
      </c>
      <c r="AO13" s="44">
        <f t="shared" si="59"/>
        <v>2</v>
      </c>
      <c r="AP13" s="44">
        <f t="shared" si="59"/>
        <v>0</v>
      </c>
      <c r="AQ13" s="44">
        <f t="shared" si="59"/>
        <v>3</v>
      </c>
      <c r="AR13" s="45">
        <v>9.0</v>
      </c>
      <c r="AS13" s="1"/>
      <c r="AT13" s="38">
        <v>9.0</v>
      </c>
      <c r="AU13" s="46">
        <f t="shared" si="20"/>
        <v>1</v>
      </c>
      <c r="AV13" s="47">
        <f t="shared" si="21"/>
        <v>5</v>
      </c>
      <c r="AW13" s="4"/>
      <c r="AX13" s="48">
        <f t="shared" si="40"/>
        <v>0</v>
      </c>
      <c r="AY13" s="48">
        <f t="shared" si="22"/>
        <v>0</v>
      </c>
      <c r="AZ13" s="48">
        <f t="shared" si="23"/>
        <v>0</v>
      </c>
      <c r="BA13" s="48">
        <f t="shared" si="24"/>
        <v>4</v>
      </c>
      <c r="BB13" s="48">
        <f t="shared" si="25"/>
        <v>0</v>
      </c>
      <c r="BC13" s="48">
        <f t="shared" si="26"/>
        <v>2</v>
      </c>
      <c r="BD13" s="48">
        <f t="shared" si="27"/>
        <v>0</v>
      </c>
      <c r="BE13" s="48">
        <f t="shared" si="28"/>
        <v>3</v>
      </c>
      <c r="BF13" s="49">
        <f t="shared" si="29"/>
        <v>9</v>
      </c>
      <c r="BG13" s="50">
        <v>9.0</v>
      </c>
      <c r="BH13" s="51" t="str">
        <f t="shared" si="41"/>
        <v/>
      </c>
      <c r="BI13" s="52" t="str">
        <f t="shared" si="30"/>
        <v/>
      </c>
      <c r="BJ13" s="53" t="str">
        <f t="shared" si="31"/>
        <v/>
      </c>
      <c r="BK13" s="54">
        <f t="shared" si="32"/>
        <v>9</v>
      </c>
      <c r="BL13" s="55">
        <f t="shared" si="33"/>
        <v>9</v>
      </c>
      <c r="BM13" s="56" t="str">
        <f t="shared" si="34"/>
        <v/>
      </c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ht="19.5" customHeight="1">
      <c r="A14" s="4"/>
      <c r="B14" s="29" t="s">
        <v>43</v>
      </c>
      <c r="C14" s="29" t="s">
        <v>43</v>
      </c>
      <c r="D14" s="30" t="s">
        <v>44</v>
      </c>
      <c r="E14" s="57"/>
      <c r="F14" s="58" t="str">
        <f t="shared" si="4"/>
        <v>15.10.12.14.13.2.1.3</v>
      </c>
      <c r="G14" s="33"/>
      <c r="H14" s="59" t="str">
        <f t="shared" si="5"/>
        <v>15</v>
      </c>
      <c r="I14" s="60" t="str">
        <f t="shared" si="6"/>
        <v>10</v>
      </c>
      <c r="J14" s="60" t="str">
        <f t="shared" si="7"/>
        <v>12</v>
      </c>
      <c r="K14" s="35" t="str">
        <f t="shared" si="8"/>
        <v>14</v>
      </c>
      <c r="L14" s="60" t="str">
        <f t="shared" si="9"/>
        <v>13</v>
      </c>
      <c r="M14" s="60" t="str">
        <f t="shared" si="10"/>
        <v>2.</v>
      </c>
      <c r="N14" s="60" t="str">
        <f t="shared" si="11"/>
        <v>1.</v>
      </c>
      <c r="O14" s="61" t="str">
        <f t="shared" si="12"/>
        <v>3</v>
      </c>
      <c r="P14" s="1"/>
      <c r="Q14" s="37" t="str">
        <f t="shared" ref="Q14:S14" si="60">H14</f>
        <v>15</v>
      </c>
      <c r="R14" s="37" t="str">
        <f t="shared" si="60"/>
        <v>10</v>
      </c>
      <c r="S14" s="37" t="str">
        <f t="shared" si="60"/>
        <v>12</v>
      </c>
      <c r="T14" s="37" t="str">
        <f t="shared" si="14"/>
        <v>14</v>
      </c>
      <c r="U14" s="37" t="str">
        <f t="shared" ref="U14:X14" si="61">IF(L14="1.","1",IF(L14="2.","2",IF(L14="3.","3",IF(L14="4.","4",IF(L14="5.","5",IF(L14="6.","6",IF(L14="7.","7",IF(L14="8.","8",IF(L14="9.","9",IF(L14="10.","10",IF(L14="11.","11",IF(L14="12.","12",IF(L14="13.","13",IF(L14="14.","14",IF(L14="15.","15",IF(L14="16.","16",IF(L14="17.","17",IF(L14="18.","18",IF(L14="19.","19",IF(L14="20.","20",L14))))))))))))))))))))</f>
        <v>13</v>
      </c>
      <c r="V14" s="37" t="str">
        <f t="shared" si="61"/>
        <v>2</v>
      </c>
      <c r="W14" s="37" t="str">
        <f t="shared" si="61"/>
        <v>1</v>
      </c>
      <c r="X14" s="37" t="str">
        <f t="shared" si="61"/>
        <v>3</v>
      </c>
      <c r="Y14" s="1"/>
      <c r="Z14" s="38">
        <v>10.0</v>
      </c>
      <c r="AA14" s="62">
        <f>COUNTIFS($Q$5:$X47,"10")</f>
        <v>18</v>
      </c>
      <c r="AB14" s="3"/>
      <c r="AC14" s="3"/>
      <c r="AD14" s="63" t="str">
        <f t="shared" si="16"/>
        <v/>
      </c>
      <c r="AE14" s="64" t="str">
        <f t="shared" si="37"/>
        <v/>
      </c>
      <c r="AF14" s="64" t="str">
        <f t="shared" si="17"/>
        <v>out</v>
      </c>
      <c r="AG14" s="65" t="str">
        <f t="shared" si="38"/>
        <v/>
      </c>
      <c r="AH14" s="40" t="str">
        <f t="shared" si="18"/>
        <v/>
      </c>
      <c r="AI14" s="42">
        <v>10.0</v>
      </c>
      <c r="AJ14" s="43">
        <f t="shared" ref="AJ14:AQ14" si="62">COUNTIFS(Q5:Q38,"10")</f>
        <v>1</v>
      </c>
      <c r="AK14" s="43">
        <f t="shared" si="62"/>
        <v>2</v>
      </c>
      <c r="AL14" s="43">
        <f t="shared" si="62"/>
        <v>5</v>
      </c>
      <c r="AM14" s="43">
        <f t="shared" si="62"/>
        <v>4</v>
      </c>
      <c r="AN14" s="43">
        <f t="shared" si="62"/>
        <v>2</v>
      </c>
      <c r="AO14" s="44">
        <f t="shared" si="62"/>
        <v>2</v>
      </c>
      <c r="AP14" s="44">
        <f t="shared" si="62"/>
        <v>1</v>
      </c>
      <c r="AQ14" s="44">
        <f t="shared" si="62"/>
        <v>1</v>
      </c>
      <c r="AR14" s="45">
        <v>10.0</v>
      </c>
      <c r="AS14" s="1"/>
      <c r="AT14" s="38">
        <v>10.0</v>
      </c>
      <c r="AU14" s="46">
        <f t="shared" si="20"/>
        <v>14</v>
      </c>
      <c r="AV14" s="47">
        <f t="shared" si="21"/>
        <v>4</v>
      </c>
      <c r="AW14" s="4"/>
      <c r="AX14" s="48">
        <f t="shared" si="40"/>
        <v>10</v>
      </c>
      <c r="AY14" s="48">
        <f t="shared" si="22"/>
        <v>16</v>
      </c>
      <c r="AZ14" s="48">
        <f t="shared" si="23"/>
        <v>30</v>
      </c>
      <c r="BA14" s="48">
        <f t="shared" si="24"/>
        <v>16</v>
      </c>
      <c r="BB14" s="48">
        <f t="shared" si="25"/>
        <v>4</v>
      </c>
      <c r="BC14" s="48">
        <f t="shared" si="26"/>
        <v>2</v>
      </c>
      <c r="BD14" s="48">
        <f t="shared" si="27"/>
        <v>1</v>
      </c>
      <c r="BE14" s="48">
        <f t="shared" si="28"/>
        <v>1</v>
      </c>
      <c r="BF14" s="49">
        <f t="shared" si="29"/>
        <v>80</v>
      </c>
      <c r="BG14" s="50">
        <v>10.0</v>
      </c>
      <c r="BH14" s="51" t="str">
        <f t="shared" si="41"/>
        <v/>
      </c>
      <c r="BI14" s="52" t="str">
        <f t="shared" si="30"/>
        <v/>
      </c>
      <c r="BJ14" s="53">
        <f t="shared" si="31"/>
        <v>10</v>
      </c>
      <c r="BK14" s="54" t="str">
        <f t="shared" si="32"/>
        <v/>
      </c>
      <c r="BL14" s="55" t="str">
        <f t="shared" si="33"/>
        <v/>
      </c>
      <c r="BM14" s="56" t="str">
        <f t="shared" si="34"/>
        <v/>
      </c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ht="19.5" customHeight="1">
      <c r="A15" s="4"/>
      <c r="B15" s="29" t="s">
        <v>16</v>
      </c>
      <c r="C15" s="29" t="s">
        <v>45</v>
      </c>
      <c r="D15" s="30" t="s">
        <v>46</v>
      </c>
      <c r="E15" s="57"/>
      <c r="F15" s="58" t="str">
        <f t="shared" si="4"/>
        <v>16.1.10.15.2.12.8.13</v>
      </c>
      <c r="G15" s="1"/>
      <c r="H15" s="59" t="str">
        <f t="shared" si="5"/>
        <v>16</v>
      </c>
      <c r="I15" s="60" t="str">
        <f t="shared" si="6"/>
        <v>1</v>
      </c>
      <c r="J15" s="60" t="str">
        <f t="shared" si="7"/>
        <v>10</v>
      </c>
      <c r="K15" s="35" t="str">
        <f t="shared" si="8"/>
        <v>15</v>
      </c>
      <c r="L15" s="60" t="str">
        <f t="shared" si="9"/>
        <v>2.</v>
      </c>
      <c r="M15" s="60" t="str">
        <f t="shared" si="10"/>
        <v>12</v>
      </c>
      <c r="N15" s="60" t="str">
        <f t="shared" si="11"/>
        <v>8.</v>
      </c>
      <c r="O15" s="61" t="str">
        <f t="shared" si="12"/>
        <v>13</v>
      </c>
      <c r="P15" s="1"/>
      <c r="Q15" s="37" t="str">
        <f t="shared" ref="Q15:S15" si="63">H15</f>
        <v>16</v>
      </c>
      <c r="R15" s="37" t="str">
        <f t="shared" si="63"/>
        <v>1</v>
      </c>
      <c r="S15" s="37" t="str">
        <f t="shared" si="63"/>
        <v>10</v>
      </c>
      <c r="T15" s="37" t="str">
        <f t="shared" si="14"/>
        <v>15</v>
      </c>
      <c r="U15" s="37" t="str">
        <f t="shared" ref="U15:X15" si="64">IF(L15="1.","1",IF(L15="2.","2",IF(L15="3.","3",IF(L15="4.","4",IF(L15="5.","5",IF(L15="6.","6",IF(L15="7.","7",IF(L15="8.","8",IF(L15="9.","9",IF(L15="10.","10",IF(L15="11.","11",IF(L15="12.","12",IF(L15="13.","13",IF(L15="14.","14",IF(L15="15.","15",IF(L15="16.","16",IF(L15="17.","17",IF(L15="18.","18",IF(L15="19.","19",IF(L15="20.","20",L15))))))))))))))))))))</f>
        <v>2</v>
      </c>
      <c r="V15" s="37" t="str">
        <f t="shared" si="64"/>
        <v>12</v>
      </c>
      <c r="W15" s="37" t="str">
        <f t="shared" si="64"/>
        <v>8</v>
      </c>
      <c r="X15" s="37" t="str">
        <f t="shared" si="64"/>
        <v>13</v>
      </c>
      <c r="Y15" s="1"/>
      <c r="Z15" s="38">
        <v>11.0</v>
      </c>
      <c r="AA15" s="62">
        <f>COUNTIFS($Q$5:$X48,"11")</f>
        <v>0</v>
      </c>
      <c r="AB15" s="3"/>
      <c r="AC15" s="3"/>
      <c r="AD15" s="63" t="str">
        <f t="shared" si="16"/>
        <v/>
      </c>
      <c r="AE15" s="64" t="str">
        <f t="shared" si="37"/>
        <v/>
      </c>
      <c r="AF15" s="64" t="str">
        <f t="shared" si="17"/>
        <v/>
      </c>
      <c r="AG15" s="65" t="str">
        <f t="shared" si="38"/>
        <v>toc</v>
      </c>
      <c r="AH15" s="40" t="str">
        <f t="shared" si="18"/>
        <v/>
      </c>
      <c r="AI15" s="42">
        <v>11.0</v>
      </c>
      <c r="AJ15" s="43">
        <f t="shared" ref="AJ15:AQ15" si="65">COUNTIFS(Q5:Q38,"11")</f>
        <v>0</v>
      </c>
      <c r="AK15" s="43">
        <f t="shared" si="65"/>
        <v>0</v>
      </c>
      <c r="AL15" s="43">
        <f t="shared" si="65"/>
        <v>0</v>
      </c>
      <c r="AM15" s="43">
        <f t="shared" si="65"/>
        <v>0</v>
      </c>
      <c r="AN15" s="43">
        <f t="shared" si="65"/>
        <v>0</v>
      </c>
      <c r="AO15" s="44">
        <f t="shared" si="65"/>
        <v>0</v>
      </c>
      <c r="AP15" s="44">
        <f t="shared" si="65"/>
        <v>0</v>
      </c>
      <c r="AQ15" s="44">
        <f t="shared" si="65"/>
        <v>0</v>
      </c>
      <c r="AR15" s="45">
        <v>11.0</v>
      </c>
      <c r="AS15" s="1"/>
      <c r="AT15" s="38">
        <v>11.0</v>
      </c>
      <c r="AU15" s="46">
        <f t="shared" si="20"/>
        <v>0</v>
      </c>
      <c r="AV15" s="47">
        <f t="shared" si="21"/>
        <v>0</v>
      </c>
      <c r="AW15" s="4"/>
      <c r="AX15" s="48">
        <f t="shared" si="40"/>
        <v>0</v>
      </c>
      <c r="AY15" s="48">
        <f t="shared" si="22"/>
        <v>0</v>
      </c>
      <c r="AZ15" s="48">
        <f t="shared" si="23"/>
        <v>0</v>
      </c>
      <c r="BA15" s="48">
        <f t="shared" si="24"/>
        <v>0</v>
      </c>
      <c r="BB15" s="48">
        <f t="shared" si="25"/>
        <v>0</v>
      </c>
      <c r="BC15" s="48">
        <f t="shared" si="26"/>
        <v>0</v>
      </c>
      <c r="BD15" s="48">
        <f t="shared" si="27"/>
        <v>0</v>
      </c>
      <c r="BE15" s="48">
        <f t="shared" si="28"/>
        <v>0</v>
      </c>
      <c r="BF15" s="49">
        <f t="shared" si="29"/>
        <v>0</v>
      </c>
      <c r="BG15" s="50">
        <v>11.0</v>
      </c>
      <c r="BH15" s="51" t="str">
        <f t="shared" si="41"/>
        <v/>
      </c>
      <c r="BI15" s="52" t="str">
        <f t="shared" si="30"/>
        <v/>
      </c>
      <c r="BJ15" s="53" t="str">
        <f t="shared" si="31"/>
        <v/>
      </c>
      <c r="BK15" s="54">
        <f t="shared" si="32"/>
        <v>11</v>
      </c>
      <c r="BL15" s="55">
        <f t="shared" si="33"/>
        <v>11</v>
      </c>
      <c r="BM15" s="56" t="str">
        <f t="shared" si="34"/>
        <v/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ht="19.5" customHeight="1">
      <c r="A16" s="4"/>
      <c r="B16" s="29" t="s">
        <v>47</v>
      </c>
      <c r="C16" s="29" t="s">
        <v>48</v>
      </c>
      <c r="D16" s="30" t="s">
        <v>49</v>
      </c>
      <c r="E16" s="57"/>
      <c r="F16" s="58" t="str">
        <f t="shared" si="4"/>
        <v>2.1.6.10.15.12.14.3</v>
      </c>
      <c r="G16" s="1"/>
      <c r="H16" s="59" t="str">
        <f t="shared" si="5"/>
        <v>2</v>
      </c>
      <c r="I16" s="60" t="str">
        <f t="shared" si="6"/>
        <v>1</v>
      </c>
      <c r="J16" s="60" t="str">
        <f t="shared" si="7"/>
        <v>6</v>
      </c>
      <c r="K16" s="35" t="str">
        <f t="shared" si="8"/>
        <v>10</v>
      </c>
      <c r="L16" s="60" t="str">
        <f t="shared" si="9"/>
        <v>15</v>
      </c>
      <c r="M16" s="60" t="str">
        <f t="shared" si="10"/>
        <v>12</v>
      </c>
      <c r="N16" s="60" t="str">
        <f t="shared" si="11"/>
        <v>14</v>
      </c>
      <c r="O16" s="61" t="str">
        <f t="shared" si="12"/>
        <v>3</v>
      </c>
      <c r="P16" s="1"/>
      <c r="Q16" s="37" t="str">
        <f t="shared" ref="Q16:S16" si="66">H16</f>
        <v>2</v>
      </c>
      <c r="R16" s="37" t="str">
        <f t="shared" si="66"/>
        <v>1</v>
      </c>
      <c r="S16" s="37" t="str">
        <f t="shared" si="66"/>
        <v>6</v>
      </c>
      <c r="T16" s="37" t="str">
        <f t="shared" si="14"/>
        <v>10</v>
      </c>
      <c r="U16" s="37" t="str">
        <f t="shared" ref="U16:X16" si="67">IF(L16="1.","1",IF(L16="2.","2",IF(L16="3.","3",IF(L16="4.","4",IF(L16="5.","5",IF(L16="6.","6",IF(L16="7.","7",IF(L16="8.","8",IF(L16="9.","9",IF(L16="10.","10",IF(L16="11.","11",IF(L16="12.","12",IF(L16="13.","13",IF(L16="14.","14",IF(L16="15.","15",IF(L16="16.","16",IF(L16="17.","17",IF(L16="18.","18",IF(L16="19.","19",IF(L16="20.","20",L16))))))))))))))))))))</f>
        <v>15</v>
      </c>
      <c r="V16" s="37" t="str">
        <f t="shared" si="67"/>
        <v>12</v>
      </c>
      <c r="W16" s="37" t="str">
        <f t="shared" si="67"/>
        <v>14</v>
      </c>
      <c r="X16" s="37" t="str">
        <f t="shared" si="67"/>
        <v>3</v>
      </c>
      <c r="Y16" s="1"/>
      <c r="Z16" s="38">
        <v>12.0</v>
      </c>
      <c r="AA16" s="62">
        <f>COUNTIFS($Q$5:$X49,"12")</f>
        <v>18</v>
      </c>
      <c r="AB16" s="3"/>
      <c r="AC16" s="3"/>
      <c r="AD16" s="63" t="str">
        <f t="shared" si="16"/>
        <v/>
      </c>
      <c r="AE16" s="64" t="str">
        <f t="shared" si="37"/>
        <v/>
      </c>
      <c r="AF16" s="64" t="str">
        <f t="shared" si="17"/>
        <v/>
      </c>
      <c r="AG16" s="65" t="str">
        <f t="shared" si="38"/>
        <v>toc</v>
      </c>
      <c r="AH16" s="40" t="str">
        <f t="shared" si="18"/>
        <v/>
      </c>
      <c r="AI16" s="42">
        <v>12.0</v>
      </c>
      <c r="AJ16" s="43">
        <f t="shared" ref="AJ16:AQ16" si="68">COUNTIFS(Q5:Q38,"12")</f>
        <v>1</v>
      </c>
      <c r="AK16" s="43">
        <f t="shared" si="68"/>
        <v>0</v>
      </c>
      <c r="AL16" s="43">
        <f t="shared" si="68"/>
        <v>5</v>
      </c>
      <c r="AM16" s="43">
        <f t="shared" si="68"/>
        <v>4</v>
      </c>
      <c r="AN16" s="43">
        <f t="shared" si="68"/>
        <v>3</v>
      </c>
      <c r="AO16" s="44">
        <f t="shared" si="68"/>
        <v>3</v>
      </c>
      <c r="AP16" s="44">
        <f t="shared" si="68"/>
        <v>2</v>
      </c>
      <c r="AQ16" s="44">
        <f t="shared" si="68"/>
        <v>0</v>
      </c>
      <c r="AR16" s="45">
        <v>12.0</v>
      </c>
      <c r="AS16" s="1"/>
      <c r="AT16" s="38">
        <v>12.0</v>
      </c>
      <c r="AU16" s="46">
        <f t="shared" si="20"/>
        <v>13</v>
      </c>
      <c r="AV16" s="47">
        <f t="shared" si="21"/>
        <v>5</v>
      </c>
      <c r="AW16" s="4"/>
      <c r="AX16" s="48">
        <f t="shared" si="40"/>
        <v>10</v>
      </c>
      <c r="AY16" s="48">
        <f t="shared" si="22"/>
        <v>0</v>
      </c>
      <c r="AZ16" s="48">
        <f t="shared" si="23"/>
        <v>30</v>
      </c>
      <c r="BA16" s="48">
        <f t="shared" si="24"/>
        <v>16</v>
      </c>
      <c r="BB16" s="48">
        <f t="shared" si="25"/>
        <v>6</v>
      </c>
      <c r="BC16" s="48">
        <f t="shared" si="26"/>
        <v>3</v>
      </c>
      <c r="BD16" s="48">
        <f t="shared" si="27"/>
        <v>2</v>
      </c>
      <c r="BE16" s="48">
        <f t="shared" si="28"/>
        <v>0</v>
      </c>
      <c r="BF16" s="49">
        <f t="shared" si="29"/>
        <v>67</v>
      </c>
      <c r="BG16" s="50">
        <v>12.0</v>
      </c>
      <c r="BH16" s="51" t="str">
        <f t="shared" si="41"/>
        <v/>
      </c>
      <c r="BI16" s="52" t="str">
        <f t="shared" si="30"/>
        <v/>
      </c>
      <c r="BJ16" s="53" t="str">
        <f t="shared" si="31"/>
        <v/>
      </c>
      <c r="BK16" s="54">
        <f t="shared" si="32"/>
        <v>12</v>
      </c>
      <c r="BL16" s="55">
        <f t="shared" si="33"/>
        <v>12</v>
      </c>
      <c r="BM16" s="56" t="str">
        <f t="shared" si="34"/>
        <v/>
      </c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ht="19.5" customHeight="1">
      <c r="A17" s="4"/>
      <c r="B17" s="29" t="s">
        <v>50</v>
      </c>
      <c r="C17" s="29" t="s">
        <v>51</v>
      </c>
      <c r="D17" s="30" t="s">
        <v>52</v>
      </c>
      <c r="E17" s="57"/>
      <c r="F17" s="58" t="str">
        <f t="shared" si="4"/>
        <v>2.6.3.14.10.12.1.13</v>
      </c>
      <c r="G17" s="1"/>
      <c r="H17" s="59" t="str">
        <f t="shared" si="5"/>
        <v>2</v>
      </c>
      <c r="I17" s="60" t="str">
        <f t="shared" si="6"/>
        <v>6</v>
      </c>
      <c r="J17" s="60" t="str">
        <f t="shared" si="7"/>
        <v>3</v>
      </c>
      <c r="K17" s="35" t="str">
        <f t="shared" si="8"/>
        <v>14</v>
      </c>
      <c r="L17" s="60" t="str">
        <f t="shared" si="9"/>
        <v>10</v>
      </c>
      <c r="M17" s="60" t="str">
        <f t="shared" si="10"/>
        <v>12</v>
      </c>
      <c r="N17" s="60" t="str">
        <f t="shared" si="11"/>
        <v>1.</v>
      </c>
      <c r="O17" s="61" t="str">
        <f t="shared" si="12"/>
        <v>13</v>
      </c>
      <c r="P17" s="1"/>
      <c r="Q17" s="37" t="str">
        <f t="shared" ref="Q17:S17" si="69">H17</f>
        <v>2</v>
      </c>
      <c r="R17" s="37" t="str">
        <f t="shared" si="69"/>
        <v>6</v>
      </c>
      <c r="S17" s="37" t="str">
        <f t="shared" si="69"/>
        <v>3</v>
      </c>
      <c r="T17" s="37" t="str">
        <f t="shared" si="14"/>
        <v>14</v>
      </c>
      <c r="U17" s="37" t="str">
        <f t="shared" ref="U17:X17" si="70">IF(L17="1.","1",IF(L17="2.","2",IF(L17="3.","3",IF(L17="4.","4",IF(L17="5.","5",IF(L17="6.","6",IF(L17="7.","7",IF(L17="8.","8",IF(L17="9.","9",IF(L17="10.","10",IF(L17="11.","11",IF(L17="12.","12",IF(L17="13.","13",IF(L17="14.","14",IF(L17="15.","15",IF(L17="16.","16",IF(L17="17.","17",IF(L17="18.","18",IF(L17="19.","19",IF(L17="20.","20",L17))))))))))))))))))))</f>
        <v>10</v>
      </c>
      <c r="V17" s="37" t="str">
        <f t="shared" si="70"/>
        <v>12</v>
      </c>
      <c r="W17" s="37" t="str">
        <f t="shared" si="70"/>
        <v>1</v>
      </c>
      <c r="X17" s="37" t="str">
        <f t="shared" si="70"/>
        <v>13</v>
      </c>
      <c r="Y17" s="1"/>
      <c r="Z17" s="38">
        <v>13.0</v>
      </c>
      <c r="AA17" s="62">
        <f>COUNTIFS($Q$5:$X50,"13")</f>
        <v>16</v>
      </c>
      <c r="AB17" s="3"/>
      <c r="AC17" s="3"/>
      <c r="AD17" s="63" t="str">
        <f t="shared" si="16"/>
        <v/>
      </c>
      <c r="AE17" s="64" t="str">
        <f t="shared" si="37"/>
        <v/>
      </c>
      <c r="AF17" s="64" t="str">
        <f t="shared" si="17"/>
        <v/>
      </c>
      <c r="AG17" s="65" t="str">
        <f t="shared" si="38"/>
        <v>toc</v>
      </c>
      <c r="AH17" s="40" t="str">
        <f t="shared" si="18"/>
        <v/>
      </c>
      <c r="AI17" s="42">
        <v>13.0</v>
      </c>
      <c r="AJ17" s="43">
        <f t="shared" ref="AJ17:AQ17" si="71">COUNTIFS(Q5:Q38,"13")</f>
        <v>0</v>
      </c>
      <c r="AK17" s="43">
        <f t="shared" si="71"/>
        <v>0</v>
      </c>
      <c r="AL17" s="43">
        <f t="shared" si="71"/>
        <v>1</v>
      </c>
      <c r="AM17" s="43">
        <f t="shared" si="71"/>
        <v>1</v>
      </c>
      <c r="AN17" s="43">
        <f t="shared" si="71"/>
        <v>3</v>
      </c>
      <c r="AO17" s="44">
        <f t="shared" si="71"/>
        <v>3</v>
      </c>
      <c r="AP17" s="44">
        <f t="shared" si="71"/>
        <v>3</v>
      </c>
      <c r="AQ17" s="44">
        <f t="shared" si="71"/>
        <v>5</v>
      </c>
      <c r="AR17" s="45">
        <v>13.0</v>
      </c>
      <c r="AS17" s="1"/>
      <c r="AT17" s="38">
        <v>13.0</v>
      </c>
      <c r="AU17" s="46">
        <f t="shared" si="20"/>
        <v>5</v>
      </c>
      <c r="AV17" s="47">
        <f t="shared" si="21"/>
        <v>11</v>
      </c>
      <c r="AW17" s="4"/>
      <c r="AX17" s="48">
        <f t="shared" si="40"/>
        <v>0</v>
      </c>
      <c r="AY17" s="48">
        <f t="shared" si="22"/>
        <v>0</v>
      </c>
      <c r="AZ17" s="48">
        <f t="shared" si="23"/>
        <v>6</v>
      </c>
      <c r="BA17" s="48">
        <f t="shared" si="24"/>
        <v>4</v>
      </c>
      <c r="BB17" s="48">
        <f t="shared" si="25"/>
        <v>6</v>
      </c>
      <c r="BC17" s="48">
        <f t="shared" si="26"/>
        <v>3</v>
      </c>
      <c r="BD17" s="48">
        <f t="shared" si="27"/>
        <v>3</v>
      </c>
      <c r="BE17" s="48">
        <f t="shared" si="28"/>
        <v>5</v>
      </c>
      <c r="BF17" s="49">
        <f t="shared" si="29"/>
        <v>27</v>
      </c>
      <c r="BG17" s="50">
        <v>13.0</v>
      </c>
      <c r="BH17" s="51" t="str">
        <f t="shared" si="41"/>
        <v/>
      </c>
      <c r="BI17" s="52" t="str">
        <f t="shared" si="30"/>
        <v/>
      </c>
      <c r="BJ17" s="53" t="str">
        <f t="shared" si="31"/>
        <v/>
      </c>
      <c r="BK17" s="54">
        <f t="shared" si="32"/>
        <v>13</v>
      </c>
      <c r="BL17" s="55">
        <f t="shared" si="33"/>
        <v>13</v>
      </c>
      <c r="BM17" s="56" t="str">
        <f t="shared" si="34"/>
        <v/>
      </c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>
      <c r="A18" s="4"/>
      <c r="B18" s="29" t="s">
        <v>47</v>
      </c>
      <c r="C18" s="29" t="s">
        <v>53</v>
      </c>
      <c r="D18" s="30" t="s">
        <v>54</v>
      </c>
      <c r="E18" s="57"/>
      <c r="F18" s="58" t="str">
        <f t="shared" si="4"/>
        <v>12.2.1.10.3.9.13.4</v>
      </c>
      <c r="G18" s="1"/>
      <c r="H18" s="59" t="str">
        <f t="shared" si="5"/>
        <v>12</v>
      </c>
      <c r="I18" s="60" t="str">
        <f t="shared" si="6"/>
        <v>2</v>
      </c>
      <c r="J18" s="60" t="str">
        <f t="shared" si="7"/>
        <v>1</v>
      </c>
      <c r="K18" s="35" t="str">
        <f t="shared" si="8"/>
        <v>10</v>
      </c>
      <c r="L18" s="60" t="str">
        <f t="shared" si="9"/>
        <v>3.</v>
      </c>
      <c r="M18" s="60" t="str">
        <f t="shared" si="10"/>
        <v>9.</v>
      </c>
      <c r="N18" s="60" t="str">
        <f t="shared" si="11"/>
        <v>13</v>
      </c>
      <c r="O18" s="61" t="str">
        <f t="shared" si="12"/>
        <v>4</v>
      </c>
      <c r="P18" s="1"/>
      <c r="Q18" s="37" t="str">
        <f t="shared" ref="Q18:S18" si="72">H18</f>
        <v>12</v>
      </c>
      <c r="R18" s="37" t="str">
        <f t="shared" si="72"/>
        <v>2</v>
      </c>
      <c r="S18" s="37" t="str">
        <f t="shared" si="72"/>
        <v>1</v>
      </c>
      <c r="T18" s="37" t="str">
        <f t="shared" si="14"/>
        <v>10</v>
      </c>
      <c r="U18" s="37" t="str">
        <f t="shared" ref="U18:X18" si="73">IF(L18="1.","1",IF(L18="2.","2",IF(L18="3.","3",IF(L18="4.","4",IF(L18="5.","5",IF(L18="6.","6",IF(L18="7.","7",IF(L18="8.","8",IF(L18="9.","9",IF(L18="10.","10",IF(L18="11.","11",IF(L18="12.","12",IF(L18="13.","13",IF(L18="14.","14",IF(L18="15.","15",IF(L18="16.","16",IF(L18="17.","17",IF(L18="18.","18",IF(L18="19.","19",IF(L18="20.","20",L18))))))))))))))))))))</f>
        <v>3</v>
      </c>
      <c r="V18" s="37" t="str">
        <f t="shared" si="73"/>
        <v>9</v>
      </c>
      <c r="W18" s="37" t="str">
        <f t="shared" si="73"/>
        <v>13</v>
      </c>
      <c r="X18" s="37" t="str">
        <f t="shared" si="73"/>
        <v>4</v>
      </c>
      <c r="Y18" s="1"/>
      <c r="Z18" s="38">
        <v>14.0</v>
      </c>
      <c r="AA18" s="62">
        <f>COUNTIFS($Q$5:$X51,"14")</f>
        <v>15</v>
      </c>
      <c r="AB18" s="3"/>
      <c r="AC18" s="3"/>
      <c r="AD18" s="63" t="str">
        <f t="shared" si="16"/>
        <v/>
      </c>
      <c r="AE18" s="64" t="str">
        <f t="shared" si="37"/>
        <v/>
      </c>
      <c r="AF18" s="64" t="str">
        <f t="shared" si="17"/>
        <v>out</v>
      </c>
      <c r="AG18" s="65" t="str">
        <f t="shared" si="38"/>
        <v/>
      </c>
      <c r="AH18" s="40" t="str">
        <f t="shared" si="18"/>
        <v/>
      </c>
      <c r="AI18" s="42">
        <v>14.0</v>
      </c>
      <c r="AJ18" s="43">
        <f t="shared" ref="AJ18:AQ18" si="74">COUNTIFS(Q5:Q38,"14")</f>
        <v>2</v>
      </c>
      <c r="AK18" s="43">
        <f t="shared" si="74"/>
        <v>2</v>
      </c>
      <c r="AL18" s="43">
        <f t="shared" si="74"/>
        <v>1</v>
      </c>
      <c r="AM18" s="43">
        <f t="shared" si="74"/>
        <v>4</v>
      </c>
      <c r="AN18" s="43">
        <f t="shared" si="74"/>
        <v>3</v>
      </c>
      <c r="AO18" s="44">
        <f t="shared" si="74"/>
        <v>2</v>
      </c>
      <c r="AP18" s="44">
        <f t="shared" si="74"/>
        <v>1</v>
      </c>
      <c r="AQ18" s="44">
        <f t="shared" si="74"/>
        <v>0</v>
      </c>
      <c r="AR18" s="45">
        <v>14.0</v>
      </c>
      <c r="AS18" s="1"/>
      <c r="AT18" s="38">
        <v>14.0</v>
      </c>
      <c r="AU18" s="46">
        <f t="shared" si="20"/>
        <v>12</v>
      </c>
      <c r="AV18" s="47">
        <f t="shared" si="21"/>
        <v>3</v>
      </c>
      <c r="AW18" s="4"/>
      <c r="AX18" s="48">
        <f t="shared" si="40"/>
        <v>20</v>
      </c>
      <c r="AY18" s="48">
        <f t="shared" si="22"/>
        <v>16</v>
      </c>
      <c r="AZ18" s="48">
        <f t="shared" si="23"/>
        <v>6</v>
      </c>
      <c r="BA18" s="48">
        <f t="shared" si="24"/>
        <v>16</v>
      </c>
      <c r="BB18" s="48">
        <f t="shared" si="25"/>
        <v>6</v>
      </c>
      <c r="BC18" s="48">
        <f t="shared" si="26"/>
        <v>2</v>
      </c>
      <c r="BD18" s="48">
        <f t="shared" si="27"/>
        <v>1</v>
      </c>
      <c r="BE18" s="48">
        <f t="shared" si="28"/>
        <v>0</v>
      </c>
      <c r="BF18" s="49">
        <f t="shared" si="29"/>
        <v>67</v>
      </c>
      <c r="BG18" s="50">
        <v>14.0</v>
      </c>
      <c r="BH18" s="51" t="str">
        <f t="shared" si="41"/>
        <v/>
      </c>
      <c r="BI18" s="52" t="str">
        <f t="shared" si="30"/>
        <v/>
      </c>
      <c r="BJ18" s="53">
        <f t="shared" si="31"/>
        <v>14</v>
      </c>
      <c r="BK18" s="54" t="str">
        <f t="shared" si="32"/>
        <v/>
      </c>
      <c r="BL18" s="55" t="str">
        <f t="shared" si="33"/>
        <v/>
      </c>
      <c r="BM18" s="56" t="str">
        <f t="shared" si="34"/>
        <v/>
      </c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>
      <c r="A19" s="4"/>
      <c r="B19" s="29" t="s">
        <v>16</v>
      </c>
      <c r="C19" s="29" t="s">
        <v>55</v>
      </c>
      <c r="D19" s="30" t="s">
        <v>56</v>
      </c>
      <c r="E19" s="57"/>
      <c r="F19" s="58" t="str">
        <f t="shared" si="4"/>
        <v>2.1.10.12.14.3.6.13</v>
      </c>
      <c r="G19" s="1"/>
      <c r="H19" s="59" t="str">
        <f t="shared" si="5"/>
        <v>2</v>
      </c>
      <c r="I19" s="60" t="str">
        <f t="shared" si="6"/>
        <v>1</v>
      </c>
      <c r="J19" s="60" t="str">
        <f t="shared" si="7"/>
        <v>10</v>
      </c>
      <c r="K19" s="35" t="str">
        <f t="shared" si="8"/>
        <v>12</v>
      </c>
      <c r="L19" s="60" t="str">
        <f t="shared" si="9"/>
        <v>14</v>
      </c>
      <c r="M19" s="60" t="str">
        <f t="shared" si="10"/>
        <v>3.</v>
      </c>
      <c r="N19" s="60" t="str">
        <f t="shared" si="11"/>
        <v>6.</v>
      </c>
      <c r="O19" s="61" t="str">
        <f t="shared" si="12"/>
        <v>13</v>
      </c>
      <c r="P19" s="1"/>
      <c r="Q19" s="37" t="str">
        <f t="shared" ref="Q19:S19" si="75">H19</f>
        <v>2</v>
      </c>
      <c r="R19" s="37" t="str">
        <f t="shared" si="75"/>
        <v>1</v>
      </c>
      <c r="S19" s="37" t="str">
        <f t="shared" si="75"/>
        <v>10</v>
      </c>
      <c r="T19" s="37" t="str">
        <f t="shared" si="14"/>
        <v>12</v>
      </c>
      <c r="U19" s="37" t="str">
        <f t="shared" ref="U19:X19" si="76">IF(L19="1.","1",IF(L19="2.","2",IF(L19="3.","3",IF(L19="4.","4",IF(L19="5.","5",IF(L19="6.","6",IF(L19="7.","7",IF(L19="8.","8",IF(L19="9.","9",IF(L19="10.","10",IF(L19="11.","11",IF(L19="12.","12",IF(L19="13.","13",IF(L19="14.","14",IF(L19="15.","15",IF(L19="16.","16",IF(L19="17.","17",IF(L19="18.","18",IF(L19="19.","19",IF(L19="20.","20",L19))))))))))))))))))))</f>
        <v>14</v>
      </c>
      <c r="V19" s="37" t="str">
        <f t="shared" si="76"/>
        <v>3</v>
      </c>
      <c r="W19" s="37" t="str">
        <f t="shared" si="76"/>
        <v>6</v>
      </c>
      <c r="X19" s="37" t="str">
        <f t="shared" si="76"/>
        <v>13</v>
      </c>
      <c r="Y19" s="1"/>
      <c r="Z19" s="38">
        <v>15.0</v>
      </c>
      <c r="AA19" s="62">
        <f>COUNTIFS($Q$5:$X52,"15")</f>
        <v>6</v>
      </c>
      <c r="AB19" s="3"/>
      <c r="AC19" s="3"/>
      <c r="AD19" s="63" t="str">
        <f t="shared" si="16"/>
        <v/>
      </c>
      <c r="AE19" s="64" t="str">
        <f t="shared" si="37"/>
        <v/>
      </c>
      <c r="AF19" s="64" t="str">
        <f t="shared" si="17"/>
        <v/>
      </c>
      <c r="AG19" s="65" t="str">
        <f t="shared" si="38"/>
        <v>toc</v>
      </c>
      <c r="AH19" s="40" t="str">
        <f t="shared" si="18"/>
        <v/>
      </c>
      <c r="AI19" s="42">
        <v>15.0</v>
      </c>
      <c r="AJ19" s="43">
        <f t="shared" ref="AJ19:AQ19" si="77">COUNTIFS(Q5:Q38,"15")</f>
        <v>1</v>
      </c>
      <c r="AK19" s="43">
        <f t="shared" si="77"/>
        <v>0</v>
      </c>
      <c r="AL19" s="43">
        <f t="shared" si="77"/>
        <v>0</v>
      </c>
      <c r="AM19" s="43">
        <f t="shared" si="77"/>
        <v>1</v>
      </c>
      <c r="AN19" s="43">
        <f t="shared" si="77"/>
        <v>1</v>
      </c>
      <c r="AO19" s="44">
        <f t="shared" si="77"/>
        <v>0</v>
      </c>
      <c r="AP19" s="44">
        <f t="shared" si="77"/>
        <v>0</v>
      </c>
      <c r="AQ19" s="44">
        <f t="shared" si="77"/>
        <v>3</v>
      </c>
      <c r="AR19" s="45">
        <v>15.0</v>
      </c>
      <c r="AS19" s="1"/>
      <c r="AT19" s="38">
        <v>15.0</v>
      </c>
      <c r="AU19" s="46">
        <f t="shared" si="20"/>
        <v>3</v>
      </c>
      <c r="AV19" s="47">
        <f t="shared" si="21"/>
        <v>3</v>
      </c>
      <c r="AW19" s="4"/>
      <c r="AX19" s="48">
        <f t="shared" si="40"/>
        <v>10</v>
      </c>
      <c r="AY19" s="48">
        <f>AK19*AY15</f>
        <v>0</v>
      </c>
      <c r="AZ19" s="48">
        <f t="shared" si="23"/>
        <v>0</v>
      </c>
      <c r="BA19" s="48">
        <f t="shared" si="24"/>
        <v>4</v>
      </c>
      <c r="BB19" s="48">
        <f t="shared" si="25"/>
        <v>2</v>
      </c>
      <c r="BC19" s="48">
        <f t="shared" si="26"/>
        <v>0</v>
      </c>
      <c r="BD19" s="48">
        <f t="shared" si="27"/>
        <v>0</v>
      </c>
      <c r="BE19" s="48">
        <f t="shared" si="28"/>
        <v>3</v>
      </c>
      <c r="BF19" s="49">
        <f t="shared" si="29"/>
        <v>19</v>
      </c>
      <c r="BG19" s="50">
        <v>15.0</v>
      </c>
      <c r="BH19" s="51" t="str">
        <f t="shared" si="41"/>
        <v/>
      </c>
      <c r="BI19" s="52" t="str">
        <f t="shared" si="30"/>
        <v/>
      </c>
      <c r="BJ19" s="53" t="str">
        <f t="shared" si="31"/>
        <v/>
      </c>
      <c r="BK19" s="54">
        <f t="shared" si="32"/>
        <v>15</v>
      </c>
      <c r="BL19" s="55">
        <f t="shared" si="33"/>
        <v>15</v>
      </c>
      <c r="BM19" s="56" t="str">
        <f t="shared" si="34"/>
        <v/>
      </c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>
      <c r="A20" s="4"/>
      <c r="B20" s="29" t="s">
        <v>57</v>
      </c>
      <c r="C20" s="29" t="s">
        <v>58</v>
      </c>
      <c r="D20" s="30" t="s">
        <v>59</v>
      </c>
      <c r="E20" s="57"/>
      <c r="F20" s="58" t="str">
        <f t="shared" si="4"/>
        <v>2.1.12.14.13.10.3.9</v>
      </c>
      <c r="G20" s="1"/>
      <c r="H20" s="59" t="str">
        <f t="shared" si="5"/>
        <v>2</v>
      </c>
      <c r="I20" s="60" t="str">
        <f t="shared" si="6"/>
        <v>1</v>
      </c>
      <c r="J20" s="60" t="str">
        <f t="shared" si="7"/>
        <v>12</v>
      </c>
      <c r="K20" s="35" t="str">
        <f t="shared" si="8"/>
        <v>14</v>
      </c>
      <c r="L20" s="60" t="str">
        <f t="shared" si="9"/>
        <v>13</v>
      </c>
      <c r="M20" s="60" t="str">
        <f t="shared" si="10"/>
        <v>10</v>
      </c>
      <c r="N20" s="60" t="str">
        <f t="shared" si="11"/>
        <v>3.</v>
      </c>
      <c r="O20" s="61" t="str">
        <f t="shared" si="12"/>
        <v>9</v>
      </c>
      <c r="P20" s="1"/>
      <c r="Q20" s="37" t="str">
        <f t="shared" ref="Q20:S20" si="78">H20</f>
        <v>2</v>
      </c>
      <c r="R20" s="37" t="str">
        <f t="shared" si="78"/>
        <v>1</v>
      </c>
      <c r="S20" s="37" t="str">
        <f t="shared" si="78"/>
        <v>12</v>
      </c>
      <c r="T20" s="37" t="str">
        <f t="shared" si="14"/>
        <v>14</v>
      </c>
      <c r="U20" s="37" t="str">
        <f t="shared" ref="U20:X20" si="79">IF(L20="1.","1",IF(L20="2.","2",IF(L20="3.","3",IF(L20="4.","4",IF(L20="5.","5",IF(L20="6.","6",IF(L20="7.","7",IF(L20="8.","8",IF(L20="9.","9",IF(L20="10.","10",IF(L20="11.","11",IF(L20="12.","12",IF(L20="13.","13",IF(L20="14.","14",IF(L20="15.","15",IF(L20="16.","16",IF(L20="17.","17",IF(L20="18.","18",IF(L20="19.","19",IF(L20="20.","20",L20))))))))))))))))))))</f>
        <v>13</v>
      </c>
      <c r="V20" s="37" t="str">
        <f t="shared" si="79"/>
        <v>10</v>
      </c>
      <c r="W20" s="37" t="str">
        <f t="shared" si="79"/>
        <v>3</v>
      </c>
      <c r="X20" s="37" t="str">
        <f t="shared" si="79"/>
        <v>9</v>
      </c>
      <c r="Y20" s="1"/>
      <c r="Z20" s="38">
        <v>16.0</v>
      </c>
      <c r="AA20" s="62">
        <f>COUNTIFS($Q$5:$X53,"16")</f>
        <v>2</v>
      </c>
      <c r="AB20" s="3"/>
      <c r="AC20" s="3"/>
      <c r="AD20" s="63" t="str">
        <f t="shared" si="16"/>
        <v/>
      </c>
      <c r="AE20" s="64" t="str">
        <f t="shared" si="37"/>
        <v/>
      </c>
      <c r="AF20" s="64" t="str">
        <f t="shared" si="17"/>
        <v/>
      </c>
      <c r="AG20" s="65" t="str">
        <f t="shared" si="38"/>
        <v>toc</v>
      </c>
      <c r="AH20" s="40" t="str">
        <f t="shared" si="18"/>
        <v>toc</v>
      </c>
      <c r="AI20" s="42">
        <v>16.0</v>
      </c>
      <c r="AJ20" s="43">
        <f t="shared" ref="AJ20:AQ20" si="80">COUNTIFS(Q5:Q38,"16")</f>
        <v>1</v>
      </c>
      <c r="AK20" s="43">
        <f t="shared" si="80"/>
        <v>1</v>
      </c>
      <c r="AL20" s="43">
        <f t="shared" si="80"/>
        <v>0</v>
      </c>
      <c r="AM20" s="43">
        <f t="shared" si="80"/>
        <v>0</v>
      </c>
      <c r="AN20" s="43">
        <f t="shared" si="80"/>
        <v>0</v>
      </c>
      <c r="AO20" s="44">
        <f t="shared" si="80"/>
        <v>0</v>
      </c>
      <c r="AP20" s="44">
        <f t="shared" si="80"/>
        <v>0</v>
      </c>
      <c r="AQ20" s="44">
        <f t="shared" si="80"/>
        <v>0</v>
      </c>
      <c r="AR20" s="45">
        <v>16.0</v>
      </c>
      <c r="AS20" s="1"/>
      <c r="AT20" s="38">
        <v>16.0</v>
      </c>
      <c r="AU20" s="46">
        <f t="shared" si="20"/>
        <v>2</v>
      </c>
      <c r="AV20" s="47">
        <f t="shared" si="21"/>
        <v>0</v>
      </c>
      <c r="AW20" s="4"/>
      <c r="AX20" s="48">
        <f t="shared" si="40"/>
        <v>10</v>
      </c>
      <c r="AY20" s="48">
        <f t="shared" ref="AY20:AY24" si="84">AK20*$AK$2</f>
        <v>8</v>
      </c>
      <c r="AZ20" s="48">
        <f t="shared" si="23"/>
        <v>0</v>
      </c>
      <c r="BA20" s="48">
        <f t="shared" si="24"/>
        <v>0</v>
      </c>
      <c r="BB20" s="48">
        <f t="shared" si="25"/>
        <v>0</v>
      </c>
      <c r="BC20" s="48">
        <f t="shared" si="26"/>
        <v>0</v>
      </c>
      <c r="BD20" s="48">
        <f t="shared" si="27"/>
        <v>0</v>
      </c>
      <c r="BE20" s="48">
        <f t="shared" si="28"/>
        <v>0</v>
      </c>
      <c r="BF20" s="49">
        <f t="shared" si="29"/>
        <v>18</v>
      </c>
      <c r="BG20" s="50">
        <v>16.0</v>
      </c>
      <c r="BH20" s="51" t="str">
        <f t="shared" si="41"/>
        <v/>
      </c>
      <c r="BI20" s="52" t="str">
        <f t="shared" si="30"/>
        <v/>
      </c>
      <c r="BJ20" s="53" t="str">
        <f t="shared" si="31"/>
        <v/>
      </c>
      <c r="BK20" s="54">
        <f t="shared" si="32"/>
        <v>16</v>
      </c>
      <c r="BL20" s="55">
        <f t="shared" si="33"/>
        <v>16</v>
      </c>
      <c r="BM20" s="56">
        <f t="shared" si="34"/>
        <v>16</v>
      </c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>
      <c r="A21" s="4"/>
      <c r="B21" s="29" t="s">
        <v>60</v>
      </c>
      <c r="C21" s="29" t="s">
        <v>61</v>
      </c>
      <c r="D21" s="30" t="s">
        <v>62</v>
      </c>
      <c r="E21" s="57"/>
      <c r="F21" s="58" t="str">
        <f t="shared" si="4"/>
        <v>1.2.10.12.7.14.6.9</v>
      </c>
      <c r="G21" s="1"/>
      <c r="H21" s="59" t="str">
        <f t="shared" si="5"/>
        <v>1</v>
      </c>
      <c r="I21" s="60" t="str">
        <f t="shared" si="6"/>
        <v>2</v>
      </c>
      <c r="J21" s="60" t="str">
        <f t="shared" si="7"/>
        <v>10</v>
      </c>
      <c r="K21" s="35" t="str">
        <f t="shared" si="8"/>
        <v>12</v>
      </c>
      <c r="L21" s="60" t="str">
        <f t="shared" si="9"/>
        <v>7.</v>
      </c>
      <c r="M21" s="60" t="str">
        <f t="shared" si="10"/>
        <v>14</v>
      </c>
      <c r="N21" s="60" t="str">
        <f t="shared" si="11"/>
        <v>6.</v>
      </c>
      <c r="O21" s="61" t="str">
        <f t="shared" si="12"/>
        <v>9</v>
      </c>
      <c r="P21" s="1"/>
      <c r="Q21" s="37" t="str">
        <f t="shared" ref="Q21:S21" si="81">H21</f>
        <v>1</v>
      </c>
      <c r="R21" s="37" t="str">
        <f t="shared" si="81"/>
        <v>2</v>
      </c>
      <c r="S21" s="37" t="str">
        <f t="shared" si="81"/>
        <v>10</v>
      </c>
      <c r="T21" s="37" t="str">
        <f t="shared" si="14"/>
        <v>12</v>
      </c>
      <c r="U21" s="37" t="str">
        <f t="shared" ref="U21:X21" si="82">IF(L21="1.","1",IF(L21="2.","2",IF(L21="3.","3",IF(L21="4.","4",IF(L21="5.","5",IF(L21="6.","6",IF(L21="7.","7",IF(L21="8.","8",IF(L21="9.","9",IF(L21="10.","10",IF(L21="11.","11",IF(L21="12.","12",IF(L21="13.","13",IF(L21="14.","14",IF(L21="15.","15",IF(L21="16.","16",IF(L21="17.","17",IF(L21="18.","18",IF(L21="19.","19",IF(L21="20.","20",L21))))))))))))))))))))</f>
        <v>7</v>
      </c>
      <c r="V21" s="37" t="str">
        <f t="shared" si="82"/>
        <v>14</v>
      </c>
      <c r="W21" s="37" t="str">
        <f t="shared" si="82"/>
        <v>6</v>
      </c>
      <c r="X21" s="37" t="str">
        <f t="shared" si="82"/>
        <v>9</v>
      </c>
      <c r="Y21" s="1"/>
      <c r="Z21" s="38">
        <v>17.0</v>
      </c>
      <c r="AA21" s="62">
        <f>COUNTIFS($Q$5:$X54,"17")</f>
        <v>0</v>
      </c>
      <c r="AB21" s="3"/>
      <c r="AC21" s="3"/>
      <c r="AD21" s="63" t="str">
        <f t="shared" si="16"/>
        <v/>
      </c>
      <c r="AE21" s="64" t="str">
        <f t="shared" si="37"/>
        <v/>
      </c>
      <c r="AF21" s="64" t="str">
        <f t="shared" si="17"/>
        <v/>
      </c>
      <c r="AG21" s="65" t="str">
        <f t="shared" si="38"/>
        <v>toc</v>
      </c>
      <c r="AH21" s="40" t="str">
        <f t="shared" si="18"/>
        <v/>
      </c>
      <c r="AI21" s="42">
        <v>17.0</v>
      </c>
      <c r="AJ21" s="43">
        <f t="shared" ref="AJ21:AQ21" si="83">COUNTIFS(Q5:Q38,"17")</f>
        <v>0</v>
      </c>
      <c r="AK21" s="43">
        <f t="shared" si="83"/>
        <v>0</v>
      </c>
      <c r="AL21" s="43">
        <f t="shared" si="83"/>
        <v>0</v>
      </c>
      <c r="AM21" s="43">
        <f t="shared" si="83"/>
        <v>0</v>
      </c>
      <c r="AN21" s="43">
        <f t="shared" si="83"/>
        <v>0</v>
      </c>
      <c r="AO21" s="44">
        <f t="shared" si="83"/>
        <v>0</v>
      </c>
      <c r="AP21" s="44">
        <f t="shared" si="83"/>
        <v>0</v>
      </c>
      <c r="AQ21" s="44">
        <f t="shared" si="83"/>
        <v>0</v>
      </c>
      <c r="AR21" s="45">
        <v>17.0</v>
      </c>
      <c r="AS21" s="1"/>
      <c r="AT21" s="38">
        <v>17.0</v>
      </c>
      <c r="AU21" s="46">
        <f t="shared" si="20"/>
        <v>0</v>
      </c>
      <c r="AV21" s="47">
        <f t="shared" si="21"/>
        <v>0</v>
      </c>
      <c r="AW21" s="4"/>
      <c r="AX21" s="48">
        <f t="shared" si="40"/>
        <v>0</v>
      </c>
      <c r="AY21" s="48">
        <f t="shared" si="84"/>
        <v>0</v>
      </c>
      <c r="AZ21" s="48">
        <f t="shared" si="23"/>
        <v>0</v>
      </c>
      <c r="BA21" s="48">
        <f t="shared" si="24"/>
        <v>0</v>
      </c>
      <c r="BB21" s="48">
        <f t="shared" si="25"/>
        <v>0</v>
      </c>
      <c r="BC21" s="48">
        <f t="shared" si="26"/>
        <v>0</v>
      </c>
      <c r="BD21" s="48">
        <f t="shared" si="27"/>
        <v>0</v>
      </c>
      <c r="BE21" s="48">
        <f t="shared" si="28"/>
        <v>0</v>
      </c>
      <c r="BF21" s="49">
        <f t="shared" si="29"/>
        <v>0</v>
      </c>
      <c r="BG21" s="50">
        <v>17.0</v>
      </c>
      <c r="BH21" s="51" t="str">
        <f t="shared" si="41"/>
        <v/>
      </c>
      <c r="BI21" s="52" t="str">
        <f t="shared" si="30"/>
        <v/>
      </c>
      <c r="BJ21" s="53" t="str">
        <f t="shared" si="31"/>
        <v/>
      </c>
      <c r="BK21" s="54">
        <f t="shared" si="32"/>
        <v>17</v>
      </c>
      <c r="BL21" s="55" t="str">
        <f t="shared" si="33"/>
        <v/>
      </c>
      <c r="BM21" s="56" t="str">
        <f t="shared" si="34"/>
        <v/>
      </c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ht="15.75" customHeight="1">
      <c r="A22" s="4"/>
      <c r="B22" s="29" t="s">
        <v>63</v>
      </c>
      <c r="C22" s="29" t="s">
        <v>64</v>
      </c>
      <c r="D22" s="30" t="s">
        <v>65</v>
      </c>
      <c r="E22" s="57"/>
      <c r="F22" s="58" t="str">
        <f t="shared" si="4"/>
        <v>2.1.3.10.12.13.5.6</v>
      </c>
      <c r="G22" s="1"/>
      <c r="H22" s="59" t="str">
        <f t="shared" si="5"/>
        <v>2</v>
      </c>
      <c r="I22" s="60" t="str">
        <f t="shared" si="6"/>
        <v>1</v>
      </c>
      <c r="J22" s="60" t="str">
        <f t="shared" si="7"/>
        <v>3</v>
      </c>
      <c r="K22" s="35" t="str">
        <f t="shared" si="8"/>
        <v>10</v>
      </c>
      <c r="L22" s="60" t="str">
        <f t="shared" si="9"/>
        <v>12</v>
      </c>
      <c r="M22" s="60" t="str">
        <f t="shared" si="10"/>
        <v>13</v>
      </c>
      <c r="N22" s="60" t="str">
        <f t="shared" si="11"/>
        <v>5.</v>
      </c>
      <c r="O22" s="61" t="str">
        <f t="shared" si="12"/>
        <v>6</v>
      </c>
      <c r="P22" s="1"/>
      <c r="Q22" s="37" t="str">
        <f t="shared" ref="Q22:S22" si="85">H22</f>
        <v>2</v>
      </c>
      <c r="R22" s="37" t="str">
        <f t="shared" si="85"/>
        <v>1</v>
      </c>
      <c r="S22" s="37" t="str">
        <f t="shared" si="85"/>
        <v>3</v>
      </c>
      <c r="T22" s="37" t="str">
        <f t="shared" si="14"/>
        <v>10</v>
      </c>
      <c r="U22" s="37" t="str">
        <f t="shared" ref="U22:X22" si="86">IF(L22="1.","1",IF(L22="2.","2",IF(L22="3.","3",IF(L22="4.","4",IF(L22="5.","5",IF(L22="6.","6",IF(L22="7.","7",IF(L22="8.","8",IF(L22="9.","9",IF(L22="10.","10",IF(L22="11.","11",IF(L22="12.","12",IF(L22="13.","13",IF(L22="14.","14",IF(L22="15.","15",IF(L22="16.","16",IF(L22="17.","17",IF(L22="18.","18",IF(L22="19.","19",IF(L22="20.","20",L22))))))))))))))))))))</f>
        <v>12</v>
      </c>
      <c r="V22" s="37" t="str">
        <f t="shared" si="86"/>
        <v>13</v>
      </c>
      <c r="W22" s="37" t="str">
        <f t="shared" si="86"/>
        <v>5</v>
      </c>
      <c r="X22" s="37" t="str">
        <f t="shared" si="86"/>
        <v>6</v>
      </c>
      <c r="Y22" s="1"/>
      <c r="Z22" s="38">
        <v>18.0</v>
      </c>
      <c r="AA22" s="62">
        <f>COUNTIFS($Q$5:$X55,"18")</f>
        <v>0</v>
      </c>
      <c r="AB22" s="3"/>
      <c r="AC22" s="3"/>
      <c r="AD22" s="63" t="str">
        <f t="shared" si="16"/>
        <v/>
      </c>
      <c r="AE22" s="64" t="str">
        <f t="shared" si="37"/>
        <v/>
      </c>
      <c r="AF22" s="64" t="str">
        <f t="shared" si="17"/>
        <v/>
      </c>
      <c r="AG22" s="65" t="str">
        <f t="shared" si="38"/>
        <v>toc</v>
      </c>
      <c r="AH22" s="40" t="str">
        <f t="shared" si="18"/>
        <v/>
      </c>
      <c r="AI22" s="42">
        <v>18.0</v>
      </c>
      <c r="AJ22" s="43">
        <f t="shared" ref="AJ22:AQ22" si="87">COUNTIFS(Q5:Q38,"18")</f>
        <v>0</v>
      </c>
      <c r="AK22" s="43">
        <f t="shared" si="87"/>
        <v>0</v>
      </c>
      <c r="AL22" s="43">
        <f t="shared" si="87"/>
        <v>0</v>
      </c>
      <c r="AM22" s="43">
        <f t="shared" si="87"/>
        <v>0</v>
      </c>
      <c r="AN22" s="43">
        <f t="shared" si="87"/>
        <v>0</v>
      </c>
      <c r="AO22" s="44">
        <f t="shared" si="87"/>
        <v>0</v>
      </c>
      <c r="AP22" s="44">
        <f t="shared" si="87"/>
        <v>0</v>
      </c>
      <c r="AQ22" s="44">
        <f t="shared" si="87"/>
        <v>0</v>
      </c>
      <c r="AR22" s="45">
        <v>18.0</v>
      </c>
      <c r="AS22" s="1"/>
      <c r="AT22" s="38">
        <v>18.0</v>
      </c>
      <c r="AU22" s="46">
        <f t="shared" si="20"/>
        <v>0</v>
      </c>
      <c r="AV22" s="47">
        <f t="shared" si="21"/>
        <v>0</v>
      </c>
      <c r="AW22" s="4"/>
      <c r="AX22" s="48">
        <f t="shared" si="40"/>
        <v>0</v>
      </c>
      <c r="AY22" s="48">
        <f t="shared" si="84"/>
        <v>0</v>
      </c>
      <c r="AZ22" s="48">
        <f t="shared" si="23"/>
        <v>0</v>
      </c>
      <c r="BA22" s="48">
        <f t="shared" si="24"/>
        <v>0</v>
      </c>
      <c r="BB22" s="48">
        <f t="shared" si="25"/>
        <v>0</v>
      </c>
      <c r="BC22" s="48">
        <f t="shared" si="26"/>
        <v>0</v>
      </c>
      <c r="BD22" s="48">
        <f t="shared" si="27"/>
        <v>0</v>
      </c>
      <c r="BE22" s="48">
        <f t="shared" si="28"/>
        <v>0</v>
      </c>
      <c r="BF22" s="49">
        <f t="shared" si="29"/>
        <v>0</v>
      </c>
      <c r="BG22" s="50">
        <v>18.0</v>
      </c>
      <c r="BH22" s="51" t="str">
        <f t="shared" si="41"/>
        <v/>
      </c>
      <c r="BI22" s="52" t="str">
        <f t="shared" si="30"/>
        <v/>
      </c>
      <c r="BJ22" s="53" t="str">
        <f t="shared" si="31"/>
        <v/>
      </c>
      <c r="BK22" s="54">
        <f t="shared" si="32"/>
        <v>18</v>
      </c>
      <c r="BL22" s="55" t="str">
        <f t="shared" si="33"/>
        <v/>
      </c>
      <c r="BM22" s="56" t="str">
        <f t="shared" si="34"/>
        <v/>
      </c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ht="15.75" customHeight="1">
      <c r="A23" s="4"/>
      <c r="B23" s="29" t="s">
        <v>16</v>
      </c>
      <c r="C23" s="29" t="s">
        <v>66</v>
      </c>
      <c r="D23" s="30" t="s">
        <v>67</v>
      </c>
      <c r="E23" s="57"/>
      <c r="F23" s="58" t="str">
        <f t="shared" si="4"/>
        <v>2.14.10.12.1.3.6.13</v>
      </c>
      <c r="G23" s="1"/>
      <c r="H23" s="59" t="str">
        <f t="shared" si="5"/>
        <v>2</v>
      </c>
      <c r="I23" s="60" t="str">
        <f t="shared" si="6"/>
        <v>14</v>
      </c>
      <c r="J23" s="60" t="str">
        <f t="shared" si="7"/>
        <v>10</v>
      </c>
      <c r="K23" s="35" t="str">
        <f t="shared" si="8"/>
        <v>12</v>
      </c>
      <c r="L23" s="60" t="str">
        <f t="shared" si="9"/>
        <v>1.</v>
      </c>
      <c r="M23" s="60" t="str">
        <f t="shared" si="10"/>
        <v>3.</v>
      </c>
      <c r="N23" s="60" t="str">
        <f t="shared" si="11"/>
        <v>6.</v>
      </c>
      <c r="O23" s="61" t="str">
        <f t="shared" si="12"/>
        <v>13</v>
      </c>
      <c r="P23" s="1"/>
      <c r="Q23" s="37" t="str">
        <f t="shared" ref="Q23:S23" si="88">H23</f>
        <v>2</v>
      </c>
      <c r="R23" s="37" t="str">
        <f t="shared" si="88"/>
        <v>14</v>
      </c>
      <c r="S23" s="37" t="str">
        <f t="shared" si="88"/>
        <v>10</v>
      </c>
      <c r="T23" s="37" t="str">
        <f t="shared" si="14"/>
        <v>12</v>
      </c>
      <c r="U23" s="37" t="str">
        <f t="shared" ref="U23:X23" si="89">IF(L23="1.","1",IF(L23="2.","2",IF(L23="3.","3",IF(L23="4.","4",IF(L23="5.","5",IF(L23="6.","6",IF(L23="7.","7",IF(L23="8.","8",IF(L23="9.","9",IF(L23="10.","10",IF(L23="11.","11",IF(L23="12.","12",IF(L23="13.","13",IF(L23="14.","14",IF(L23="15.","15",IF(L23="16.","16",IF(L23="17.","17",IF(L23="18.","18",IF(L23="19.","19",IF(L23="20.","20",L23))))))))))))))))))))</f>
        <v>1</v>
      </c>
      <c r="V23" s="37" t="str">
        <f t="shared" si="89"/>
        <v>3</v>
      </c>
      <c r="W23" s="37" t="str">
        <f t="shared" si="89"/>
        <v>6</v>
      </c>
      <c r="X23" s="37" t="str">
        <f t="shared" si="89"/>
        <v>13</v>
      </c>
      <c r="Y23" s="1"/>
      <c r="Z23" s="38">
        <v>19.0</v>
      </c>
      <c r="AA23" s="62">
        <f>COUNTIFS($Q$5:$X56,"19")</f>
        <v>0</v>
      </c>
      <c r="AB23" s="3"/>
      <c r="AC23" s="3"/>
      <c r="AD23" s="63" t="str">
        <f t="shared" si="16"/>
        <v/>
      </c>
      <c r="AE23" s="64" t="str">
        <f t="shared" si="37"/>
        <v/>
      </c>
      <c r="AF23" s="64" t="str">
        <f t="shared" si="17"/>
        <v/>
      </c>
      <c r="AG23" s="65" t="str">
        <f t="shared" si="38"/>
        <v>toc</v>
      </c>
      <c r="AH23" s="40" t="str">
        <f t="shared" si="18"/>
        <v/>
      </c>
      <c r="AI23" s="42">
        <v>19.0</v>
      </c>
      <c r="AJ23" s="43">
        <f t="shared" ref="AJ23:AQ23" si="90">COUNTIFS(Q5:Q38,"19")</f>
        <v>0</v>
      </c>
      <c r="AK23" s="43">
        <f t="shared" si="90"/>
        <v>0</v>
      </c>
      <c r="AL23" s="43">
        <f t="shared" si="90"/>
        <v>0</v>
      </c>
      <c r="AM23" s="43">
        <f t="shared" si="90"/>
        <v>0</v>
      </c>
      <c r="AN23" s="43">
        <f t="shared" si="90"/>
        <v>0</v>
      </c>
      <c r="AO23" s="44">
        <f t="shared" si="90"/>
        <v>0</v>
      </c>
      <c r="AP23" s="44">
        <f t="shared" si="90"/>
        <v>0</v>
      </c>
      <c r="AQ23" s="44">
        <f t="shared" si="90"/>
        <v>0</v>
      </c>
      <c r="AR23" s="45">
        <v>19.0</v>
      </c>
      <c r="AS23" s="1"/>
      <c r="AT23" s="38">
        <v>19.0</v>
      </c>
      <c r="AU23" s="46">
        <f t="shared" si="20"/>
        <v>0</v>
      </c>
      <c r="AV23" s="47">
        <f t="shared" si="21"/>
        <v>0</v>
      </c>
      <c r="AW23" s="4"/>
      <c r="AX23" s="48">
        <f t="shared" si="40"/>
        <v>0</v>
      </c>
      <c r="AY23" s="48">
        <f t="shared" si="84"/>
        <v>0</v>
      </c>
      <c r="AZ23" s="48">
        <f t="shared" si="23"/>
        <v>0</v>
      </c>
      <c r="BA23" s="48">
        <f t="shared" si="24"/>
        <v>0</v>
      </c>
      <c r="BB23" s="48">
        <f t="shared" si="25"/>
        <v>0</v>
      </c>
      <c r="BC23" s="48">
        <f t="shared" si="26"/>
        <v>0</v>
      </c>
      <c r="BD23" s="48">
        <f t="shared" si="27"/>
        <v>0</v>
      </c>
      <c r="BE23" s="48">
        <f t="shared" si="28"/>
        <v>0</v>
      </c>
      <c r="BF23" s="49">
        <f t="shared" si="29"/>
        <v>0</v>
      </c>
      <c r="BG23" s="50">
        <v>19.0</v>
      </c>
      <c r="BH23" s="51" t="str">
        <f t="shared" si="41"/>
        <v/>
      </c>
      <c r="BI23" s="52" t="str">
        <f t="shared" si="30"/>
        <v/>
      </c>
      <c r="BJ23" s="53" t="str">
        <f t="shared" si="31"/>
        <v/>
      </c>
      <c r="BK23" s="54">
        <f t="shared" si="32"/>
        <v>19</v>
      </c>
      <c r="BL23" s="55" t="str">
        <f t="shared" si="33"/>
        <v/>
      </c>
      <c r="BM23" s="56" t="str">
        <f t="shared" si="34"/>
        <v/>
      </c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ht="15.75" customHeight="1">
      <c r="A24" s="4"/>
      <c r="B24" s="29"/>
      <c r="C24" s="29"/>
      <c r="D24" s="30"/>
      <c r="E24" s="57"/>
      <c r="F24" s="58" t="str">
        <f t="shared" si="4"/>
        <v/>
      </c>
      <c r="G24" s="1"/>
      <c r="H24" s="66" t="str">
        <f t="shared" si="5"/>
        <v/>
      </c>
      <c r="I24" s="67" t="str">
        <f t="shared" si="6"/>
        <v/>
      </c>
      <c r="J24" s="67" t="str">
        <f t="shared" si="7"/>
        <v/>
      </c>
      <c r="K24" s="68" t="str">
        <f t="shared" si="8"/>
        <v/>
      </c>
      <c r="L24" s="67" t="str">
        <f t="shared" si="9"/>
        <v/>
      </c>
      <c r="M24" s="67" t="str">
        <f t="shared" si="10"/>
        <v/>
      </c>
      <c r="N24" s="67" t="str">
        <f t="shared" si="11"/>
        <v/>
      </c>
      <c r="O24" s="69" t="str">
        <f t="shared" si="12"/>
        <v/>
      </c>
      <c r="P24" s="1"/>
      <c r="Q24" s="70" t="str">
        <f t="shared" ref="Q24:S24" si="91">H24</f>
        <v/>
      </c>
      <c r="R24" s="70" t="str">
        <f t="shared" si="91"/>
        <v/>
      </c>
      <c r="S24" s="70" t="str">
        <f t="shared" si="91"/>
        <v/>
      </c>
      <c r="T24" s="70" t="str">
        <f t="shared" si="14"/>
        <v/>
      </c>
      <c r="U24" s="70" t="str">
        <f t="shared" ref="U24:X24" si="92">IF(L24="1.","1",IF(L24="2.","2",IF(L24="3.","3",IF(L24="4.","4",IF(L24="5.","5",IF(L24="6.","6",IF(L24="7.","7",IF(L24="8.","8",IF(L24="9.","9",IF(L24="10.","10",IF(L24="11.","11",IF(L24="12.","12",IF(L24="13.","13",IF(L24="14.","14",IF(L24="15.","15",IF(L24="16.","16",IF(L24="17.","17",IF(L24="18.","18",IF(L24="19.","19",IF(L24="20.","20",L24))))))))))))))))))))</f>
        <v/>
      </c>
      <c r="V24" s="70" t="str">
        <f t="shared" si="92"/>
        <v/>
      </c>
      <c r="W24" s="70" t="str">
        <f t="shared" si="92"/>
        <v/>
      </c>
      <c r="X24" s="70" t="str">
        <f t="shared" si="92"/>
        <v/>
      </c>
      <c r="Y24" s="1"/>
      <c r="Z24" s="71">
        <v>20.0</v>
      </c>
      <c r="AA24" s="72">
        <f>COUNTIFS($Q$5:$X57,"20")</f>
        <v>0</v>
      </c>
      <c r="AB24" s="3"/>
      <c r="AC24" s="3"/>
      <c r="AD24" s="73" t="str">
        <f t="shared" si="16"/>
        <v/>
      </c>
      <c r="AE24" s="74" t="str">
        <f t="shared" si="37"/>
        <v/>
      </c>
      <c r="AF24" s="74" t="str">
        <f t="shared" si="17"/>
        <v/>
      </c>
      <c r="AG24" s="73" t="str">
        <f t="shared" si="38"/>
        <v>toc</v>
      </c>
      <c r="AH24" s="40" t="str">
        <f t="shared" si="18"/>
        <v/>
      </c>
      <c r="AI24" s="42">
        <v>20.0</v>
      </c>
      <c r="AJ24" s="43">
        <f t="shared" ref="AJ24:AQ24" si="93">COUNTIFS(Q5:Q38,"20")</f>
        <v>0</v>
      </c>
      <c r="AK24" s="43">
        <f t="shared" si="93"/>
        <v>0</v>
      </c>
      <c r="AL24" s="43">
        <f t="shared" si="93"/>
        <v>0</v>
      </c>
      <c r="AM24" s="43">
        <f t="shared" si="93"/>
        <v>0</v>
      </c>
      <c r="AN24" s="43">
        <f t="shared" si="93"/>
        <v>0</v>
      </c>
      <c r="AO24" s="44">
        <f t="shared" si="93"/>
        <v>0</v>
      </c>
      <c r="AP24" s="44">
        <f t="shared" si="93"/>
        <v>0</v>
      </c>
      <c r="AQ24" s="44">
        <f t="shared" si="93"/>
        <v>0</v>
      </c>
      <c r="AR24" s="45">
        <v>20.0</v>
      </c>
      <c r="AS24" s="1"/>
      <c r="AT24" s="71">
        <v>20.0</v>
      </c>
      <c r="AU24" s="46">
        <f t="shared" si="20"/>
        <v>0</v>
      </c>
      <c r="AV24" s="75">
        <f t="shared" si="21"/>
        <v>0</v>
      </c>
      <c r="AW24" s="4"/>
      <c r="AX24" s="48">
        <f t="shared" si="40"/>
        <v>0</v>
      </c>
      <c r="AY24" s="48">
        <f t="shared" si="84"/>
        <v>0</v>
      </c>
      <c r="AZ24" s="48">
        <f t="shared" si="23"/>
        <v>0</v>
      </c>
      <c r="BA24" s="48">
        <f t="shared" si="24"/>
        <v>0</v>
      </c>
      <c r="BB24" s="48">
        <f t="shared" si="25"/>
        <v>0</v>
      </c>
      <c r="BC24" s="48">
        <f t="shared" si="26"/>
        <v>0</v>
      </c>
      <c r="BD24" s="48">
        <f t="shared" si="27"/>
        <v>0</v>
      </c>
      <c r="BE24" s="48">
        <f t="shared" si="28"/>
        <v>0</v>
      </c>
      <c r="BF24" s="49">
        <f t="shared" si="29"/>
        <v>0</v>
      </c>
      <c r="BG24" s="50">
        <v>20.0</v>
      </c>
      <c r="BH24" s="51" t="str">
        <f t="shared" si="41"/>
        <v/>
      </c>
      <c r="BI24" s="52" t="str">
        <f t="shared" si="30"/>
        <v/>
      </c>
      <c r="BJ24" s="53" t="str">
        <f t="shared" si="31"/>
        <v/>
      </c>
      <c r="BK24" s="54">
        <f t="shared" si="32"/>
        <v>20</v>
      </c>
      <c r="BL24" s="55" t="str">
        <f t="shared" si="33"/>
        <v/>
      </c>
      <c r="BM24" s="56" t="str">
        <f t="shared" si="34"/>
        <v/>
      </c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ht="15.75" customHeight="1">
      <c r="A25" s="4"/>
      <c r="B25" s="76"/>
      <c r="C25" s="76"/>
      <c r="D25" s="77"/>
      <c r="E25" s="57"/>
      <c r="F25" s="58" t="str">
        <f t="shared" si="4"/>
        <v/>
      </c>
      <c r="G25" s="1"/>
      <c r="H25" s="66" t="str">
        <f t="shared" si="5"/>
        <v/>
      </c>
      <c r="I25" s="67" t="str">
        <f t="shared" si="6"/>
        <v/>
      </c>
      <c r="J25" s="67" t="str">
        <f t="shared" si="7"/>
        <v/>
      </c>
      <c r="K25" s="68" t="str">
        <f t="shared" si="8"/>
        <v/>
      </c>
      <c r="L25" s="67" t="str">
        <f t="shared" si="9"/>
        <v/>
      </c>
      <c r="M25" s="67" t="str">
        <f t="shared" si="10"/>
        <v/>
      </c>
      <c r="N25" s="67" t="str">
        <f t="shared" si="11"/>
        <v/>
      </c>
      <c r="O25" s="69" t="str">
        <f t="shared" si="12"/>
        <v/>
      </c>
      <c r="P25" s="1"/>
      <c r="Q25" s="70" t="str">
        <f t="shared" ref="Q25:S25" si="94">H25</f>
        <v/>
      </c>
      <c r="R25" s="70" t="str">
        <f t="shared" si="94"/>
        <v/>
      </c>
      <c r="S25" s="70" t="str">
        <f t="shared" si="94"/>
        <v/>
      </c>
      <c r="T25" s="70" t="str">
        <f t="shared" si="14"/>
        <v/>
      </c>
      <c r="U25" s="70" t="str">
        <f t="shared" ref="U25:X25" si="95">IF(L25="1.","1",IF(L25="2.","2",IF(L25="3.","3",IF(L25="4.","4",IF(L25="5.","5",IF(L25="6.","6",IF(L25="7.","7",IF(L25="8.","8",IF(L25="9.","9",IF(L25="10.","10",IF(L25="11.","11",IF(L25="12.","12",IF(L25="13.","13",IF(L25="14.","14",IF(L25="15.","15",IF(L25="16.","16",IF(L25="17.","17",IF(L25="18.","18",IF(L25="19.","19",IF(L25="20.","20",L25))))))))))))))))))))</f>
        <v/>
      </c>
      <c r="V25" s="70" t="str">
        <f t="shared" si="95"/>
        <v/>
      </c>
      <c r="W25" s="70" t="str">
        <f t="shared" si="95"/>
        <v/>
      </c>
      <c r="X25" s="70" t="str">
        <f t="shared" si="95"/>
        <v/>
      </c>
      <c r="Y25" s="1"/>
      <c r="Z25" s="2"/>
      <c r="AA25" s="1"/>
      <c r="AB25" s="3"/>
      <c r="AC25" s="3"/>
      <c r="AD25" s="3"/>
      <c r="AE25" s="3"/>
      <c r="AF25" s="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/>
      <c r="AU25" s="1"/>
      <c r="AV25" s="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ht="15.75" customHeight="1">
      <c r="A26" s="4"/>
      <c r="B26" s="76"/>
      <c r="C26" s="76"/>
      <c r="D26" s="77"/>
      <c r="E26" s="57"/>
      <c r="F26" s="58" t="str">
        <f t="shared" si="4"/>
        <v/>
      </c>
      <c r="G26" s="1"/>
      <c r="H26" s="66" t="str">
        <f t="shared" si="5"/>
        <v/>
      </c>
      <c r="I26" s="67" t="str">
        <f t="shared" si="6"/>
        <v/>
      </c>
      <c r="J26" s="67" t="str">
        <f t="shared" si="7"/>
        <v/>
      </c>
      <c r="K26" s="68" t="str">
        <f t="shared" si="8"/>
        <v/>
      </c>
      <c r="L26" s="67" t="str">
        <f t="shared" si="9"/>
        <v/>
      </c>
      <c r="M26" s="67" t="str">
        <f t="shared" si="10"/>
        <v/>
      </c>
      <c r="N26" s="67" t="str">
        <f t="shared" si="11"/>
        <v/>
      </c>
      <c r="O26" s="69" t="str">
        <f t="shared" si="12"/>
        <v/>
      </c>
      <c r="P26" s="1"/>
      <c r="Q26" s="70" t="str">
        <f t="shared" ref="Q26:S26" si="96">H26</f>
        <v/>
      </c>
      <c r="R26" s="70" t="str">
        <f t="shared" si="96"/>
        <v/>
      </c>
      <c r="S26" s="70" t="str">
        <f t="shared" si="96"/>
        <v/>
      </c>
      <c r="T26" s="70" t="str">
        <f t="shared" si="14"/>
        <v/>
      </c>
      <c r="U26" s="70" t="str">
        <f t="shared" ref="U26:X26" si="97">IF(L26="1.","1",IF(L26="2.","2",IF(L26="3.","3",IF(L26="4.","4",IF(L26="5.","5",IF(L26="6.","6",IF(L26="7.","7",IF(L26="8.","8",IF(L26="9.","9",IF(L26="10.","10",IF(L26="11.","11",IF(L26="12.","12",IF(L26="13.","13",IF(L26="14.","14",IF(L26="15.","15",IF(L26="16.","16",IF(L26="17.","17",IF(L26="18.","18",IF(L26="19.","19",IF(L26="20.","20",L26))))))))))))))))))))</f>
        <v/>
      </c>
      <c r="V26" s="70" t="str">
        <f t="shared" si="97"/>
        <v/>
      </c>
      <c r="W26" s="70" t="str">
        <f t="shared" si="97"/>
        <v/>
      </c>
      <c r="X26" s="70" t="str">
        <f t="shared" si="97"/>
        <v/>
      </c>
      <c r="Y26" s="1"/>
      <c r="Z26" s="2"/>
      <c r="AA26" s="1"/>
      <c r="AB26" s="3"/>
      <c r="AC26" s="3"/>
      <c r="AD26" s="3"/>
      <c r="AE26" s="3"/>
      <c r="AF26" s="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  <c r="AU26" s="1"/>
      <c r="AV26" s="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ht="15.75" customHeight="1">
      <c r="A27" s="4"/>
      <c r="B27" s="76"/>
      <c r="C27" s="76"/>
      <c r="D27" s="77"/>
      <c r="E27" s="57"/>
      <c r="F27" s="58" t="str">
        <f t="shared" si="4"/>
        <v/>
      </c>
      <c r="G27" s="1"/>
      <c r="H27" s="66" t="str">
        <f t="shared" si="5"/>
        <v/>
      </c>
      <c r="I27" s="67" t="str">
        <f t="shared" si="6"/>
        <v/>
      </c>
      <c r="J27" s="67" t="str">
        <f t="shared" si="7"/>
        <v/>
      </c>
      <c r="K27" s="68" t="str">
        <f t="shared" si="8"/>
        <v/>
      </c>
      <c r="L27" s="67" t="str">
        <f t="shared" si="9"/>
        <v/>
      </c>
      <c r="M27" s="67" t="str">
        <f t="shared" si="10"/>
        <v/>
      </c>
      <c r="N27" s="67" t="str">
        <f t="shared" si="11"/>
        <v/>
      </c>
      <c r="O27" s="69" t="str">
        <f t="shared" si="12"/>
        <v/>
      </c>
      <c r="P27" s="1"/>
      <c r="Q27" s="70" t="str">
        <f t="shared" ref="Q27:S27" si="98">H27</f>
        <v/>
      </c>
      <c r="R27" s="70" t="str">
        <f t="shared" si="98"/>
        <v/>
      </c>
      <c r="S27" s="70" t="str">
        <f t="shared" si="98"/>
        <v/>
      </c>
      <c r="T27" s="70" t="str">
        <f t="shared" si="14"/>
        <v/>
      </c>
      <c r="U27" s="70" t="str">
        <f t="shared" ref="U27:X27" si="99">IF(L27="1.","1",IF(L27="2.","2",IF(L27="3.","3",IF(L27="4.","4",IF(L27="5.","5",IF(L27="6.","6",IF(L27="7.","7",IF(L27="8.","8",IF(L27="9.","9",IF(L27="10.","10",IF(L27="11.","11",IF(L27="12.","12",IF(L27="13.","13",IF(L27="14.","14",IF(L27="15.","15",IF(L27="16.","16",IF(L27="17.","17",IF(L27="18.","18",IF(L27="19.","19",IF(L27="20.","20",L27))))))))))))))))))))</f>
        <v/>
      </c>
      <c r="V27" s="70" t="str">
        <f t="shared" si="99"/>
        <v/>
      </c>
      <c r="W27" s="70" t="str">
        <f t="shared" si="99"/>
        <v/>
      </c>
      <c r="X27" s="70" t="str">
        <f t="shared" si="99"/>
        <v/>
      </c>
      <c r="Y27" s="1"/>
      <c r="Z27" s="2"/>
      <c r="AA27" s="1"/>
      <c r="AB27" s="3"/>
      <c r="AC27" s="3"/>
      <c r="AD27" s="3"/>
      <c r="AE27" s="3"/>
      <c r="AF27" s="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  <c r="AU27" s="1"/>
      <c r="AV27" s="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ht="15.75" customHeight="1">
      <c r="A28" s="4"/>
      <c r="B28" s="76"/>
      <c r="C28" s="76"/>
      <c r="D28" s="77"/>
      <c r="E28" s="57"/>
      <c r="F28" s="58" t="str">
        <f t="shared" si="4"/>
        <v/>
      </c>
      <c r="G28" s="1"/>
      <c r="H28" s="66" t="str">
        <f t="shared" si="5"/>
        <v/>
      </c>
      <c r="I28" s="67" t="str">
        <f t="shared" si="6"/>
        <v/>
      </c>
      <c r="J28" s="67" t="str">
        <f t="shared" si="7"/>
        <v/>
      </c>
      <c r="K28" s="68" t="str">
        <f t="shared" si="8"/>
        <v/>
      </c>
      <c r="L28" s="67" t="str">
        <f t="shared" si="9"/>
        <v/>
      </c>
      <c r="M28" s="67" t="str">
        <f t="shared" si="10"/>
        <v/>
      </c>
      <c r="N28" s="67" t="str">
        <f t="shared" si="11"/>
        <v/>
      </c>
      <c r="O28" s="69" t="str">
        <f t="shared" si="12"/>
        <v/>
      </c>
      <c r="P28" s="1"/>
      <c r="Q28" s="70" t="str">
        <f t="shared" ref="Q28:S28" si="100">H28</f>
        <v/>
      </c>
      <c r="R28" s="70" t="str">
        <f t="shared" si="100"/>
        <v/>
      </c>
      <c r="S28" s="70" t="str">
        <f t="shared" si="100"/>
        <v/>
      </c>
      <c r="T28" s="70" t="str">
        <f t="shared" si="14"/>
        <v/>
      </c>
      <c r="U28" s="70" t="str">
        <f t="shared" ref="U28:X28" si="101">IF(L28="1.","1",IF(L28="2.","2",IF(L28="3.","3",IF(L28="4.","4",IF(L28="5.","5",IF(L28="6.","6",IF(L28="7.","7",IF(L28="8.","8",IF(L28="9.","9",IF(L28="10.","10",IF(L28="11.","11",IF(L28="12.","12",IF(L28="13.","13",IF(L28="14.","14",IF(L28="15.","15",IF(L28="16.","16",IF(L28="17.","17",IF(L28="18.","18",IF(L28="19.","19",IF(L28="20.","20",L28))))))))))))))))))))</f>
        <v/>
      </c>
      <c r="V28" s="70" t="str">
        <f t="shared" si="101"/>
        <v/>
      </c>
      <c r="W28" s="70" t="str">
        <f t="shared" si="101"/>
        <v/>
      </c>
      <c r="X28" s="70" t="str">
        <f t="shared" si="101"/>
        <v/>
      </c>
      <c r="Y28" s="1"/>
      <c r="Z28" s="2"/>
      <c r="AA28" s="1"/>
      <c r="AB28" s="3"/>
      <c r="AC28" s="3"/>
      <c r="AD28" s="3"/>
      <c r="AE28" s="3"/>
      <c r="AF28" s="3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1"/>
      <c r="AV28" s="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ht="15.75" customHeight="1">
      <c r="A29" s="4"/>
      <c r="B29" s="76"/>
      <c r="C29" s="76"/>
      <c r="D29" s="77"/>
      <c r="E29" s="57"/>
      <c r="F29" s="58" t="str">
        <f t="shared" si="4"/>
        <v/>
      </c>
      <c r="G29" s="1"/>
      <c r="H29" s="66" t="str">
        <f t="shared" si="5"/>
        <v/>
      </c>
      <c r="I29" s="67" t="str">
        <f t="shared" si="6"/>
        <v/>
      </c>
      <c r="J29" s="67" t="str">
        <f t="shared" si="7"/>
        <v/>
      </c>
      <c r="K29" s="68" t="str">
        <f t="shared" si="8"/>
        <v/>
      </c>
      <c r="L29" s="67" t="str">
        <f t="shared" si="9"/>
        <v/>
      </c>
      <c r="M29" s="67" t="str">
        <f t="shared" si="10"/>
        <v/>
      </c>
      <c r="N29" s="67" t="str">
        <f t="shared" si="11"/>
        <v/>
      </c>
      <c r="O29" s="69" t="str">
        <f t="shared" si="12"/>
        <v/>
      </c>
      <c r="P29" s="1"/>
      <c r="Q29" s="70" t="str">
        <f t="shared" ref="Q29:S29" si="102">H29</f>
        <v/>
      </c>
      <c r="R29" s="70" t="str">
        <f t="shared" si="102"/>
        <v/>
      </c>
      <c r="S29" s="70" t="str">
        <f t="shared" si="102"/>
        <v/>
      </c>
      <c r="T29" s="70" t="str">
        <f t="shared" si="14"/>
        <v/>
      </c>
      <c r="U29" s="70" t="str">
        <f t="shared" ref="U29:X29" si="103">IF(L29="1.","1",IF(L29="2.","2",IF(L29="3.","3",IF(L29="4.","4",IF(L29="5.","5",IF(L29="6.","6",IF(L29="7.","7",IF(L29="8.","8",IF(L29="9.","9",IF(L29="10.","10",IF(L29="11.","11",IF(L29="12.","12",IF(L29="13.","13",IF(L29="14.","14",IF(L29="15.","15",IF(L29="16.","16",IF(L29="17.","17",IF(L29="18.","18",IF(L29="19.","19",IF(L29="20.","20",L29))))))))))))))))))))</f>
        <v/>
      </c>
      <c r="V29" s="70" t="str">
        <f t="shared" si="103"/>
        <v/>
      </c>
      <c r="W29" s="70" t="str">
        <f t="shared" si="103"/>
        <v/>
      </c>
      <c r="X29" s="70" t="str">
        <f t="shared" si="103"/>
        <v/>
      </c>
      <c r="Y29" s="1"/>
      <c r="Z29" s="2"/>
      <c r="AA29" s="1"/>
      <c r="AB29" s="3"/>
      <c r="AC29" s="3"/>
      <c r="AD29" s="3"/>
      <c r="AE29" s="3"/>
      <c r="AF29" s="3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  <c r="AU29" s="1"/>
      <c r="AV29" s="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ht="15.75" customHeight="1">
      <c r="A30" s="4"/>
      <c r="B30" s="76"/>
      <c r="C30" s="76"/>
      <c r="D30" s="77"/>
      <c r="E30" s="57"/>
      <c r="F30" s="58" t="str">
        <f t="shared" si="4"/>
        <v/>
      </c>
      <c r="G30" s="1"/>
      <c r="H30" s="66" t="str">
        <f t="shared" si="5"/>
        <v/>
      </c>
      <c r="I30" s="67" t="str">
        <f t="shared" si="6"/>
        <v/>
      </c>
      <c r="J30" s="67" t="str">
        <f t="shared" si="7"/>
        <v/>
      </c>
      <c r="K30" s="68" t="str">
        <f t="shared" si="8"/>
        <v/>
      </c>
      <c r="L30" s="67" t="str">
        <f t="shared" si="9"/>
        <v/>
      </c>
      <c r="M30" s="67" t="str">
        <f t="shared" si="10"/>
        <v/>
      </c>
      <c r="N30" s="67" t="str">
        <f t="shared" si="11"/>
        <v/>
      </c>
      <c r="O30" s="69" t="str">
        <f t="shared" si="12"/>
        <v/>
      </c>
      <c r="P30" s="1"/>
      <c r="Q30" s="70" t="str">
        <f t="shared" ref="Q30:S30" si="104">H30</f>
        <v/>
      </c>
      <c r="R30" s="70" t="str">
        <f t="shared" si="104"/>
        <v/>
      </c>
      <c r="S30" s="70" t="str">
        <f t="shared" si="104"/>
        <v/>
      </c>
      <c r="T30" s="70" t="str">
        <f t="shared" si="14"/>
        <v/>
      </c>
      <c r="U30" s="70" t="str">
        <f t="shared" ref="U30:X30" si="105">IF(L30="1.","1",IF(L30="2.","2",IF(L30="3.","3",IF(L30="4.","4",IF(L30="5.","5",IF(L30="6.","6",IF(L30="7.","7",IF(L30="8.","8",IF(L30="9.","9",IF(L30="10.","10",IF(L30="11.","11",IF(L30="12.","12",IF(L30="13.","13",IF(L30="14.","14",IF(L30="15.","15",IF(L30="16.","16",IF(L30="17.","17",IF(L30="18.","18",IF(L30="19.","19",IF(L30="20.","20",L30))))))))))))))))))))</f>
        <v/>
      </c>
      <c r="V30" s="70" t="str">
        <f t="shared" si="105"/>
        <v/>
      </c>
      <c r="W30" s="70" t="str">
        <f t="shared" si="105"/>
        <v/>
      </c>
      <c r="X30" s="70" t="str">
        <f t="shared" si="105"/>
        <v/>
      </c>
      <c r="Y30" s="1"/>
      <c r="Z30" s="2"/>
      <c r="AA30" s="1"/>
      <c r="AB30" s="3"/>
      <c r="AC30" s="3"/>
      <c r="AD30" s="3"/>
      <c r="AE30" s="3"/>
      <c r="AF30" s="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  <c r="AU30" s="1"/>
      <c r="AV30" s="1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ht="15.75" customHeight="1">
      <c r="A31" s="4"/>
      <c r="B31" s="76"/>
      <c r="C31" s="76"/>
      <c r="D31" s="77"/>
      <c r="E31" s="57"/>
      <c r="F31" s="58" t="str">
        <f t="shared" si="4"/>
        <v/>
      </c>
      <c r="G31" s="1"/>
      <c r="H31" s="66" t="str">
        <f t="shared" si="5"/>
        <v/>
      </c>
      <c r="I31" s="67" t="str">
        <f t="shared" si="6"/>
        <v/>
      </c>
      <c r="J31" s="67" t="str">
        <f t="shared" si="7"/>
        <v/>
      </c>
      <c r="K31" s="68" t="str">
        <f t="shared" si="8"/>
        <v/>
      </c>
      <c r="L31" s="67" t="str">
        <f t="shared" si="9"/>
        <v/>
      </c>
      <c r="M31" s="67" t="str">
        <f t="shared" si="10"/>
        <v/>
      </c>
      <c r="N31" s="67" t="str">
        <f t="shared" si="11"/>
        <v/>
      </c>
      <c r="O31" s="69" t="str">
        <f t="shared" si="12"/>
        <v/>
      </c>
      <c r="P31" s="1"/>
      <c r="Q31" s="70" t="str">
        <f t="shared" ref="Q31:S31" si="106">H31</f>
        <v/>
      </c>
      <c r="R31" s="70" t="str">
        <f t="shared" si="106"/>
        <v/>
      </c>
      <c r="S31" s="70" t="str">
        <f t="shared" si="106"/>
        <v/>
      </c>
      <c r="T31" s="70" t="str">
        <f t="shared" si="14"/>
        <v/>
      </c>
      <c r="U31" s="70" t="str">
        <f t="shared" ref="U31:X31" si="107">IF(L31="1.","1",IF(L31="2.","2",IF(L31="3.","3",IF(L31="4.","4",IF(L31="5.","5",IF(L31="6.","6",IF(L31="7.","7",IF(L31="8.","8",IF(L31="9.","9",IF(L31="10.","10",IF(L31="11.","11",IF(L31="12.","12",IF(L31="13.","13",IF(L31="14.","14",IF(L31="15.","15",IF(L31="16.","16",IF(L31="17.","17",IF(L31="18.","18",IF(L31="19.","19",IF(L31="20.","20",L31))))))))))))))))))))</f>
        <v/>
      </c>
      <c r="V31" s="70" t="str">
        <f t="shared" si="107"/>
        <v/>
      </c>
      <c r="W31" s="70" t="str">
        <f t="shared" si="107"/>
        <v/>
      </c>
      <c r="X31" s="70" t="str">
        <f t="shared" si="107"/>
        <v/>
      </c>
      <c r="Y31" s="1"/>
      <c r="Z31" s="2"/>
      <c r="AA31" s="1"/>
      <c r="AB31" s="3"/>
      <c r="AC31" s="3"/>
      <c r="AD31" s="3"/>
      <c r="AE31" s="3"/>
      <c r="AF31" s="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  <c r="AU31" s="1"/>
      <c r="AV31" s="1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ht="15.75" customHeight="1">
      <c r="A32" s="4"/>
      <c r="B32" s="76"/>
      <c r="C32" s="76"/>
      <c r="D32" s="77"/>
      <c r="E32" s="57"/>
      <c r="F32" s="58" t="str">
        <f t="shared" si="4"/>
        <v/>
      </c>
      <c r="G32" s="1"/>
      <c r="H32" s="66" t="str">
        <f t="shared" si="5"/>
        <v/>
      </c>
      <c r="I32" s="67" t="str">
        <f t="shared" si="6"/>
        <v/>
      </c>
      <c r="J32" s="67" t="str">
        <f t="shared" si="7"/>
        <v/>
      </c>
      <c r="K32" s="68" t="str">
        <f t="shared" si="8"/>
        <v/>
      </c>
      <c r="L32" s="67" t="str">
        <f t="shared" si="9"/>
        <v/>
      </c>
      <c r="M32" s="67" t="str">
        <f t="shared" si="10"/>
        <v/>
      </c>
      <c r="N32" s="67" t="str">
        <f t="shared" si="11"/>
        <v/>
      </c>
      <c r="O32" s="69" t="str">
        <f t="shared" si="12"/>
        <v/>
      </c>
      <c r="P32" s="1"/>
      <c r="Q32" s="70" t="str">
        <f t="shared" ref="Q32:S32" si="108">H32</f>
        <v/>
      </c>
      <c r="R32" s="70" t="str">
        <f t="shared" si="108"/>
        <v/>
      </c>
      <c r="S32" s="70" t="str">
        <f t="shared" si="108"/>
        <v/>
      </c>
      <c r="T32" s="70" t="str">
        <f t="shared" si="14"/>
        <v/>
      </c>
      <c r="U32" s="70" t="str">
        <f t="shared" ref="U32:X32" si="109">IF(L32="1.","1",IF(L32="2.","2",IF(L32="3.","3",IF(L32="4.","4",IF(L32="5.","5",IF(L32="6.","6",IF(L32="7.","7",IF(L32="8.","8",IF(L32="9.","9",IF(L32="10.","10",IF(L32="11.","11",IF(L32="12.","12",IF(L32="13.","13",IF(L32="14.","14",IF(L32="15.","15",IF(L32="16.","16",IF(L32="17.","17",IF(L32="18.","18",IF(L32="19.","19",IF(L32="20.","20",L32))))))))))))))))))))</f>
        <v/>
      </c>
      <c r="V32" s="70" t="str">
        <f t="shared" si="109"/>
        <v/>
      </c>
      <c r="W32" s="70" t="str">
        <f t="shared" si="109"/>
        <v/>
      </c>
      <c r="X32" s="70" t="str">
        <f t="shared" si="109"/>
        <v/>
      </c>
      <c r="Y32" s="1"/>
      <c r="Z32" s="2"/>
      <c r="AA32" s="1"/>
      <c r="AB32" s="3"/>
      <c r="AC32" s="3"/>
      <c r="AD32" s="3"/>
      <c r="AE32" s="3"/>
      <c r="AF32" s="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"/>
      <c r="AU32" s="1"/>
      <c r="AV32" s="1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ht="15.75" customHeight="1">
      <c r="A33" s="4"/>
      <c r="B33" s="76"/>
      <c r="C33" s="76"/>
      <c r="D33" s="77"/>
      <c r="E33" s="57"/>
      <c r="F33" s="58" t="str">
        <f t="shared" si="4"/>
        <v/>
      </c>
      <c r="G33" s="1"/>
      <c r="H33" s="66" t="str">
        <f t="shared" si="5"/>
        <v/>
      </c>
      <c r="I33" s="67" t="str">
        <f t="shared" si="6"/>
        <v/>
      </c>
      <c r="J33" s="67" t="str">
        <f t="shared" si="7"/>
        <v/>
      </c>
      <c r="K33" s="68" t="str">
        <f t="shared" si="8"/>
        <v/>
      </c>
      <c r="L33" s="67" t="str">
        <f t="shared" si="9"/>
        <v/>
      </c>
      <c r="M33" s="67" t="str">
        <f t="shared" si="10"/>
        <v/>
      </c>
      <c r="N33" s="67" t="str">
        <f t="shared" si="11"/>
        <v/>
      </c>
      <c r="O33" s="69" t="str">
        <f t="shared" si="12"/>
        <v/>
      </c>
      <c r="P33" s="1"/>
      <c r="Q33" s="70" t="str">
        <f t="shared" ref="Q33:S33" si="110">H33</f>
        <v/>
      </c>
      <c r="R33" s="70" t="str">
        <f t="shared" si="110"/>
        <v/>
      </c>
      <c r="S33" s="70" t="str">
        <f t="shared" si="110"/>
        <v/>
      </c>
      <c r="T33" s="70" t="str">
        <f t="shared" si="14"/>
        <v/>
      </c>
      <c r="U33" s="70" t="str">
        <f t="shared" ref="U33:X33" si="111">IF(L33="1.","1",IF(L33="2.","2",IF(L33="3.","3",IF(L33="4.","4",IF(L33="5.","5",IF(L33="6.","6",IF(L33="7.","7",IF(L33="8.","8",IF(L33="9.","9",IF(L33="10.","10",IF(L33="11.","11",IF(L33="12.","12",IF(L33="13.","13",IF(L33="14.","14",IF(L33="15.","15",IF(L33="16.","16",IF(L33="17.","17",IF(L33="18.","18",IF(L33="19.","19",IF(L33="20.","20",L33))))))))))))))))))))</f>
        <v/>
      </c>
      <c r="V33" s="70" t="str">
        <f t="shared" si="111"/>
        <v/>
      </c>
      <c r="W33" s="70" t="str">
        <f t="shared" si="111"/>
        <v/>
      </c>
      <c r="X33" s="70" t="str">
        <f t="shared" si="111"/>
        <v/>
      </c>
      <c r="Y33" s="1"/>
      <c r="Z33" s="2"/>
      <c r="AA33" s="1"/>
      <c r="AB33" s="3"/>
      <c r="AC33" s="3"/>
      <c r="AD33" s="3"/>
      <c r="AE33" s="3"/>
      <c r="AF33" s="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"/>
      <c r="AU33" s="1"/>
      <c r="AV33" s="1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ht="15.75" customHeight="1">
      <c r="A34" s="4"/>
      <c r="B34" s="76"/>
      <c r="C34" s="76"/>
      <c r="D34" s="77"/>
      <c r="E34" s="57"/>
      <c r="F34" s="58" t="str">
        <f t="shared" si="4"/>
        <v/>
      </c>
      <c r="G34" s="1"/>
      <c r="H34" s="66" t="str">
        <f t="shared" si="5"/>
        <v/>
      </c>
      <c r="I34" s="67" t="str">
        <f t="shared" si="6"/>
        <v/>
      </c>
      <c r="J34" s="67" t="str">
        <f t="shared" si="7"/>
        <v/>
      </c>
      <c r="K34" s="68" t="str">
        <f t="shared" si="8"/>
        <v/>
      </c>
      <c r="L34" s="67" t="str">
        <f t="shared" si="9"/>
        <v/>
      </c>
      <c r="M34" s="67" t="str">
        <f t="shared" si="10"/>
        <v/>
      </c>
      <c r="N34" s="67" t="str">
        <f t="shared" si="11"/>
        <v/>
      </c>
      <c r="O34" s="69" t="str">
        <f t="shared" si="12"/>
        <v/>
      </c>
      <c r="P34" s="1"/>
      <c r="Q34" s="70" t="str">
        <f t="shared" ref="Q34:S34" si="112">H34</f>
        <v/>
      </c>
      <c r="R34" s="70" t="str">
        <f t="shared" si="112"/>
        <v/>
      </c>
      <c r="S34" s="70" t="str">
        <f t="shared" si="112"/>
        <v/>
      </c>
      <c r="T34" s="70" t="str">
        <f t="shared" si="14"/>
        <v/>
      </c>
      <c r="U34" s="70" t="str">
        <f t="shared" ref="U34:X34" si="113">IF(L34="1.","1",IF(L34="2.","2",IF(L34="3.","3",IF(L34="4.","4",IF(L34="5.","5",IF(L34="6.","6",IF(L34="7.","7",IF(L34="8.","8",IF(L34="9.","9",IF(L34="10.","10",IF(L34="11.","11",IF(L34="12.","12",IF(L34="13.","13",IF(L34="14.","14",IF(L34="15.","15",IF(L34="16.","16",IF(L34="17.","17",IF(L34="18.","18",IF(L34="19.","19",IF(L34="20.","20",L34))))))))))))))))))))</f>
        <v/>
      </c>
      <c r="V34" s="70" t="str">
        <f t="shared" si="113"/>
        <v/>
      </c>
      <c r="W34" s="70" t="str">
        <f t="shared" si="113"/>
        <v/>
      </c>
      <c r="X34" s="70" t="str">
        <f t="shared" si="113"/>
        <v/>
      </c>
      <c r="Y34" s="1"/>
      <c r="Z34" s="2"/>
      <c r="AA34" s="1"/>
      <c r="AB34" s="3"/>
      <c r="AC34" s="3"/>
      <c r="AD34" s="3"/>
      <c r="AE34" s="3"/>
      <c r="AF34" s="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2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ht="15.75" customHeight="1">
      <c r="A35" s="4"/>
      <c r="B35" s="76"/>
      <c r="C35" s="76"/>
      <c r="D35" s="77"/>
      <c r="E35" s="57"/>
      <c r="F35" s="58" t="str">
        <f t="shared" si="4"/>
        <v/>
      </c>
      <c r="G35" s="1"/>
      <c r="H35" s="66" t="str">
        <f t="shared" si="5"/>
        <v/>
      </c>
      <c r="I35" s="67" t="str">
        <f t="shared" si="6"/>
        <v/>
      </c>
      <c r="J35" s="67" t="str">
        <f t="shared" si="7"/>
        <v/>
      </c>
      <c r="K35" s="68" t="str">
        <f t="shared" si="8"/>
        <v/>
      </c>
      <c r="L35" s="67" t="str">
        <f t="shared" si="9"/>
        <v/>
      </c>
      <c r="M35" s="67" t="str">
        <f t="shared" si="10"/>
        <v/>
      </c>
      <c r="N35" s="67" t="str">
        <f t="shared" si="11"/>
        <v/>
      </c>
      <c r="O35" s="69" t="str">
        <f t="shared" si="12"/>
        <v/>
      </c>
      <c r="P35" s="1"/>
      <c r="Q35" s="70" t="str">
        <f t="shared" ref="Q35:S35" si="114">H35</f>
        <v/>
      </c>
      <c r="R35" s="70" t="str">
        <f t="shared" si="114"/>
        <v/>
      </c>
      <c r="S35" s="70" t="str">
        <f t="shared" si="114"/>
        <v/>
      </c>
      <c r="T35" s="70" t="str">
        <f t="shared" si="14"/>
        <v/>
      </c>
      <c r="U35" s="70" t="str">
        <f t="shared" ref="U35:X35" si="115">IF(L35="1.","1",IF(L35="2.","2",IF(L35="3.","3",IF(L35="4.","4",IF(L35="5.","5",IF(L35="6.","6",IF(L35="7.","7",IF(L35="8.","8",IF(L35="9.","9",IF(L35="10.","10",IF(L35="11.","11",IF(L35="12.","12",IF(L35="13.","13",IF(L35="14.","14",IF(L35="15.","15",IF(L35="16.","16",IF(L35="17.","17",IF(L35="18.","18",IF(L35="19.","19",IF(L35="20.","20",L35))))))))))))))))))))</f>
        <v/>
      </c>
      <c r="V35" s="70" t="str">
        <f t="shared" si="115"/>
        <v/>
      </c>
      <c r="W35" s="70" t="str">
        <f t="shared" si="115"/>
        <v/>
      </c>
      <c r="X35" s="70" t="str">
        <f t="shared" si="115"/>
        <v/>
      </c>
      <c r="Y35" s="1"/>
      <c r="Z35" s="2"/>
      <c r="AA35" s="1"/>
      <c r="AB35" s="3"/>
      <c r="AC35" s="3"/>
      <c r="AD35" s="3"/>
      <c r="AE35" s="3"/>
      <c r="AF35" s="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2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ht="15.75" customHeight="1">
      <c r="A36" s="4"/>
      <c r="B36" s="76"/>
      <c r="C36" s="76"/>
      <c r="D36" s="77"/>
      <c r="E36" s="57"/>
      <c r="F36" s="58" t="str">
        <f t="shared" si="4"/>
        <v/>
      </c>
      <c r="G36" s="1"/>
      <c r="H36" s="66" t="str">
        <f t="shared" si="5"/>
        <v/>
      </c>
      <c r="I36" s="67" t="str">
        <f t="shared" si="6"/>
        <v/>
      </c>
      <c r="J36" s="67" t="str">
        <f t="shared" si="7"/>
        <v/>
      </c>
      <c r="K36" s="68" t="str">
        <f t="shared" si="8"/>
        <v/>
      </c>
      <c r="L36" s="67" t="str">
        <f t="shared" si="9"/>
        <v/>
      </c>
      <c r="M36" s="67" t="str">
        <f t="shared" si="10"/>
        <v/>
      </c>
      <c r="N36" s="67" t="str">
        <f t="shared" si="11"/>
        <v/>
      </c>
      <c r="O36" s="69" t="str">
        <f t="shared" si="12"/>
        <v/>
      </c>
      <c r="P36" s="1"/>
      <c r="Q36" s="70" t="str">
        <f t="shared" ref="Q36:S36" si="116">H36</f>
        <v/>
      </c>
      <c r="R36" s="70" t="str">
        <f t="shared" si="116"/>
        <v/>
      </c>
      <c r="S36" s="70" t="str">
        <f t="shared" si="116"/>
        <v/>
      </c>
      <c r="T36" s="70" t="str">
        <f t="shared" si="14"/>
        <v/>
      </c>
      <c r="U36" s="70" t="str">
        <f t="shared" ref="U36:X36" si="117">IF(L36="1.","1",IF(L36="2.","2",IF(L36="3.","3",IF(L36="4.","4",IF(L36="5.","5",IF(L36="6.","6",IF(L36="7.","7",IF(L36="8.","8",IF(L36="9.","9",IF(L36="10.","10",IF(L36="11.","11",IF(L36="12.","12",IF(L36="13.","13",IF(L36="14.","14",IF(L36="15.","15",IF(L36="16.","16",IF(L36="17.","17",IF(L36="18.","18",IF(L36="19.","19",IF(L36="20.","20",L36))))))))))))))))))))</f>
        <v/>
      </c>
      <c r="V36" s="70" t="str">
        <f t="shared" si="117"/>
        <v/>
      </c>
      <c r="W36" s="70" t="str">
        <f t="shared" si="117"/>
        <v/>
      </c>
      <c r="X36" s="70" t="str">
        <f t="shared" si="117"/>
        <v/>
      </c>
      <c r="Y36" s="1"/>
      <c r="Z36" s="2"/>
      <c r="AA36" s="1"/>
      <c r="AB36" s="3"/>
      <c r="AC36" s="3"/>
      <c r="AD36" s="3"/>
      <c r="AE36" s="3"/>
      <c r="AF36" s="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ht="15.75" customHeight="1">
      <c r="A37" s="4"/>
      <c r="B37" s="76"/>
      <c r="C37" s="76"/>
      <c r="D37" s="77"/>
      <c r="E37" s="57"/>
      <c r="F37" s="58" t="str">
        <f t="shared" si="4"/>
        <v/>
      </c>
      <c r="G37" s="1"/>
      <c r="H37" s="66" t="str">
        <f t="shared" si="5"/>
        <v/>
      </c>
      <c r="I37" s="67" t="str">
        <f t="shared" si="6"/>
        <v/>
      </c>
      <c r="J37" s="67" t="str">
        <f t="shared" si="7"/>
        <v/>
      </c>
      <c r="K37" s="68" t="str">
        <f t="shared" si="8"/>
        <v/>
      </c>
      <c r="L37" s="67" t="str">
        <f t="shared" si="9"/>
        <v/>
      </c>
      <c r="M37" s="67" t="str">
        <f t="shared" si="10"/>
        <v/>
      </c>
      <c r="N37" s="67" t="str">
        <f t="shared" si="11"/>
        <v/>
      </c>
      <c r="O37" s="69" t="str">
        <f t="shared" si="12"/>
        <v/>
      </c>
      <c r="P37" s="1"/>
      <c r="Q37" s="70" t="str">
        <f t="shared" ref="Q37:S37" si="118">H37</f>
        <v/>
      </c>
      <c r="R37" s="70" t="str">
        <f t="shared" si="118"/>
        <v/>
      </c>
      <c r="S37" s="70" t="str">
        <f t="shared" si="118"/>
        <v/>
      </c>
      <c r="T37" s="70" t="str">
        <f t="shared" si="14"/>
        <v/>
      </c>
      <c r="U37" s="70" t="str">
        <f t="shared" ref="U37:X37" si="119">IF(L37="1.","1",IF(L37="2.","2",IF(L37="3.","3",IF(L37="4.","4",IF(L37="5.","5",IF(L37="6.","6",IF(L37="7.","7",IF(L37="8.","8",IF(L37="9.","9",IF(L37="10.","10",IF(L37="11.","11",IF(L37="12.","12",IF(L37="13.","13",IF(L37="14.","14",IF(L37="15.","15",IF(L37="16.","16",IF(L37="17.","17",IF(L37="18.","18",IF(L37="19.","19",IF(L37="20.","20",L37))))))))))))))))))))</f>
        <v/>
      </c>
      <c r="V37" s="70" t="str">
        <f t="shared" si="119"/>
        <v/>
      </c>
      <c r="W37" s="70" t="str">
        <f t="shared" si="119"/>
        <v/>
      </c>
      <c r="X37" s="70" t="str">
        <f t="shared" si="119"/>
        <v/>
      </c>
      <c r="Y37" s="1"/>
      <c r="Z37" s="2"/>
      <c r="AA37" s="1"/>
      <c r="AB37" s="3"/>
      <c r="AC37" s="3"/>
      <c r="AD37" s="3"/>
      <c r="AE37" s="3"/>
      <c r="AF37" s="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ht="15.75" customHeight="1">
      <c r="A38" s="4"/>
      <c r="B38" s="76"/>
      <c r="C38" s="76"/>
      <c r="D38" s="77"/>
      <c r="E38" s="78"/>
      <c r="F38" s="79" t="str">
        <f t="shared" si="4"/>
        <v/>
      </c>
      <c r="G38" s="1"/>
      <c r="H38" s="80" t="str">
        <f t="shared" si="5"/>
        <v/>
      </c>
      <c r="I38" s="81" t="str">
        <f t="shared" si="6"/>
        <v/>
      </c>
      <c r="J38" s="81" t="str">
        <f t="shared" si="7"/>
        <v/>
      </c>
      <c r="K38" s="68" t="str">
        <f t="shared" si="8"/>
        <v/>
      </c>
      <c r="L38" s="81" t="str">
        <f t="shared" si="9"/>
        <v/>
      </c>
      <c r="M38" s="81" t="str">
        <f t="shared" si="10"/>
        <v/>
      </c>
      <c r="N38" s="81" t="str">
        <f t="shared" si="11"/>
        <v/>
      </c>
      <c r="O38" s="82" t="str">
        <f t="shared" si="12"/>
        <v/>
      </c>
      <c r="P38" s="1"/>
      <c r="Q38" s="70" t="str">
        <f t="shared" ref="Q38:S38" si="120">H38</f>
        <v/>
      </c>
      <c r="R38" s="70" t="str">
        <f t="shared" si="120"/>
        <v/>
      </c>
      <c r="S38" s="70" t="str">
        <f t="shared" si="120"/>
        <v/>
      </c>
      <c r="T38" s="70" t="str">
        <f t="shared" si="14"/>
        <v/>
      </c>
      <c r="U38" s="70" t="str">
        <f t="shared" ref="U38:X38" si="121">IF(L38="1.","1",IF(L38="2.","2",IF(L38="3.","3",IF(L38="4.","4",IF(L38="5.","5",IF(L38="6.","6",IF(L38="7.","7",IF(L38="8.","8",IF(L38="9.","9",IF(L38="10.","10",IF(L38="11.","11",IF(L38="12.","12",IF(L38="13.","13",IF(L38="14.","14",IF(L38="15.","15",IF(L38="16.","16",IF(L38="17.","17",IF(L38="18.","18",IF(L38="19.","19",IF(L38="20.","20",L38))))))))))))))))))))</f>
        <v/>
      </c>
      <c r="V38" s="70" t="str">
        <f t="shared" si="121"/>
        <v/>
      </c>
      <c r="W38" s="70" t="str">
        <f t="shared" si="121"/>
        <v/>
      </c>
      <c r="X38" s="70" t="str">
        <f t="shared" si="121"/>
        <v/>
      </c>
      <c r="Y38" s="1"/>
      <c r="Z38" s="2"/>
      <c r="AA38" s="1"/>
      <c r="AB38" s="3"/>
      <c r="AC38" s="3"/>
      <c r="AD38" s="3"/>
      <c r="AE38" s="3"/>
      <c r="AF38" s="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2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1"/>
      <c r="AB39" s="3"/>
      <c r="AC39" s="3"/>
      <c r="AD39" s="3"/>
      <c r="AE39" s="3"/>
      <c r="AF39" s="3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  <c r="AA40" s="1"/>
      <c r="AB40" s="3"/>
      <c r="AC40" s="3"/>
      <c r="AD40" s="3"/>
      <c r="AE40" s="3"/>
      <c r="AF40" s="3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  <c r="AA41" s="1"/>
      <c r="AB41" s="3"/>
      <c r="AC41" s="3"/>
      <c r="AD41" s="3"/>
      <c r="AE41" s="3"/>
      <c r="AF41" s="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1"/>
      <c r="AB42" s="3"/>
      <c r="AC42" s="3"/>
      <c r="AD42" s="3"/>
      <c r="AE42" s="3"/>
      <c r="AF42" s="3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  <c r="AA43" s="1"/>
      <c r="AB43" s="3"/>
      <c r="AC43" s="3"/>
      <c r="AD43" s="3"/>
      <c r="AE43" s="3"/>
      <c r="AF43" s="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1"/>
      <c r="AB44" s="3"/>
      <c r="AC44" s="3"/>
      <c r="AD44" s="3"/>
      <c r="AE44" s="3"/>
      <c r="AF44" s="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2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1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2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  <c r="AA46" s="1"/>
      <c r="AB46" s="3"/>
      <c r="AC46" s="3"/>
      <c r="AD46" s="3"/>
      <c r="AE46" s="3"/>
      <c r="AF46" s="3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2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1"/>
      <c r="AB47" s="3"/>
      <c r="AC47" s="3"/>
      <c r="AD47" s="3"/>
      <c r="AE47" s="3"/>
      <c r="AF47" s="3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2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1"/>
      <c r="AB48" s="3"/>
      <c r="AC48" s="3"/>
      <c r="AD48" s="3"/>
      <c r="AE48" s="3"/>
      <c r="AF48" s="3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2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1"/>
      <c r="AB49" s="3"/>
      <c r="AC49" s="3"/>
      <c r="AD49" s="3"/>
      <c r="AE49" s="3"/>
      <c r="AF49" s="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2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A50" s="1"/>
      <c r="AB50" s="3"/>
      <c r="AC50" s="3"/>
      <c r="AD50" s="3"/>
      <c r="AE50" s="3"/>
      <c r="AF50" s="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2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A51" s="1"/>
      <c r="AB51" s="3"/>
      <c r="AC51" s="3"/>
      <c r="AD51" s="3"/>
      <c r="AE51" s="3"/>
      <c r="AF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  <c r="AA52" s="1"/>
      <c r="AB52" s="3"/>
      <c r="AC52" s="3"/>
      <c r="AD52" s="3"/>
      <c r="AE52" s="3"/>
      <c r="AF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  <c r="AA53" s="1"/>
      <c r="AB53" s="3"/>
      <c r="AC53" s="3"/>
      <c r="AD53" s="3"/>
      <c r="AE53" s="3"/>
      <c r="AF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  <c r="AA54" s="1"/>
      <c r="AB54" s="3"/>
      <c r="AC54" s="3"/>
      <c r="AD54" s="3"/>
      <c r="AE54" s="3"/>
      <c r="AF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2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  <c r="AA55" s="1"/>
      <c r="AB55" s="3"/>
      <c r="AC55" s="3"/>
      <c r="AD55" s="3"/>
      <c r="AE55" s="3"/>
      <c r="AF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  <c r="AA56" s="1"/>
      <c r="AB56" s="3"/>
      <c r="AC56" s="3"/>
      <c r="AD56" s="3"/>
      <c r="AE56" s="3"/>
      <c r="AF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  <c r="AA57" s="1"/>
      <c r="AB57" s="3"/>
      <c r="AC57" s="3"/>
      <c r="AD57" s="3"/>
      <c r="AE57" s="3"/>
      <c r="AF57" s="3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1"/>
      <c r="AB58" s="3"/>
      <c r="AC58" s="3"/>
      <c r="AD58" s="3"/>
      <c r="AE58" s="3"/>
      <c r="AF58" s="3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1"/>
      <c r="AB59" s="3"/>
      <c r="AC59" s="3"/>
      <c r="AD59" s="3"/>
      <c r="AE59" s="3"/>
      <c r="AF59" s="3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1"/>
      <c r="AB60" s="3"/>
      <c r="AC60" s="3"/>
      <c r="AD60" s="3"/>
      <c r="AE60" s="3"/>
      <c r="AF60" s="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  <c r="AA61" s="1"/>
      <c r="AB61" s="3"/>
      <c r="AC61" s="3"/>
      <c r="AD61" s="3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  <c r="AA62" s="1"/>
      <c r="AB62" s="3"/>
      <c r="AC62" s="3"/>
      <c r="AD62" s="3"/>
      <c r="AE62" s="3"/>
      <c r="AF62" s="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1"/>
      <c r="AB63" s="3"/>
      <c r="AC63" s="3"/>
      <c r="AD63" s="3"/>
      <c r="AE63" s="3"/>
      <c r="AF63" s="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1"/>
      <c r="AB64" s="3"/>
      <c r="AC64" s="3"/>
      <c r="AD64" s="3"/>
      <c r="AE64" s="3"/>
      <c r="AF64" s="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1"/>
      <c r="AB65" s="3"/>
      <c r="AC65" s="3"/>
      <c r="AD65" s="3"/>
      <c r="AE65" s="3"/>
      <c r="AF65" s="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3"/>
      <c r="AC66" s="3"/>
      <c r="AD66" s="3"/>
      <c r="AE66" s="3"/>
      <c r="AF66" s="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1"/>
      <c r="AB67" s="3"/>
      <c r="AC67" s="3"/>
      <c r="AD67" s="3"/>
      <c r="AE67" s="3"/>
      <c r="AF67" s="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1"/>
      <c r="AB68" s="3"/>
      <c r="AC68" s="3"/>
      <c r="AD68" s="3"/>
      <c r="AE68" s="3"/>
      <c r="AF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  <c r="AA69" s="1"/>
      <c r="AB69" s="3"/>
      <c r="AC69" s="3"/>
      <c r="AD69" s="3"/>
      <c r="AE69" s="3"/>
      <c r="AF69" s="3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1"/>
      <c r="AB70" s="3"/>
      <c r="AC70" s="3"/>
      <c r="AD70" s="3"/>
      <c r="AE70" s="3"/>
      <c r="AF70" s="3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1"/>
      <c r="AB71" s="3"/>
      <c r="AC71" s="3"/>
      <c r="AD71" s="3"/>
      <c r="AE71" s="3"/>
      <c r="AF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1"/>
      <c r="AB72" s="3"/>
      <c r="AC72" s="3"/>
      <c r="AD72" s="3"/>
      <c r="AE72" s="3"/>
      <c r="AF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1"/>
      <c r="AB73" s="3"/>
      <c r="AC73" s="3"/>
      <c r="AD73" s="3"/>
      <c r="AE73" s="3"/>
      <c r="AF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1"/>
      <c r="AB74" s="3"/>
      <c r="AC74" s="3"/>
      <c r="AD74" s="3"/>
      <c r="AE74" s="3"/>
      <c r="AF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1"/>
      <c r="AB75" s="3"/>
      <c r="AC75" s="3"/>
      <c r="AD75" s="3"/>
      <c r="AE75" s="3"/>
      <c r="AF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1"/>
      <c r="AB76" s="3"/>
      <c r="AC76" s="3"/>
      <c r="AD76" s="3"/>
      <c r="AE76" s="3"/>
      <c r="AF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1"/>
      <c r="AB77" s="3"/>
      <c r="AC77" s="3"/>
      <c r="AD77" s="3"/>
      <c r="AE77" s="3"/>
      <c r="AF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1"/>
      <c r="AB78" s="3"/>
      <c r="AC78" s="3"/>
      <c r="AD78" s="3"/>
      <c r="AE78" s="3"/>
      <c r="AF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3"/>
      <c r="AC79" s="3"/>
      <c r="AD79" s="3"/>
      <c r="AE79" s="3"/>
      <c r="AF79" s="3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1"/>
      <c r="AB80" s="3"/>
      <c r="AC80" s="3"/>
      <c r="AD80" s="3"/>
      <c r="AE80" s="3"/>
      <c r="AF80" s="3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1"/>
      <c r="AB81" s="3"/>
      <c r="AC81" s="3"/>
      <c r="AD81" s="3"/>
      <c r="AE81" s="3"/>
      <c r="AF81" s="3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3"/>
      <c r="AC82" s="3"/>
      <c r="AD82" s="3"/>
      <c r="AE82" s="3"/>
      <c r="AF82" s="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3"/>
      <c r="AC83" s="3"/>
      <c r="AD83" s="3"/>
      <c r="AE83" s="3"/>
      <c r="AF83" s="3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3"/>
      <c r="AC84" s="3"/>
      <c r="AD84" s="3"/>
      <c r="AE84" s="3"/>
      <c r="AF84" s="3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3"/>
      <c r="AC85" s="3"/>
      <c r="AD85" s="3"/>
      <c r="AE85" s="3"/>
      <c r="AF85" s="3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3"/>
      <c r="AC86" s="3"/>
      <c r="AD86" s="3"/>
      <c r="AE86" s="3"/>
      <c r="AF86" s="3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3"/>
      <c r="AC87" s="3"/>
      <c r="AD87" s="3"/>
      <c r="AE87" s="3"/>
      <c r="AF87" s="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3"/>
      <c r="AC88" s="3"/>
      <c r="AD88" s="3"/>
      <c r="AE88" s="3"/>
      <c r="AF88" s="3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3"/>
      <c r="AC89" s="3"/>
      <c r="AD89" s="3"/>
      <c r="AE89" s="3"/>
      <c r="AF89" s="3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3"/>
      <c r="AC90" s="3"/>
      <c r="AD90" s="3"/>
      <c r="AE90" s="3"/>
      <c r="AF90" s="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2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3"/>
      <c r="AC91" s="3"/>
      <c r="AD91" s="3"/>
      <c r="AE91" s="3"/>
      <c r="AF91" s="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2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A92" s="1"/>
      <c r="AB92" s="3"/>
      <c r="AC92" s="3"/>
      <c r="AD92" s="3"/>
      <c r="AE92" s="3"/>
      <c r="AF92" s="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2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  <c r="AA93" s="1"/>
      <c r="AB93" s="3"/>
      <c r="AC93" s="3"/>
      <c r="AD93" s="3"/>
      <c r="AE93" s="3"/>
      <c r="AF93" s="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  <c r="AA94" s="1"/>
      <c r="AB94" s="3"/>
      <c r="AC94" s="3"/>
      <c r="AD94" s="3"/>
      <c r="AE94" s="3"/>
      <c r="AF94" s="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1"/>
      <c r="AB95" s="3"/>
      <c r="AC95" s="3"/>
      <c r="AD95" s="3"/>
      <c r="AE95" s="3"/>
      <c r="AF95" s="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1"/>
      <c r="AB96" s="3"/>
      <c r="AC96" s="3"/>
      <c r="AD96" s="3"/>
      <c r="AE96" s="3"/>
      <c r="AF96" s="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1"/>
      <c r="AB97" s="3"/>
      <c r="AC97" s="3"/>
      <c r="AD97" s="3"/>
      <c r="AE97" s="3"/>
      <c r="AF97" s="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3"/>
      <c r="AC98" s="3"/>
      <c r="AD98" s="3"/>
      <c r="AE98" s="3"/>
      <c r="AF98" s="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  <c r="AA99" s="1"/>
      <c r="AB99" s="3"/>
      <c r="AC99" s="3"/>
      <c r="AD99" s="3"/>
      <c r="AE99" s="3"/>
      <c r="AF99" s="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  <c r="AA100" s="1"/>
      <c r="AB100" s="3"/>
      <c r="AC100" s="3"/>
      <c r="AD100" s="3"/>
      <c r="AE100" s="3"/>
      <c r="AF100" s="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1"/>
      <c r="AB101" s="3"/>
      <c r="AC101" s="3"/>
      <c r="AD101" s="3"/>
      <c r="AE101" s="3"/>
      <c r="AF101" s="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1"/>
      <c r="AB102" s="3"/>
      <c r="AC102" s="3"/>
      <c r="AD102" s="3"/>
      <c r="AE102" s="3"/>
      <c r="AF102" s="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1"/>
      <c r="AB103" s="3"/>
      <c r="AC103" s="3"/>
      <c r="AD103" s="3"/>
      <c r="AE103" s="3"/>
      <c r="AF103" s="3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1"/>
      <c r="AB104" s="3"/>
      <c r="AC104" s="3"/>
      <c r="AD104" s="3"/>
      <c r="AE104" s="3"/>
      <c r="AF104" s="3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3"/>
      <c r="AC105" s="3"/>
      <c r="AD105" s="3"/>
      <c r="AE105" s="3"/>
      <c r="AF105" s="3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2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3"/>
      <c r="AC106" s="3"/>
      <c r="AD106" s="3"/>
      <c r="AE106" s="3"/>
      <c r="AF106" s="3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2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3"/>
      <c r="AC107" s="3"/>
      <c r="AD107" s="3"/>
      <c r="AE107" s="3"/>
      <c r="AF107" s="3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2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3"/>
      <c r="AC108" s="3"/>
      <c r="AD108" s="3"/>
      <c r="AE108" s="3"/>
      <c r="AF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2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3"/>
      <c r="AC109" s="3"/>
      <c r="AD109" s="3"/>
      <c r="AE109" s="3"/>
      <c r="AF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2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1"/>
      <c r="AB110" s="3"/>
      <c r="AC110" s="3"/>
      <c r="AD110" s="3"/>
      <c r="AE110" s="3"/>
      <c r="AF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2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3"/>
      <c r="AC111" s="3"/>
      <c r="AD111" s="3"/>
      <c r="AE111" s="3"/>
      <c r="AF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2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3"/>
      <c r="AC112" s="3"/>
      <c r="AD112" s="3"/>
      <c r="AE112" s="3"/>
      <c r="AF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2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3"/>
      <c r="AC113" s="3"/>
      <c r="AD113" s="3"/>
      <c r="AE113" s="3"/>
      <c r="AF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1"/>
      <c r="AB114" s="3"/>
      <c r="AC114" s="3"/>
      <c r="AD114" s="3"/>
      <c r="AE114" s="3"/>
      <c r="AF114" s="3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2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  <c r="AA115" s="1"/>
      <c r="AB115" s="3"/>
      <c r="AC115" s="3"/>
      <c r="AD115" s="3"/>
      <c r="AE115" s="3"/>
      <c r="AF115" s="3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2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  <c r="AA116" s="1"/>
      <c r="AB116" s="3"/>
      <c r="AC116" s="3"/>
      <c r="AD116" s="3"/>
      <c r="AE116" s="3"/>
      <c r="AF116" s="3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2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  <c r="AA117" s="1"/>
      <c r="AB117" s="3"/>
      <c r="AC117" s="3"/>
      <c r="AD117" s="3"/>
      <c r="AE117" s="3"/>
      <c r="AF117" s="3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  <c r="AA118" s="1"/>
      <c r="AB118" s="3"/>
      <c r="AC118" s="3"/>
      <c r="AD118" s="3"/>
      <c r="AE118" s="3"/>
      <c r="AF118" s="3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2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1"/>
      <c r="AB119" s="3"/>
      <c r="AC119" s="3"/>
      <c r="AD119" s="3"/>
      <c r="AE119" s="3"/>
      <c r="AF119" s="3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2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1"/>
      <c r="AB120" s="3"/>
      <c r="AC120" s="3"/>
      <c r="AD120" s="3"/>
      <c r="AE120" s="3"/>
      <c r="AF120" s="3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2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1"/>
      <c r="AB121" s="3"/>
      <c r="AC121" s="3"/>
      <c r="AD121" s="3"/>
      <c r="AE121" s="3"/>
      <c r="AF121" s="3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2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1"/>
      <c r="AB122" s="3"/>
      <c r="AC122" s="3"/>
      <c r="AD122" s="3"/>
      <c r="AE122" s="3"/>
      <c r="AF122" s="3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2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1"/>
      <c r="AB123" s="3"/>
      <c r="AC123" s="3"/>
      <c r="AD123" s="3"/>
      <c r="AE123" s="3"/>
      <c r="AF123" s="3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2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1"/>
      <c r="AB124" s="3"/>
      <c r="AC124" s="3"/>
      <c r="AD124" s="3"/>
      <c r="AE124" s="3"/>
      <c r="AF124" s="3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2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  <c r="AA125" s="1"/>
      <c r="AB125" s="3"/>
      <c r="AC125" s="3"/>
      <c r="AD125" s="3"/>
      <c r="AE125" s="3"/>
      <c r="AF125" s="3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2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  <c r="AA126" s="1"/>
      <c r="AB126" s="3"/>
      <c r="AC126" s="3"/>
      <c r="AD126" s="3"/>
      <c r="AE126" s="3"/>
      <c r="AF126" s="3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2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1"/>
      <c r="AB127" s="3"/>
      <c r="AC127" s="3"/>
      <c r="AD127" s="3"/>
      <c r="AE127" s="3"/>
      <c r="AF127" s="3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2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1"/>
      <c r="AB128" s="3"/>
      <c r="AC128" s="3"/>
      <c r="AD128" s="3"/>
      <c r="AE128" s="3"/>
      <c r="AF128" s="3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2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  <c r="AA129" s="1"/>
      <c r="AB129" s="3"/>
      <c r="AC129" s="3"/>
      <c r="AD129" s="3"/>
      <c r="AE129" s="3"/>
      <c r="AF129" s="3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2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  <c r="AA130" s="1"/>
      <c r="AB130" s="3"/>
      <c r="AC130" s="3"/>
      <c r="AD130" s="3"/>
      <c r="AE130" s="3"/>
      <c r="AF130" s="3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2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  <c r="AA131" s="1"/>
      <c r="AB131" s="3"/>
      <c r="AC131" s="3"/>
      <c r="AD131" s="3"/>
      <c r="AE131" s="3"/>
      <c r="AF131" s="3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2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  <c r="AA132" s="1"/>
      <c r="AB132" s="3"/>
      <c r="AC132" s="3"/>
      <c r="AD132" s="3"/>
      <c r="AE132" s="3"/>
      <c r="AF132" s="3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2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  <c r="AA133" s="1"/>
      <c r="AB133" s="3"/>
      <c r="AC133" s="3"/>
      <c r="AD133" s="3"/>
      <c r="AE133" s="3"/>
      <c r="AF133" s="3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2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1"/>
      <c r="AB134" s="3"/>
      <c r="AC134" s="3"/>
      <c r="AD134" s="3"/>
      <c r="AE134" s="3"/>
      <c r="AF134" s="3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2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1"/>
      <c r="AB135" s="3"/>
      <c r="AC135" s="3"/>
      <c r="AD135" s="3"/>
      <c r="AE135" s="3"/>
      <c r="AF135" s="3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2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  <c r="AA136" s="1"/>
      <c r="AB136" s="3"/>
      <c r="AC136" s="3"/>
      <c r="AD136" s="3"/>
      <c r="AE136" s="3"/>
      <c r="AF136" s="3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2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  <c r="AA137" s="1"/>
      <c r="AB137" s="3"/>
      <c r="AC137" s="3"/>
      <c r="AD137" s="3"/>
      <c r="AE137" s="3"/>
      <c r="AF137" s="3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2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  <c r="AA138" s="1"/>
      <c r="AB138" s="3"/>
      <c r="AC138" s="3"/>
      <c r="AD138" s="3"/>
      <c r="AE138" s="3"/>
      <c r="AF138" s="3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2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  <c r="AA139" s="1"/>
      <c r="AB139" s="3"/>
      <c r="AC139" s="3"/>
      <c r="AD139" s="3"/>
      <c r="AE139" s="3"/>
      <c r="AF139" s="3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2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  <c r="AA140" s="1"/>
      <c r="AB140" s="3"/>
      <c r="AC140" s="3"/>
      <c r="AD140" s="3"/>
      <c r="AE140" s="3"/>
      <c r="AF140" s="3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2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  <c r="AA141" s="1"/>
      <c r="AB141" s="3"/>
      <c r="AC141" s="3"/>
      <c r="AD141" s="3"/>
      <c r="AE141" s="3"/>
      <c r="AF141" s="3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2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1"/>
      <c r="AB142" s="3"/>
      <c r="AC142" s="3"/>
      <c r="AD142" s="3"/>
      <c r="AE142" s="3"/>
      <c r="AF142" s="3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2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  <c r="AA143" s="1"/>
      <c r="AB143" s="3"/>
      <c r="AC143" s="3"/>
      <c r="AD143" s="3"/>
      <c r="AE143" s="3"/>
      <c r="AF143" s="3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2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  <c r="AA144" s="1"/>
      <c r="AB144" s="3"/>
      <c r="AC144" s="3"/>
      <c r="AD144" s="3"/>
      <c r="AE144" s="3"/>
      <c r="AF144" s="3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2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  <c r="AA145" s="1"/>
      <c r="AB145" s="3"/>
      <c r="AC145" s="3"/>
      <c r="AD145" s="3"/>
      <c r="AE145" s="3"/>
      <c r="AF145" s="3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2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  <c r="AA146" s="1"/>
      <c r="AB146" s="3"/>
      <c r="AC146" s="3"/>
      <c r="AD146" s="3"/>
      <c r="AE146" s="3"/>
      <c r="AF146" s="3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2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  <c r="AA147" s="1"/>
      <c r="AB147" s="3"/>
      <c r="AC147" s="3"/>
      <c r="AD147" s="3"/>
      <c r="AE147" s="3"/>
      <c r="AF147" s="3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2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  <c r="AA148" s="1"/>
      <c r="AB148" s="3"/>
      <c r="AC148" s="3"/>
      <c r="AD148" s="3"/>
      <c r="AE148" s="3"/>
      <c r="AF148" s="3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2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  <c r="AA149" s="1"/>
      <c r="AB149" s="3"/>
      <c r="AC149" s="3"/>
      <c r="AD149" s="3"/>
      <c r="AE149" s="3"/>
      <c r="AF149" s="3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2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1"/>
      <c r="AB150" s="3"/>
      <c r="AC150" s="3"/>
      <c r="AD150" s="3"/>
      <c r="AE150" s="3"/>
      <c r="AF150" s="3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2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1"/>
      <c r="AB151" s="3"/>
      <c r="AC151" s="3"/>
      <c r="AD151" s="3"/>
      <c r="AE151" s="3"/>
      <c r="AF151" s="3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2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  <c r="AA152" s="1"/>
      <c r="AB152" s="3"/>
      <c r="AC152" s="3"/>
      <c r="AD152" s="3"/>
      <c r="AE152" s="3"/>
      <c r="AF152" s="3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2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3"/>
      <c r="AC153" s="3"/>
      <c r="AD153" s="3"/>
      <c r="AE153" s="3"/>
      <c r="AF153" s="3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2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  <c r="AA154" s="1"/>
      <c r="AB154" s="3"/>
      <c r="AC154" s="3"/>
      <c r="AD154" s="3"/>
      <c r="AE154" s="3"/>
      <c r="AF154" s="3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2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  <c r="AA155" s="1"/>
      <c r="AB155" s="3"/>
      <c r="AC155" s="3"/>
      <c r="AD155" s="3"/>
      <c r="AE155" s="3"/>
      <c r="AF155" s="3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2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1"/>
      <c r="AB156" s="3"/>
      <c r="AC156" s="3"/>
      <c r="AD156" s="3"/>
      <c r="AE156" s="3"/>
      <c r="AF156" s="3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2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  <c r="AA157" s="1"/>
      <c r="AB157" s="3"/>
      <c r="AC157" s="3"/>
      <c r="AD157" s="3"/>
      <c r="AE157" s="3"/>
      <c r="AF157" s="3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  <c r="AA158" s="1"/>
      <c r="AB158" s="3"/>
      <c r="AC158" s="3"/>
      <c r="AD158" s="3"/>
      <c r="AE158" s="3"/>
      <c r="AF158" s="3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  <c r="AA159" s="1"/>
      <c r="AB159" s="3"/>
      <c r="AC159" s="3"/>
      <c r="AD159" s="3"/>
      <c r="AE159" s="3"/>
      <c r="AF159" s="3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3"/>
      <c r="AC160" s="3"/>
      <c r="AD160" s="3"/>
      <c r="AE160" s="3"/>
      <c r="AF160" s="3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1"/>
      <c r="AB161" s="3"/>
      <c r="AC161" s="3"/>
      <c r="AD161" s="3"/>
      <c r="AE161" s="3"/>
      <c r="AF161" s="3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  <c r="AA162" s="1"/>
      <c r="AB162" s="3"/>
      <c r="AC162" s="3"/>
      <c r="AD162" s="3"/>
      <c r="AE162" s="3"/>
      <c r="AF162" s="3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2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  <c r="AA163" s="1"/>
      <c r="AB163" s="3"/>
      <c r="AC163" s="3"/>
      <c r="AD163" s="3"/>
      <c r="AE163" s="3"/>
      <c r="AF163" s="3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2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3"/>
      <c r="AC164" s="3"/>
      <c r="AD164" s="3"/>
      <c r="AE164" s="3"/>
      <c r="AF164" s="3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2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1"/>
      <c r="AB165" s="3"/>
      <c r="AC165" s="3"/>
      <c r="AD165" s="3"/>
      <c r="AE165" s="3"/>
      <c r="AF165" s="3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2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1"/>
      <c r="AB166" s="3"/>
      <c r="AC166" s="3"/>
      <c r="AD166" s="3"/>
      <c r="AE166" s="3"/>
      <c r="AF166" s="3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2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1"/>
      <c r="AB167" s="3"/>
      <c r="AC167" s="3"/>
      <c r="AD167" s="3"/>
      <c r="AE167" s="3"/>
      <c r="AF167" s="3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2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  <c r="AA168" s="1"/>
      <c r="AB168" s="3"/>
      <c r="AC168" s="3"/>
      <c r="AD168" s="3"/>
      <c r="AE168" s="3"/>
      <c r="AF168" s="3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2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  <c r="AA169" s="1"/>
      <c r="AB169" s="3"/>
      <c r="AC169" s="3"/>
      <c r="AD169" s="3"/>
      <c r="AE169" s="3"/>
      <c r="AF169" s="3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2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  <c r="AA170" s="1"/>
      <c r="AB170" s="3"/>
      <c r="AC170" s="3"/>
      <c r="AD170" s="3"/>
      <c r="AE170" s="3"/>
      <c r="AF170" s="3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2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  <c r="AA171" s="1"/>
      <c r="AB171" s="3"/>
      <c r="AC171" s="3"/>
      <c r="AD171" s="3"/>
      <c r="AE171" s="3"/>
      <c r="AF171" s="3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2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  <c r="AA172" s="1"/>
      <c r="AB172" s="3"/>
      <c r="AC172" s="3"/>
      <c r="AD172" s="3"/>
      <c r="AE172" s="3"/>
      <c r="AF172" s="3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2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  <c r="AA173" s="1"/>
      <c r="AB173" s="3"/>
      <c r="AC173" s="3"/>
      <c r="AD173" s="3"/>
      <c r="AE173" s="3"/>
      <c r="AF173" s="3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2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  <c r="AA174" s="1"/>
      <c r="AB174" s="3"/>
      <c r="AC174" s="3"/>
      <c r="AD174" s="3"/>
      <c r="AE174" s="3"/>
      <c r="AF174" s="3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2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  <c r="AA175" s="1"/>
      <c r="AB175" s="3"/>
      <c r="AC175" s="3"/>
      <c r="AD175" s="3"/>
      <c r="AE175" s="3"/>
      <c r="AF175" s="3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2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  <c r="AA176" s="1"/>
      <c r="AB176" s="3"/>
      <c r="AC176" s="3"/>
      <c r="AD176" s="3"/>
      <c r="AE176" s="3"/>
      <c r="AF176" s="3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2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  <c r="AA177" s="1"/>
      <c r="AB177" s="3"/>
      <c r="AC177" s="3"/>
      <c r="AD177" s="3"/>
      <c r="AE177" s="3"/>
      <c r="AF177" s="3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2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  <c r="AA178" s="1"/>
      <c r="AB178" s="3"/>
      <c r="AC178" s="3"/>
      <c r="AD178" s="3"/>
      <c r="AE178" s="3"/>
      <c r="AF178" s="3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2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1"/>
      <c r="AB179" s="3"/>
      <c r="AC179" s="3"/>
      <c r="AD179" s="3"/>
      <c r="AE179" s="3"/>
      <c r="AF179" s="3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2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  <c r="AA180" s="1"/>
      <c r="AB180" s="3"/>
      <c r="AC180" s="3"/>
      <c r="AD180" s="3"/>
      <c r="AE180" s="3"/>
      <c r="AF180" s="3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2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  <c r="AA181" s="1"/>
      <c r="AB181" s="3"/>
      <c r="AC181" s="3"/>
      <c r="AD181" s="3"/>
      <c r="AE181" s="3"/>
      <c r="AF181" s="3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2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  <c r="AA182" s="1"/>
      <c r="AB182" s="3"/>
      <c r="AC182" s="3"/>
      <c r="AD182" s="3"/>
      <c r="AE182" s="3"/>
      <c r="AF182" s="3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2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  <c r="AA183" s="1"/>
      <c r="AB183" s="3"/>
      <c r="AC183" s="3"/>
      <c r="AD183" s="3"/>
      <c r="AE183" s="3"/>
      <c r="AF183" s="3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2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  <c r="AA184" s="1"/>
      <c r="AB184" s="3"/>
      <c r="AC184" s="3"/>
      <c r="AD184" s="3"/>
      <c r="AE184" s="3"/>
      <c r="AF184" s="3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2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  <c r="AA185" s="1"/>
      <c r="AB185" s="3"/>
      <c r="AC185" s="3"/>
      <c r="AD185" s="3"/>
      <c r="AE185" s="3"/>
      <c r="AF185" s="3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2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3"/>
      <c r="AC186" s="3"/>
      <c r="AD186" s="3"/>
      <c r="AE186" s="3"/>
      <c r="AF186" s="3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2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  <c r="AA187" s="1"/>
      <c r="AB187" s="3"/>
      <c r="AC187" s="3"/>
      <c r="AD187" s="3"/>
      <c r="AE187" s="3"/>
      <c r="AF187" s="3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2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  <c r="AA188" s="1"/>
      <c r="AB188" s="3"/>
      <c r="AC188" s="3"/>
      <c r="AD188" s="3"/>
      <c r="AE188" s="3"/>
      <c r="AF188" s="3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2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3"/>
      <c r="AC189" s="3"/>
      <c r="AD189" s="3"/>
      <c r="AE189" s="3"/>
      <c r="AF189" s="3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2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3"/>
      <c r="AC190" s="3"/>
      <c r="AD190" s="3"/>
      <c r="AE190" s="3"/>
      <c r="AF190" s="3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2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3"/>
      <c r="AC191" s="3"/>
      <c r="AD191" s="3"/>
      <c r="AE191" s="3"/>
      <c r="AF191" s="3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2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1"/>
      <c r="AB192" s="3"/>
      <c r="AC192" s="3"/>
      <c r="AD192" s="3"/>
      <c r="AE192" s="3"/>
      <c r="AF192" s="3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2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1"/>
      <c r="AB193" s="3"/>
      <c r="AC193" s="3"/>
      <c r="AD193" s="3"/>
      <c r="AE193" s="3"/>
      <c r="AF193" s="3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2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3"/>
      <c r="AC194" s="3"/>
      <c r="AD194" s="3"/>
      <c r="AE194" s="3"/>
      <c r="AF194" s="3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2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1"/>
      <c r="AB195" s="3"/>
      <c r="AC195" s="3"/>
      <c r="AD195" s="3"/>
      <c r="AE195" s="3"/>
      <c r="AF195" s="3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2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3"/>
      <c r="AC196" s="3"/>
      <c r="AD196" s="3"/>
      <c r="AE196" s="3"/>
      <c r="AF196" s="3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2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3"/>
      <c r="AC197" s="3"/>
      <c r="AD197" s="3"/>
      <c r="AE197" s="3"/>
      <c r="AF197" s="3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2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1"/>
      <c r="AB198" s="3"/>
      <c r="AC198" s="3"/>
      <c r="AD198" s="3"/>
      <c r="AE198" s="3"/>
      <c r="AF198" s="3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2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  <c r="AA199" s="1"/>
      <c r="AB199" s="3"/>
      <c r="AC199" s="3"/>
      <c r="AD199" s="3"/>
      <c r="AE199" s="3"/>
      <c r="AF199" s="3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2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  <c r="AA200" s="1"/>
      <c r="AB200" s="3"/>
      <c r="AC200" s="3"/>
      <c r="AD200" s="3"/>
      <c r="AE200" s="3"/>
      <c r="AF200" s="3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2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  <c r="AA201" s="1"/>
      <c r="AB201" s="3"/>
      <c r="AC201" s="3"/>
      <c r="AD201" s="3"/>
      <c r="AE201" s="3"/>
      <c r="AF201" s="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2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  <c r="AA202" s="1"/>
      <c r="AB202" s="3"/>
      <c r="AC202" s="3"/>
      <c r="AD202" s="3"/>
      <c r="AE202" s="3"/>
      <c r="AF202" s="3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2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  <c r="AA203" s="1"/>
      <c r="AB203" s="3"/>
      <c r="AC203" s="3"/>
      <c r="AD203" s="3"/>
      <c r="AE203" s="3"/>
      <c r="AF203" s="3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2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  <c r="AA204" s="1"/>
      <c r="AB204" s="3"/>
      <c r="AC204" s="3"/>
      <c r="AD204" s="3"/>
      <c r="AE204" s="3"/>
      <c r="AF204" s="3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2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  <c r="AA205" s="1"/>
      <c r="AB205" s="3"/>
      <c r="AC205" s="3"/>
      <c r="AD205" s="3"/>
      <c r="AE205" s="3"/>
      <c r="AF205" s="3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2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  <c r="AA206" s="1"/>
      <c r="AB206" s="3"/>
      <c r="AC206" s="3"/>
      <c r="AD206" s="3"/>
      <c r="AE206" s="3"/>
      <c r="AF206" s="3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2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  <c r="AA207" s="1"/>
      <c r="AB207" s="3"/>
      <c r="AC207" s="3"/>
      <c r="AD207" s="3"/>
      <c r="AE207" s="3"/>
      <c r="AF207" s="3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2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3"/>
      <c r="AC208" s="3"/>
      <c r="AD208" s="3"/>
      <c r="AE208" s="3"/>
      <c r="AF208" s="3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2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  <c r="AA209" s="1"/>
      <c r="AB209" s="3"/>
      <c r="AC209" s="3"/>
      <c r="AD209" s="3"/>
      <c r="AE209" s="3"/>
      <c r="AF209" s="3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2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1"/>
      <c r="AB210" s="3"/>
      <c r="AC210" s="3"/>
      <c r="AD210" s="3"/>
      <c r="AE210" s="3"/>
      <c r="AF210" s="3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2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  <c r="AA211" s="1"/>
      <c r="AB211" s="3"/>
      <c r="AC211" s="3"/>
      <c r="AD211" s="3"/>
      <c r="AE211" s="3"/>
      <c r="AF211" s="3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2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1"/>
      <c r="AB212" s="3"/>
      <c r="AC212" s="3"/>
      <c r="AD212" s="3"/>
      <c r="AE212" s="3"/>
      <c r="AF212" s="3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2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  <c r="AA213" s="1"/>
      <c r="AB213" s="3"/>
      <c r="AC213" s="3"/>
      <c r="AD213" s="3"/>
      <c r="AE213" s="3"/>
      <c r="AF213" s="3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2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  <c r="AA214" s="1"/>
      <c r="AB214" s="3"/>
      <c r="AC214" s="3"/>
      <c r="AD214" s="3"/>
      <c r="AE214" s="3"/>
      <c r="AF214" s="3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2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  <c r="AA215" s="1"/>
      <c r="AB215" s="3"/>
      <c r="AC215" s="3"/>
      <c r="AD215" s="3"/>
      <c r="AE215" s="3"/>
      <c r="AF215" s="3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2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  <c r="AA216" s="1"/>
      <c r="AB216" s="3"/>
      <c r="AC216" s="3"/>
      <c r="AD216" s="3"/>
      <c r="AE216" s="3"/>
      <c r="AF216" s="3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2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  <c r="AA217" s="1"/>
      <c r="AB217" s="3"/>
      <c r="AC217" s="3"/>
      <c r="AD217" s="3"/>
      <c r="AE217" s="3"/>
      <c r="AF217" s="3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2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  <c r="AA218" s="1"/>
      <c r="AB218" s="3"/>
      <c r="AC218" s="3"/>
      <c r="AD218" s="3"/>
      <c r="AE218" s="3"/>
      <c r="AF218" s="3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2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  <c r="AA219" s="1"/>
      <c r="AB219" s="3"/>
      <c r="AC219" s="3"/>
      <c r="AD219" s="3"/>
      <c r="AE219" s="3"/>
      <c r="AF219" s="3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2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  <c r="AA220" s="1"/>
      <c r="AB220" s="3"/>
      <c r="AC220" s="3"/>
      <c r="AD220" s="3"/>
      <c r="AE220" s="3"/>
      <c r="AF220" s="3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2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  <c r="AA221" s="1"/>
      <c r="AB221" s="3"/>
      <c r="AC221" s="3"/>
      <c r="AD221" s="3"/>
      <c r="AE221" s="3"/>
      <c r="AF221" s="3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2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  <c r="AA222" s="1"/>
      <c r="AB222" s="3"/>
      <c r="AC222" s="3"/>
      <c r="AD222" s="3"/>
      <c r="AE222" s="3"/>
      <c r="AF222" s="3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2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  <c r="AA223" s="1"/>
      <c r="AB223" s="3"/>
      <c r="AC223" s="3"/>
      <c r="AD223" s="3"/>
      <c r="AE223" s="3"/>
      <c r="AF223" s="3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2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  <c r="AA224" s="1"/>
      <c r="AB224" s="3"/>
      <c r="AC224" s="3"/>
      <c r="AD224" s="3"/>
      <c r="AE224" s="3"/>
      <c r="AF224" s="3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2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  <c r="AA225" s="1"/>
      <c r="AB225" s="3"/>
      <c r="AC225" s="3"/>
      <c r="AD225" s="3"/>
      <c r="AE225" s="3"/>
      <c r="AF225" s="3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2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  <c r="AA226" s="1"/>
      <c r="AB226" s="3"/>
      <c r="AC226" s="3"/>
      <c r="AD226" s="3"/>
      <c r="AE226" s="3"/>
      <c r="AF226" s="3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2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  <c r="AA227" s="1"/>
      <c r="AB227" s="3"/>
      <c r="AC227" s="3"/>
      <c r="AD227" s="3"/>
      <c r="AE227" s="3"/>
      <c r="AF227" s="3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2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  <c r="AA228" s="1"/>
      <c r="AB228" s="3"/>
      <c r="AC228" s="3"/>
      <c r="AD228" s="3"/>
      <c r="AE228" s="3"/>
      <c r="AF228" s="3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2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  <c r="AA229" s="1"/>
      <c r="AB229" s="3"/>
      <c r="AC229" s="3"/>
      <c r="AD229" s="3"/>
      <c r="AE229" s="3"/>
      <c r="AF229" s="3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2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  <c r="AA230" s="1"/>
      <c r="AB230" s="3"/>
      <c r="AC230" s="3"/>
      <c r="AD230" s="3"/>
      <c r="AE230" s="3"/>
      <c r="AF230" s="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2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  <c r="AA231" s="1"/>
      <c r="AB231" s="3"/>
      <c r="AC231" s="3"/>
      <c r="AD231" s="3"/>
      <c r="AE231" s="3"/>
      <c r="AF231" s="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2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  <c r="AA232" s="1"/>
      <c r="AB232" s="3"/>
      <c r="AC232" s="3"/>
      <c r="AD232" s="3"/>
      <c r="AE232" s="3"/>
      <c r="AF232" s="3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2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  <c r="AA233" s="1"/>
      <c r="AB233" s="3"/>
      <c r="AC233" s="3"/>
      <c r="AD233" s="3"/>
      <c r="AE233" s="3"/>
      <c r="AF233" s="3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2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  <c r="AA234" s="1"/>
      <c r="AB234" s="3"/>
      <c r="AC234" s="3"/>
      <c r="AD234" s="3"/>
      <c r="AE234" s="3"/>
      <c r="AF234" s="3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2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  <c r="AA235" s="1"/>
      <c r="AB235" s="3"/>
      <c r="AC235" s="3"/>
      <c r="AD235" s="3"/>
      <c r="AE235" s="3"/>
      <c r="AF235" s="3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2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  <c r="AA236" s="1"/>
      <c r="AB236" s="3"/>
      <c r="AC236" s="3"/>
      <c r="AD236" s="3"/>
      <c r="AE236" s="3"/>
      <c r="AF236" s="3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2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  <c r="AA237" s="1"/>
      <c r="AB237" s="3"/>
      <c r="AC237" s="3"/>
      <c r="AD237" s="3"/>
      <c r="AE237" s="3"/>
      <c r="AF237" s="3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2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  <c r="AA238" s="1"/>
      <c r="AB238" s="3"/>
      <c r="AC238" s="3"/>
      <c r="AD238" s="3"/>
      <c r="AE238" s="3"/>
      <c r="AF238" s="3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2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  <c r="AA239" s="1"/>
      <c r="AB239" s="3"/>
      <c r="AC239" s="3"/>
      <c r="AD239" s="3"/>
      <c r="AE239" s="3"/>
      <c r="AF239" s="3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2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  <c r="AA240" s="1"/>
      <c r="AB240" s="3"/>
      <c r="AC240" s="3"/>
      <c r="AD240" s="3"/>
      <c r="AE240" s="3"/>
      <c r="AF240" s="3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2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  <c r="AA241" s="1"/>
      <c r="AB241" s="3"/>
      <c r="AC241" s="3"/>
      <c r="AD241" s="3"/>
      <c r="AE241" s="3"/>
      <c r="AF241" s="3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2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3"/>
      <c r="AC242" s="3"/>
      <c r="AD242" s="3"/>
      <c r="AE242" s="3"/>
      <c r="AF242" s="3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2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  <c r="AA243" s="1"/>
      <c r="AB243" s="3"/>
      <c r="AC243" s="3"/>
      <c r="AD243" s="3"/>
      <c r="AE243" s="3"/>
      <c r="AF243" s="3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2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1"/>
      <c r="AB244" s="3"/>
      <c r="AC244" s="3"/>
      <c r="AD244" s="3"/>
      <c r="AE244" s="3"/>
      <c r="AF244" s="3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2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  <c r="AA245" s="1"/>
      <c r="AB245" s="3"/>
      <c r="AC245" s="3"/>
      <c r="AD245" s="3"/>
      <c r="AE245" s="3"/>
      <c r="AF245" s="3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2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  <c r="AA246" s="1"/>
      <c r="AB246" s="3"/>
      <c r="AC246" s="3"/>
      <c r="AD246" s="3"/>
      <c r="AE246" s="3"/>
      <c r="AF246" s="3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2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  <c r="AA247" s="1"/>
      <c r="AB247" s="3"/>
      <c r="AC247" s="3"/>
      <c r="AD247" s="3"/>
      <c r="AE247" s="3"/>
      <c r="AF247" s="3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2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  <c r="AA248" s="1"/>
      <c r="AB248" s="3"/>
      <c r="AC248" s="3"/>
      <c r="AD248" s="3"/>
      <c r="AE248" s="3"/>
      <c r="AF248" s="3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2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  <c r="AA249" s="1"/>
      <c r="AB249" s="3"/>
      <c r="AC249" s="3"/>
      <c r="AD249" s="3"/>
      <c r="AE249" s="3"/>
      <c r="AF249" s="3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2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  <c r="AA250" s="1"/>
      <c r="AB250" s="3"/>
      <c r="AC250" s="3"/>
      <c r="AD250" s="3"/>
      <c r="AE250" s="3"/>
      <c r="AF250" s="3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2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  <c r="AA251" s="1"/>
      <c r="AB251" s="3"/>
      <c r="AC251" s="3"/>
      <c r="AD251" s="3"/>
      <c r="AE251" s="3"/>
      <c r="AF251" s="3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2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  <c r="AA252" s="1"/>
      <c r="AB252" s="3"/>
      <c r="AC252" s="3"/>
      <c r="AD252" s="3"/>
      <c r="AE252" s="3"/>
      <c r="AF252" s="3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2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  <c r="AA253" s="1"/>
      <c r="AB253" s="3"/>
      <c r="AC253" s="3"/>
      <c r="AD253" s="3"/>
      <c r="AE253" s="3"/>
      <c r="AF253" s="3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2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  <c r="AA254" s="1"/>
      <c r="AB254" s="3"/>
      <c r="AC254" s="3"/>
      <c r="AD254" s="3"/>
      <c r="AE254" s="3"/>
      <c r="AF254" s="3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2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  <c r="AA255" s="1"/>
      <c r="AB255" s="3"/>
      <c r="AC255" s="3"/>
      <c r="AD255" s="3"/>
      <c r="AE255" s="3"/>
      <c r="AF255" s="3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2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  <c r="AA256" s="1"/>
      <c r="AB256" s="3"/>
      <c r="AC256" s="3"/>
      <c r="AD256" s="3"/>
      <c r="AE256" s="3"/>
      <c r="AF256" s="3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2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  <c r="AA257" s="1"/>
      <c r="AB257" s="3"/>
      <c r="AC257" s="3"/>
      <c r="AD257" s="3"/>
      <c r="AE257" s="3"/>
      <c r="AF257" s="3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2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  <c r="AA258" s="1"/>
      <c r="AB258" s="3"/>
      <c r="AC258" s="3"/>
      <c r="AD258" s="3"/>
      <c r="AE258" s="3"/>
      <c r="AF258" s="3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2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  <c r="AA259" s="1"/>
      <c r="AB259" s="3"/>
      <c r="AC259" s="3"/>
      <c r="AD259" s="3"/>
      <c r="AE259" s="3"/>
      <c r="AF259" s="3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2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  <c r="AA260" s="1"/>
      <c r="AB260" s="3"/>
      <c r="AC260" s="3"/>
      <c r="AD260" s="3"/>
      <c r="AE260" s="3"/>
      <c r="AF260" s="3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2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  <c r="AA261" s="1"/>
      <c r="AB261" s="3"/>
      <c r="AC261" s="3"/>
      <c r="AD261" s="3"/>
      <c r="AE261" s="3"/>
      <c r="AF261" s="3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2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  <c r="AA262" s="1"/>
      <c r="AB262" s="3"/>
      <c r="AC262" s="3"/>
      <c r="AD262" s="3"/>
      <c r="AE262" s="3"/>
      <c r="AF262" s="3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2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  <c r="AA263" s="1"/>
      <c r="AB263" s="3"/>
      <c r="AC263" s="3"/>
      <c r="AD263" s="3"/>
      <c r="AE263" s="3"/>
      <c r="AF263" s="3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2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  <c r="AA264" s="1"/>
      <c r="AB264" s="3"/>
      <c r="AC264" s="3"/>
      <c r="AD264" s="3"/>
      <c r="AE264" s="3"/>
      <c r="AF264" s="3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2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  <c r="AA265" s="1"/>
      <c r="AB265" s="3"/>
      <c r="AC265" s="3"/>
      <c r="AD265" s="3"/>
      <c r="AE265" s="3"/>
      <c r="AF265" s="3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2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  <c r="AA266" s="1"/>
      <c r="AB266" s="3"/>
      <c r="AC266" s="3"/>
      <c r="AD266" s="3"/>
      <c r="AE266" s="3"/>
      <c r="AF266" s="3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2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  <c r="AA267" s="1"/>
      <c r="AB267" s="3"/>
      <c r="AC267" s="3"/>
      <c r="AD267" s="3"/>
      <c r="AE267" s="3"/>
      <c r="AF267" s="3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2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  <c r="AA268" s="1"/>
      <c r="AB268" s="3"/>
      <c r="AC268" s="3"/>
      <c r="AD268" s="3"/>
      <c r="AE268" s="3"/>
      <c r="AF268" s="3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2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  <c r="AA269" s="1"/>
      <c r="AB269" s="3"/>
      <c r="AC269" s="3"/>
      <c r="AD269" s="3"/>
      <c r="AE269" s="3"/>
      <c r="AF269" s="3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2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  <c r="AA270" s="1"/>
      <c r="AB270" s="3"/>
      <c r="AC270" s="3"/>
      <c r="AD270" s="3"/>
      <c r="AE270" s="3"/>
      <c r="AF270" s="3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2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  <c r="AA271" s="1"/>
      <c r="AB271" s="3"/>
      <c r="AC271" s="3"/>
      <c r="AD271" s="3"/>
      <c r="AE271" s="3"/>
      <c r="AF271" s="3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2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3"/>
      <c r="AC272" s="3"/>
      <c r="AD272" s="3"/>
      <c r="AE272" s="3"/>
      <c r="AF272" s="3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2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  <c r="AA273" s="1"/>
      <c r="AB273" s="3"/>
      <c r="AC273" s="3"/>
      <c r="AD273" s="3"/>
      <c r="AE273" s="3"/>
      <c r="AF273" s="3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2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  <c r="AA274" s="1"/>
      <c r="AB274" s="3"/>
      <c r="AC274" s="3"/>
      <c r="AD274" s="3"/>
      <c r="AE274" s="3"/>
      <c r="AF274" s="3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2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  <c r="AA275" s="1"/>
      <c r="AB275" s="3"/>
      <c r="AC275" s="3"/>
      <c r="AD275" s="3"/>
      <c r="AE275" s="3"/>
      <c r="AF275" s="3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2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  <c r="AA276" s="1"/>
      <c r="AB276" s="3"/>
      <c r="AC276" s="3"/>
      <c r="AD276" s="3"/>
      <c r="AE276" s="3"/>
      <c r="AF276" s="3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2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  <c r="AA277" s="1"/>
      <c r="AB277" s="3"/>
      <c r="AC277" s="3"/>
      <c r="AD277" s="3"/>
      <c r="AE277" s="3"/>
      <c r="AF277" s="3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2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  <c r="AA278" s="1"/>
      <c r="AB278" s="3"/>
      <c r="AC278" s="3"/>
      <c r="AD278" s="3"/>
      <c r="AE278" s="3"/>
      <c r="AF278" s="3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2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  <c r="AA279" s="1"/>
      <c r="AB279" s="3"/>
      <c r="AC279" s="3"/>
      <c r="AD279" s="3"/>
      <c r="AE279" s="3"/>
      <c r="AF279" s="3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2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  <c r="AA280" s="1"/>
      <c r="AB280" s="3"/>
      <c r="AC280" s="3"/>
      <c r="AD280" s="3"/>
      <c r="AE280" s="3"/>
      <c r="AF280" s="3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2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  <c r="AA281" s="1"/>
      <c r="AB281" s="3"/>
      <c r="AC281" s="3"/>
      <c r="AD281" s="3"/>
      <c r="AE281" s="3"/>
      <c r="AF281" s="3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2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  <c r="AA282" s="1"/>
      <c r="AB282" s="3"/>
      <c r="AC282" s="3"/>
      <c r="AD282" s="3"/>
      <c r="AE282" s="3"/>
      <c r="AF282" s="3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2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  <c r="AA283" s="1"/>
      <c r="AB283" s="3"/>
      <c r="AC283" s="3"/>
      <c r="AD283" s="3"/>
      <c r="AE283" s="3"/>
      <c r="AF283" s="3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2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  <c r="AA284" s="1"/>
      <c r="AB284" s="3"/>
      <c r="AC284" s="3"/>
      <c r="AD284" s="3"/>
      <c r="AE284" s="3"/>
      <c r="AF284" s="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2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  <c r="AA285" s="1"/>
      <c r="AB285" s="3"/>
      <c r="AC285" s="3"/>
      <c r="AD285" s="3"/>
      <c r="AE285" s="3"/>
      <c r="AF285" s="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2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  <c r="AA286" s="1"/>
      <c r="AB286" s="3"/>
      <c r="AC286" s="3"/>
      <c r="AD286" s="3"/>
      <c r="AE286" s="3"/>
      <c r="AF286" s="3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2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1"/>
      <c r="AB287" s="3"/>
      <c r="AC287" s="3"/>
      <c r="AD287" s="3"/>
      <c r="AE287" s="3"/>
      <c r="AF287" s="3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2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"/>
      <c r="AA288" s="1"/>
      <c r="AB288" s="3"/>
      <c r="AC288" s="3"/>
      <c r="AD288" s="3"/>
      <c r="AE288" s="3"/>
      <c r="AF288" s="3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2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"/>
      <c r="AA289" s="1"/>
      <c r="AB289" s="3"/>
      <c r="AC289" s="3"/>
      <c r="AD289" s="3"/>
      <c r="AE289" s="3"/>
      <c r="AF289" s="3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2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"/>
      <c r="AA290" s="1"/>
      <c r="AB290" s="3"/>
      <c r="AC290" s="3"/>
      <c r="AD290" s="3"/>
      <c r="AE290" s="3"/>
      <c r="AF290" s="3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2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  <c r="AA291" s="1"/>
      <c r="AB291" s="3"/>
      <c r="AC291" s="3"/>
      <c r="AD291" s="3"/>
      <c r="AE291" s="3"/>
      <c r="AF291" s="3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2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  <c r="AA292" s="1"/>
      <c r="AB292" s="3"/>
      <c r="AC292" s="3"/>
      <c r="AD292" s="3"/>
      <c r="AE292" s="3"/>
      <c r="AF292" s="3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2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"/>
      <c r="AA293" s="1"/>
      <c r="AB293" s="3"/>
      <c r="AC293" s="3"/>
      <c r="AD293" s="3"/>
      <c r="AE293" s="3"/>
      <c r="AF293" s="3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2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  <c r="AA294" s="1"/>
      <c r="AB294" s="3"/>
      <c r="AC294" s="3"/>
      <c r="AD294" s="3"/>
      <c r="AE294" s="3"/>
      <c r="AF294" s="3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2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"/>
      <c r="AA295" s="1"/>
      <c r="AB295" s="3"/>
      <c r="AC295" s="3"/>
      <c r="AD295" s="3"/>
      <c r="AE295" s="3"/>
      <c r="AF295" s="3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2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  <c r="AA296" s="1"/>
      <c r="AB296" s="3"/>
      <c r="AC296" s="3"/>
      <c r="AD296" s="3"/>
      <c r="AE296" s="3"/>
      <c r="AF296" s="3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2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  <c r="AA297" s="1"/>
      <c r="AB297" s="3"/>
      <c r="AC297" s="3"/>
      <c r="AD297" s="3"/>
      <c r="AE297" s="3"/>
      <c r="AF297" s="3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2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  <c r="AA298" s="1"/>
      <c r="AB298" s="3"/>
      <c r="AC298" s="3"/>
      <c r="AD298" s="3"/>
      <c r="AE298" s="3"/>
      <c r="AF298" s="3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2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"/>
      <c r="AA299" s="1"/>
      <c r="AB299" s="3"/>
      <c r="AC299" s="3"/>
      <c r="AD299" s="3"/>
      <c r="AE299" s="3"/>
      <c r="AF299" s="3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2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  <c r="AA300" s="1"/>
      <c r="AB300" s="3"/>
      <c r="AC300" s="3"/>
      <c r="AD300" s="3"/>
      <c r="AE300" s="3"/>
      <c r="AF300" s="3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2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  <c r="AA301" s="1"/>
      <c r="AB301" s="3"/>
      <c r="AC301" s="3"/>
      <c r="AD301" s="3"/>
      <c r="AE301" s="3"/>
      <c r="AF301" s="3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2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  <c r="AA302" s="1"/>
      <c r="AB302" s="3"/>
      <c r="AC302" s="3"/>
      <c r="AD302" s="3"/>
      <c r="AE302" s="3"/>
      <c r="AF302" s="3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2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  <c r="AA303" s="1"/>
      <c r="AB303" s="3"/>
      <c r="AC303" s="3"/>
      <c r="AD303" s="3"/>
      <c r="AE303" s="3"/>
      <c r="AF303" s="3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2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"/>
      <c r="AA304" s="1"/>
      <c r="AB304" s="3"/>
      <c r="AC304" s="3"/>
      <c r="AD304" s="3"/>
      <c r="AE304" s="3"/>
      <c r="AF304" s="3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2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  <c r="AA305" s="1"/>
      <c r="AB305" s="3"/>
      <c r="AC305" s="3"/>
      <c r="AD305" s="3"/>
      <c r="AE305" s="3"/>
      <c r="AF305" s="3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2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"/>
      <c r="AA306" s="1"/>
      <c r="AB306" s="3"/>
      <c r="AC306" s="3"/>
      <c r="AD306" s="3"/>
      <c r="AE306" s="3"/>
      <c r="AF306" s="3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2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"/>
      <c r="AA307" s="1"/>
      <c r="AB307" s="3"/>
      <c r="AC307" s="3"/>
      <c r="AD307" s="3"/>
      <c r="AE307" s="3"/>
      <c r="AF307" s="3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2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  <c r="AA308" s="1"/>
      <c r="AB308" s="3"/>
      <c r="AC308" s="3"/>
      <c r="AD308" s="3"/>
      <c r="AE308" s="3"/>
      <c r="AF308" s="3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2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"/>
      <c r="AA309" s="1"/>
      <c r="AB309" s="3"/>
      <c r="AC309" s="3"/>
      <c r="AD309" s="3"/>
      <c r="AE309" s="3"/>
      <c r="AF309" s="3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2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  <c r="AA310" s="1"/>
      <c r="AB310" s="3"/>
      <c r="AC310" s="3"/>
      <c r="AD310" s="3"/>
      <c r="AE310" s="3"/>
      <c r="AF310" s="3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2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  <c r="AA311" s="1"/>
      <c r="AB311" s="3"/>
      <c r="AC311" s="3"/>
      <c r="AD311" s="3"/>
      <c r="AE311" s="3"/>
      <c r="AF311" s="3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2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"/>
      <c r="AA312" s="1"/>
      <c r="AB312" s="3"/>
      <c r="AC312" s="3"/>
      <c r="AD312" s="3"/>
      <c r="AE312" s="3"/>
      <c r="AF312" s="3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2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  <c r="AA313" s="1"/>
      <c r="AB313" s="3"/>
      <c r="AC313" s="3"/>
      <c r="AD313" s="3"/>
      <c r="AE313" s="3"/>
      <c r="AF313" s="3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2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"/>
      <c r="AA314" s="1"/>
      <c r="AB314" s="3"/>
      <c r="AC314" s="3"/>
      <c r="AD314" s="3"/>
      <c r="AE314" s="3"/>
      <c r="AF314" s="3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2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  <c r="AA315" s="1"/>
      <c r="AB315" s="3"/>
      <c r="AC315" s="3"/>
      <c r="AD315" s="3"/>
      <c r="AE315" s="3"/>
      <c r="AF315" s="3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2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"/>
      <c r="AA316" s="1"/>
      <c r="AB316" s="3"/>
      <c r="AC316" s="3"/>
      <c r="AD316" s="3"/>
      <c r="AE316" s="3"/>
      <c r="AF316" s="3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2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  <c r="AA317" s="1"/>
      <c r="AB317" s="3"/>
      <c r="AC317" s="3"/>
      <c r="AD317" s="3"/>
      <c r="AE317" s="3"/>
      <c r="AF317" s="3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2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  <c r="AA318" s="1"/>
      <c r="AB318" s="3"/>
      <c r="AC318" s="3"/>
      <c r="AD318" s="3"/>
      <c r="AE318" s="3"/>
      <c r="AF318" s="3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2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  <c r="AA319" s="1"/>
      <c r="AB319" s="3"/>
      <c r="AC319" s="3"/>
      <c r="AD319" s="3"/>
      <c r="AE319" s="3"/>
      <c r="AF319" s="3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2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"/>
      <c r="AA320" s="1"/>
      <c r="AB320" s="3"/>
      <c r="AC320" s="3"/>
      <c r="AD320" s="3"/>
      <c r="AE320" s="3"/>
      <c r="AF320" s="3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2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  <c r="AA321" s="1"/>
      <c r="AB321" s="3"/>
      <c r="AC321" s="3"/>
      <c r="AD321" s="3"/>
      <c r="AE321" s="3"/>
      <c r="AF321" s="3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2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  <c r="AA322" s="1"/>
      <c r="AB322" s="3"/>
      <c r="AC322" s="3"/>
      <c r="AD322" s="3"/>
      <c r="AE322" s="3"/>
      <c r="AF322" s="3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2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  <c r="AA323" s="1"/>
      <c r="AB323" s="3"/>
      <c r="AC323" s="3"/>
      <c r="AD323" s="3"/>
      <c r="AE323" s="3"/>
      <c r="AF323" s="3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2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  <c r="AA324" s="1"/>
      <c r="AB324" s="3"/>
      <c r="AC324" s="3"/>
      <c r="AD324" s="3"/>
      <c r="AE324" s="3"/>
      <c r="AF324" s="3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2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  <c r="AA325" s="1"/>
      <c r="AB325" s="3"/>
      <c r="AC325" s="3"/>
      <c r="AD325" s="3"/>
      <c r="AE325" s="3"/>
      <c r="AF325" s="3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2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  <c r="AA326" s="1"/>
      <c r="AB326" s="3"/>
      <c r="AC326" s="3"/>
      <c r="AD326" s="3"/>
      <c r="AE326" s="3"/>
      <c r="AF326" s="3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2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"/>
      <c r="AA327" s="1"/>
      <c r="AB327" s="3"/>
      <c r="AC327" s="3"/>
      <c r="AD327" s="3"/>
      <c r="AE327" s="3"/>
      <c r="AF327" s="3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2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  <c r="AA328" s="1"/>
      <c r="AB328" s="3"/>
      <c r="AC328" s="3"/>
      <c r="AD328" s="3"/>
      <c r="AE328" s="3"/>
      <c r="AF328" s="3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2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"/>
      <c r="AA329" s="1"/>
      <c r="AB329" s="3"/>
      <c r="AC329" s="3"/>
      <c r="AD329" s="3"/>
      <c r="AE329" s="3"/>
      <c r="AF329" s="3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2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"/>
      <c r="AA330" s="1"/>
      <c r="AB330" s="3"/>
      <c r="AC330" s="3"/>
      <c r="AD330" s="3"/>
      <c r="AE330" s="3"/>
      <c r="AF330" s="3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2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  <c r="AA331" s="1"/>
      <c r="AB331" s="3"/>
      <c r="AC331" s="3"/>
      <c r="AD331" s="3"/>
      <c r="AE331" s="3"/>
      <c r="AF331" s="3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2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"/>
      <c r="AA332" s="1"/>
      <c r="AB332" s="3"/>
      <c r="AC332" s="3"/>
      <c r="AD332" s="3"/>
      <c r="AE332" s="3"/>
      <c r="AF332" s="3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2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"/>
      <c r="AA333" s="1"/>
      <c r="AB333" s="3"/>
      <c r="AC333" s="3"/>
      <c r="AD333" s="3"/>
      <c r="AE333" s="3"/>
      <c r="AF333" s="3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2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"/>
      <c r="AA334" s="1"/>
      <c r="AB334" s="3"/>
      <c r="AC334" s="3"/>
      <c r="AD334" s="3"/>
      <c r="AE334" s="3"/>
      <c r="AF334" s="3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2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  <c r="AA335" s="1"/>
      <c r="AB335" s="3"/>
      <c r="AC335" s="3"/>
      <c r="AD335" s="3"/>
      <c r="AE335" s="3"/>
      <c r="AF335" s="3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2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"/>
      <c r="AA336" s="1"/>
      <c r="AB336" s="3"/>
      <c r="AC336" s="3"/>
      <c r="AD336" s="3"/>
      <c r="AE336" s="3"/>
      <c r="AF336" s="3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2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"/>
      <c r="AA337" s="1"/>
      <c r="AB337" s="3"/>
      <c r="AC337" s="3"/>
      <c r="AD337" s="3"/>
      <c r="AE337" s="3"/>
      <c r="AF337" s="3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2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"/>
      <c r="AA338" s="1"/>
      <c r="AB338" s="3"/>
      <c r="AC338" s="3"/>
      <c r="AD338" s="3"/>
      <c r="AE338" s="3"/>
      <c r="AF338" s="3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2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"/>
      <c r="AA339" s="1"/>
      <c r="AB339" s="3"/>
      <c r="AC339" s="3"/>
      <c r="AD339" s="3"/>
      <c r="AE339" s="3"/>
      <c r="AF339" s="3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2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"/>
      <c r="AA340" s="1"/>
      <c r="AB340" s="3"/>
      <c r="AC340" s="3"/>
      <c r="AD340" s="3"/>
      <c r="AE340" s="3"/>
      <c r="AF340" s="3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2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  <c r="AA341" s="1"/>
      <c r="AB341" s="3"/>
      <c r="AC341" s="3"/>
      <c r="AD341" s="3"/>
      <c r="AE341" s="3"/>
      <c r="AF341" s="3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2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  <c r="AA342" s="1"/>
      <c r="AB342" s="3"/>
      <c r="AC342" s="3"/>
      <c r="AD342" s="3"/>
      <c r="AE342" s="3"/>
      <c r="AF342" s="3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2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  <c r="AA343" s="1"/>
      <c r="AB343" s="3"/>
      <c r="AC343" s="3"/>
      <c r="AD343" s="3"/>
      <c r="AE343" s="3"/>
      <c r="AF343" s="3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2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  <c r="AA344" s="1"/>
      <c r="AB344" s="3"/>
      <c r="AC344" s="3"/>
      <c r="AD344" s="3"/>
      <c r="AE344" s="3"/>
      <c r="AF344" s="3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2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  <c r="AA345" s="1"/>
      <c r="AB345" s="3"/>
      <c r="AC345" s="3"/>
      <c r="AD345" s="3"/>
      <c r="AE345" s="3"/>
      <c r="AF345" s="3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2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  <c r="AA346" s="1"/>
      <c r="AB346" s="3"/>
      <c r="AC346" s="3"/>
      <c r="AD346" s="3"/>
      <c r="AE346" s="3"/>
      <c r="AF346" s="3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2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  <c r="AA347" s="1"/>
      <c r="AB347" s="3"/>
      <c r="AC347" s="3"/>
      <c r="AD347" s="3"/>
      <c r="AE347" s="3"/>
      <c r="AF347" s="3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2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  <c r="AA348" s="1"/>
      <c r="AB348" s="3"/>
      <c r="AC348" s="3"/>
      <c r="AD348" s="3"/>
      <c r="AE348" s="3"/>
      <c r="AF348" s="3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2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  <c r="AA349" s="1"/>
      <c r="AB349" s="3"/>
      <c r="AC349" s="3"/>
      <c r="AD349" s="3"/>
      <c r="AE349" s="3"/>
      <c r="AF349" s="3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2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  <c r="AA350" s="1"/>
      <c r="AB350" s="3"/>
      <c r="AC350" s="3"/>
      <c r="AD350" s="3"/>
      <c r="AE350" s="3"/>
      <c r="AF350" s="3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2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  <c r="AA351" s="1"/>
      <c r="AB351" s="3"/>
      <c r="AC351" s="3"/>
      <c r="AD351" s="3"/>
      <c r="AE351" s="3"/>
      <c r="AF351" s="3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2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  <c r="AA352" s="1"/>
      <c r="AB352" s="3"/>
      <c r="AC352" s="3"/>
      <c r="AD352" s="3"/>
      <c r="AE352" s="3"/>
      <c r="AF352" s="3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2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  <c r="AA353" s="1"/>
      <c r="AB353" s="3"/>
      <c r="AC353" s="3"/>
      <c r="AD353" s="3"/>
      <c r="AE353" s="3"/>
      <c r="AF353" s="3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2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  <c r="AA354" s="1"/>
      <c r="AB354" s="3"/>
      <c r="AC354" s="3"/>
      <c r="AD354" s="3"/>
      <c r="AE354" s="3"/>
      <c r="AF354" s="3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2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  <c r="AA355" s="1"/>
      <c r="AB355" s="3"/>
      <c r="AC355" s="3"/>
      <c r="AD355" s="3"/>
      <c r="AE355" s="3"/>
      <c r="AF355" s="3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2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  <c r="AA356" s="1"/>
      <c r="AB356" s="3"/>
      <c r="AC356" s="3"/>
      <c r="AD356" s="3"/>
      <c r="AE356" s="3"/>
      <c r="AF356" s="3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2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"/>
      <c r="AA357" s="1"/>
      <c r="AB357" s="3"/>
      <c r="AC357" s="3"/>
      <c r="AD357" s="3"/>
      <c r="AE357" s="3"/>
      <c r="AF357" s="3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2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"/>
      <c r="AA358" s="1"/>
      <c r="AB358" s="3"/>
      <c r="AC358" s="3"/>
      <c r="AD358" s="3"/>
      <c r="AE358" s="3"/>
      <c r="AF358" s="3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2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"/>
      <c r="AA359" s="1"/>
      <c r="AB359" s="3"/>
      <c r="AC359" s="3"/>
      <c r="AD359" s="3"/>
      <c r="AE359" s="3"/>
      <c r="AF359" s="3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2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  <c r="AA360" s="1"/>
      <c r="AB360" s="3"/>
      <c r="AC360" s="3"/>
      <c r="AD360" s="3"/>
      <c r="AE360" s="3"/>
      <c r="AF360" s="3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2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"/>
      <c r="AA361" s="1"/>
      <c r="AB361" s="3"/>
      <c r="AC361" s="3"/>
      <c r="AD361" s="3"/>
      <c r="AE361" s="3"/>
      <c r="AF361" s="3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2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"/>
      <c r="AA362" s="1"/>
      <c r="AB362" s="3"/>
      <c r="AC362" s="3"/>
      <c r="AD362" s="3"/>
      <c r="AE362" s="3"/>
      <c r="AF362" s="3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2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  <c r="AA363" s="1"/>
      <c r="AB363" s="3"/>
      <c r="AC363" s="3"/>
      <c r="AD363" s="3"/>
      <c r="AE363" s="3"/>
      <c r="AF363" s="3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2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"/>
      <c r="AA364" s="1"/>
      <c r="AB364" s="3"/>
      <c r="AC364" s="3"/>
      <c r="AD364" s="3"/>
      <c r="AE364" s="3"/>
      <c r="AF364" s="3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2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  <c r="AA365" s="1"/>
      <c r="AB365" s="3"/>
      <c r="AC365" s="3"/>
      <c r="AD365" s="3"/>
      <c r="AE365" s="3"/>
      <c r="AF365" s="3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2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  <c r="AA366" s="1"/>
      <c r="AB366" s="3"/>
      <c r="AC366" s="3"/>
      <c r="AD366" s="3"/>
      <c r="AE366" s="3"/>
      <c r="AF366" s="3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2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  <c r="AA367" s="1"/>
      <c r="AB367" s="3"/>
      <c r="AC367" s="3"/>
      <c r="AD367" s="3"/>
      <c r="AE367" s="3"/>
      <c r="AF367" s="3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2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"/>
      <c r="AA368" s="1"/>
      <c r="AB368" s="3"/>
      <c r="AC368" s="3"/>
      <c r="AD368" s="3"/>
      <c r="AE368" s="3"/>
      <c r="AF368" s="3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2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  <c r="AA369" s="1"/>
      <c r="AB369" s="3"/>
      <c r="AC369" s="3"/>
      <c r="AD369" s="3"/>
      <c r="AE369" s="3"/>
      <c r="AF369" s="3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2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  <c r="AA370" s="1"/>
      <c r="AB370" s="3"/>
      <c r="AC370" s="3"/>
      <c r="AD370" s="3"/>
      <c r="AE370" s="3"/>
      <c r="AF370" s="3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2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  <c r="AA371" s="1"/>
      <c r="AB371" s="3"/>
      <c r="AC371" s="3"/>
      <c r="AD371" s="3"/>
      <c r="AE371" s="3"/>
      <c r="AF371" s="3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  <c r="AA372" s="1"/>
      <c r="AB372" s="3"/>
      <c r="AC372" s="3"/>
      <c r="AD372" s="3"/>
      <c r="AE372" s="3"/>
      <c r="AF372" s="3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2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"/>
      <c r="AA373" s="1"/>
      <c r="AB373" s="3"/>
      <c r="AC373" s="3"/>
      <c r="AD373" s="3"/>
      <c r="AE373" s="3"/>
      <c r="AF373" s="3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2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  <c r="AA374" s="1"/>
      <c r="AB374" s="3"/>
      <c r="AC374" s="3"/>
      <c r="AD374" s="3"/>
      <c r="AE374" s="3"/>
      <c r="AF374" s="3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2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  <c r="AA375" s="1"/>
      <c r="AB375" s="3"/>
      <c r="AC375" s="3"/>
      <c r="AD375" s="3"/>
      <c r="AE375" s="3"/>
      <c r="AF375" s="3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2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"/>
      <c r="AA376" s="1"/>
      <c r="AB376" s="3"/>
      <c r="AC376" s="3"/>
      <c r="AD376" s="3"/>
      <c r="AE376" s="3"/>
      <c r="AF376" s="3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2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"/>
      <c r="AA377" s="1"/>
      <c r="AB377" s="3"/>
      <c r="AC377" s="3"/>
      <c r="AD377" s="3"/>
      <c r="AE377" s="3"/>
      <c r="AF377" s="3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2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"/>
      <c r="AA378" s="1"/>
      <c r="AB378" s="3"/>
      <c r="AC378" s="3"/>
      <c r="AD378" s="3"/>
      <c r="AE378" s="3"/>
      <c r="AF378" s="3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2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"/>
      <c r="AA379" s="1"/>
      <c r="AB379" s="3"/>
      <c r="AC379" s="3"/>
      <c r="AD379" s="3"/>
      <c r="AE379" s="3"/>
      <c r="AF379" s="3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2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"/>
      <c r="AA380" s="1"/>
      <c r="AB380" s="3"/>
      <c r="AC380" s="3"/>
      <c r="AD380" s="3"/>
      <c r="AE380" s="3"/>
      <c r="AF380" s="3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2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"/>
      <c r="AA381" s="1"/>
      <c r="AB381" s="3"/>
      <c r="AC381" s="3"/>
      <c r="AD381" s="3"/>
      <c r="AE381" s="3"/>
      <c r="AF381" s="3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2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"/>
      <c r="AA382" s="1"/>
      <c r="AB382" s="3"/>
      <c r="AC382" s="3"/>
      <c r="AD382" s="3"/>
      <c r="AE382" s="3"/>
      <c r="AF382" s="3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2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"/>
      <c r="AA383" s="1"/>
      <c r="AB383" s="3"/>
      <c r="AC383" s="3"/>
      <c r="AD383" s="3"/>
      <c r="AE383" s="3"/>
      <c r="AF383" s="3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2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"/>
      <c r="AA384" s="1"/>
      <c r="AB384" s="3"/>
      <c r="AC384" s="3"/>
      <c r="AD384" s="3"/>
      <c r="AE384" s="3"/>
      <c r="AF384" s="3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2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"/>
      <c r="AA385" s="1"/>
      <c r="AB385" s="3"/>
      <c r="AC385" s="3"/>
      <c r="AD385" s="3"/>
      <c r="AE385" s="3"/>
      <c r="AF385" s="3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2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"/>
      <c r="AA386" s="1"/>
      <c r="AB386" s="3"/>
      <c r="AC386" s="3"/>
      <c r="AD386" s="3"/>
      <c r="AE386" s="3"/>
      <c r="AF386" s="3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2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"/>
      <c r="AA387" s="1"/>
      <c r="AB387" s="3"/>
      <c r="AC387" s="3"/>
      <c r="AD387" s="3"/>
      <c r="AE387" s="3"/>
      <c r="AF387" s="3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2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"/>
      <c r="AA388" s="1"/>
      <c r="AB388" s="3"/>
      <c r="AC388" s="3"/>
      <c r="AD388" s="3"/>
      <c r="AE388" s="3"/>
      <c r="AF388" s="3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2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"/>
      <c r="AA389" s="1"/>
      <c r="AB389" s="3"/>
      <c r="AC389" s="3"/>
      <c r="AD389" s="3"/>
      <c r="AE389" s="3"/>
      <c r="AF389" s="3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2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"/>
      <c r="AA390" s="1"/>
      <c r="AB390" s="3"/>
      <c r="AC390" s="3"/>
      <c r="AD390" s="3"/>
      <c r="AE390" s="3"/>
      <c r="AF390" s="3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2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  <c r="AA391" s="1"/>
      <c r="AB391" s="3"/>
      <c r="AC391" s="3"/>
      <c r="AD391" s="3"/>
      <c r="AE391" s="3"/>
      <c r="AF391" s="3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2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  <c r="AA392" s="1"/>
      <c r="AB392" s="3"/>
      <c r="AC392" s="3"/>
      <c r="AD392" s="3"/>
      <c r="AE392" s="3"/>
      <c r="AF392" s="3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2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"/>
      <c r="AA393" s="1"/>
      <c r="AB393" s="3"/>
      <c r="AC393" s="3"/>
      <c r="AD393" s="3"/>
      <c r="AE393" s="3"/>
      <c r="AF393" s="3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2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"/>
      <c r="AA394" s="1"/>
      <c r="AB394" s="3"/>
      <c r="AC394" s="3"/>
      <c r="AD394" s="3"/>
      <c r="AE394" s="3"/>
      <c r="AF394" s="3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2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"/>
      <c r="AA395" s="1"/>
      <c r="AB395" s="3"/>
      <c r="AC395" s="3"/>
      <c r="AD395" s="3"/>
      <c r="AE395" s="3"/>
      <c r="AF395" s="3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2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"/>
      <c r="AA396" s="1"/>
      <c r="AB396" s="3"/>
      <c r="AC396" s="3"/>
      <c r="AD396" s="3"/>
      <c r="AE396" s="3"/>
      <c r="AF396" s="3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2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"/>
      <c r="AA397" s="1"/>
      <c r="AB397" s="3"/>
      <c r="AC397" s="3"/>
      <c r="AD397" s="3"/>
      <c r="AE397" s="3"/>
      <c r="AF397" s="3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2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  <c r="AA398" s="1"/>
      <c r="AB398" s="3"/>
      <c r="AC398" s="3"/>
      <c r="AD398" s="3"/>
      <c r="AE398" s="3"/>
      <c r="AF398" s="3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2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  <c r="AA399" s="1"/>
      <c r="AB399" s="3"/>
      <c r="AC399" s="3"/>
      <c r="AD399" s="3"/>
      <c r="AE399" s="3"/>
      <c r="AF399" s="3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2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  <c r="AA400" s="1"/>
      <c r="AB400" s="3"/>
      <c r="AC400" s="3"/>
      <c r="AD400" s="3"/>
      <c r="AE400" s="3"/>
      <c r="AF400" s="3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2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"/>
      <c r="AA401" s="1"/>
      <c r="AB401" s="3"/>
      <c r="AC401" s="3"/>
      <c r="AD401" s="3"/>
      <c r="AE401" s="3"/>
      <c r="AF401" s="3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2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"/>
      <c r="AA402" s="1"/>
      <c r="AB402" s="3"/>
      <c r="AC402" s="3"/>
      <c r="AD402" s="3"/>
      <c r="AE402" s="3"/>
      <c r="AF402" s="3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2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"/>
      <c r="AA403" s="1"/>
      <c r="AB403" s="3"/>
      <c r="AC403" s="3"/>
      <c r="AD403" s="3"/>
      <c r="AE403" s="3"/>
      <c r="AF403" s="3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2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"/>
      <c r="AA404" s="1"/>
      <c r="AB404" s="3"/>
      <c r="AC404" s="3"/>
      <c r="AD404" s="3"/>
      <c r="AE404" s="3"/>
      <c r="AF404" s="3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2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"/>
      <c r="AA405" s="1"/>
      <c r="AB405" s="3"/>
      <c r="AC405" s="3"/>
      <c r="AD405" s="3"/>
      <c r="AE405" s="3"/>
      <c r="AF405" s="3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2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"/>
      <c r="AA406" s="1"/>
      <c r="AB406" s="3"/>
      <c r="AC406" s="3"/>
      <c r="AD406" s="3"/>
      <c r="AE406" s="3"/>
      <c r="AF406" s="3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2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"/>
      <c r="AA407" s="1"/>
      <c r="AB407" s="3"/>
      <c r="AC407" s="3"/>
      <c r="AD407" s="3"/>
      <c r="AE407" s="3"/>
      <c r="AF407" s="3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2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"/>
      <c r="AA408" s="1"/>
      <c r="AB408" s="3"/>
      <c r="AC408" s="3"/>
      <c r="AD408" s="3"/>
      <c r="AE408" s="3"/>
      <c r="AF408" s="3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2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"/>
      <c r="AA409" s="1"/>
      <c r="AB409" s="3"/>
      <c r="AC409" s="3"/>
      <c r="AD409" s="3"/>
      <c r="AE409" s="3"/>
      <c r="AF409" s="3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2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"/>
      <c r="AA410" s="1"/>
      <c r="AB410" s="3"/>
      <c r="AC410" s="3"/>
      <c r="AD410" s="3"/>
      <c r="AE410" s="3"/>
      <c r="AF410" s="3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2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"/>
      <c r="AA411" s="1"/>
      <c r="AB411" s="3"/>
      <c r="AC411" s="3"/>
      <c r="AD411" s="3"/>
      <c r="AE411" s="3"/>
      <c r="AF411" s="3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2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"/>
      <c r="AA412" s="1"/>
      <c r="AB412" s="3"/>
      <c r="AC412" s="3"/>
      <c r="AD412" s="3"/>
      <c r="AE412" s="3"/>
      <c r="AF412" s="3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2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"/>
      <c r="AA413" s="1"/>
      <c r="AB413" s="3"/>
      <c r="AC413" s="3"/>
      <c r="AD413" s="3"/>
      <c r="AE413" s="3"/>
      <c r="AF413" s="3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2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"/>
      <c r="AA414" s="1"/>
      <c r="AB414" s="3"/>
      <c r="AC414" s="3"/>
      <c r="AD414" s="3"/>
      <c r="AE414" s="3"/>
      <c r="AF414" s="3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2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"/>
      <c r="AA415" s="1"/>
      <c r="AB415" s="3"/>
      <c r="AC415" s="3"/>
      <c r="AD415" s="3"/>
      <c r="AE415" s="3"/>
      <c r="AF415" s="3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2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"/>
      <c r="AA416" s="1"/>
      <c r="AB416" s="3"/>
      <c r="AC416" s="3"/>
      <c r="AD416" s="3"/>
      <c r="AE416" s="3"/>
      <c r="AF416" s="3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2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"/>
      <c r="AA417" s="1"/>
      <c r="AB417" s="3"/>
      <c r="AC417" s="3"/>
      <c r="AD417" s="3"/>
      <c r="AE417" s="3"/>
      <c r="AF417" s="3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2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  <c r="AA418" s="1"/>
      <c r="AB418" s="3"/>
      <c r="AC418" s="3"/>
      <c r="AD418" s="3"/>
      <c r="AE418" s="3"/>
      <c r="AF418" s="3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2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  <c r="AA419" s="1"/>
      <c r="AB419" s="3"/>
      <c r="AC419" s="3"/>
      <c r="AD419" s="3"/>
      <c r="AE419" s="3"/>
      <c r="AF419" s="3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2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"/>
      <c r="AA420" s="1"/>
      <c r="AB420" s="3"/>
      <c r="AC420" s="3"/>
      <c r="AD420" s="3"/>
      <c r="AE420" s="3"/>
      <c r="AF420" s="3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2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"/>
      <c r="AA421" s="1"/>
      <c r="AB421" s="3"/>
      <c r="AC421" s="3"/>
      <c r="AD421" s="3"/>
      <c r="AE421" s="3"/>
      <c r="AF421" s="3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2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"/>
      <c r="AA422" s="1"/>
      <c r="AB422" s="3"/>
      <c r="AC422" s="3"/>
      <c r="AD422" s="3"/>
      <c r="AE422" s="3"/>
      <c r="AF422" s="3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2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"/>
      <c r="AA423" s="1"/>
      <c r="AB423" s="3"/>
      <c r="AC423" s="3"/>
      <c r="AD423" s="3"/>
      <c r="AE423" s="3"/>
      <c r="AF423" s="3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2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"/>
      <c r="AA424" s="1"/>
      <c r="AB424" s="3"/>
      <c r="AC424" s="3"/>
      <c r="AD424" s="3"/>
      <c r="AE424" s="3"/>
      <c r="AF424" s="3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2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"/>
      <c r="AA425" s="1"/>
      <c r="AB425" s="3"/>
      <c r="AC425" s="3"/>
      <c r="AD425" s="3"/>
      <c r="AE425" s="3"/>
      <c r="AF425" s="3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2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"/>
      <c r="AA426" s="1"/>
      <c r="AB426" s="3"/>
      <c r="AC426" s="3"/>
      <c r="AD426" s="3"/>
      <c r="AE426" s="3"/>
      <c r="AF426" s="3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2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"/>
      <c r="AA427" s="1"/>
      <c r="AB427" s="3"/>
      <c r="AC427" s="3"/>
      <c r="AD427" s="3"/>
      <c r="AE427" s="3"/>
      <c r="AF427" s="3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2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"/>
      <c r="AA428" s="1"/>
      <c r="AB428" s="3"/>
      <c r="AC428" s="3"/>
      <c r="AD428" s="3"/>
      <c r="AE428" s="3"/>
      <c r="AF428" s="3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2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  <c r="AA429" s="1"/>
      <c r="AB429" s="3"/>
      <c r="AC429" s="3"/>
      <c r="AD429" s="3"/>
      <c r="AE429" s="3"/>
      <c r="AF429" s="3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2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"/>
      <c r="AA430" s="1"/>
      <c r="AB430" s="3"/>
      <c r="AC430" s="3"/>
      <c r="AD430" s="3"/>
      <c r="AE430" s="3"/>
      <c r="AF430" s="3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2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"/>
      <c r="AA431" s="1"/>
      <c r="AB431" s="3"/>
      <c r="AC431" s="3"/>
      <c r="AD431" s="3"/>
      <c r="AE431" s="3"/>
      <c r="AF431" s="3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2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"/>
      <c r="AA432" s="1"/>
      <c r="AB432" s="3"/>
      <c r="AC432" s="3"/>
      <c r="AD432" s="3"/>
      <c r="AE432" s="3"/>
      <c r="AF432" s="3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2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"/>
      <c r="AA433" s="1"/>
      <c r="AB433" s="3"/>
      <c r="AC433" s="3"/>
      <c r="AD433" s="3"/>
      <c r="AE433" s="3"/>
      <c r="AF433" s="3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2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"/>
      <c r="AA434" s="1"/>
      <c r="AB434" s="3"/>
      <c r="AC434" s="3"/>
      <c r="AD434" s="3"/>
      <c r="AE434" s="3"/>
      <c r="AF434" s="3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2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"/>
      <c r="AA435" s="1"/>
      <c r="AB435" s="3"/>
      <c r="AC435" s="3"/>
      <c r="AD435" s="3"/>
      <c r="AE435" s="3"/>
      <c r="AF435" s="3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2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"/>
      <c r="AA436" s="1"/>
      <c r="AB436" s="3"/>
      <c r="AC436" s="3"/>
      <c r="AD436" s="3"/>
      <c r="AE436" s="3"/>
      <c r="AF436" s="3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2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"/>
      <c r="AA437" s="1"/>
      <c r="AB437" s="3"/>
      <c r="AC437" s="3"/>
      <c r="AD437" s="3"/>
      <c r="AE437" s="3"/>
      <c r="AF437" s="3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2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"/>
      <c r="AA438" s="1"/>
      <c r="AB438" s="3"/>
      <c r="AC438" s="3"/>
      <c r="AD438" s="3"/>
      <c r="AE438" s="3"/>
      <c r="AF438" s="3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2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  <c r="AA439" s="1"/>
      <c r="AB439" s="3"/>
      <c r="AC439" s="3"/>
      <c r="AD439" s="3"/>
      <c r="AE439" s="3"/>
      <c r="AF439" s="3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2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"/>
      <c r="AA440" s="1"/>
      <c r="AB440" s="3"/>
      <c r="AC440" s="3"/>
      <c r="AD440" s="3"/>
      <c r="AE440" s="3"/>
      <c r="AF440" s="3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2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"/>
      <c r="AA441" s="1"/>
      <c r="AB441" s="3"/>
      <c r="AC441" s="3"/>
      <c r="AD441" s="3"/>
      <c r="AE441" s="3"/>
      <c r="AF441" s="3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2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"/>
      <c r="AA442" s="1"/>
      <c r="AB442" s="3"/>
      <c r="AC442" s="3"/>
      <c r="AD442" s="3"/>
      <c r="AE442" s="3"/>
      <c r="AF442" s="3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2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"/>
      <c r="AA443" s="1"/>
      <c r="AB443" s="3"/>
      <c r="AC443" s="3"/>
      <c r="AD443" s="3"/>
      <c r="AE443" s="3"/>
      <c r="AF443" s="3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2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  <c r="AA444" s="1"/>
      <c r="AB444" s="3"/>
      <c r="AC444" s="3"/>
      <c r="AD444" s="3"/>
      <c r="AE444" s="3"/>
      <c r="AF444" s="3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2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"/>
      <c r="AA445" s="1"/>
      <c r="AB445" s="3"/>
      <c r="AC445" s="3"/>
      <c r="AD445" s="3"/>
      <c r="AE445" s="3"/>
      <c r="AF445" s="3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2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"/>
      <c r="AA446" s="1"/>
      <c r="AB446" s="3"/>
      <c r="AC446" s="3"/>
      <c r="AD446" s="3"/>
      <c r="AE446" s="3"/>
      <c r="AF446" s="3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2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"/>
      <c r="AA447" s="1"/>
      <c r="AB447" s="3"/>
      <c r="AC447" s="3"/>
      <c r="AD447" s="3"/>
      <c r="AE447" s="3"/>
      <c r="AF447" s="3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2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"/>
      <c r="AA448" s="1"/>
      <c r="AB448" s="3"/>
      <c r="AC448" s="3"/>
      <c r="AD448" s="3"/>
      <c r="AE448" s="3"/>
      <c r="AF448" s="3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2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"/>
      <c r="AA449" s="1"/>
      <c r="AB449" s="3"/>
      <c r="AC449" s="3"/>
      <c r="AD449" s="3"/>
      <c r="AE449" s="3"/>
      <c r="AF449" s="3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2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"/>
      <c r="AA450" s="1"/>
      <c r="AB450" s="3"/>
      <c r="AC450" s="3"/>
      <c r="AD450" s="3"/>
      <c r="AE450" s="3"/>
      <c r="AF450" s="3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2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"/>
      <c r="AA451" s="1"/>
      <c r="AB451" s="3"/>
      <c r="AC451" s="3"/>
      <c r="AD451" s="3"/>
      <c r="AE451" s="3"/>
      <c r="AF451" s="3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2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"/>
      <c r="AA452" s="1"/>
      <c r="AB452" s="3"/>
      <c r="AC452" s="3"/>
      <c r="AD452" s="3"/>
      <c r="AE452" s="3"/>
      <c r="AF452" s="3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2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"/>
      <c r="AA453" s="1"/>
      <c r="AB453" s="3"/>
      <c r="AC453" s="3"/>
      <c r="AD453" s="3"/>
      <c r="AE453" s="3"/>
      <c r="AF453" s="3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2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"/>
      <c r="AA454" s="1"/>
      <c r="AB454" s="3"/>
      <c r="AC454" s="3"/>
      <c r="AD454" s="3"/>
      <c r="AE454" s="3"/>
      <c r="AF454" s="3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2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"/>
      <c r="AA455" s="1"/>
      <c r="AB455" s="3"/>
      <c r="AC455" s="3"/>
      <c r="AD455" s="3"/>
      <c r="AE455" s="3"/>
      <c r="AF455" s="3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2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"/>
      <c r="AA456" s="1"/>
      <c r="AB456" s="3"/>
      <c r="AC456" s="3"/>
      <c r="AD456" s="3"/>
      <c r="AE456" s="3"/>
      <c r="AF456" s="3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2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"/>
      <c r="AA457" s="1"/>
      <c r="AB457" s="3"/>
      <c r="AC457" s="3"/>
      <c r="AD457" s="3"/>
      <c r="AE457" s="3"/>
      <c r="AF457" s="3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2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"/>
      <c r="AA458" s="1"/>
      <c r="AB458" s="3"/>
      <c r="AC458" s="3"/>
      <c r="AD458" s="3"/>
      <c r="AE458" s="3"/>
      <c r="AF458" s="3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2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"/>
      <c r="AA459" s="1"/>
      <c r="AB459" s="3"/>
      <c r="AC459" s="3"/>
      <c r="AD459" s="3"/>
      <c r="AE459" s="3"/>
      <c r="AF459" s="3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2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"/>
      <c r="AA460" s="1"/>
      <c r="AB460" s="3"/>
      <c r="AC460" s="3"/>
      <c r="AD460" s="3"/>
      <c r="AE460" s="3"/>
      <c r="AF460" s="3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2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"/>
      <c r="AA461" s="1"/>
      <c r="AB461" s="3"/>
      <c r="AC461" s="3"/>
      <c r="AD461" s="3"/>
      <c r="AE461" s="3"/>
      <c r="AF461" s="3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2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"/>
      <c r="AA462" s="1"/>
      <c r="AB462" s="3"/>
      <c r="AC462" s="3"/>
      <c r="AD462" s="3"/>
      <c r="AE462" s="3"/>
      <c r="AF462" s="3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2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"/>
      <c r="AA463" s="1"/>
      <c r="AB463" s="3"/>
      <c r="AC463" s="3"/>
      <c r="AD463" s="3"/>
      <c r="AE463" s="3"/>
      <c r="AF463" s="3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2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"/>
      <c r="AA464" s="1"/>
      <c r="AB464" s="3"/>
      <c r="AC464" s="3"/>
      <c r="AD464" s="3"/>
      <c r="AE464" s="3"/>
      <c r="AF464" s="3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2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"/>
      <c r="AA465" s="1"/>
      <c r="AB465" s="3"/>
      <c r="AC465" s="3"/>
      <c r="AD465" s="3"/>
      <c r="AE465" s="3"/>
      <c r="AF465" s="3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2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"/>
      <c r="AA466" s="1"/>
      <c r="AB466" s="3"/>
      <c r="AC466" s="3"/>
      <c r="AD466" s="3"/>
      <c r="AE466" s="3"/>
      <c r="AF466" s="3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2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"/>
      <c r="AA467" s="1"/>
      <c r="AB467" s="3"/>
      <c r="AC467" s="3"/>
      <c r="AD467" s="3"/>
      <c r="AE467" s="3"/>
      <c r="AF467" s="3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2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"/>
      <c r="AA468" s="1"/>
      <c r="AB468" s="3"/>
      <c r="AC468" s="3"/>
      <c r="AD468" s="3"/>
      <c r="AE468" s="3"/>
      <c r="AF468" s="3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2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"/>
      <c r="AA469" s="1"/>
      <c r="AB469" s="3"/>
      <c r="AC469" s="3"/>
      <c r="AD469" s="3"/>
      <c r="AE469" s="3"/>
      <c r="AF469" s="3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2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"/>
      <c r="AA470" s="1"/>
      <c r="AB470" s="3"/>
      <c r="AC470" s="3"/>
      <c r="AD470" s="3"/>
      <c r="AE470" s="3"/>
      <c r="AF470" s="3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2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"/>
      <c r="AA471" s="1"/>
      <c r="AB471" s="3"/>
      <c r="AC471" s="3"/>
      <c r="AD471" s="3"/>
      <c r="AE471" s="3"/>
      <c r="AF471" s="3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2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"/>
      <c r="AA472" s="1"/>
      <c r="AB472" s="3"/>
      <c r="AC472" s="3"/>
      <c r="AD472" s="3"/>
      <c r="AE472" s="3"/>
      <c r="AF472" s="3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2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"/>
      <c r="AA473" s="1"/>
      <c r="AB473" s="3"/>
      <c r="AC473" s="3"/>
      <c r="AD473" s="3"/>
      <c r="AE473" s="3"/>
      <c r="AF473" s="3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2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"/>
      <c r="AA474" s="1"/>
      <c r="AB474" s="3"/>
      <c r="AC474" s="3"/>
      <c r="AD474" s="3"/>
      <c r="AE474" s="3"/>
      <c r="AF474" s="3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2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"/>
      <c r="AA475" s="1"/>
      <c r="AB475" s="3"/>
      <c r="AC475" s="3"/>
      <c r="AD475" s="3"/>
      <c r="AE475" s="3"/>
      <c r="AF475" s="3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2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"/>
      <c r="AA476" s="1"/>
      <c r="AB476" s="3"/>
      <c r="AC476" s="3"/>
      <c r="AD476" s="3"/>
      <c r="AE476" s="3"/>
      <c r="AF476" s="3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2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"/>
      <c r="AA477" s="1"/>
      <c r="AB477" s="3"/>
      <c r="AC477" s="3"/>
      <c r="AD477" s="3"/>
      <c r="AE477" s="3"/>
      <c r="AF477" s="3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2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"/>
      <c r="AA478" s="1"/>
      <c r="AB478" s="3"/>
      <c r="AC478" s="3"/>
      <c r="AD478" s="3"/>
      <c r="AE478" s="3"/>
      <c r="AF478" s="3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2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"/>
      <c r="AA479" s="1"/>
      <c r="AB479" s="3"/>
      <c r="AC479" s="3"/>
      <c r="AD479" s="3"/>
      <c r="AE479" s="3"/>
      <c r="AF479" s="3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2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  <c r="AA480" s="1"/>
      <c r="AB480" s="3"/>
      <c r="AC480" s="3"/>
      <c r="AD480" s="3"/>
      <c r="AE480" s="3"/>
      <c r="AF480" s="3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2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"/>
      <c r="AA481" s="1"/>
      <c r="AB481" s="3"/>
      <c r="AC481" s="3"/>
      <c r="AD481" s="3"/>
      <c r="AE481" s="3"/>
      <c r="AF481" s="3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2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"/>
      <c r="AA482" s="1"/>
      <c r="AB482" s="3"/>
      <c r="AC482" s="3"/>
      <c r="AD482" s="3"/>
      <c r="AE482" s="3"/>
      <c r="AF482" s="3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2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"/>
      <c r="AA483" s="1"/>
      <c r="AB483" s="3"/>
      <c r="AC483" s="3"/>
      <c r="AD483" s="3"/>
      <c r="AE483" s="3"/>
      <c r="AF483" s="3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2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"/>
      <c r="AA484" s="1"/>
      <c r="AB484" s="3"/>
      <c r="AC484" s="3"/>
      <c r="AD484" s="3"/>
      <c r="AE484" s="3"/>
      <c r="AF484" s="3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2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"/>
      <c r="AA485" s="1"/>
      <c r="AB485" s="3"/>
      <c r="AC485" s="3"/>
      <c r="AD485" s="3"/>
      <c r="AE485" s="3"/>
      <c r="AF485" s="3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2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"/>
      <c r="AA486" s="1"/>
      <c r="AB486" s="3"/>
      <c r="AC486" s="3"/>
      <c r="AD486" s="3"/>
      <c r="AE486" s="3"/>
      <c r="AF486" s="3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2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  <c r="AA487" s="1"/>
      <c r="AB487" s="3"/>
      <c r="AC487" s="3"/>
      <c r="AD487" s="3"/>
      <c r="AE487" s="3"/>
      <c r="AF487" s="3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2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"/>
      <c r="AA488" s="1"/>
      <c r="AB488" s="3"/>
      <c r="AC488" s="3"/>
      <c r="AD488" s="3"/>
      <c r="AE488" s="3"/>
      <c r="AF488" s="3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2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"/>
      <c r="AA489" s="1"/>
      <c r="AB489" s="3"/>
      <c r="AC489" s="3"/>
      <c r="AD489" s="3"/>
      <c r="AE489" s="3"/>
      <c r="AF489" s="3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2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"/>
      <c r="AA490" s="1"/>
      <c r="AB490" s="3"/>
      <c r="AC490" s="3"/>
      <c r="AD490" s="3"/>
      <c r="AE490" s="3"/>
      <c r="AF490" s="3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2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"/>
      <c r="AA491" s="1"/>
      <c r="AB491" s="3"/>
      <c r="AC491" s="3"/>
      <c r="AD491" s="3"/>
      <c r="AE491" s="3"/>
      <c r="AF491" s="3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2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"/>
      <c r="AA492" s="1"/>
      <c r="AB492" s="3"/>
      <c r="AC492" s="3"/>
      <c r="AD492" s="3"/>
      <c r="AE492" s="3"/>
      <c r="AF492" s="3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2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"/>
      <c r="AA493" s="1"/>
      <c r="AB493" s="3"/>
      <c r="AC493" s="3"/>
      <c r="AD493" s="3"/>
      <c r="AE493" s="3"/>
      <c r="AF493" s="3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2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"/>
      <c r="AA494" s="1"/>
      <c r="AB494" s="3"/>
      <c r="AC494" s="3"/>
      <c r="AD494" s="3"/>
      <c r="AE494" s="3"/>
      <c r="AF494" s="3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2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"/>
      <c r="AA495" s="1"/>
      <c r="AB495" s="3"/>
      <c r="AC495" s="3"/>
      <c r="AD495" s="3"/>
      <c r="AE495" s="3"/>
      <c r="AF495" s="3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2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"/>
      <c r="AA496" s="1"/>
      <c r="AB496" s="3"/>
      <c r="AC496" s="3"/>
      <c r="AD496" s="3"/>
      <c r="AE496" s="3"/>
      <c r="AF496" s="3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2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"/>
      <c r="AA497" s="1"/>
      <c r="AB497" s="3"/>
      <c r="AC497" s="3"/>
      <c r="AD497" s="3"/>
      <c r="AE497" s="3"/>
      <c r="AF497" s="3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2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"/>
      <c r="AA498" s="1"/>
      <c r="AB498" s="3"/>
      <c r="AC498" s="3"/>
      <c r="AD498" s="3"/>
      <c r="AE498" s="3"/>
      <c r="AF498" s="3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2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"/>
      <c r="AA499" s="1"/>
      <c r="AB499" s="3"/>
      <c r="AC499" s="3"/>
      <c r="AD499" s="3"/>
      <c r="AE499" s="3"/>
      <c r="AF499" s="3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2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"/>
      <c r="AA500" s="1"/>
      <c r="AB500" s="3"/>
      <c r="AC500" s="3"/>
      <c r="AD500" s="3"/>
      <c r="AE500" s="3"/>
      <c r="AF500" s="3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2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"/>
      <c r="AA501" s="1"/>
      <c r="AB501" s="3"/>
      <c r="AC501" s="3"/>
      <c r="AD501" s="3"/>
      <c r="AE501" s="3"/>
      <c r="AF501" s="3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2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"/>
      <c r="AA502" s="1"/>
      <c r="AB502" s="3"/>
      <c r="AC502" s="3"/>
      <c r="AD502" s="3"/>
      <c r="AE502" s="3"/>
      <c r="AF502" s="3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2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"/>
      <c r="AA503" s="1"/>
      <c r="AB503" s="3"/>
      <c r="AC503" s="3"/>
      <c r="AD503" s="3"/>
      <c r="AE503" s="3"/>
      <c r="AF503" s="3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2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"/>
      <c r="AA504" s="1"/>
      <c r="AB504" s="3"/>
      <c r="AC504" s="3"/>
      <c r="AD504" s="3"/>
      <c r="AE504" s="3"/>
      <c r="AF504" s="3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2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"/>
      <c r="AA505" s="1"/>
      <c r="AB505" s="3"/>
      <c r="AC505" s="3"/>
      <c r="AD505" s="3"/>
      <c r="AE505" s="3"/>
      <c r="AF505" s="3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2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"/>
      <c r="AA506" s="1"/>
      <c r="AB506" s="3"/>
      <c r="AC506" s="3"/>
      <c r="AD506" s="3"/>
      <c r="AE506" s="3"/>
      <c r="AF506" s="3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2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  <c r="AA507" s="1"/>
      <c r="AB507" s="3"/>
      <c r="AC507" s="3"/>
      <c r="AD507" s="3"/>
      <c r="AE507" s="3"/>
      <c r="AF507" s="3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2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  <c r="AA508" s="1"/>
      <c r="AB508" s="3"/>
      <c r="AC508" s="3"/>
      <c r="AD508" s="3"/>
      <c r="AE508" s="3"/>
      <c r="AF508" s="3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2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"/>
      <c r="AA509" s="1"/>
      <c r="AB509" s="3"/>
      <c r="AC509" s="3"/>
      <c r="AD509" s="3"/>
      <c r="AE509" s="3"/>
      <c r="AF509" s="3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2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"/>
      <c r="AA510" s="1"/>
      <c r="AB510" s="3"/>
      <c r="AC510" s="3"/>
      <c r="AD510" s="3"/>
      <c r="AE510" s="3"/>
      <c r="AF510" s="3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2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"/>
      <c r="AA511" s="1"/>
      <c r="AB511" s="3"/>
      <c r="AC511" s="3"/>
      <c r="AD511" s="3"/>
      <c r="AE511" s="3"/>
      <c r="AF511" s="3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2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"/>
      <c r="AA512" s="1"/>
      <c r="AB512" s="3"/>
      <c r="AC512" s="3"/>
      <c r="AD512" s="3"/>
      <c r="AE512" s="3"/>
      <c r="AF512" s="3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2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"/>
      <c r="AA513" s="1"/>
      <c r="AB513" s="3"/>
      <c r="AC513" s="3"/>
      <c r="AD513" s="3"/>
      <c r="AE513" s="3"/>
      <c r="AF513" s="3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2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"/>
      <c r="AA514" s="1"/>
      <c r="AB514" s="3"/>
      <c r="AC514" s="3"/>
      <c r="AD514" s="3"/>
      <c r="AE514" s="3"/>
      <c r="AF514" s="3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2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"/>
      <c r="AA515" s="1"/>
      <c r="AB515" s="3"/>
      <c r="AC515" s="3"/>
      <c r="AD515" s="3"/>
      <c r="AE515" s="3"/>
      <c r="AF515" s="3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2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"/>
      <c r="AA516" s="1"/>
      <c r="AB516" s="3"/>
      <c r="AC516" s="3"/>
      <c r="AD516" s="3"/>
      <c r="AE516" s="3"/>
      <c r="AF516" s="3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2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"/>
      <c r="AA517" s="1"/>
      <c r="AB517" s="3"/>
      <c r="AC517" s="3"/>
      <c r="AD517" s="3"/>
      <c r="AE517" s="3"/>
      <c r="AF517" s="3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2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"/>
      <c r="AA518" s="1"/>
      <c r="AB518" s="3"/>
      <c r="AC518" s="3"/>
      <c r="AD518" s="3"/>
      <c r="AE518" s="3"/>
      <c r="AF518" s="3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2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"/>
      <c r="AA519" s="1"/>
      <c r="AB519" s="3"/>
      <c r="AC519" s="3"/>
      <c r="AD519" s="3"/>
      <c r="AE519" s="3"/>
      <c r="AF519" s="3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2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"/>
      <c r="AA520" s="1"/>
      <c r="AB520" s="3"/>
      <c r="AC520" s="3"/>
      <c r="AD520" s="3"/>
      <c r="AE520" s="3"/>
      <c r="AF520" s="3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2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"/>
      <c r="AA521" s="1"/>
      <c r="AB521" s="3"/>
      <c r="AC521" s="3"/>
      <c r="AD521" s="3"/>
      <c r="AE521" s="3"/>
      <c r="AF521" s="3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2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  <c r="AA522" s="1"/>
      <c r="AB522" s="3"/>
      <c r="AC522" s="3"/>
      <c r="AD522" s="3"/>
      <c r="AE522" s="3"/>
      <c r="AF522" s="3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2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"/>
      <c r="AA523" s="1"/>
      <c r="AB523" s="3"/>
      <c r="AC523" s="3"/>
      <c r="AD523" s="3"/>
      <c r="AE523" s="3"/>
      <c r="AF523" s="3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2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"/>
      <c r="AA524" s="1"/>
      <c r="AB524" s="3"/>
      <c r="AC524" s="3"/>
      <c r="AD524" s="3"/>
      <c r="AE524" s="3"/>
      <c r="AF524" s="3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2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  <c r="AA525" s="1"/>
      <c r="AB525" s="3"/>
      <c r="AC525" s="3"/>
      <c r="AD525" s="3"/>
      <c r="AE525" s="3"/>
      <c r="AF525" s="3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2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"/>
      <c r="AA526" s="1"/>
      <c r="AB526" s="3"/>
      <c r="AC526" s="3"/>
      <c r="AD526" s="3"/>
      <c r="AE526" s="3"/>
      <c r="AF526" s="3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2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"/>
      <c r="AA527" s="1"/>
      <c r="AB527" s="3"/>
      <c r="AC527" s="3"/>
      <c r="AD527" s="3"/>
      <c r="AE527" s="3"/>
      <c r="AF527" s="3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2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  <c r="AA528" s="1"/>
      <c r="AB528" s="3"/>
      <c r="AC528" s="3"/>
      <c r="AD528" s="3"/>
      <c r="AE528" s="3"/>
      <c r="AF528" s="3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2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"/>
      <c r="AA529" s="1"/>
      <c r="AB529" s="3"/>
      <c r="AC529" s="3"/>
      <c r="AD529" s="3"/>
      <c r="AE529" s="3"/>
      <c r="AF529" s="3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2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"/>
      <c r="AA530" s="1"/>
      <c r="AB530" s="3"/>
      <c r="AC530" s="3"/>
      <c r="AD530" s="3"/>
      <c r="AE530" s="3"/>
      <c r="AF530" s="3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2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"/>
      <c r="AA531" s="1"/>
      <c r="AB531" s="3"/>
      <c r="AC531" s="3"/>
      <c r="AD531" s="3"/>
      <c r="AE531" s="3"/>
      <c r="AF531" s="3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2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"/>
      <c r="AA532" s="1"/>
      <c r="AB532" s="3"/>
      <c r="AC532" s="3"/>
      <c r="AD532" s="3"/>
      <c r="AE532" s="3"/>
      <c r="AF532" s="3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2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"/>
      <c r="AA533" s="1"/>
      <c r="AB533" s="3"/>
      <c r="AC533" s="3"/>
      <c r="AD533" s="3"/>
      <c r="AE533" s="3"/>
      <c r="AF533" s="3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2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"/>
      <c r="AA534" s="1"/>
      <c r="AB534" s="3"/>
      <c r="AC534" s="3"/>
      <c r="AD534" s="3"/>
      <c r="AE534" s="3"/>
      <c r="AF534" s="3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2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"/>
      <c r="AA535" s="1"/>
      <c r="AB535" s="3"/>
      <c r="AC535" s="3"/>
      <c r="AD535" s="3"/>
      <c r="AE535" s="3"/>
      <c r="AF535" s="3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2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"/>
      <c r="AA536" s="1"/>
      <c r="AB536" s="3"/>
      <c r="AC536" s="3"/>
      <c r="AD536" s="3"/>
      <c r="AE536" s="3"/>
      <c r="AF536" s="3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2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"/>
      <c r="AA537" s="1"/>
      <c r="AB537" s="3"/>
      <c r="AC537" s="3"/>
      <c r="AD537" s="3"/>
      <c r="AE537" s="3"/>
      <c r="AF537" s="3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2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"/>
      <c r="AA538" s="1"/>
      <c r="AB538" s="3"/>
      <c r="AC538" s="3"/>
      <c r="AD538" s="3"/>
      <c r="AE538" s="3"/>
      <c r="AF538" s="3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2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"/>
      <c r="AA539" s="1"/>
      <c r="AB539" s="3"/>
      <c r="AC539" s="3"/>
      <c r="AD539" s="3"/>
      <c r="AE539" s="3"/>
      <c r="AF539" s="3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2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"/>
      <c r="AA540" s="1"/>
      <c r="AB540" s="3"/>
      <c r="AC540" s="3"/>
      <c r="AD540" s="3"/>
      <c r="AE540" s="3"/>
      <c r="AF540" s="3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2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"/>
      <c r="AA541" s="1"/>
      <c r="AB541" s="3"/>
      <c r="AC541" s="3"/>
      <c r="AD541" s="3"/>
      <c r="AE541" s="3"/>
      <c r="AF541" s="3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2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"/>
      <c r="AA542" s="1"/>
      <c r="AB542" s="3"/>
      <c r="AC542" s="3"/>
      <c r="AD542" s="3"/>
      <c r="AE542" s="3"/>
      <c r="AF542" s="3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2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"/>
      <c r="AA543" s="1"/>
      <c r="AB543" s="3"/>
      <c r="AC543" s="3"/>
      <c r="AD543" s="3"/>
      <c r="AE543" s="3"/>
      <c r="AF543" s="3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2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"/>
      <c r="AA544" s="1"/>
      <c r="AB544" s="3"/>
      <c r="AC544" s="3"/>
      <c r="AD544" s="3"/>
      <c r="AE544" s="3"/>
      <c r="AF544" s="3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2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"/>
      <c r="AA545" s="1"/>
      <c r="AB545" s="3"/>
      <c r="AC545" s="3"/>
      <c r="AD545" s="3"/>
      <c r="AE545" s="3"/>
      <c r="AF545" s="3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2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"/>
      <c r="AA546" s="1"/>
      <c r="AB546" s="3"/>
      <c r="AC546" s="3"/>
      <c r="AD546" s="3"/>
      <c r="AE546" s="3"/>
      <c r="AF546" s="3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2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"/>
      <c r="AA547" s="1"/>
      <c r="AB547" s="3"/>
      <c r="AC547" s="3"/>
      <c r="AD547" s="3"/>
      <c r="AE547" s="3"/>
      <c r="AF547" s="3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2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"/>
      <c r="AA548" s="1"/>
      <c r="AB548" s="3"/>
      <c r="AC548" s="3"/>
      <c r="AD548" s="3"/>
      <c r="AE548" s="3"/>
      <c r="AF548" s="3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2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  <c r="AA549" s="1"/>
      <c r="AB549" s="3"/>
      <c r="AC549" s="3"/>
      <c r="AD549" s="3"/>
      <c r="AE549" s="3"/>
      <c r="AF549" s="3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2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"/>
      <c r="AA550" s="1"/>
      <c r="AB550" s="3"/>
      <c r="AC550" s="3"/>
      <c r="AD550" s="3"/>
      <c r="AE550" s="3"/>
      <c r="AF550" s="3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2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"/>
      <c r="AA551" s="1"/>
      <c r="AB551" s="3"/>
      <c r="AC551" s="3"/>
      <c r="AD551" s="3"/>
      <c r="AE551" s="3"/>
      <c r="AF551" s="3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2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"/>
      <c r="AA552" s="1"/>
      <c r="AB552" s="3"/>
      <c r="AC552" s="3"/>
      <c r="AD552" s="3"/>
      <c r="AE552" s="3"/>
      <c r="AF552" s="3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2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"/>
      <c r="AA553" s="1"/>
      <c r="AB553" s="3"/>
      <c r="AC553" s="3"/>
      <c r="AD553" s="3"/>
      <c r="AE553" s="3"/>
      <c r="AF553" s="3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2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"/>
      <c r="AA554" s="1"/>
      <c r="AB554" s="3"/>
      <c r="AC554" s="3"/>
      <c r="AD554" s="3"/>
      <c r="AE554" s="3"/>
      <c r="AF554" s="3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2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"/>
      <c r="AA555" s="1"/>
      <c r="AB555" s="3"/>
      <c r="AC555" s="3"/>
      <c r="AD555" s="3"/>
      <c r="AE555" s="3"/>
      <c r="AF555" s="3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2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  <c r="AA556" s="1"/>
      <c r="AB556" s="3"/>
      <c r="AC556" s="3"/>
      <c r="AD556" s="3"/>
      <c r="AE556" s="3"/>
      <c r="AF556" s="3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2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"/>
      <c r="AA557" s="1"/>
      <c r="AB557" s="3"/>
      <c r="AC557" s="3"/>
      <c r="AD557" s="3"/>
      <c r="AE557" s="3"/>
      <c r="AF557" s="3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2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"/>
      <c r="AA558" s="1"/>
      <c r="AB558" s="3"/>
      <c r="AC558" s="3"/>
      <c r="AD558" s="3"/>
      <c r="AE558" s="3"/>
      <c r="AF558" s="3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2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"/>
      <c r="AA559" s="1"/>
      <c r="AB559" s="3"/>
      <c r="AC559" s="3"/>
      <c r="AD559" s="3"/>
      <c r="AE559" s="3"/>
      <c r="AF559" s="3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2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"/>
      <c r="AA560" s="1"/>
      <c r="AB560" s="3"/>
      <c r="AC560" s="3"/>
      <c r="AD560" s="3"/>
      <c r="AE560" s="3"/>
      <c r="AF560" s="3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2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"/>
      <c r="AA561" s="1"/>
      <c r="AB561" s="3"/>
      <c r="AC561" s="3"/>
      <c r="AD561" s="3"/>
      <c r="AE561" s="3"/>
      <c r="AF561" s="3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2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"/>
      <c r="AA562" s="1"/>
      <c r="AB562" s="3"/>
      <c r="AC562" s="3"/>
      <c r="AD562" s="3"/>
      <c r="AE562" s="3"/>
      <c r="AF562" s="3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2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"/>
      <c r="AA563" s="1"/>
      <c r="AB563" s="3"/>
      <c r="AC563" s="3"/>
      <c r="AD563" s="3"/>
      <c r="AE563" s="3"/>
      <c r="AF563" s="3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2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"/>
      <c r="AA564" s="1"/>
      <c r="AB564" s="3"/>
      <c r="AC564" s="3"/>
      <c r="AD564" s="3"/>
      <c r="AE564" s="3"/>
      <c r="AF564" s="3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2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"/>
      <c r="AA565" s="1"/>
      <c r="AB565" s="3"/>
      <c r="AC565" s="3"/>
      <c r="AD565" s="3"/>
      <c r="AE565" s="3"/>
      <c r="AF565" s="3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2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"/>
      <c r="AA566" s="1"/>
      <c r="AB566" s="3"/>
      <c r="AC566" s="3"/>
      <c r="AD566" s="3"/>
      <c r="AE566" s="3"/>
      <c r="AF566" s="3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2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"/>
      <c r="AA567" s="1"/>
      <c r="AB567" s="3"/>
      <c r="AC567" s="3"/>
      <c r="AD567" s="3"/>
      <c r="AE567" s="3"/>
      <c r="AF567" s="3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2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"/>
      <c r="AA568" s="1"/>
      <c r="AB568" s="3"/>
      <c r="AC568" s="3"/>
      <c r="AD568" s="3"/>
      <c r="AE568" s="3"/>
      <c r="AF568" s="3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2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"/>
      <c r="AA569" s="1"/>
      <c r="AB569" s="3"/>
      <c r="AC569" s="3"/>
      <c r="AD569" s="3"/>
      <c r="AE569" s="3"/>
      <c r="AF569" s="3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2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"/>
      <c r="AA570" s="1"/>
      <c r="AB570" s="3"/>
      <c r="AC570" s="3"/>
      <c r="AD570" s="3"/>
      <c r="AE570" s="3"/>
      <c r="AF570" s="3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2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"/>
      <c r="AA571" s="1"/>
      <c r="AB571" s="3"/>
      <c r="AC571" s="3"/>
      <c r="AD571" s="3"/>
      <c r="AE571" s="3"/>
      <c r="AF571" s="3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2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"/>
      <c r="AA572" s="1"/>
      <c r="AB572" s="3"/>
      <c r="AC572" s="3"/>
      <c r="AD572" s="3"/>
      <c r="AE572" s="3"/>
      <c r="AF572" s="3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2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"/>
      <c r="AA573" s="1"/>
      <c r="AB573" s="3"/>
      <c r="AC573" s="3"/>
      <c r="AD573" s="3"/>
      <c r="AE573" s="3"/>
      <c r="AF573" s="3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2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"/>
      <c r="AA574" s="1"/>
      <c r="AB574" s="3"/>
      <c r="AC574" s="3"/>
      <c r="AD574" s="3"/>
      <c r="AE574" s="3"/>
      <c r="AF574" s="3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2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"/>
      <c r="AA575" s="1"/>
      <c r="AB575" s="3"/>
      <c r="AC575" s="3"/>
      <c r="AD575" s="3"/>
      <c r="AE575" s="3"/>
      <c r="AF575" s="3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2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  <c r="AA576" s="1"/>
      <c r="AB576" s="3"/>
      <c r="AC576" s="3"/>
      <c r="AD576" s="3"/>
      <c r="AE576" s="3"/>
      <c r="AF576" s="3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2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"/>
      <c r="AA577" s="1"/>
      <c r="AB577" s="3"/>
      <c r="AC577" s="3"/>
      <c r="AD577" s="3"/>
      <c r="AE577" s="3"/>
      <c r="AF577" s="3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2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"/>
      <c r="AA578" s="1"/>
      <c r="AB578" s="3"/>
      <c r="AC578" s="3"/>
      <c r="AD578" s="3"/>
      <c r="AE578" s="3"/>
      <c r="AF578" s="3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2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"/>
      <c r="AA579" s="1"/>
      <c r="AB579" s="3"/>
      <c r="AC579" s="3"/>
      <c r="AD579" s="3"/>
      <c r="AE579" s="3"/>
      <c r="AF579" s="3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2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"/>
      <c r="AA580" s="1"/>
      <c r="AB580" s="3"/>
      <c r="AC580" s="3"/>
      <c r="AD580" s="3"/>
      <c r="AE580" s="3"/>
      <c r="AF580" s="3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2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"/>
      <c r="AA581" s="1"/>
      <c r="AB581" s="3"/>
      <c r="AC581" s="3"/>
      <c r="AD581" s="3"/>
      <c r="AE581" s="3"/>
      <c r="AF581" s="3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2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"/>
      <c r="AA582" s="1"/>
      <c r="AB582" s="3"/>
      <c r="AC582" s="3"/>
      <c r="AD582" s="3"/>
      <c r="AE582" s="3"/>
      <c r="AF582" s="3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2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"/>
      <c r="AA583" s="1"/>
      <c r="AB583" s="3"/>
      <c r="AC583" s="3"/>
      <c r="AD583" s="3"/>
      <c r="AE583" s="3"/>
      <c r="AF583" s="3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2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"/>
      <c r="AA584" s="1"/>
      <c r="AB584" s="3"/>
      <c r="AC584" s="3"/>
      <c r="AD584" s="3"/>
      <c r="AE584" s="3"/>
      <c r="AF584" s="3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2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"/>
      <c r="AA585" s="1"/>
      <c r="AB585" s="3"/>
      <c r="AC585" s="3"/>
      <c r="AD585" s="3"/>
      <c r="AE585" s="3"/>
      <c r="AF585" s="3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2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"/>
      <c r="AA586" s="1"/>
      <c r="AB586" s="3"/>
      <c r="AC586" s="3"/>
      <c r="AD586" s="3"/>
      <c r="AE586" s="3"/>
      <c r="AF586" s="3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2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"/>
      <c r="AA587" s="1"/>
      <c r="AB587" s="3"/>
      <c r="AC587" s="3"/>
      <c r="AD587" s="3"/>
      <c r="AE587" s="3"/>
      <c r="AF587" s="3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2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"/>
      <c r="AA588" s="1"/>
      <c r="AB588" s="3"/>
      <c r="AC588" s="3"/>
      <c r="AD588" s="3"/>
      <c r="AE588" s="3"/>
      <c r="AF588" s="3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2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"/>
      <c r="AA589" s="1"/>
      <c r="AB589" s="3"/>
      <c r="AC589" s="3"/>
      <c r="AD589" s="3"/>
      <c r="AE589" s="3"/>
      <c r="AF589" s="3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2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"/>
      <c r="AA590" s="1"/>
      <c r="AB590" s="3"/>
      <c r="AC590" s="3"/>
      <c r="AD590" s="3"/>
      <c r="AE590" s="3"/>
      <c r="AF590" s="3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2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"/>
      <c r="AA591" s="1"/>
      <c r="AB591" s="3"/>
      <c r="AC591" s="3"/>
      <c r="AD591" s="3"/>
      <c r="AE591" s="3"/>
      <c r="AF591" s="3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2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"/>
      <c r="AA592" s="1"/>
      <c r="AB592" s="3"/>
      <c r="AC592" s="3"/>
      <c r="AD592" s="3"/>
      <c r="AE592" s="3"/>
      <c r="AF592" s="3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2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"/>
      <c r="AA593" s="1"/>
      <c r="AB593" s="3"/>
      <c r="AC593" s="3"/>
      <c r="AD593" s="3"/>
      <c r="AE593" s="3"/>
      <c r="AF593" s="3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2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"/>
      <c r="AA594" s="1"/>
      <c r="AB594" s="3"/>
      <c r="AC594" s="3"/>
      <c r="AD594" s="3"/>
      <c r="AE594" s="3"/>
      <c r="AF594" s="3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2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"/>
      <c r="AA595" s="1"/>
      <c r="AB595" s="3"/>
      <c r="AC595" s="3"/>
      <c r="AD595" s="3"/>
      <c r="AE595" s="3"/>
      <c r="AF595" s="3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2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"/>
      <c r="AA596" s="1"/>
      <c r="AB596" s="3"/>
      <c r="AC596" s="3"/>
      <c r="AD596" s="3"/>
      <c r="AE596" s="3"/>
      <c r="AF596" s="3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2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"/>
      <c r="AA597" s="1"/>
      <c r="AB597" s="3"/>
      <c r="AC597" s="3"/>
      <c r="AD597" s="3"/>
      <c r="AE597" s="3"/>
      <c r="AF597" s="3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2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"/>
      <c r="AA598" s="1"/>
      <c r="AB598" s="3"/>
      <c r="AC598" s="3"/>
      <c r="AD598" s="3"/>
      <c r="AE598" s="3"/>
      <c r="AF598" s="3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2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"/>
      <c r="AA599" s="1"/>
      <c r="AB599" s="3"/>
      <c r="AC599" s="3"/>
      <c r="AD599" s="3"/>
      <c r="AE599" s="3"/>
      <c r="AF599" s="3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2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"/>
      <c r="AA600" s="1"/>
      <c r="AB600" s="3"/>
      <c r="AC600" s="3"/>
      <c r="AD600" s="3"/>
      <c r="AE600" s="3"/>
      <c r="AF600" s="3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2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"/>
      <c r="AA601" s="1"/>
      <c r="AB601" s="3"/>
      <c r="AC601" s="3"/>
      <c r="AD601" s="3"/>
      <c r="AE601" s="3"/>
      <c r="AF601" s="3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2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"/>
      <c r="AA602" s="1"/>
      <c r="AB602" s="3"/>
      <c r="AC602" s="3"/>
      <c r="AD602" s="3"/>
      <c r="AE602" s="3"/>
      <c r="AF602" s="3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2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"/>
      <c r="AA603" s="1"/>
      <c r="AB603" s="3"/>
      <c r="AC603" s="3"/>
      <c r="AD603" s="3"/>
      <c r="AE603" s="3"/>
      <c r="AF603" s="3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2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"/>
      <c r="AA604" s="1"/>
      <c r="AB604" s="3"/>
      <c r="AC604" s="3"/>
      <c r="AD604" s="3"/>
      <c r="AE604" s="3"/>
      <c r="AF604" s="3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2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"/>
      <c r="AA605" s="1"/>
      <c r="AB605" s="3"/>
      <c r="AC605" s="3"/>
      <c r="AD605" s="3"/>
      <c r="AE605" s="3"/>
      <c r="AF605" s="3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2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"/>
      <c r="AA606" s="1"/>
      <c r="AB606" s="3"/>
      <c r="AC606" s="3"/>
      <c r="AD606" s="3"/>
      <c r="AE606" s="3"/>
      <c r="AF606" s="3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2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"/>
      <c r="AA607" s="1"/>
      <c r="AB607" s="3"/>
      <c r="AC607" s="3"/>
      <c r="AD607" s="3"/>
      <c r="AE607" s="3"/>
      <c r="AF607" s="3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2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"/>
      <c r="AA608" s="1"/>
      <c r="AB608" s="3"/>
      <c r="AC608" s="3"/>
      <c r="AD608" s="3"/>
      <c r="AE608" s="3"/>
      <c r="AF608" s="3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2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"/>
      <c r="AA609" s="1"/>
      <c r="AB609" s="3"/>
      <c r="AC609" s="3"/>
      <c r="AD609" s="3"/>
      <c r="AE609" s="3"/>
      <c r="AF609" s="3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2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"/>
      <c r="AA610" s="1"/>
      <c r="AB610" s="3"/>
      <c r="AC610" s="3"/>
      <c r="AD610" s="3"/>
      <c r="AE610" s="3"/>
      <c r="AF610" s="3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2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"/>
      <c r="AA611" s="1"/>
      <c r="AB611" s="3"/>
      <c r="AC611" s="3"/>
      <c r="AD611" s="3"/>
      <c r="AE611" s="3"/>
      <c r="AF611" s="3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2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"/>
      <c r="AA612" s="1"/>
      <c r="AB612" s="3"/>
      <c r="AC612" s="3"/>
      <c r="AD612" s="3"/>
      <c r="AE612" s="3"/>
      <c r="AF612" s="3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2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"/>
      <c r="AA613" s="1"/>
      <c r="AB613" s="3"/>
      <c r="AC613" s="3"/>
      <c r="AD613" s="3"/>
      <c r="AE613" s="3"/>
      <c r="AF613" s="3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2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"/>
      <c r="AA614" s="1"/>
      <c r="AB614" s="3"/>
      <c r="AC614" s="3"/>
      <c r="AD614" s="3"/>
      <c r="AE614" s="3"/>
      <c r="AF614" s="3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2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"/>
      <c r="AA615" s="1"/>
      <c r="AB615" s="3"/>
      <c r="AC615" s="3"/>
      <c r="AD615" s="3"/>
      <c r="AE615" s="3"/>
      <c r="AF615" s="3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2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"/>
      <c r="AA616" s="1"/>
      <c r="AB616" s="3"/>
      <c r="AC616" s="3"/>
      <c r="AD616" s="3"/>
      <c r="AE616" s="3"/>
      <c r="AF616" s="3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2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"/>
      <c r="AA617" s="1"/>
      <c r="AB617" s="3"/>
      <c r="AC617" s="3"/>
      <c r="AD617" s="3"/>
      <c r="AE617" s="3"/>
      <c r="AF617" s="3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2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"/>
      <c r="AA618" s="1"/>
      <c r="AB618" s="3"/>
      <c r="AC618" s="3"/>
      <c r="AD618" s="3"/>
      <c r="AE618" s="3"/>
      <c r="AF618" s="3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2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"/>
      <c r="AA619" s="1"/>
      <c r="AB619" s="3"/>
      <c r="AC619" s="3"/>
      <c r="AD619" s="3"/>
      <c r="AE619" s="3"/>
      <c r="AF619" s="3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2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"/>
      <c r="AA620" s="1"/>
      <c r="AB620" s="3"/>
      <c r="AC620" s="3"/>
      <c r="AD620" s="3"/>
      <c r="AE620" s="3"/>
      <c r="AF620" s="3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2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"/>
      <c r="AA621" s="1"/>
      <c r="AB621" s="3"/>
      <c r="AC621" s="3"/>
      <c r="AD621" s="3"/>
      <c r="AE621" s="3"/>
      <c r="AF621" s="3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2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"/>
      <c r="AA622" s="1"/>
      <c r="AB622" s="3"/>
      <c r="AC622" s="3"/>
      <c r="AD622" s="3"/>
      <c r="AE622" s="3"/>
      <c r="AF622" s="3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2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"/>
      <c r="AA623" s="1"/>
      <c r="AB623" s="3"/>
      <c r="AC623" s="3"/>
      <c r="AD623" s="3"/>
      <c r="AE623" s="3"/>
      <c r="AF623" s="3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2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"/>
      <c r="AA624" s="1"/>
      <c r="AB624" s="3"/>
      <c r="AC624" s="3"/>
      <c r="AD624" s="3"/>
      <c r="AE624" s="3"/>
      <c r="AF624" s="3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2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"/>
      <c r="AA625" s="1"/>
      <c r="AB625" s="3"/>
      <c r="AC625" s="3"/>
      <c r="AD625" s="3"/>
      <c r="AE625" s="3"/>
      <c r="AF625" s="3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2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"/>
      <c r="AA626" s="1"/>
      <c r="AB626" s="3"/>
      <c r="AC626" s="3"/>
      <c r="AD626" s="3"/>
      <c r="AE626" s="3"/>
      <c r="AF626" s="3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2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"/>
      <c r="AA627" s="1"/>
      <c r="AB627" s="3"/>
      <c r="AC627" s="3"/>
      <c r="AD627" s="3"/>
      <c r="AE627" s="3"/>
      <c r="AF627" s="3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2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"/>
      <c r="AA628" s="1"/>
      <c r="AB628" s="3"/>
      <c r="AC628" s="3"/>
      <c r="AD628" s="3"/>
      <c r="AE628" s="3"/>
      <c r="AF628" s="3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2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"/>
      <c r="AA629" s="1"/>
      <c r="AB629" s="3"/>
      <c r="AC629" s="3"/>
      <c r="AD629" s="3"/>
      <c r="AE629" s="3"/>
      <c r="AF629" s="3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2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"/>
      <c r="AA630" s="1"/>
      <c r="AB630" s="3"/>
      <c r="AC630" s="3"/>
      <c r="AD630" s="3"/>
      <c r="AE630" s="3"/>
      <c r="AF630" s="3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2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"/>
      <c r="AA631" s="1"/>
      <c r="AB631" s="3"/>
      <c r="AC631" s="3"/>
      <c r="AD631" s="3"/>
      <c r="AE631" s="3"/>
      <c r="AF631" s="3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2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"/>
      <c r="AA632" s="1"/>
      <c r="AB632" s="3"/>
      <c r="AC632" s="3"/>
      <c r="AD632" s="3"/>
      <c r="AE632" s="3"/>
      <c r="AF632" s="3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2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"/>
      <c r="AA633" s="1"/>
      <c r="AB633" s="3"/>
      <c r="AC633" s="3"/>
      <c r="AD633" s="3"/>
      <c r="AE633" s="3"/>
      <c r="AF633" s="3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2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"/>
      <c r="AA634" s="1"/>
      <c r="AB634" s="3"/>
      <c r="AC634" s="3"/>
      <c r="AD634" s="3"/>
      <c r="AE634" s="3"/>
      <c r="AF634" s="3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2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"/>
      <c r="AA635" s="1"/>
      <c r="AB635" s="3"/>
      <c r="AC635" s="3"/>
      <c r="AD635" s="3"/>
      <c r="AE635" s="3"/>
      <c r="AF635" s="3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2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"/>
      <c r="AA636" s="1"/>
      <c r="AB636" s="3"/>
      <c r="AC636" s="3"/>
      <c r="AD636" s="3"/>
      <c r="AE636" s="3"/>
      <c r="AF636" s="3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2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"/>
      <c r="AA637" s="1"/>
      <c r="AB637" s="3"/>
      <c r="AC637" s="3"/>
      <c r="AD637" s="3"/>
      <c r="AE637" s="3"/>
      <c r="AF637" s="3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2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"/>
      <c r="AA638" s="1"/>
      <c r="AB638" s="3"/>
      <c r="AC638" s="3"/>
      <c r="AD638" s="3"/>
      <c r="AE638" s="3"/>
      <c r="AF638" s="3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2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"/>
      <c r="AA639" s="1"/>
      <c r="AB639" s="3"/>
      <c r="AC639" s="3"/>
      <c r="AD639" s="3"/>
      <c r="AE639" s="3"/>
      <c r="AF639" s="3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2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"/>
      <c r="AA640" s="1"/>
      <c r="AB640" s="3"/>
      <c r="AC640" s="3"/>
      <c r="AD640" s="3"/>
      <c r="AE640" s="3"/>
      <c r="AF640" s="3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2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"/>
      <c r="AA641" s="1"/>
      <c r="AB641" s="3"/>
      <c r="AC641" s="3"/>
      <c r="AD641" s="3"/>
      <c r="AE641" s="3"/>
      <c r="AF641" s="3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2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"/>
      <c r="AA642" s="1"/>
      <c r="AB642" s="3"/>
      <c r="AC642" s="3"/>
      <c r="AD642" s="3"/>
      <c r="AE642" s="3"/>
      <c r="AF642" s="3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2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"/>
      <c r="AA643" s="1"/>
      <c r="AB643" s="3"/>
      <c r="AC643" s="3"/>
      <c r="AD643" s="3"/>
      <c r="AE643" s="3"/>
      <c r="AF643" s="3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2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"/>
      <c r="AA644" s="1"/>
      <c r="AB644" s="3"/>
      <c r="AC644" s="3"/>
      <c r="AD644" s="3"/>
      <c r="AE644" s="3"/>
      <c r="AF644" s="3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2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"/>
      <c r="AA645" s="1"/>
      <c r="AB645" s="3"/>
      <c r="AC645" s="3"/>
      <c r="AD645" s="3"/>
      <c r="AE645" s="3"/>
      <c r="AF645" s="3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2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"/>
      <c r="AA646" s="1"/>
      <c r="AB646" s="3"/>
      <c r="AC646" s="3"/>
      <c r="AD646" s="3"/>
      <c r="AE646" s="3"/>
      <c r="AF646" s="3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2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"/>
      <c r="AA647" s="1"/>
      <c r="AB647" s="3"/>
      <c r="AC647" s="3"/>
      <c r="AD647" s="3"/>
      <c r="AE647" s="3"/>
      <c r="AF647" s="3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2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"/>
      <c r="AA648" s="1"/>
      <c r="AB648" s="3"/>
      <c r="AC648" s="3"/>
      <c r="AD648" s="3"/>
      <c r="AE648" s="3"/>
      <c r="AF648" s="3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2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"/>
      <c r="AA649" s="1"/>
      <c r="AB649" s="3"/>
      <c r="AC649" s="3"/>
      <c r="AD649" s="3"/>
      <c r="AE649" s="3"/>
      <c r="AF649" s="3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2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"/>
      <c r="AA650" s="1"/>
      <c r="AB650" s="3"/>
      <c r="AC650" s="3"/>
      <c r="AD650" s="3"/>
      <c r="AE650" s="3"/>
      <c r="AF650" s="3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2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"/>
      <c r="AA651" s="1"/>
      <c r="AB651" s="3"/>
      <c r="AC651" s="3"/>
      <c r="AD651" s="3"/>
      <c r="AE651" s="3"/>
      <c r="AF651" s="3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2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"/>
      <c r="AA652" s="1"/>
      <c r="AB652" s="3"/>
      <c r="AC652" s="3"/>
      <c r="AD652" s="3"/>
      <c r="AE652" s="3"/>
      <c r="AF652" s="3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2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"/>
      <c r="AA653" s="1"/>
      <c r="AB653" s="3"/>
      <c r="AC653" s="3"/>
      <c r="AD653" s="3"/>
      <c r="AE653" s="3"/>
      <c r="AF653" s="3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2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"/>
      <c r="AA654" s="1"/>
      <c r="AB654" s="3"/>
      <c r="AC654" s="3"/>
      <c r="AD654" s="3"/>
      <c r="AE654" s="3"/>
      <c r="AF654" s="3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2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"/>
      <c r="AA655" s="1"/>
      <c r="AB655" s="3"/>
      <c r="AC655" s="3"/>
      <c r="AD655" s="3"/>
      <c r="AE655" s="3"/>
      <c r="AF655" s="3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2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"/>
      <c r="AA656" s="1"/>
      <c r="AB656" s="3"/>
      <c r="AC656" s="3"/>
      <c r="AD656" s="3"/>
      <c r="AE656" s="3"/>
      <c r="AF656" s="3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2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"/>
      <c r="AA657" s="1"/>
      <c r="AB657" s="3"/>
      <c r="AC657" s="3"/>
      <c r="AD657" s="3"/>
      <c r="AE657" s="3"/>
      <c r="AF657" s="3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2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"/>
      <c r="AA658" s="1"/>
      <c r="AB658" s="3"/>
      <c r="AC658" s="3"/>
      <c r="AD658" s="3"/>
      <c r="AE658" s="3"/>
      <c r="AF658" s="3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2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"/>
      <c r="AA659" s="1"/>
      <c r="AB659" s="3"/>
      <c r="AC659" s="3"/>
      <c r="AD659" s="3"/>
      <c r="AE659" s="3"/>
      <c r="AF659" s="3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2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"/>
      <c r="AA660" s="1"/>
      <c r="AB660" s="3"/>
      <c r="AC660" s="3"/>
      <c r="AD660" s="3"/>
      <c r="AE660" s="3"/>
      <c r="AF660" s="3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2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"/>
      <c r="AA661" s="1"/>
      <c r="AB661" s="3"/>
      <c r="AC661" s="3"/>
      <c r="AD661" s="3"/>
      <c r="AE661" s="3"/>
      <c r="AF661" s="3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2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"/>
      <c r="AA662" s="1"/>
      <c r="AB662" s="3"/>
      <c r="AC662" s="3"/>
      <c r="AD662" s="3"/>
      <c r="AE662" s="3"/>
      <c r="AF662" s="3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2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"/>
      <c r="AA663" s="1"/>
      <c r="AB663" s="3"/>
      <c r="AC663" s="3"/>
      <c r="AD663" s="3"/>
      <c r="AE663" s="3"/>
      <c r="AF663" s="3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2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"/>
      <c r="AA664" s="1"/>
      <c r="AB664" s="3"/>
      <c r="AC664" s="3"/>
      <c r="AD664" s="3"/>
      <c r="AE664" s="3"/>
      <c r="AF664" s="3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2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"/>
      <c r="AA665" s="1"/>
      <c r="AB665" s="3"/>
      <c r="AC665" s="3"/>
      <c r="AD665" s="3"/>
      <c r="AE665" s="3"/>
      <c r="AF665" s="3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2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"/>
      <c r="AA666" s="1"/>
      <c r="AB666" s="3"/>
      <c r="AC666" s="3"/>
      <c r="AD666" s="3"/>
      <c r="AE666" s="3"/>
      <c r="AF666" s="3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2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"/>
      <c r="AA667" s="1"/>
      <c r="AB667" s="3"/>
      <c r="AC667" s="3"/>
      <c r="AD667" s="3"/>
      <c r="AE667" s="3"/>
      <c r="AF667" s="3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2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"/>
      <c r="AA668" s="1"/>
      <c r="AB668" s="3"/>
      <c r="AC668" s="3"/>
      <c r="AD668" s="3"/>
      <c r="AE668" s="3"/>
      <c r="AF668" s="3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2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"/>
      <c r="AA669" s="1"/>
      <c r="AB669" s="3"/>
      <c r="AC669" s="3"/>
      <c r="AD669" s="3"/>
      <c r="AE669" s="3"/>
      <c r="AF669" s="3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2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"/>
      <c r="AA670" s="1"/>
      <c r="AB670" s="3"/>
      <c r="AC670" s="3"/>
      <c r="AD670" s="3"/>
      <c r="AE670" s="3"/>
      <c r="AF670" s="3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2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"/>
      <c r="AA671" s="1"/>
      <c r="AB671" s="3"/>
      <c r="AC671" s="3"/>
      <c r="AD671" s="3"/>
      <c r="AE671" s="3"/>
      <c r="AF671" s="3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2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"/>
      <c r="AA672" s="1"/>
      <c r="AB672" s="3"/>
      <c r="AC672" s="3"/>
      <c r="AD672" s="3"/>
      <c r="AE672" s="3"/>
      <c r="AF672" s="3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2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"/>
      <c r="AA673" s="1"/>
      <c r="AB673" s="3"/>
      <c r="AC673" s="3"/>
      <c r="AD673" s="3"/>
      <c r="AE673" s="3"/>
      <c r="AF673" s="3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2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"/>
      <c r="AA674" s="1"/>
      <c r="AB674" s="3"/>
      <c r="AC674" s="3"/>
      <c r="AD674" s="3"/>
      <c r="AE674" s="3"/>
      <c r="AF674" s="3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2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"/>
      <c r="AA675" s="1"/>
      <c r="AB675" s="3"/>
      <c r="AC675" s="3"/>
      <c r="AD675" s="3"/>
      <c r="AE675" s="3"/>
      <c r="AF675" s="3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2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"/>
      <c r="AA676" s="1"/>
      <c r="AB676" s="3"/>
      <c r="AC676" s="3"/>
      <c r="AD676" s="3"/>
      <c r="AE676" s="3"/>
      <c r="AF676" s="3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2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"/>
      <c r="AA677" s="1"/>
      <c r="AB677" s="3"/>
      <c r="AC677" s="3"/>
      <c r="AD677" s="3"/>
      <c r="AE677" s="3"/>
      <c r="AF677" s="3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2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"/>
      <c r="AA678" s="1"/>
      <c r="AB678" s="3"/>
      <c r="AC678" s="3"/>
      <c r="AD678" s="3"/>
      <c r="AE678" s="3"/>
      <c r="AF678" s="3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2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"/>
      <c r="AA679" s="1"/>
      <c r="AB679" s="3"/>
      <c r="AC679" s="3"/>
      <c r="AD679" s="3"/>
      <c r="AE679" s="3"/>
      <c r="AF679" s="3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2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"/>
      <c r="AA680" s="1"/>
      <c r="AB680" s="3"/>
      <c r="AC680" s="3"/>
      <c r="AD680" s="3"/>
      <c r="AE680" s="3"/>
      <c r="AF680" s="3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2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"/>
      <c r="AA681" s="1"/>
      <c r="AB681" s="3"/>
      <c r="AC681" s="3"/>
      <c r="AD681" s="3"/>
      <c r="AE681" s="3"/>
      <c r="AF681" s="3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2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"/>
      <c r="AA682" s="1"/>
      <c r="AB682" s="3"/>
      <c r="AC682" s="3"/>
      <c r="AD682" s="3"/>
      <c r="AE682" s="3"/>
      <c r="AF682" s="3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2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"/>
      <c r="AA683" s="1"/>
      <c r="AB683" s="3"/>
      <c r="AC683" s="3"/>
      <c r="AD683" s="3"/>
      <c r="AE683" s="3"/>
      <c r="AF683" s="3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2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"/>
      <c r="AA684" s="1"/>
      <c r="AB684" s="3"/>
      <c r="AC684" s="3"/>
      <c r="AD684" s="3"/>
      <c r="AE684" s="3"/>
      <c r="AF684" s="3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2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"/>
      <c r="AA685" s="1"/>
      <c r="AB685" s="3"/>
      <c r="AC685" s="3"/>
      <c r="AD685" s="3"/>
      <c r="AE685" s="3"/>
      <c r="AF685" s="3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2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"/>
      <c r="AA686" s="1"/>
      <c r="AB686" s="3"/>
      <c r="AC686" s="3"/>
      <c r="AD686" s="3"/>
      <c r="AE686" s="3"/>
      <c r="AF686" s="3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2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"/>
      <c r="AA687" s="1"/>
      <c r="AB687" s="3"/>
      <c r="AC687" s="3"/>
      <c r="AD687" s="3"/>
      <c r="AE687" s="3"/>
      <c r="AF687" s="3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2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"/>
      <c r="AA688" s="1"/>
      <c r="AB688" s="3"/>
      <c r="AC688" s="3"/>
      <c r="AD688" s="3"/>
      <c r="AE688" s="3"/>
      <c r="AF688" s="3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2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"/>
      <c r="AA689" s="1"/>
      <c r="AB689" s="3"/>
      <c r="AC689" s="3"/>
      <c r="AD689" s="3"/>
      <c r="AE689" s="3"/>
      <c r="AF689" s="3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2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"/>
      <c r="AA690" s="1"/>
      <c r="AB690" s="3"/>
      <c r="AC690" s="3"/>
      <c r="AD690" s="3"/>
      <c r="AE690" s="3"/>
      <c r="AF690" s="3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2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"/>
      <c r="AA691" s="1"/>
      <c r="AB691" s="3"/>
      <c r="AC691" s="3"/>
      <c r="AD691" s="3"/>
      <c r="AE691" s="3"/>
      <c r="AF691" s="3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2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"/>
      <c r="AA692" s="1"/>
      <c r="AB692" s="3"/>
      <c r="AC692" s="3"/>
      <c r="AD692" s="3"/>
      <c r="AE692" s="3"/>
      <c r="AF692" s="3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2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"/>
      <c r="AA693" s="1"/>
      <c r="AB693" s="3"/>
      <c r="AC693" s="3"/>
      <c r="AD693" s="3"/>
      <c r="AE693" s="3"/>
      <c r="AF693" s="3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2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"/>
      <c r="AA694" s="1"/>
      <c r="AB694" s="3"/>
      <c r="AC694" s="3"/>
      <c r="AD694" s="3"/>
      <c r="AE694" s="3"/>
      <c r="AF694" s="3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2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"/>
      <c r="AA695" s="1"/>
      <c r="AB695" s="3"/>
      <c r="AC695" s="3"/>
      <c r="AD695" s="3"/>
      <c r="AE695" s="3"/>
      <c r="AF695" s="3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2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"/>
      <c r="AA696" s="1"/>
      <c r="AB696" s="3"/>
      <c r="AC696" s="3"/>
      <c r="AD696" s="3"/>
      <c r="AE696" s="3"/>
      <c r="AF696" s="3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2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"/>
      <c r="AA697" s="1"/>
      <c r="AB697" s="3"/>
      <c r="AC697" s="3"/>
      <c r="AD697" s="3"/>
      <c r="AE697" s="3"/>
      <c r="AF697" s="3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2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"/>
      <c r="AA698" s="1"/>
      <c r="AB698" s="3"/>
      <c r="AC698" s="3"/>
      <c r="AD698" s="3"/>
      <c r="AE698" s="3"/>
      <c r="AF698" s="3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2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"/>
      <c r="AA699" s="1"/>
      <c r="AB699" s="3"/>
      <c r="AC699" s="3"/>
      <c r="AD699" s="3"/>
      <c r="AE699" s="3"/>
      <c r="AF699" s="3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2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"/>
      <c r="AA700" s="1"/>
      <c r="AB700" s="3"/>
      <c r="AC700" s="3"/>
      <c r="AD700" s="3"/>
      <c r="AE700" s="3"/>
      <c r="AF700" s="3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2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"/>
      <c r="AA701" s="1"/>
      <c r="AB701" s="3"/>
      <c r="AC701" s="3"/>
      <c r="AD701" s="3"/>
      <c r="AE701" s="3"/>
      <c r="AF701" s="3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2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"/>
      <c r="AA702" s="1"/>
      <c r="AB702" s="3"/>
      <c r="AC702" s="3"/>
      <c r="AD702" s="3"/>
      <c r="AE702" s="3"/>
      <c r="AF702" s="3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2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"/>
      <c r="AA703" s="1"/>
      <c r="AB703" s="3"/>
      <c r="AC703" s="3"/>
      <c r="AD703" s="3"/>
      <c r="AE703" s="3"/>
      <c r="AF703" s="3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2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"/>
      <c r="AA704" s="1"/>
      <c r="AB704" s="3"/>
      <c r="AC704" s="3"/>
      <c r="AD704" s="3"/>
      <c r="AE704" s="3"/>
      <c r="AF704" s="3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2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"/>
      <c r="AA705" s="1"/>
      <c r="AB705" s="3"/>
      <c r="AC705" s="3"/>
      <c r="AD705" s="3"/>
      <c r="AE705" s="3"/>
      <c r="AF705" s="3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2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"/>
      <c r="AA706" s="1"/>
      <c r="AB706" s="3"/>
      <c r="AC706" s="3"/>
      <c r="AD706" s="3"/>
      <c r="AE706" s="3"/>
      <c r="AF706" s="3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2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"/>
      <c r="AA707" s="1"/>
      <c r="AB707" s="3"/>
      <c r="AC707" s="3"/>
      <c r="AD707" s="3"/>
      <c r="AE707" s="3"/>
      <c r="AF707" s="3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2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"/>
      <c r="AA708" s="1"/>
      <c r="AB708" s="3"/>
      <c r="AC708" s="3"/>
      <c r="AD708" s="3"/>
      <c r="AE708" s="3"/>
      <c r="AF708" s="3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2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"/>
      <c r="AA709" s="1"/>
      <c r="AB709" s="3"/>
      <c r="AC709" s="3"/>
      <c r="AD709" s="3"/>
      <c r="AE709" s="3"/>
      <c r="AF709" s="3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2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"/>
      <c r="AA710" s="1"/>
      <c r="AB710" s="3"/>
      <c r="AC710" s="3"/>
      <c r="AD710" s="3"/>
      <c r="AE710" s="3"/>
      <c r="AF710" s="3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2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"/>
      <c r="AA711" s="1"/>
      <c r="AB711" s="3"/>
      <c r="AC711" s="3"/>
      <c r="AD711" s="3"/>
      <c r="AE711" s="3"/>
      <c r="AF711" s="3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2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"/>
      <c r="AA712" s="1"/>
      <c r="AB712" s="3"/>
      <c r="AC712" s="3"/>
      <c r="AD712" s="3"/>
      <c r="AE712" s="3"/>
      <c r="AF712" s="3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2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"/>
      <c r="AA713" s="1"/>
      <c r="AB713" s="3"/>
      <c r="AC713" s="3"/>
      <c r="AD713" s="3"/>
      <c r="AE713" s="3"/>
      <c r="AF713" s="3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2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"/>
      <c r="AA714" s="1"/>
      <c r="AB714" s="3"/>
      <c r="AC714" s="3"/>
      <c r="AD714" s="3"/>
      <c r="AE714" s="3"/>
      <c r="AF714" s="3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2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"/>
      <c r="AA715" s="1"/>
      <c r="AB715" s="3"/>
      <c r="AC715" s="3"/>
      <c r="AD715" s="3"/>
      <c r="AE715" s="3"/>
      <c r="AF715" s="3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2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"/>
      <c r="AA716" s="1"/>
      <c r="AB716" s="3"/>
      <c r="AC716" s="3"/>
      <c r="AD716" s="3"/>
      <c r="AE716" s="3"/>
      <c r="AF716" s="3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2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"/>
      <c r="AA717" s="1"/>
      <c r="AB717" s="3"/>
      <c r="AC717" s="3"/>
      <c r="AD717" s="3"/>
      <c r="AE717" s="3"/>
      <c r="AF717" s="3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2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"/>
      <c r="AA718" s="1"/>
      <c r="AB718" s="3"/>
      <c r="AC718" s="3"/>
      <c r="AD718" s="3"/>
      <c r="AE718" s="3"/>
      <c r="AF718" s="3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2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"/>
      <c r="AA719" s="1"/>
      <c r="AB719" s="3"/>
      <c r="AC719" s="3"/>
      <c r="AD719" s="3"/>
      <c r="AE719" s="3"/>
      <c r="AF719" s="3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2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"/>
      <c r="AA720" s="1"/>
      <c r="AB720" s="3"/>
      <c r="AC720" s="3"/>
      <c r="AD720" s="3"/>
      <c r="AE720" s="3"/>
      <c r="AF720" s="3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2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"/>
      <c r="AA721" s="1"/>
      <c r="AB721" s="3"/>
      <c r="AC721" s="3"/>
      <c r="AD721" s="3"/>
      <c r="AE721" s="3"/>
      <c r="AF721" s="3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2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"/>
      <c r="AA722" s="1"/>
      <c r="AB722" s="3"/>
      <c r="AC722" s="3"/>
      <c r="AD722" s="3"/>
      <c r="AE722" s="3"/>
      <c r="AF722" s="3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2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"/>
      <c r="AA723" s="1"/>
      <c r="AB723" s="3"/>
      <c r="AC723" s="3"/>
      <c r="AD723" s="3"/>
      <c r="AE723" s="3"/>
      <c r="AF723" s="3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2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"/>
      <c r="AA724" s="1"/>
      <c r="AB724" s="3"/>
      <c r="AC724" s="3"/>
      <c r="AD724" s="3"/>
      <c r="AE724" s="3"/>
      <c r="AF724" s="3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2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"/>
      <c r="AA725" s="1"/>
      <c r="AB725" s="3"/>
      <c r="AC725" s="3"/>
      <c r="AD725" s="3"/>
      <c r="AE725" s="3"/>
      <c r="AF725" s="3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2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"/>
      <c r="AA726" s="1"/>
      <c r="AB726" s="3"/>
      <c r="AC726" s="3"/>
      <c r="AD726" s="3"/>
      <c r="AE726" s="3"/>
      <c r="AF726" s="3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2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"/>
      <c r="AA727" s="1"/>
      <c r="AB727" s="3"/>
      <c r="AC727" s="3"/>
      <c r="AD727" s="3"/>
      <c r="AE727" s="3"/>
      <c r="AF727" s="3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2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"/>
      <c r="AA728" s="1"/>
      <c r="AB728" s="3"/>
      <c r="AC728" s="3"/>
      <c r="AD728" s="3"/>
      <c r="AE728" s="3"/>
      <c r="AF728" s="3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2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"/>
      <c r="AA729" s="1"/>
      <c r="AB729" s="3"/>
      <c r="AC729" s="3"/>
      <c r="AD729" s="3"/>
      <c r="AE729" s="3"/>
      <c r="AF729" s="3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2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"/>
      <c r="AA730" s="1"/>
      <c r="AB730" s="3"/>
      <c r="AC730" s="3"/>
      <c r="AD730" s="3"/>
      <c r="AE730" s="3"/>
      <c r="AF730" s="3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2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"/>
      <c r="AA731" s="1"/>
      <c r="AB731" s="3"/>
      <c r="AC731" s="3"/>
      <c r="AD731" s="3"/>
      <c r="AE731" s="3"/>
      <c r="AF731" s="3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2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"/>
      <c r="AA732" s="1"/>
      <c r="AB732" s="3"/>
      <c r="AC732" s="3"/>
      <c r="AD732" s="3"/>
      <c r="AE732" s="3"/>
      <c r="AF732" s="3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2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"/>
      <c r="AA733" s="1"/>
      <c r="AB733" s="3"/>
      <c r="AC733" s="3"/>
      <c r="AD733" s="3"/>
      <c r="AE733" s="3"/>
      <c r="AF733" s="3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2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"/>
      <c r="AA734" s="1"/>
      <c r="AB734" s="3"/>
      <c r="AC734" s="3"/>
      <c r="AD734" s="3"/>
      <c r="AE734" s="3"/>
      <c r="AF734" s="3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2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"/>
      <c r="AA735" s="1"/>
      <c r="AB735" s="3"/>
      <c r="AC735" s="3"/>
      <c r="AD735" s="3"/>
      <c r="AE735" s="3"/>
      <c r="AF735" s="3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2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"/>
      <c r="AA736" s="1"/>
      <c r="AB736" s="3"/>
      <c r="AC736" s="3"/>
      <c r="AD736" s="3"/>
      <c r="AE736" s="3"/>
      <c r="AF736" s="3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2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"/>
      <c r="AA737" s="1"/>
      <c r="AB737" s="3"/>
      <c r="AC737" s="3"/>
      <c r="AD737" s="3"/>
      <c r="AE737" s="3"/>
      <c r="AF737" s="3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2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"/>
      <c r="AA738" s="1"/>
      <c r="AB738" s="3"/>
      <c r="AC738" s="3"/>
      <c r="AD738" s="3"/>
      <c r="AE738" s="3"/>
      <c r="AF738" s="3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2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"/>
      <c r="AA739" s="1"/>
      <c r="AB739" s="3"/>
      <c r="AC739" s="3"/>
      <c r="AD739" s="3"/>
      <c r="AE739" s="3"/>
      <c r="AF739" s="3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2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"/>
      <c r="AA740" s="1"/>
      <c r="AB740" s="3"/>
      <c r="AC740" s="3"/>
      <c r="AD740" s="3"/>
      <c r="AE740" s="3"/>
      <c r="AF740" s="3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2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"/>
      <c r="AA741" s="1"/>
      <c r="AB741" s="3"/>
      <c r="AC741" s="3"/>
      <c r="AD741" s="3"/>
      <c r="AE741" s="3"/>
      <c r="AF741" s="3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2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"/>
      <c r="AA742" s="1"/>
      <c r="AB742" s="3"/>
      <c r="AC742" s="3"/>
      <c r="AD742" s="3"/>
      <c r="AE742" s="3"/>
      <c r="AF742" s="3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2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"/>
      <c r="AA743" s="1"/>
      <c r="AB743" s="3"/>
      <c r="AC743" s="3"/>
      <c r="AD743" s="3"/>
      <c r="AE743" s="3"/>
      <c r="AF743" s="3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2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"/>
      <c r="AA744" s="1"/>
      <c r="AB744" s="3"/>
      <c r="AC744" s="3"/>
      <c r="AD744" s="3"/>
      <c r="AE744" s="3"/>
      <c r="AF744" s="3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2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"/>
      <c r="AA745" s="1"/>
      <c r="AB745" s="3"/>
      <c r="AC745" s="3"/>
      <c r="AD745" s="3"/>
      <c r="AE745" s="3"/>
      <c r="AF745" s="3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2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"/>
      <c r="AA746" s="1"/>
      <c r="AB746" s="3"/>
      <c r="AC746" s="3"/>
      <c r="AD746" s="3"/>
      <c r="AE746" s="3"/>
      <c r="AF746" s="3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2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"/>
      <c r="AA747" s="1"/>
      <c r="AB747" s="3"/>
      <c r="AC747" s="3"/>
      <c r="AD747" s="3"/>
      <c r="AE747" s="3"/>
      <c r="AF747" s="3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2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"/>
      <c r="AA748" s="1"/>
      <c r="AB748" s="3"/>
      <c r="AC748" s="3"/>
      <c r="AD748" s="3"/>
      <c r="AE748" s="3"/>
      <c r="AF748" s="3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2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"/>
      <c r="AA749" s="1"/>
      <c r="AB749" s="3"/>
      <c r="AC749" s="3"/>
      <c r="AD749" s="3"/>
      <c r="AE749" s="3"/>
      <c r="AF749" s="3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2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"/>
      <c r="AA750" s="1"/>
      <c r="AB750" s="3"/>
      <c r="AC750" s="3"/>
      <c r="AD750" s="3"/>
      <c r="AE750" s="3"/>
      <c r="AF750" s="3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2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"/>
      <c r="AA751" s="1"/>
      <c r="AB751" s="3"/>
      <c r="AC751" s="3"/>
      <c r="AD751" s="3"/>
      <c r="AE751" s="3"/>
      <c r="AF751" s="3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2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"/>
      <c r="AA752" s="1"/>
      <c r="AB752" s="3"/>
      <c r="AC752" s="3"/>
      <c r="AD752" s="3"/>
      <c r="AE752" s="3"/>
      <c r="AF752" s="3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2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"/>
      <c r="AA753" s="1"/>
      <c r="AB753" s="3"/>
      <c r="AC753" s="3"/>
      <c r="AD753" s="3"/>
      <c r="AE753" s="3"/>
      <c r="AF753" s="3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2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"/>
      <c r="AA754" s="1"/>
      <c r="AB754" s="3"/>
      <c r="AC754" s="3"/>
      <c r="AD754" s="3"/>
      <c r="AE754" s="3"/>
      <c r="AF754" s="3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2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"/>
      <c r="AA755" s="1"/>
      <c r="AB755" s="3"/>
      <c r="AC755" s="3"/>
      <c r="AD755" s="3"/>
      <c r="AE755" s="3"/>
      <c r="AF755" s="3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2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"/>
      <c r="AA756" s="1"/>
      <c r="AB756" s="3"/>
      <c r="AC756" s="3"/>
      <c r="AD756" s="3"/>
      <c r="AE756" s="3"/>
      <c r="AF756" s="3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2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"/>
      <c r="AA757" s="1"/>
      <c r="AB757" s="3"/>
      <c r="AC757" s="3"/>
      <c r="AD757" s="3"/>
      <c r="AE757" s="3"/>
      <c r="AF757" s="3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2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"/>
      <c r="AA758" s="1"/>
      <c r="AB758" s="3"/>
      <c r="AC758" s="3"/>
      <c r="AD758" s="3"/>
      <c r="AE758" s="3"/>
      <c r="AF758" s="3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2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"/>
      <c r="AA759" s="1"/>
      <c r="AB759" s="3"/>
      <c r="AC759" s="3"/>
      <c r="AD759" s="3"/>
      <c r="AE759" s="3"/>
      <c r="AF759" s="3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2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"/>
      <c r="AA760" s="1"/>
      <c r="AB760" s="3"/>
      <c r="AC760" s="3"/>
      <c r="AD760" s="3"/>
      <c r="AE760" s="3"/>
      <c r="AF760" s="3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2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"/>
      <c r="AA761" s="1"/>
      <c r="AB761" s="3"/>
      <c r="AC761" s="3"/>
      <c r="AD761" s="3"/>
      <c r="AE761" s="3"/>
      <c r="AF761" s="3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2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"/>
      <c r="AA762" s="1"/>
      <c r="AB762" s="3"/>
      <c r="AC762" s="3"/>
      <c r="AD762" s="3"/>
      <c r="AE762" s="3"/>
      <c r="AF762" s="3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2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"/>
      <c r="AA763" s="1"/>
      <c r="AB763" s="3"/>
      <c r="AC763" s="3"/>
      <c r="AD763" s="3"/>
      <c r="AE763" s="3"/>
      <c r="AF763" s="3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2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"/>
      <c r="AA764" s="1"/>
      <c r="AB764" s="3"/>
      <c r="AC764" s="3"/>
      <c r="AD764" s="3"/>
      <c r="AE764" s="3"/>
      <c r="AF764" s="3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2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"/>
      <c r="AA765" s="1"/>
      <c r="AB765" s="3"/>
      <c r="AC765" s="3"/>
      <c r="AD765" s="3"/>
      <c r="AE765" s="3"/>
      <c r="AF765" s="3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2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"/>
      <c r="AA766" s="1"/>
      <c r="AB766" s="3"/>
      <c r="AC766" s="3"/>
      <c r="AD766" s="3"/>
      <c r="AE766" s="3"/>
      <c r="AF766" s="3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2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"/>
      <c r="AA767" s="1"/>
      <c r="AB767" s="3"/>
      <c r="AC767" s="3"/>
      <c r="AD767" s="3"/>
      <c r="AE767" s="3"/>
      <c r="AF767" s="3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2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"/>
      <c r="AA768" s="1"/>
      <c r="AB768" s="3"/>
      <c r="AC768" s="3"/>
      <c r="AD768" s="3"/>
      <c r="AE768" s="3"/>
      <c r="AF768" s="3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2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"/>
      <c r="AA769" s="1"/>
      <c r="AB769" s="3"/>
      <c r="AC769" s="3"/>
      <c r="AD769" s="3"/>
      <c r="AE769" s="3"/>
      <c r="AF769" s="3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2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"/>
      <c r="AA770" s="1"/>
      <c r="AB770" s="3"/>
      <c r="AC770" s="3"/>
      <c r="AD770" s="3"/>
      <c r="AE770" s="3"/>
      <c r="AF770" s="3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2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"/>
      <c r="AA771" s="1"/>
      <c r="AB771" s="3"/>
      <c r="AC771" s="3"/>
      <c r="AD771" s="3"/>
      <c r="AE771" s="3"/>
      <c r="AF771" s="3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2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"/>
      <c r="AA772" s="1"/>
      <c r="AB772" s="3"/>
      <c r="AC772" s="3"/>
      <c r="AD772" s="3"/>
      <c r="AE772" s="3"/>
      <c r="AF772" s="3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2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"/>
      <c r="AA773" s="1"/>
      <c r="AB773" s="3"/>
      <c r="AC773" s="3"/>
      <c r="AD773" s="3"/>
      <c r="AE773" s="3"/>
      <c r="AF773" s="3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2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"/>
      <c r="AA774" s="1"/>
      <c r="AB774" s="3"/>
      <c r="AC774" s="3"/>
      <c r="AD774" s="3"/>
      <c r="AE774" s="3"/>
      <c r="AF774" s="3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2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"/>
      <c r="AA775" s="1"/>
      <c r="AB775" s="3"/>
      <c r="AC775" s="3"/>
      <c r="AD775" s="3"/>
      <c r="AE775" s="3"/>
      <c r="AF775" s="3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2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"/>
      <c r="AA776" s="1"/>
      <c r="AB776" s="3"/>
      <c r="AC776" s="3"/>
      <c r="AD776" s="3"/>
      <c r="AE776" s="3"/>
      <c r="AF776" s="3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2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"/>
      <c r="AA777" s="1"/>
      <c r="AB777" s="3"/>
      <c r="AC777" s="3"/>
      <c r="AD777" s="3"/>
      <c r="AE777" s="3"/>
      <c r="AF777" s="3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2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"/>
      <c r="AA778" s="1"/>
      <c r="AB778" s="3"/>
      <c r="AC778" s="3"/>
      <c r="AD778" s="3"/>
      <c r="AE778" s="3"/>
      <c r="AF778" s="3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2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"/>
      <c r="AA779" s="1"/>
      <c r="AB779" s="3"/>
      <c r="AC779" s="3"/>
      <c r="AD779" s="3"/>
      <c r="AE779" s="3"/>
      <c r="AF779" s="3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2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"/>
      <c r="AA780" s="1"/>
      <c r="AB780" s="3"/>
      <c r="AC780" s="3"/>
      <c r="AD780" s="3"/>
      <c r="AE780" s="3"/>
      <c r="AF780" s="3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2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"/>
      <c r="AA781" s="1"/>
      <c r="AB781" s="3"/>
      <c r="AC781" s="3"/>
      <c r="AD781" s="3"/>
      <c r="AE781" s="3"/>
      <c r="AF781" s="3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2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"/>
      <c r="AA782" s="1"/>
      <c r="AB782" s="3"/>
      <c r="AC782" s="3"/>
      <c r="AD782" s="3"/>
      <c r="AE782" s="3"/>
      <c r="AF782" s="3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2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"/>
      <c r="AA783" s="1"/>
      <c r="AB783" s="3"/>
      <c r="AC783" s="3"/>
      <c r="AD783" s="3"/>
      <c r="AE783" s="3"/>
      <c r="AF783" s="3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2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"/>
      <c r="AA784" s="1"/>
      <c r="AB784" s="3"/>
      <c r="AC784" s="3"/>
      <c r="AD784" s="3"/>
      <c r="AE784" s="3"/>
      <c r="AF784" s="3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2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"/>
      <c r="AA785" s="1"/>
      <c r="AB785" s="3"/>
      <c r="AC785" s="3"/>
      <c r="AD785" s="3"/>
      <c r="AE785" s="3"/>
      <c r="AF785" s="3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2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"/>
      <c r="AA786" s="1"/>
      <c r="AB786" s="3"/>
      <c r="AC786" s="3"/>
      <c r="AD786" s="3"/>
      <c r="AE786" s="3"/>
      <c r="AF786" s="3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2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"/>
      <c r="AA787" s="1"/>
      <c r="AB787" s="3"/>
      <c r="AC787" s="3"/>
      <c r="AD787" s="3"/>
      <c r="AE787" s="3"/>
      <c r="AF787" s="3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2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"/>
      <c r="AA788" s="1"/>
      <c r="AB788" s="3"/>
      <c r="AC788" s="3"/>
      <c r="AD788" s="3"/>
      <c r="AE788" s="3"/>
      <c r="AF788" s="3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2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"/>
      <c r="AA789" s="1"/>
      <c r="AB789" s="3"/>
      <c r="AC789" s="3"/>
      <c r="AD789" s="3"/>
      <c r="AE789" s="3"/>
      <c r="AF789" s="3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2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"/>
      <c r="AA790" s="1"/>
      <c r="AB790" s="3"/>
      <c r="AC790" s="3"/>
      <c r="AD790" s="3"/>
      <c r="AE790" s="3"/>
      <c r="AF790" s="3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2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"/>
      <c r="AA791" s="1"/>
      <c r="AB791" s="3"/>
      <c r="AC791" s="3"/>
      <c r="AD791" s="3"/>
      <c r="AE791" s="3"/>
      <c r="AF791" s="3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2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"/>
      <c r="AA792" s="1"/>
      <c r="AB792" s="3"/>
      <c r="AC792" s="3"/>
      <c r="AD792" s="3"/>
      <c r="AE792" s="3"/>
      <c r="AF792" s="3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2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"/>
      <c r="AA793" s="1"/>
      <c r="AB793" s="3"/>
      <c r="AC793" s="3"/>
      <c r="AD793" s="3"/>
      <c r="AE793" s="3"/>
      <c r="AF793" s="3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2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"/>
      <c r="AA794" s="1"/>
      <c r="AB794" s="3"/>
      <c r="AC794" s="3"/>
      <c r="AD794" s="3"/>
      <c r="AE794" s="3"/>
      <c r="AF794" s="3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2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"/>
      <c r="AA795" s="1"/>
      <c r="AB795" s="3"/>
      <c r="AC795" s="3"/>
      <c r="AD795" s="3"/>
      <c r="AE795" s="3"/>
      <c r="AF795" s="3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2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"/>
      <c r="AA796" s="1"/>
      <c r="AB796" s="3"/>
      <c r="AC796" s="3"/>
      <c r="AD796" s="3"/>
      <c r="AE796" s="3"/>
      <c r="AF796" s="3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2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"/>
      <c r="AA797" s="1"/>
      <c r="AB797" s="3"/>
      <c r="AC797" s="3"/>
      <c r="AD797" s="3"/>
      <c r="AE797" s="3"/>
      <c r="AF797" s="3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2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"/>
      <c r="AA798" s="1"/>
      <c r="AB798" s="3"/>
      <c r="AC798" s="3"/>
      <c r="AD798" s="3"/>
      <c r="AE798" s="3"/>
      <c r="AF798" s="3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2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"/>
      <c r="AA799" s="1"/>
      <c r="AB799" s="3"/>
      <c r="AC799" s="3"/>
      <c r="AD799" s="3"/>
      <c r="AE799" s="3"/>
      <c r="AF799" s="3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2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"/>
      <c r="AA800" s="1"/>
      <c r="AB800" s="3"/>
      <c r="AC800" s="3"/>
      <c r="AD800" s="3"/>
      <c r="AE800" s="3"/>
      <c r="AF800" s="3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2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"/>
      <c r="AA801" s="1"/>
      <c r="AB801" s="3"/>
      <c r="AC801" s="3"/>
      <c r="AD801" s="3"/>
      <c r="AE801" s="3"/>
      <c r="AF801" s="3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2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"/>
      <c r="AA802" s="1"/>
      <c r="AB802" s="3"/>
      <c r="AC802" s="3"/>
      <c r="AD802" s="3"/>
      <c r="AE802" s="3"/>
      <c r="AF802" s="3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2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"/>
      <c r="AA803" s="1"/>
      <c r="AB803" s="3"/>
      <c r="AC803" s="3"/>
      <c r="AD803" s="3"/>
      <c r="AE803" s="3"/>
      <c r="AF803" s="3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2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"/>
      <c r="AA804" s="1"/>
      <c r="AB804" s="3"/>
      <c r="AC804" s="3"/>
      <c r="AD804" s="3"/>
      <c r="AE804" s="3"/>
      <c r="AF804" s="3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2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"/>
      <c r="AA805" s="1"/>
      <c r="AB805" s="3"/>
      <c r="AC805" s="3"/>
      <c r="AD805" s="3"/>
      <c r="AE805" s="3"/>
      <c r="AF805" s="3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2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"/>
      <c r="AA806" s="1"/>
      <c r="AB806" s="3"/>
      <c r="AC806" s="3"/>
      <c r="AD806" s="3"/>
      <c r="AE806" s="3"/>
      <c r="AF806" s="3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2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"/>
      <c r="AA807" s="1"/>
      <c r="AB807" s="3"/>
      <c r="AC807" s="3"/>
      <c r="AD807" s="3"/>
      <c r="AE807" s="3"/>
      <c r="AF807" s="3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2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"/>
      <c r="AA808" s="1"/>
      <c r="AB808" s="3"/>
      <c r="AC808" s="3"/>
      <c r="AD808" s="3"/>
      <c r="AE808" s="3"/>
      <c r="AF808" s="3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2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"/>
      <c r="AA809" s="1"/>
      <c r="AB809" s="3"/>
      <c r="AC809" s="3"/>
      <c r="AD809" s="3"/>
      <c r="AE809" s="3"/>
      <c r="AF809" s="3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2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"/>
      <c r="AA810" s="1"/>
      <c r="AB810" s="3"/>
      <c r="AC810" s="3"/>
      <c r="AD810" s="3"/>
      <c r="AE810" s="3"/>
      <c r="AF810" s="3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2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"/>
      <c r="AA811" s="1"/>
      <c r="AB811" s="3"/>
      <c r="AC811" s="3"/>
      <c r="AD811" s="3"/>
      <c r="AE811" s="3"/>
      <c r="AF811" s="3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2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"/>
      <c r="AA812" s="1"/>
      <c r="AB812" s="3"/>
      <c r="AC812" s="3"/>
      <c r="AD812" s="3"/>
      <c r="AE812" s="3"/>
      <c r="AF812" s="3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2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"/>
      <c r="AA813" s="1"/>
      <c r="AB813" s="3"/>
      <c r="AC813" s="3"/>
      <c r="AD813" s="3"/>
      <c r="AE813" s="3"/>
      <c r="AF813" s="3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2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"/>
      <c r="AA814" s="1"/>
      <c r="AB814" s="3"/>
      <c r="AC814" s="3"/>
      <c r="AD814" s="3"/>
      <c r="AE814" s="3"/>
      <c r="AF814" s="3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2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"/>
      <c r="AA815" s="1"/>
      <c r="AB815" s="3"/>
      <c r="AC815" s="3"/>
      <c r="AD815" s="3"/>
      <c r="AE815" s="3"/>
      <c r="AF815" s="3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2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"/>
      <c r="AA816" s="1"/>
      <c r="AB816" s="3"/>
      <c r="AC816" s="3"/>
      <c r="AD816" s="3"/>
      <c r="AE816" s="3"/>
      <c r="AF816" s="3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2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"/>
      <c r="AA817" s="1"/>
      <c r="AB817" s="3"/>
      <c r="AC817" s="3"/>
      <c r="AD817" s="3"/>
      <c r="AE817" s="3"/>
      <c r="AF817" s="3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2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"/>
      <c r="AA818" s="1"/>
      <c r="AB818" s="3"/>
      <c r="AC818" s="3"/>
      <c r="AD818" s="3"/>
      <c r="AE818" s="3"/>
      <c r="AF818" s="3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2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"/>
      <c r="AA819" s="1"/>
      <c r="AB819" s="3"/>
      <c r="AC819" s="3"/>
      <c r="AD819" s="3"/>
      <c r="AE819" s="3"/>
      <c r="AF819" s="3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2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"/>
      <c r="AA820" s="1"/>
      <c r="AB820" s="3"/>
      <c r="AC820" s="3"/>
      <c r="AD820" s="3"/>
      <c r="AE820" s="3"/>
      <c r="AF820" s="3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2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"/>
      <c r="AA821" s="1"/>
      <c r="AB821" s="3"/>
      <c r="AC821" s="3"/>
      <c r="AD821" s="3"/>
      <c r="AE821" s="3"/>
      <c r="AF821" s="3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2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"/>
      <c r="AA822" s="1"/>
      <c r="AB822" s="3"/>
      <c r="AC822" s="3"/>
      <c r="AD822" s="3"/>
      <c r="AE822" s="3"/>
      <c r="AF822" s="3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2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"/>
      <c r="AA823" s="1"/>
      <c r="AB823" s="3"/>
      <c r="AC823" s="3"/>
      <c r="AD823" s="3"/>
      <c r="AE823" s="3"/>
      <c r="AF823" s="3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2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"/>
      <c r="AA824" s="1"/>
      <c r="AB824" s="3"/>
      <c r="AC824" s="3"/>
      <c r="AD824" s="3"/>
      <c r="AE824" s="3"/>
      <c r="AF824" s="3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2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"/>
      <c r="AA825" s="1"/>
      <c r="AB825" s="3"/>
      <c r="AC825" s="3"/>
      <c r="AD825" s="3"/>
      <c r="AE825" s="3"/>
      <c r="AF825" s="3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2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"/>
      <c r="AA826" s="1"/>
      <c r="AB826" s="3"/>
      <c r="AC826" s="3"/>
      <c r="AD826" s="3"/>
      <c r="AE826" s="3"/>
      <c r="AF826" s="3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2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"/>
      <c r="AA827" s="1"/>
      <c r="AB827" s="3"/>
      <c r="AC827" s="3"/>
      <c r="AD827" s="3"/>
      <c r="AE827" s="3"/>
      <c r="AF827" s="3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2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"/>
      <c r="AA828" s="1"/>
      <c r="AB828" s="3"/>
      <c r="AC828" s="3"/>
      <c r="AD828" s="3"/>
      <c r="AE828" s="3"/>
      <c r="AF828" s="3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2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"/>
      <c r="AA829" s="1"/>
      <c r="AB829" s="3"/>
      <c r="AC829" s="3"/>
      <c r="AD829" s="3"/>
      <c r="AE829" s="3"/>
      <c r="AF829" s="3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2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"/>
      <c r="AA830" s="1"/>
      <c r="AB830" s="3"/>
      <c r="AC830" s="3"/>
      <c r="AD830" s="3"/>
      <c r="AE830" s="3"/>
      <c r="AF830" s="3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2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"/>
      <c r="AA831" s="1"/>
      <c r="AB831" s="3"/>
      <c r="AC831" s="3"/>
      <c r="AD831" s="3"/>
      <c r="AE831" s="3"/>
      <c r="AF831" s="3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2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"/>
      <c r="AA832" s="1"/>
      <c r="AB832" s="3"/>
      <c r="AC832" s="3"/>
      <c r="AD832" s="3"/>
      <c r="AE832" s="3"/>
      <c r="AF832" s="3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2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"/>
      <c r="AA833" s="1"/>
      <c r="AB833" s="3"/>
      <c r="AC833" s="3"/>
      <c r="AD833" s="3"/>
      <c r="AE833" s="3"/>
      <c r="AF833" s="3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2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"/>
      <c r="AA834" s="1"/>
      <c r="AB834" s="3"/>
      <c r="AC834" s="3"/>
      <c r="AD834" s="3"/>
      <c r="AE834" s="3"/>
      <c r="AF834" s="3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2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"/>
      <c r="AA835" s="1"/>
      <c r="AB835" s="3"/>
      <c r="AC835" s="3"/>
      <c r="AD835" s="3"/>
      <c r="AE835" s="3"/>
      <c r="AF835" s="3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2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"/>
      <c r="AA836" s="1"/>
      <c r="AB836" s="3"/>
      <c r="AC836" s="3"/>
      <c r="AD836" s="3"/>
      <c r="AE836" s="3"/>
      <c r="AF836" s="3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2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"/>
      <c r="AA837" s="1"/>
      <c r="AB837" s="3"/>
      <c r="AC837" s="3"/>
      <c r="AD837" s="3"/>
      <c r="AE837" s="3"/>
      <c r="AF837" s="3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2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"/>
      <c r="AA838" s="1"/>
      <c r="AB838" s="3"/>
      <c r="AC838" s="3"/>
      <c r="AD838" s="3"/>
      <c r="AE838" s="3"/>
      <c r="AF838" s="3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2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"/>
      <c r="AA839" s="1"/>
      <c r="AB839" s="3"/>
      <c r="AC839" s="3"/>
      <c r="AD839" s="3"/>
      <c r="AE839" s="3"/>
      <c r="AF839" s="3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2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"/>
      <c r="AA840" s="1"/>
      <c r="AB840" s="3"/>
      <c r="AC840" s="3"/>
      <c r="AD840" s="3"/>
      <c r="AE840" s="3"/>
      <c r="AF840" s="3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2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"/>
      <c r="AA841" s="1"/>
      <c r="AB841" s="3"/>
      <c r="AC841" s="3"/>
      <c r="AD841" s="3"/>
      <c r="AE841" s="3"/>
      <c r="AF841" s="3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2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"/>
      <c r="AA842" s="1"/>
      <c r="AB842" s="3"/>
      <c r="AC842" s="3"/>
      <c r="AD842" s="3"/>
      <c r="AE842" s="3"/>
      <c r="AF842" s="3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2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"/>
      <c r="AA843" s="1"/>
      <c r="AB843" s="3"/>
      <c r="AC843" s="3"/>
      <c r="AD843" s="3"/>
      <c r="AE843" s="3"/>
      <c r="AF843" s="3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2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"/>
      <c r="AA844" s="1"/>
      <c r="AB844" s="3"/>
      <c r="AC844" s="3"/>
      <c r="AD844" s="3"/>
      <c r="AE844" s="3"/>
      <c r="AF844" s="3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2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"/>
      <c r="AA845" s="1"/>
      <c r="AB845" s="3"/>
      <c r="AC845" s="3"/>
      <c r="AD845" s="3"/>
      <c r="AE845" s="3"/>
      <c r="AF845" s="3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2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"/>
      <c r="AA846" s="1"/>
      <c r="AB846" s="3"/>
      <c r="AC846" s="3"/>
      <c r="AD846" s="3"/>
      <c r="AE846" s="3"/>
      <c r="AF846" s="3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2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"/>
      <c r="AA847" s="1"/>
      <c r="AB847" s="3"/>
      <c r="AC847" s="3"/>
      <c r="AD847" s="3"/>
      <c r="AE847" s="3"/>
      <c r="AF847" s="3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2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"/>
      <c r="AA848" s="1"/>
      <c r="AB848" s="3"/>
      <c r="AC848" s="3"/>
      <c r="AD848" s="3"/>
      <c r="AE848" s="3"/>
      <c r="AF848" s="3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2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"/>
      <c r="AA849" s="1"/>
      <c r="AB849" s="3"/>
      <c r="AC849" s="3"/>
      <c r="AD849" s="3"/>
      <c r="AE849" s="3"/>
      <c r="AF849" s="3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2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"/>
      <c r="AA850" s="1"/>
      <c r="AB850" s="3"/>
      <c r="AC850" s="3"/>
      <c r="AD850" s="3"/>
      <c r="AE850" s="3"/>
      <c r="AF850" s="3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2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"/>
      <c r="AA851" s="1"/>
      <c r="AB851" s="3"/>
      <c r="AC851" s="3"/>
      <c r="AD851" s="3"/>
      <c r="AE851" s="3"/>
      <c r="AF851" s="3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2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"/>
      <c r="AA852" s="1"/>
      <c r="AB852" s="3"/>
      <c r="AC852" s="3"/>
      <c r="AD852" s="3"/>
      <c r="AE852" s="3"/>
      <c r="AF852" s="3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2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"/>
      <c r="AA853" s="1"/>
      <c r="AB853" s="3"/>
      <c r="AC853" s="3"/>
      <c r="AD853" s="3"/>
      <c r="AE853" s="3"/>
      <c r="AF853" s="3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2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"/>
      <c r="AA854" s="1"/>
      <c r="AB854" s="3"/>
      <c r="AC854" s="3"/>
      <c r="AD854" s="3"/>
      <c r="AE854" s="3"/>
      <c r="AF854" s="3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2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"/>
      <c r="AA855" s="1"/>
      <c r="AB855" s="3"/>
      <c r="AC855" s="3"/>
      <c r="AD855" s="3"/>
      <c r="AE855" s="3"/>
      <c r="AF855" s="3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2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"/>
      <c r="AA856" s="1"/>
      <c r="AB856" s="3"/>
      <c r="AC856" s="3"/>
      <c r="AD856" s="3"/>
      <c r="AE856" s="3"/>
      <c r="AF856" s="3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2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"/>
      <c r="AA857" s="1"/>
      <c r="AB857" s="3"/>
      <c r="AC857" s="3"/>
      <c r="AD857" s="3"/>
      <c r="AE857" s="3"/>
      <c r="AF857" s="3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2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"/>
      <c r="AA858" s="1"/>
      <c r="AB858" s="3"/>
      <c r="AC858" s="3"/>
      <c r="AD858" s="3"/>
      <c r="AE858" s="3"/>
      <c r="AF858" s="3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2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"/>
      <c r="AA859" s="1"/>
      <c r="AB859" s="3"/>
      <c r="AC859" s="3"/>
      <c r="AD859" s="3"/>
      <c r="AE859" s="3"/>
      <c r="AF859" s="3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2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"/>
      <c r="AA860" s="1"/>
      <c r="AB860" s="3"/>
      <c r="AC860" s="3"/>
      <c r="AD860" s="3"/>
      <c r="AE860" s="3"/>
      <c r="AF860" s="3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2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"/>
      <c r="AA861" s="1"/>
      <c r="AB861" s="3"/>
      <c r="AC861" s="3"/>
      <c r="AD861" s="3"/>
      <c r="AE861" s="3"/>
      <c r="AF861" s="3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2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"/>
      <c r="AA862" s="1"/>
      <c r="AB862" s="3"/>
      <c r="AC862" s="3"/>
      <c r="AD862" s="3"/>
      <c r="AE862" s="3"/>
      <c r="AF862" s="3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2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"/>
      <c r="AA863" s="1"/>
      <c r="AB863" s="3"/>
      <c r="AC863" s="3"/>
      <c r="AD863" s="3"/>
      <c r="AE863" s="3"/>
      <c r="AF863" s="3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2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"/>
      <c r="AA864" s="1"/>
      <c r="AB864" s="3"/>
      <c r="AC864" s="3"/>
      <c r="AD864" s="3"/>
      <c r="AE864" s="3"/>
      <c r="AF864" s="3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2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"/>
      <c r="AA865" s="1"/>
      <c r="AB865" s="3"/>
      <c r="AC865" s="3"/>
      <c r="AD865" s="3"/>
      <c r="AE865" s="3"/>
      <c r="AF865" s="3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2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"/>
      <c r="AA866" s="1"/>
      <c r="AB866" s="3"/>
      <c r="AC866" s="3"/>
      <c r="AD866" s="3"/>
      <c r="AE866" s="3"/>
      <c r="AF866" s="3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2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"/>
      <c r="AA867" s="1"/>
      <c r="AB867" s="3"/>
      <c r="AC867" s="3"/>
      <c r="AD867" s="3"/>
      <c r="AE867" s="3"/>
      <c r="AF867" s="3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2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"/>
      <c r="AA868" s="1"/>
      <c r="AB868" s="3"/>
      <c r="AC868" s="3"/>
      <c r="AD868" s="3"/>
      <c r="AE868" s="3"/>
      <c r="AF868" s="3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2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"/>
      <c r="AA869" s="1"/>
      <c r="AB869" s="3"/>
      <c r="AC869" s="3"/>
      <c r="AD869" s="3"/>
      <c r="AE869" s="3"/>
      <c r="AF869" s="3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2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"/>
      <c r="AA870" s="1"/>
      <c r="AB870" s="3"/>
      <c r="AC870" s="3"/>
      <c r="AD870" s="3"/>
      <c r="AE870" s="3"/>
      <c r="AF870" s="3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2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"/>
      <c r="AA871" s="1"/>
      <c r="AB871" s="3"/>
      <c r="AC871" s="3"/>
      <c r="AD871" s="3"/>
      <c r="AE871" s="3"/>
      <c r="AF871" s="3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2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"/>
      <c r="AA872" s="1"/>
      <c r="AB872" s="3"/>
      <c r="AC872" s="3"/>
      <c r="AD872" s="3"/>
      <c r="AE872" s="3"/>
      <c r="AF872" s="3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2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"/>
      <c r="AA873" s="1"/>
      <c r="AB873" s="3"/>
      <c r="AC873" s="3"/>
      <c r="AD873" s="3"/>
      <c r="AE873" s="3"/>
      <c r="AF873" s="3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2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"/>
      <c r="AA874" s="1"/>
      <c r="AB874" s="3"/>
      <c r="AC874" s="3"/>
      <c r="AD874" s="3"/>
      <c r="AE874" s="3"/>
      <c r="AF874" s="3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2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"/>
      <c r="AA875" s="1"/>
      <c r="AB875" s="3"/>
      <c r="AC875" s="3"/>
      <c r="AD875" s="3"/>
      <c r="AE875" s="3"/>
      <c r="AF875" s="3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2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"/>
      <c r="AA876" s="1"/>
      <c r="AB876" s="3"/>
      <c r="AC876" s="3"/>
      <c r="AD876" s="3"/>
      <c r="AE876" s="3"/>
      <c r="AF876" s="3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2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"/>
      <c r="AA877" s="1"/>
      <c r="AB877" s="3"/>
      <c r="AC877" s="3"/>
      <c r="AD877" s="3"/>
      <c r="AE877" s="3"/>
      <c r="AF877" s="3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2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"/>
      <c r="AA878" s="1"/>
      <c r="AB878" s="3"/>
      <c r="AC878" s="3"/>
      <c r="AD878" s="3"/>
      <c r="AE878" s="3"/>
      <c r="AF878" s="3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2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"/>
      <c r="AA879" s="1"/>
      <c r="AB879" s="3"/>
      <c r="AC879" s="3"/>
      <c r="AD879" s="3"/>
      <c r="AE879" s="3"/>
      <c r="AF879" s="3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2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"/>
      <c r="AA880" s="1"/>
      <c r="AB880" s="3"/>
      <c r="AC880" s="3"/>
      <c r="AD880" s="3"/>
      <c r="AE880" s="3"/>
      <c r="AF880" s="3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2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"/>
      <c r="AA881" s="1"/>
      <c r="AB881" s="3"/>
      <c r="AC881" s="3"/>
      <c r="AD881" s="3"/>
      <c r="AE881" s="3"/>
      <c r="AF881" s="3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2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"/>
      <c r="AA882" s="1"/>
      <c r="AB882" s="3"/>
      <c r="AC882" s="3"/>
      <c r="AD882" s="3"/>
      <c r="AE882" s="3"/>
      <c r="AF882" s="3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2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"/>
      <c r="AA883" s="1"/>
      <c r="AB883" s="3"/>
      <c r="AC883" s="3"/>
      <c r="AD883" s="3"/>
      <c r="AE883" s="3"/>
      <c r="AF883" s="3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2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"/>
      <c r="AA884" s="1"/>
      <c r="AB884" s="3"/>
      <c r="AC884" s="3"/>
      <c r="AD884" s="3"/>
      <c r="AE884" s="3"/>
      <c r="AF884" s="3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2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"/>
      <c r="AA885" s="1"/>
      <c r="AB885" s="3"/>
      <c r="AC885" s="3"/>
      <c r="AD885" s="3"/>
      <c r="AE885" s="3"/>
      <c r="AF885" s="3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2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"/>
      <c r="AA886" s="1"/>
      <c r="AB886" s="3"/>
      <c r="AC886" s="3"/>
      <c r="AD886" s="3"/>
      <c r="AE886" s="3"/>
      <c r="AF886" s="3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2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"/>
      <c r="AA887" s="1"/>
      <c r="AB887" s="3"/>
      <c r="AC887" s="3"/>
      <c r="AD887" s="3"/>
      <c r="AE887" s="3"/>
      <c r="AF887" s="3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2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"/>
      <c r="AA888" s="1"/>
      <c r="AB888" s="3"/>
      <c r="AC888" s="3"/>
      <c r="AD888" s="3"/>
      <c r="AE888" s="3"/>
      <c r="AF888" s="3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2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"/>
      <c r="AA889" s="1"/>
      <c r="AB889" s="3"/>
      <c r="AC889" s="3"/>
      <c r="AD889" s="3"/>
      <c r="AE889" s="3"/>
      <c r="AF889" s="3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2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"/>
      <c r="AA890" s="1"/>
      <c r="AB890" s="3"/>
      <c r="AC890" s="3"/>
      <c r="AD890" s="3"/>
      <c r="AE890" s="3"/>
      <c r="AF890" s="3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2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"/>
      <c r="AA891" s="1"/>
      <c r="AB891" s="3"/>
      <c r="AC891" s="3"/>
      <c r="AD891" s="3"/>
      <c r="AE891" s="3"/>
      <c r="AF891" s="3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2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"/>
      <c r="AA892" s="1"/>
      <c r="AB892" s="3"/>
      <c r="AC892" s="3"/>
      <c r="AD892" s="3"/>
      <c r="AE892" s="3"/>
      <c r="AF892" s="3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2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"/>
      <c r="AA893" s="1"/>
      <c r="AB893" s="3"/>
      <c r="AC893" s="3"/>
      <c r="AD893" s="3"/>
      <c r="AE893" s="3"/>
      <c r="AF893" s="3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2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"/>
      <c r="AA894" s="1"/>
      <c r="AB894" s="3"/>
      <c r="AC894" s="3"/>
      <c r="AD894" s="3"/>
      <c r="AE894" s="3"/>
      <c r="AF894" s="3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2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"/>
      <c r="AA895" s="1"/>
      <c r="AB895" s="3"/>
      <c r="AC895" s="3"/>
      <c r="AD895" s="3"/>
      <c r="AE895" s="3"/>
      <c r="AF895" s="3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2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"/>
      <c r="AA896" s="1"/>
      <c r="AB896" s="3"/>
      <c r="AC896" s="3"/>
      <c r="AD896" s="3"/>
      <c r="AE896" s="3"/>
      <c r="AF896" s="3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2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"/>
      <c r="AA897" s="1"/>
      <c r="AB897" s="3"/>
      <c r="AC897" s="3"/>
      <c r="AD897" s="3"/>
      <c r="AE897" s="3"/>
      <c r="AF897" s="3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2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"/>
      <c r="AA898" s="1"/>
      <c r="AB898" s="3"/>
      <c r="AC898" s="3"/>
      <c r="AD898" s="3"/>
      <c r="AE898" s="3"/>
      <c r="AF898" s="3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2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"/>
      <c r="AA899" s="1"/>
      <c r="AB899" s="3"/>
      <c r="AC899" s="3"/>
      <c r="AD899" s="3"/>
      <c r="AE899" s="3"/>
      <c r="AF899" s="3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2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"/>
      <c r="AA900" s="1"/>
      <c r="AB900" s="3"/>
      <c r="AC900" s="3"/>
      <c r="AD900" s="3"/>
      <c r="AE900" s="3"/>
      <c r="AF900" s="3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2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"/>
      <c r="AA901" s="1"/>
      <c r="AB901" s="3"/>
      <c r="AC901" s="3"/>
      <c r="AD901" s="3"/>
      <c r="AE901" s="3"/>
      <c r="AF901" s="3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2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"/>
      <c r="AA902" s="1"/>
      <c r="AB902" s="3"/>
      <c r="AC902" s="3"/>
      <c r="AD902" s="3"/>
      <c r="AE902" s="3"/>
      <c r="AF902" s="3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2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"/>
      <c r="AA903" s="1"/>
      <c r="AB903" s="3"/>
      <c r="AC903" s="3"/>
      <c r="AD903" s="3"/>
      <c r="AE903" s="3"/>
      <c r="AF903" s="3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2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"/>
      <c r="AA904" s="1"/>
      <c r="AB904" s="3"/>
      <c r="AC904" s="3"/>
      <c r="AD904" s="3"/>
      <c r="AE904" s="3"/>
      <c r="AF904" s="3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2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"/>
      <c r="AA905" s="1"/>
      <c r="AB905" s="3"/>
      <c r="AC905" s="3"/>
      <c r="AD905" s="3"/>
      <c r="AE905" s="3"/>
      <c r="AF905" s="3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2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"/>
      <c r="AA906" s="1"/>
      <c r="AB906" s="3"/>
      <c r="AC906" s="3"/>
      <c r="AD906" s="3"/>
      <c r="AE906" s="3"/>
      <c r="AF906" s="3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2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"/>
      <c r="AA907" s="1"/>
      <c r="AB907" s="3"/>
      <c r="AC907" s="3"/>
      <c r="AD907" s="3"/>
      <c r="AE907" s="3"/>
      <c r="AF907" s="3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2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"/>
      <c r="AA908" s="1"/>
      <c r="AB908" s="3"/>
      <c r="AC908" s="3"/>
      <c r="AD908" s="3"/>
      <c r="AE908" s="3"/>
      <c r="AF908" s="3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2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"/>
      <c r="AA909" s="1"/>
      <c r="AB909" s="3"/>
      <c r="AC909" s="3"/>
      <c r="AD909" s="3"/>
      <c r="AE909" s="3"/>
      <c r="AF909" s="3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2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"/>
      <c r="AA910" s="1"/>
      <c r="AB910" s="3"/>
      <c r="AC910" s="3"/>
      <c r="AD910" s="3"/>
      <c r="AE910" s="3"/>
      <c r="AF910" s="3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2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"/>
      <c r="AA911" s="1"/>
      <c r="AB911" s="3"/>
      <c r="AC911" s="3"/>
      <c r="AD911" s="3"/>
      <c r="AE911" s="3"/>
      <c r="AF911" s="3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2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"/>
      <c r="AA912" s="1"/>
      <c r="AB912" s="3"/>
      <c r="AC912" s="3"/>
      <c r="AD912" s="3"/>
      <c r="AE912" s="3"/>
      <c r="AF912" s="3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2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"/>
      <c r="AA913" s="1"/>
      <c r="AB913" s="3"/>
      <c r="AC913" s="3"/>
      <c r="AD913" s="3"/>
      <c r="AE913" s="3"/>
      <c r="AF913" s="3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2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"/>
      <c r="AA914" s="1"/>
      <c r="AB914" s="3"/>
      <c r="AC914" s="3"/>
      <c r="AD914" s="3"/>
      <c r="AE914" s="3"/>
      <c r="AF914" s="3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2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"/>
      <c r="AA915" s="1"/>
      <c r="AB915" s="3"/>
      <c r="AC915" s="3"/>
      <c r="AD915" s="3"/>
      <c r="AE915" s="3"/>
      <c r="AF915" s="3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2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"/>
      <c r="AA916" s="1"/>
      <c r="AB916" s="3"/>
      <c r="AC916" s="3"/>
      <c r="AD916" s="3"/>
      <c r="AE916" s="3"/>
      <c r="AF916" s="3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2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"/>
      <c r="AA917" s="1"/>
      <c r="AB917" s="3"/>
      <c r="AC917" s="3"/>
      <c r="AD917" s="3"/>
      <c r="AE917" s="3"/>
      <c r="AF917" s="3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2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"/>
      <c r="AA918" s="1"/>
      <c r="AB918" s="3"/>
      <c r="AC918" s="3"/>
      <c r="AD918" s="3"/>
      <c r="AE918" s="3"/>
      <c r="AF918" s="3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2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"/>
      <c r="AA919" s="1"/>
      <c r="AB919" s="3"/>
      <c r="AC919" s="3"/>
      <c r="AD919" s="3"/>
      <c r="AE919" s="3"/>
      <c r="AF919" s="3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2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"/>
      <c r="AA920" s="1"/>
      <c r="AB920" s="3"/>
      <c r="AC920" s="3"/>
      <c r="AD920" s="3"/>
      <c r="AE920" s="3"/>
      <c r="AF920" s="3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2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"/>
      <c r="AA921" s="1"/>
      <c r="AB921" s="3"/>
      <c r="AC921" s="3"/>
      <c r="AD921" s="3"/>
      <c r="AE921" s="3"/>
      <c r="AF921" s="3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2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"/>
      <c r="AA922" s="1"/>
      <c r="AB922" s="3"/>
      <c r="AC922" s="3"/>
      <c r="AD922" s="3"/>
      <c r="AE922" s="3"/>
      <c r="AF922" s="3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2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"/>
      <c r="AA923" s="1"/>
      <c r="AB923" s="3"/>
      <c r="AC923" s="3"/>
      <c r="AD923" s="3"/>
      <c r="AE923" s="3"/>
      <c r="AF923" s="3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2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"/>
      <c r="AA924" s="1"/>
      <c r="AB924" s="3"/>
      <c r="AC924" s="3"/>
      <c r="AD924" s="3"/>
      <c r="AE924" s="3"/>
      <c r="AF924" s="3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2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"/>
      <c r="AA925" s="1"/>
      <c r="AB925" s="3"/>
      <c r="AC925" s="3"/>
      <c r="AD925" s="3"/>
      <c r="AE925" s="3"/>
      <c r="AF925" s="3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2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"/>
      <c r="AA926" s="1"/>
      <c r="AB926" s="3"/>
      <c r="AC926" s="3"/>
      <c r="AD926" s="3"/>
      <c r="AE926" s="3"/>
      <c r="AF926" s="3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2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"/>
      <c r="AA927" s="1"/>
      <c r="AB927" s="3"/>
      <c r="AC927" s="3"/>
      <c r="AD927" s="3"/>
      <c r="AE927" s="3"/>
      <c r="AF927" s="3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2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"/>
      <c r="AA928" s="1"/>
      <c r="AB928" s="3"/>
      <c r="AC928" s="3"/>
      <c r="AD928" s="3"/>
      <c r="AE928" s="3"/>
      <c r="AF928" s="3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2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"/>
      <c r="AA929" s="1"/>
      <c r="AB929" s="3"/>
      <c r="AC929" s="3"/>
      <c r="AD929" s="3"/>
      <c r="AE929" s="3"/>
      <c r="AF929" s="3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2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"/>
      <c r="AA930" s="1"/>
      <c r="AB930" s="3"/>
      <c r="AC930" s="3"/>
      <c r="AD930" s="3"/>
      <c r="AE930" s="3"/>
      <c r="AF930" s="3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2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"/>
      <c r="AA931" s="1"/>
      <c r="AB931" s="3"/>
      <c r="AC931" s="3"/>
      <c r="AD931" s="3"/>
      <c r="AE931" s="3"/>
      <c r="AF931" s="3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2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"/>
      <c r="AA932" s="1"/>
      <c r="AB932" s="3"/>
      <c r="AC932" s="3"/>
      <c r="AD932" s="3"/>
      <c r="AE932" s="3"/>
      <c r="AF932" s="3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2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"/>
      <c r="AA933" s="1"/>
      <c r="AB933" s="3"/>
      <c r="AC933" s="3"/>
      <c r="AD933" s="3"/>
      <c r="AE933" s="3"/>
      <c r="AF933" s="3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2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"/>
      <c r="AA934" s="1"/>
      <c r="AB934" s="3"/>
      <c r="AC934" s="3"/>
      <c r="AD934" s="3"/>
      <c r="AE934" s="3"/>
      <c r="AF934" s="3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2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"/>
      <c r="AA935" s="1"/>
      <c r="AB935" s="3"/>
      <c r="AC935" s="3"/>
      <c r="AD935" s="3"/>
      <c r="AE935" s="3"/>
      <c r="AF935" s="3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2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"/>
      <c r="AA936" s="1"/>
      <c r="AB936" s="3"/>
      <c r="AC936" s="3"/>
      <c r="AD936" s="3"/>
      <c r="AE936" s="3"/>
      <c r="AF936" s="3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2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"/>
      <c r="AA937" s="1"/>
      <c r="AB937" s="3"/>
      <c r="AC937" s="3"/>
      <c r="AD937" s="3"/>
      <c r="AE937" s="3"/>
      <c r="AF937" s="3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2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"/>
      <c r="AA938" s="1"/>
      <c r="AB938" s="3"/>
      <c r="AC938" s="3"/>
      <c r="AD938" s="3"/>
      <c r="AE938" s="3"/>
      <c r="AF938" s="3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2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"/>
      <c r="AA939" s="1"/>
      <c r="AB939" s="3"/>
      <c r="AC939" s="3"/>
      <c r="AD939" s="3"/>
      <c r="AE939" s="3"/>
      <c r="AF939" s="3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2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"/>
      <c r="AA940" s="1"/>
      <c r="AB940" s="3"/>
      <c r="AC940" s="3"/>
      <c r="AD940" s="3"/>
      <c r="AE940" s="3"/>
      <c r="AF940" s="3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2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"/>
      <c r="AA941" s="1"/>
      <c r="AB941" s="3"/>
      <c r="AC941" s="3"/>
      <c r="AD941" s="3"/>
      <c r="AE941" s="3"/>
      <c r="AF941" s="3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2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"/>
      <c r="AA942" s="1"/>
      <c r="AB942" s="3"/>
      <c r="AC942" s="3"/>
      <c r="AD942" s="3"/>
      <c r="AE942" s="3"/>
      <c r="AF942" s="3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2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"/>
      <c r="AA943" s="1"/>
      <c r="AB943" s="3"/>
      <c r="AC943" s="3"/>
      <c r="AD943" s="3"/>
      <c r="AE943" s="3"/>
      <c r="AF943" s="3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2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"/>
      <c r="AA944" s="1"/>
      <c r="AB944" s="3"/>
      <c r="AC944" s="3"/>
      <c r="AD944" s="3"/>
      <c r="AE944" s="3"/>
      <c r="AF944" s="3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2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"/>
      <c r="AA945" s="1"/>
      <c r="AB945" s="3"/>
      <c r="AC945" s="3"/>
      <c r="AD945" s="3"/>
      <c r="AE945" s="3"/>
      <c r="AF945" s="3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2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"/>
      <c r="AA946" s="1"/>
      <c r="AB946" s="3"/>
      <c r="AC946" s="3"/>
      <c r="AD946" s="3"/>
      <c r="AE946" s="3"/>
      <c r="AF946" s="3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2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"/>
      <c r="AA947" s="1"/>
      <c r="AB947" s="3"/>
      <c r="AC947" s="3"/>
      <c r="AD947" s="3"/>
      <c r="AE947" s="3"/>
      <c r="AF947" s="3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2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"/>
      <c r="AA948" s="1"/>
      <c r="AB948" s="3"/>
      <c r="AC948" s="3"/>
      <c r="AD948" s="3"/>
      <c r="AE948" s="3"/>
      <c r="AF948" s="3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2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"/>
      <c r="AA949" s="1"/>
      <c r="AB949" s="3"/>
      <c r="AC949" s="3"/>
      <c r="AD949" s="3"/>
      <c r="AE949" s="3"/>
      <c r="AF949" s="3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2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"/>
      <c r="AA950" s="1"/>
      <c r="AB950" s="3"/>
      <c r="AC950" s="3"/>
      <c r="AD950" s="3"/>
      <c r="AE950" s="3"/>
      <c r="AF950" s="3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2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"/>
      <c r="AA951" s="1"/>
      <c r="AB951" s="3"/>
      <c r="AC951" s="3"/>
      <c r="AD951" s="3"/>
      <c r="AE951" s="3"/>
      <c r="AF951" s="3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2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"/>
      <c r="AA952" s="1"/>
      <c r="AB952" s="3"/>
      <c r="AC952" s="3"/>
      <c r="AD952" s="3"/>
      <c r="AE952" s="3"/>
      <c r="AF952" s="3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2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"/>
      <c r="AA953" s="1"/>
      <c r="AB953" s="3"/>
      <c r="AC953" s="3"/>
      <c r="AD953" s="3"/>
      <c r="AE953" s="3"/>
      <c r="AF953" s="3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2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"/>
      <c r="AA954" s="1"/>
      <c r="AB954" s="3"/>
      <c r="AC954" s="3"/>
      <c r="AD954" s="3"/>
      <c r="AE954" s="3"/>
      <c r="AF954" s="3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2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"/>
      <c r="AA955" s="1"/>
      <c r="AB955" s="3"/>
      <c r="AC955" s="3"/>
      <c r="AD955" s="3"/>
      <c r="AE955" s="3"/>
      <c r="AF955" s="3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2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"/>
      <c r="AA956" s="1"/>
      <c r="AB956" s="3"/>
      <c r="AC956" s="3"/>
      <c r="AD956" s="3"/>
      <c r="AE956" s="3"/>
      <c r="AF956" s="3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2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"/>
      <c r="AA957" s="1"/>
      <c r="AB957" s="3"/>
      <c r="AC957" s="3"/>
      <c r="AD957" s="3"/>
      <c r="AE957" s="3"/>
      <c r="AF957" s="3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2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"/>
      <c r="AA958" s="1"/>
      <c r="AB958" s="3"/>
      <c r="AC958" s="3"/>
      <c r="AD958" s="3"/>
      <c r="AE958" s="3"/>
      <c r="AF958" s="3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2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"/>
      <c r="AA959" s="1"/>
      <c r="AB959" s="3"/>
      <c r="AC959" s="3"/>
      <c r="AD959" s="3"/>
      <c r="AE959" s="3"/>
      <c r="AF959" s="3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2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"/>
      <c r="AA960" s="1"/>
      <c r="AB960" s="3"/>
      <c r="AC960" s="3"/>
      <c r="AD960" s="3"/>
      <c r="AE960" s="3"/>
      <c r="AF960" s="3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2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"/>
      <c r="AA961" s="1"/>
      <c r="AB961" s="3"/>
      <c r="AC961" s="3"/>
      <c r="AD961" s="3"/>
      <c r="AE961" s="3"/>
      <c r="AF961" s="3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2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"/>
      <c r="AA962" s="1"/>
      <c r="AB962" s="3"/>
      <c r="AC962" s="3"/>
      <c r="AD962" s="3"/>
      <c r="AE962" s="3"/>
      <c r="AF962" s="3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2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"/>
      <c r="AA963" s="1"/>
      <c r="AB963" s="3"/>
      <c r="AC963" s="3"/>
      <c r="AD963" s="3"/>
      <c r="AE963" s="3"/>
      <c r="AF963" s="3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2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"/>
      <c r="AA964" s="1"/>
      <c r="AB964" s="3"/>
      <c r="AC964" s="3"/>
      <c r="AD964" s="3"/>
      <c r="AE964" s="3"/>
      <c r="AF964" s="3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2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"/>
      <c r="AA965" s="1"/>
      <c r="AB965" s="3"/>
      <c r="AC965" s="3"/>
      <c r="AD965" s="3"/>
      <c r="AE965" s="3"/>
      <c r="AF965" s="3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2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"/>
      <c r="AA966" s="1"/>
      <c r="AB966" s="3"/>
      <c r="AC966" s="3"/>
      <c r="AD966" s="3"/>
      <c r="AE966" s="3"/>
      <c r="AF966" s="3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2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"/>
      <c r="AA967" s="1"/>
      <c r="AB967" s="3"/>
      <c r="AC967" s="3"/>
      <c r="AD967" s="3"/>
      <c r="AE967" s="3"/>
      <c r="AF967" s="3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2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"/>
      <c r="AA968" s="1"/>
      <c r="AB968" s="3"/>
      <c r="AC968" s="3"/>
      <c r="AD968" s="3"/>
      <c r="AE968" s="3"/>
      <c r="AF968" s="3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2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"/>
      <c r="AA969" s="1"/>
      <c r="AB969" s="3"/>
      <c r="AC969" s="3"/>
      <c r="AD969" s="3"/>
      <c r="AE969" s="3"/>
      <c r="AF969" s="3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2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"/>
      <c r="AA970" s="1"/>
      <c r="AB970" s="3"/>
      <c r="AC970" s="3"/>
      <c r="AD970" s="3"/>
      <c r="AE970" s="3"/>
      <c r="AF970" s="3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2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"/>
      <c r="AA971" s="1"/>
      <c r="AB971" s="3"/>
      <c r="AC971" s="3"/>
      <c r="AD971" s="3"/>
      <c r="AE971" s="3"/>
      <c r="AF971" s="3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2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"/>
      <c r="AA972" s="1"/>
      <c r="AB972" s="3"/>
      <c r="AC972" s="3"/>
      <c r="AD972" s="3"/>
      <c r="AE972" s="3"/>
      <c r="AF972" s="3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2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"/>
      <c r="AA973" s="1"/>
      <c r="AB973" s="3"/>
      <c r="AC973" s="3"/>
      <c r="AD973" s="3"/>
      <c r="AE973" s="3"/>
      <c r="AF973" s="3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2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"/>
      <c r="AA974" s="1"/>
      <c r="AB974" s="3"/>
      <c r="AC974" s="3"/>
      <c r="AD974" s="3"/>
      <c r="AE974" s="3"/>
      <c r="AF974" s="3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2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"/>
      <c r="AA975" s="1"/>
      <c r="AB975" s="3"/>
      <c r="AC975" s="3"/>
      <c r="AD975" s="3"/>
      <c r="AE975" s="3"/>
      <c r="AF975" s="3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2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"/>
      <c r="AA976" s="1"/>
      <c r="AB976" s="3"/>
      <c r="AC976" s="3"/>
      <c r="AD976" s="3"/>
      <c r="AE976" s="3"/>
      <c r="AF976" s="3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2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"/>
      <c r="AA977" s="1"/>
      <c r="AB977" s="3"/>
      <c r="AC977" s="3"/>
      <c r="AD977" s="3"/>
      <c r="AE977" s="3"/>
      <c r="AF977" s="3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2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"/>
      <c r="AA978" s="1"/>
      <c r="AB978" s="3"/>
      <c r="AC978" s="3"/>
      <c r="AD978" s="3"/>
      <c r="AE978" s="3"/>
      <c r="AF978" s="3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2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"/>
      <c r="AA979" s="1"/>
      <c r="AB979" s="3"/>
      <c r="AC979" s="3"/>
      <c r="AD979" s="3"/>
      <c r="AE979" s="3"/>
      <c r="AF979" s="3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2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"/>
      <c r="AA980" s="1"/>
      <c r="AB980" s="3"/>
      <c r="AC980" s="3"/>
      <c r="AD980" s="3"/>
      <c r="AE980" s="3"/>
      <c r="AF980" s="3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2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"/>
      <c r="AA981" s="1"/>
      <c r="AB981" s="3"/>
      <c r="AC981" s="3"/>
      <c r="AD981" s="3"/>
      <c r="AE981" s="3"/>
      <c r="AF981" s="3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2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"/>
      <c r="AA982" s="1"/>
      <c r="AB982" s="3"/>
      <c r="AC982" s="3"/>
      <c r="AD982" s="3"/>
      <c r="AE982" s="3"/>
      <c r="AF982" s="3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2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"/>
      <c r="AA983" s="1"/>
      <c r="AB983" s="3"/>
      <c r="AC983" s="3"/>
      <c r="AD983" s="3"/>
      <c r="AE983" s="3"/>
      <c r="AF983" s="3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2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"/>
      <c r="AA984" s="1"/>
      <c r="AB984" s="3"/>
      <c r="AC984" s="3"/>
      <c r="AD984" s="3"/>
      <c r="AE984" s="3"/>
      <c r="AF984" s="3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2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"/>
      <c r="AA985" s="1"/>
      <c r="AB985" s="3"/>
      <c r="AC985" s="3"/>
      <c r="AD985" s="3"/>
      <c r="AE985" s="3"/>
      <c r="AF985" s="3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2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"/>
      <c r="AA986" s="1"/>
      <c r="AB986" s="3"/>
      <c r="AC986" s="3"/>
      <c r="AD986" s="3"/>
      <c r="AE986" s="3"/>
      <c r="AF986" s="3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2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"/>
      <c r="AA987" s="1"/>
      <c r="AB987" s="3"/>
      <c r="AC987" s="3"/>
      <c r="AD987" s="3"/>
      <c r="AE987" s="3"/>
      <c r="AF987" s="3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2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"/>
      <c r="AA988" s="1"/>
      <c r="AB988" s="3"/>
      <c r="AC988" s="3"/>
      <c r="AD988" s="3"/>
      <c r="AE988" s="3"/>
      <c r="AF988" s="3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2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"/>
      <c r="AA989" s="1"/>
      <c r="AB989" s="3"/>
      <c r="AC989" s="3"/>
      <c r="AD989" s="3"/>
      <c r="AE989" s="3"/>
      <c r="AF989" s="3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2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"/>
      <c r="AA990" s="1"/>
      <c r="AB990" s="3"/>
      <c r="AC990" s="3"/>
      <c r="AD990" s="3"/>
      <c r="AE990" s="3"/>
      <c r="AF990" s="3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2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"/>
      <c r="AA991" s="1"/>
      <c r="AB991" s="3"/>
      <c r="AC991" s="3"/>
      <c r="AD991" s="3"/>
      <c r="AE991" s="3"/>
      <c r="AF991" s="3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2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"/>
      <c r="AA992" s="1"/>
      <c r="AB992" s="3"/>
      <c r="AC992" s="3"/>
      <c r="AD992" s="3"/>
      <c r="AE992" s="3"/>
      <c r="AF992" s="3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2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"/>
      <c r="AA993" s="1"/>
      <c r="AB993" s="3"/>
      <c r="AC993" s="3"/>
      <c r="AD993" s="3"/>
      <c r="AE993" s="3"/>
      <c r="AF993" s="3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2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"/>
      <c r="AA994" s="1"/>
      <c r="AB994" s="3"/>
      <c r="AC994" s="3"/>
      <c r="AD994" s="3"/>
      <c r="AE994" s="3"/>
      <c r="AF994" s="3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2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"/>
      <c r="AA995" s="1"/>
      <c r="AB995" s="3"/>
      <c r="AC995" s="3"/>
      <c r="AD995" s="3"/>
      <c r="AE995" s="3"/>
      <c r="AF995" s="3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2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"/>
      <c r="AA996" s="1"/>
      <c r="AB996" s="3"/>
      <c r="AC996" s="3"/>
      <c r="AD996" s="3"/>
      <c r="AE996" s="3"/>
      <c r="AF996" s="3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2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"/>
      <c r="AA997" s="1"/>
      <c r="AB997" s="3"/>
      <c r="AC997" s="3"/>
      <c r="AD997" s="3"/>
      <c r="AE997" s="3"/>
      <c r="AF997" s="3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2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"/>
      <c r="AA998" s="1"/>
      <c r="AB998" s="3"/>
      <c r="AC998" s="3"/>
      <c r="AD998" s="3"/>
      <c r="AE998" s="3"/>
      <c r="AF998" s="3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2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2"/>
      <c r="AA999" s="1"/>
      <c r="AB999" s="3"/>
      <c r="AC999" s="3"/>
      <c r="AD999" s="3"/>
      <c r="AE999" s="3"/>
      <c r="AF999" s="3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2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"/>
      <c r="AA1000" s="1"/>
      <c r="AB1000" s="3"/>
      <c r="AC1000" s="3"/>
      <c r="AD1000" s="3"/>
      <c r="AE1000" s="3"/>
      <c r="AF1000" s="3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2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2"/>
      <c r="AA1001" s="1"/>
      <c r="AB1001" s="3"/>
      <c r="AC1001" s="3"/>
      <c r="AD1001" s="3"/>
      <c r="AE1001" s="3"/>
      <c r="AF1001" s="3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2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</row>
  </sheetData>
  <conditionalFormatting sqref="AE5:AE24">
    <cfRule type="containsText" dxfId="0" priority="1" operator="containsText" text="f">
      <formula>NOT(ISERROR(SEARCH(("f"),(AE5))))</formula>
    </cfRule>
  </conditionalFormatting>
  <conditionalFormatting sqref="AG5:AH24">
    <cfRule type="containsText" dxfId="1" priority="2" operator="containsText" text="t">
      <formula>NOT(ISERROR(SEARCH(("t"),(AG5))))</formula>
    </cfRule>
  </conditionalFormatting>
  <conditionalFormatting sqref="AF5:AF24">
    <cfRule type="containsText" dxfId="2" priority="3" operator="containsText" text="o">
      <formula>NOT(ISERROR(SEARCH(("o"),(AF5))))</formula>
    </cfRule>
  </conditionalFormatting>
  <conditionalFormatting sqref="B5:D31">
    <cfRule type="containsBlanks" dxfId="3" priority="4">
      <formula>LEN(TRIM(B5))=0</formula>
    </cfRule>
  </conditionalFormatting>
  <conditionalFormatting sqref="B5:D31">
    <cfRule type="cellIs" dxfId="4" priority="5" operator="greaterThanOrEqual">
      <formula>0</formula>
    </cfRule>
  </conditionalFormatting>
  <hyperlinks>
    <hyperlink r:id="rId1" ref="R2"/>
  </hyperlinks>
  <printOptions/>
  <pageMargins bottom="0.75" footer="0.0" header="0.0" left="0.7" right="0.7" top="0.75"/>
  <pageSetup orientation="landscape"/>
  <drawing r:id="rId2"/>
  <tableParts count="3"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4.57"/>
    <col customWidth="1" min="9" max="9" width="3.14"/>
    <col customWidth="1" min="12" max="12" width="3.71"/>
    <col customWidth="1" min="15" max="15" width="2.0"/>
  </cols>
  <sheetData>
    <row r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>
      <c r="A3" s="84" t="s">
        <v>1</v>
      </c>
      <c r="B3" s="85" t="s">
        <v>68</v>
      </c>
      <c r="D3" s="86" t="s">
        <v>1</v>
      </c>
      <c r="E3" s="87" t="s">
        <v>13</v>
      </c>
      <c r="F3" s="83"/>
      <c r="G3" s="88" t="s">
        <v>1</v>
      </c>
      <c r="H3" s="88" t="s">
        <v>11</v>
      </c>
      <c r="I3" s="89"/>
      <c r="J3" s="90" t="s">
        <v>1</v>
      </c>
      <c r="K3" s="90" t="s">
        <v>69</v>
      </c>
      <c r="L3" s="91"/>
      <c r="M3" s="92" t="s">
        <v>1</v>
      </c>
      <c r="N3" s="93" t="s">
        <v>14</v>
      </c>
      <c r="O3" s="91"/>
      <c r="P3" s="94" t="s">
        <v>1</v>
      </c>
      <c r="Q3" s="95" t="s">
        <v>11</v>
      </c>
      <c r="R3" s="96" t="s">
        <v>69</v>
      </c>
      <c r="S3" s="96" t="s">
        <v>70</v>
      </c>
      <c r="T3" s="97" t="str">
        <f>stato!BM4</f>
        <v>toc</v>
      </c>
      <c r="U3" s="83"/>
      <c r="V3" s="83"/>
      <c r="W3" s="83"/>
      <c r="X3" s="83"/>
      <c r="Y3" s="83"/>
      <c r="Z3" s="83"/>
      <c r="AA3" s="83"/>
      <c r="AB3" s="83"/>
      <c r="AC3" s="83"/>
    </row>
    <row r="4">
      <c r="A4" s="84">
        <v>1.0</v>
      </c>
      <c r="B4" s="98">
        <f>stato!AA5</f>
        <v>18</v>
      </c>
      <c r="D4" s="86">
        <v>2.0</v>
      </c>
      <c r="E4" s="99">
        <f>stato!BF6</f>
        <v>144</v>
      </c>
      <c r="F4" s="83"/>
      <c r="G4" s="100">
        <v>2.0</v>
      </c>
      <c r="H4" s="101">
        <f>stato!AU6</f>
        <v>16</v>
      </c>
      <c r="I4" s="89"/>
      <c r="J4" s="100">
        <v>13.0</v>
      </c>
      <c r="K4" s="102">
        <f>stato!AV17</f>
        <v>11</v>
      </c>
      <c r="L4" s="91"/>
      <c r="M4" s="92">
        <v>1.0</v>
      </c>
      <c r="N4" s="103">
        <f>stato!BH5</f>
        <v>1</v>
      </c>
      <c r="O4" s="91"/>
      <c r="P4" s="94">
        <v>1.0</v>
      </c>
      <c r="Q4" s="104" t="str">
        <f>stato!BI5</f>
        <v/>
      </c>
      <c r="R4" s="105" t="str">
        <f>stato!BJ5</f>
        <v/>
      </c>
      <c r="S4" s="106" t="str">
        <f>stato!BL5</f>
        <v/>
      </c>
      <c r="T4" s="107" t="str">
        <f>stato!BM5</f>
        <v/>
      </c>
      <c r="U4" s="83"/>
      <c r="V4" s="83"/>
      <c r="W4" s="83"/>
      <c r="X4" s="83"/>
      <c r="Y4" s="83"/>
      <c r="Z4" s="83"/>
      <c r="AA4" s="83"/>
      <c r="AB4" s="83"/>
      <c r="AC4" s="83"/>
    </row>
    <row r="5">
      <c r="A5" s="84">
        <v>2.0</v>
      </c>
      <c r="B5" s="98">
        <f>stato!AA6</f>
        <v>18</v>
      </c>
      <c r="D5" s="86">
        <v>1.0</v>
      </c>
      <c r="E5" s="99">
        <f>stato!BF5</f>
        <v>109</v>
      </c>
      <c r="F5" s="83"/>
      <c r="G5" s="100">
        <v>1.0</v>
      </c>
      <c r="H5" s="101">
        <f>stato!AU5</f>
        <v>15</v>
      </c>
      <c r="I5" s="89"/>
      <c r="J5" s="100">
        <v>3.0</v>
      </c>
      <c r="K5" s="102">
        <f>stato!AV7</f>
        <v>7</v>
      </c>
      <c r="L5" s="91"/>
      <c r="M5" s="92">
        <v>2.0</v>
      </c>
      <c r="N5" s="103" t="str">
        <f>stato!BH6</f>
        <v/>
      </c>
      <c r="O5" s="91"/>
      <c r="P5" s="94">
        <v>2.0</v>
      </c>
      <c r="Q5" s="104">
        <f>stato!BI6</f>
        <v>2</v>
      </c>
      <c r="R5" s="105" t="str">
        <f>stato!BJ6</f>
        <v/>
      </c>
      <c r="S5" s="106" t="str">
        <f>stato!BL6</f>
        <v/>
      </c>
      <c r="T5" s="107" t="str">
        <f>stato!BM6</f>
        <v/>
      </c>
      <c r="U5" s="83"/>
      <c r="V5" s="83"/>
      <c r="W5" s="83"/>
      <c r="X5" s="83"/>
      <c r="Y5" s="83"/>
      <c r="Z5" s="83"/>
      <c r="AA5" s="83"/>
      <c r="AB5" s="83"/>
      <c r="AC5" s="83"/>
    </row>
    <row r="6">
      <c r="A6" s="84">
        <v>10.0</v>
      </c>
      <c r="B6" s="98">
        <f>stato!AA14</f>
        <v>18</v>
      </c>
      <c r="D6" s="86">
        <v>10.0</v>
      </c>
      <c r="E6" s="99">
        <f>stato!BF14</f>
        <v>80</v>
      </c>
      <c r="F6" s="83"/>
      <c r="G6" s="100">
        <v>10.0</v>
      </c>
      <c r="H6" s="101">
        <f>stato!AU14</f>
        <v>14</v>
      </c>
      <c r="I6" s="89"/>
      <c r="J6" s="100">
        <v>6.0</v>
      </c>
      <c r="K6" s="102">
        <f>stato!AV10</f>
        <v>6</v>
      </c>
      <c r="L6" s="91"/>
      <c r="M6" s="92">
        <v>3.0</v>
      </c>
      <c r="N6" s="103" t="str">
        <f>stato!BH7</f>
        <v/>
      </c>
      <c r="O6" s="91"/>
      <c r="P6" s="94">
        <v>3.0</v>
      </c>
      <c r="Q6" s="104" t="str">
        <f>stato!BI7</f>
        <v/>
      </c>
      <c r="R6" s="105" t="str">
        <f>stato!BJ7</f>
        <v/>
      </c>
      <c r="S6" s="106">
        <f>stato!BL7</f>
        <v>3</v>
      </c>
      <c r="T6" s="107">
        <f>stato!BM7</f>
        <v>3</v>
      </c>
      <c r="U6" s="83"/>
      <c r="V6" s="83"/>
      <c r="W6" s="83"/>
      <c r="X6" s="83"/>
      <c r="Y6" s="83"/>
      <c r="Z6" s="83"/>
      <c r="AA6" s="83"/>
      <c r="AB6" s="83"/>
      <c r="AC6" s="83"/>
    </row>
    <row r="7">
      <c r="A7" s="84">
        <v>12.0</v>
      </c>
      <c r="B7" s="98">
        <f>stato!AA16</f>
        <v>18</v>
      </c>
      <c r="D7" s="86">
        <v>14.0</v>
      </c>
      <c r="E7" s="99">
        <f>stato!BF18</f>
        <v>67</v>
      </c>
      <c r="F7" s="83"/>
      <c r="G7" s="100">
        <v>12.0</v>
      </c>
      <c r="H7" s="101">
        <f>stato!AU16</f>
        <v>13</v>
      </c>
      <c r="I7" s="89"/>
      <c r="J7" s="100">
        <v>9.0</v>
      </c>
      <c r="K7" s="102">
        <f>stato!AV13</f>
        <v>5</v>
      </c>
      <c r="L7" s="91"/>
      <c r="M7" s="92">
        <v>4.0</v>
      </c>
      <c r="N7" s="103" t="str">
        <f>stato!BH8</f>
        <v/>
      </c>
      <c r="O7" s="91"/>
      <c r="P7" s="94">
        <v>4.0</v>
      </c>
      <c r="Q7" s="104" t="str">
        <f>stato!BI8</f>
        <v/>
      </c>
      <c r="R7" s="105" t="str">
        <f>stato!BJ8</f>
        <v/>
      </c>
      <c r="S7" s="106">
        <f>stato!BL8</f>
        <v>4</v>
      </c>
      <c r="T7" s="107" t="str">
        <f>stato!BM8</f>
        <v/>
      </c>
      <c r="U7" s="83"/>
      <c r="V7" s="83"/>
      <c r="W7" s="83"/>
      <c r="X7" s="83"/>
      <c r="Y7" s="83"/>
      <c r="Z7" s="83"/>
      <c r="AA7" s="83"/>
      <c r="AB7" s="83"/>
      <c r="AC7" s="83"/>
    </row>
    <row r="8">
      <c r="A8" s="84">
        <v>13.0</v>
      </c>
      <c r="B8" s="98">
        <f>stato!AA17</f>
        <v>16</v>
      </c>
      <c r="D8" s="86">
        <v>12.0</v>
      </c>
      <c r="E8" s="99">
        <f>stato!BF16</f>
        <v>67</v>
      </c>
      <c r="F8" s="83"/>
      <c r="G8" s="100">
        <v>14.0</v>
      </c>
      <c r="H8" s="101">
        <f>stato!AU18</f>
        <v>12</v>
      </c>
      <c r="I8" s="89"/>
      <c r="J8" s="100">
        <v>12.0</v>
      </c>
      <c r="K8" s="102">
        <f>stato!AV16</f>
        <v>5</v>
      </c>
      <c r="L8" s="91"/>
      <c r="M8" s="92">
        <v>5.0</v>
      </c>
      <c r="N8" s="103" t="str">
        <f>stato!BH9</f>
        <v/>
      </c>
      <c r="O8" s="91"/>
      <c r="P8" s="94">
        <v>5.0</v>
      </c>
      <c r="Q8" s="104" t="str">
        <f>stato!BI9</f>
        <v/>
      </c>
      <c r="R8" s="105" t="str">
        <f>stato!BJ9</f>
        <v/>
      </c>
      <c r="S8" s="106">
        <f>stato!BL9</f>
        <v>5</v>
      </c>
      <c r="T8" s="107" t="str">
        <f>stato!BM9</f>
        <v/>
      </c>
      <c r="U8" s="83"/>
      <c r="V8" s="83"/>
      <c r="W8" s="83"/>
      <c r="X8" s="83"/>
      <c r="Y8" s="83"/>
      <c r="Z8" s="83"/>
      <c r="AA8" s="83"/>
      <c r="AB8" s="83"/>
      <c r="AC8" s="83"/>
    </row>
    <row r="9">
      <c r="A9" s="84">
        <v>3.0</v>
      </c>
      <c r="B9" s="98">
        <f>stato!AA7</f>
        <v>15</v>
      </c>
      <c r="D9" s="86">
        <v>3.0</v>
      </c>
      <c r="E9" s="99">
        <f>stato!BF7</f>
        <v>49</v>
      </c>
      <c r="F9" s="83"/>
      <c r="G9" s="100">
        <v>3.0</v>
      </c>
      <c r="H9" s="101">
        <f>stato!AU7</f>
        <v>8</v>
      </c>
      <c r="I9" s="89"/>
      <c r="J9" s="100">
        <v>10.0</v>
      </c>
      <c r="K9" s="102">
        <f>stato!AV14</f>
        <v>4</v>
      </c>
      <c r="L9" s="91"/>
      <c r="M9" s="92">
        <v>6.0</v>
      </c>
      <c r="N9" s="103" t="str">
        <f>stato!BH10</f>
        <v/>
      </c>
      <c r="O9" s="91"/>
      <c r="P9" s="94">
        <v>6.0</v>
      </c>
      <c r="Q9" s="104" t="str">
        <f>stato!BI10</f>
        <v/>
      </c>
      <c r="R9" s="105" t="str">
        <f>stato!BJ10</f>
        <v/>
      </c>
      <c r="S9" s="106">
        <f>stato!BL10</f>
        <v>6</v>
      </c>
      <c r="T9" s="107">
        <f>stato!BM10</f>
        <v>6</v>
      </c>
      <c r="U9" s="83"/>
      <c r="V9" s="83"/>
      <c r="W9" s="83"/>
      <c r="X9" s="83"/>
      <c r="Y9" s="83"/>
      <c r="Z9" s="83"/>
      <c r="AA9" s="83"/>
      <c r="AB9" s="83"/>
      <c r="AC9" s="83"/>
    </row>
    <row r="10">
      <c r="A10" s="84">
        <v>14.0</v>
      </c>
      <c r="B10" s="98">
        <f>stato!AA18</f>
        <v>15</v>
      </c>
      <c r="D10" s="86">
        <v>13.0</v>
      </c>
      <c r="E10" s="99">
        <f>stato!BF17</f>
        <v>27</v>
      </c>
      <c r="F10" s="83"/>
      <c r="G10" s="100">
        <v>13.0</v>
      </c>
      <c r="H10" s="101">
        <f>stato!AU17</f>
        <v>5</v>
      </c>
      <c r="I10" s="89"/>
      <c r="J10" s="100">
        <v>7.0</v>
      </c>
      <c r="K10" s="102">
        <f>stato!AV11</f>
        <v>3</v>
      </c>
      <c r="L10" s="91"/>
      <c r="M10" s="92">
        <v>7.0</v>
      </c>
      <c r="N10" s="103" t="str">
        <f>stato!BH11</f>
        <v/>
      </c>
      <c r="O10" s="91"/>
      <c r="P10" s="94">
        <v>7.0</v>
      </c>
      <c r="Q10" s="104" t="str">
        <f>stato!BI11</f>
        <v/>
      </c>
      <c r="R10" s="105" t="str">
        <f>stato!BJ11</f>
        <v/>
      </c>
      <c r="S10" s="106">
        <f>stato!BL11</f>
        <v>7</v>
      </c>
      <c r="T10" s="107" t="str">
        <f>stato!BM11</f>
        <v/>
      </c>
      <c r="U10" s="83"/>
      <c r="V10" s="83"/>
      <c r="W10" s="83"/>
      <c r="X10" s="83"/>
      <c r="Y10" s="83"/>
      <c r="Z10" s="83"/>
      <c r="AA10" s="83"/>
      <c r="AB10" s="83"/>
      <c r="AC10" s="83"/>
    </row>
    <row r="11">
      <c r="A11" s="84">
        <v>6.0</v>
      </c>
      <c r="B11" s="98">
        <f>stato!AA10</f>
        <v>9</v>
      </c>
      <c r="D11" s="86">
        <v>6.0</v>
      </c>
      <c r="E11" s="99">
        <f>stato!BF10</f>
        <v>24</v>
      </c>
      <c r="F11" s="83"/>
      <c r="G11" s="100">
        <v>6.0</v>
      </c>
      <c r="H11" s="101">
        <f>stato!AU10</f>
        <v>3</v>
      </c>
      <c r="I11" s="89"/>
      <c r="J11" s="100">
        <v>1.0</v>
      </c>
      <c r="K11" s="102">
        <f>stato!AV5</f>
        <v>3</v>
      </c>
      <c r="L11" s="91"/>
      <c r="M11" s="92">
        <v>8.0</v>
      </c>
      <c r="N11" s="103" t="str">
        <f>stato!BH12</f>
        <v/>
      </c>
      <c r="O11" s="91"/>
      <c r="P11" s="94">
        <v>8.0</v>
      </c>
      <c r="Q11" s="104" t="str">
        <f>stato!BI12</f>
        <v/>
      </c>
      <c r="R11" s="105" t="str">
        <f>stato!BJ12</f>
        <v/>
      </c>
      <c r="S11" s="106">
        <f>stato!BL12</f>
        <v>8</v>
      </c>
      <c r="T11" s="107" t="str">
        <f>stato!BM12</f>
        <v/>
      </c>
      <c r="U11" s="83"/>
      <c r="V11" s="83"/>
      <c r="W11" s="83"/>
      <c r="X11" s="83"/>
      <c r="Y11" s="83"/>
      <c r="Z11" s="83"/>
      <c r="AA11" s="83"/>
      <c r="AB11" s="83"/>
      <c r="AC11" s="83"/>
    </row>
    <row r="12">
      <c r="A12" s="84">
        <v>9.0</v>
      </c>
      <c r="B12" s="98">
        <f>stato!AA13</f>
        <v>6</v>
      </c>
      <c r="D12" s="86">
        <v>15.0</v>
      </c>
      <c r="E12" s="99">
        <f>stato!BF19</f>
        <v>19</v>
      </c>
      <c r="F12" s="83"/>
      <c r="G12" s="100">
        <v>7.0</v>
      </c>
      <c r="H12" s="101">
        <f>stato!AU11</f>
        <v>3</v>
      </c>
      <c r="I12" s="89"/>
      <c r="J12" s="100">
        <v>14.0</v>
      </c>
      <c r="K12" s="102">
        <f>stato!AV18</f>
        <v>3</v>
      </c>
      <c r="L12" s="91"/>
      <c r="M12" s="92">
        <v>9.0</v>
      </c>
      <c r="N12" s="103" t="str">
        <f>stato!BH13</f>
        <v/>
      </c>
      <c r="O12" s="91"/>
      <c r="P12" s="94">
        <v>9.0</v>
      </c>
      <c r="Q12" s="104" t="str">
        <f>stato!BI13</f>
        <v/>
      </c>
      <c r="R12" s="105" t="str">
        <f>stato!BJ13</f>
        <v/>
      </c>
      <c r="S12" s="106">
        <f>stato!BL13</f>
        <v>9</v>
      </c>
      <c r="T12" s="107" t="str">
        <f>stato!BM13</f>
        <v/>
      </c>
      <c r="U12" s="83"/>
      <c r="V12" s="83"/>
      <c r="W12" s="83"/>
      <c r="X12" s="83"/>
      <c r="Y12" s="83"/>
      <c r="Z12" s="83"/>
      <c r="AA12" s="83"/>
      <c r="AB12" s="83"/>
      <c r="AC12" s="83"/>
    </row>
    <row r="13">
      <c r="A13" s="84">
        <v>7.0</v>
      </c>
      <c r="B13" s="98">
        <f>stato!AA11</f>
        <v>6</v>
      </c>
      <c r="D13" s="86">
        <v>16.0</v>
      </c>
      <c r="E13" s="99">
        <f>stato!BF20</f>
        <v>18</v>
      </c>
      <c r="F13" s="83"/>
      <c r="G13" s="100">
        <v>15.0</v>
      </c>
      <c r="H13" s="101">
        <f>stato!AU19</f>
        <v>3</v>
      </c>
      <c r="I13" s="89"/>
      <c r="J13" s="100">
        <v>15.0</v>
      </c>
      <c r="K13" s="102">
        <f>stato!AV19</f>
        <v>3</v>
      </c>
      <c r="L13" s="91"/>
      <c r="M13" s="92">
        <v>10.0</v>
      </c>
      <c r="N13" s="103" t="str">
        <f>stato!BH14</f>
        <v/>
      </c>
      <c r="O13" s="91"/>
      <c r="P13" s="94">
        <v>10.0</v>
      </c>
      <c r="Q13" s="104" t="str">
        <f>stato!BI14</f>
        <v/>
      </c>
      <c r="R13" s="105">
        <f>stato!BJ14</f>
        <v>10</v>
      </c>
      <c r="S13" s="106" t="str">
        <f>stato!BL14</f>
        <v/>
      </c>
      <c r="T13" s="107" t="str">
        <f>stato!BM14</f>
        <v/>
      </c>
      <c r="U13" s="83"/>
      <c r="V13" s="83"/>
      <c r="W13" s="83"/>
      <c r="X13" s="83"/>
      <c r="Y13" s="83"/>
      <c r="Z13" s="83"/>
      <c r="AA13" s="83"/>
      <c r="AB13" s="83"/>
      <c r="AC13" s="83"/>
    </row>
    <row r="14">
      <c r="A14" s="84">
        <v>15.0</v>
      </c>
      <c r="B14" s="98">
        <f>stato!AA19</f>
        <v>6</v>
      </c>
      <c r="D14" s="86">
        <v>9.0</v>
      </c>
      <c r="E14" s="99">
        <f>stato!BF13</f>
        <v>9</v>
      </c>
      <c r="F14" s="83"/>
      <c r="G14" s="100">
        <v>16.0</v>
      </c>
      <c r="H14" s="101">
        <f>stato!AU20</f>
        <v>2</v>
      </c>
      <c r="I14" s="89"/>
      <c r="J14" s="100">
        <v>5.0</v>
      </c>
      <c r="K14" s="102">
        <f>stato!AV9</f>
        <v>2</v>
      </c>
      <c r="L14" s="91"/>
      <c r="M14" s="92">
        <v>11.0</v>
      </c>
      <c r="N14" s="103" t="str">
        <f>stato!BH15</f>
        <v/>
      </c>
      <c r="O14" s="91"/>
      <c r="P14" s="94">
        <v>11.0</v>
      </c>
      <c r="Q14" s="104" t="str">
        <f>stato!BI15</f>
        <v/>
      </c>
      <c r="R14" s="105" t="str">
        <f>stato!BJ15</f>
        <v/>
      </c>
      <c r="S14" s="106">
        <f>stato!BL15</f>
        <v>11</v>
      </c>
      <c r="T14" s="107" t="str">
        <f>stato!BM15</f>
        <v/>
      </c>
      <c r="U14" s="83"/>
      <c r="V14" s="83"/>
      <c r="W14" s="83"/>
      <c r="X14" s="83"/>
      <c r="Y14" s="83"/>
      <c r="Z14" s="83"/>
      <c r="AA14" s="83"/>
      <c r="AB14" s="83"/>
      <c r="AC14" s="83"/>
    </row>
    <row r="15">
      <c r="A15" s="84">
        <v>5.0</v>
      </c>
      <c r="B15" s="98">
        <f>stato!AA9</f>
        <v>2</v>
      </c>
      <c r="D15" s="86">
        <v>7.0</v>
      </c>
      <c r="E15" s="99">
        <f>stato!BF11</f>
        <v>9</v>
      </c>
      <c r="F15" s="83"/>
      <c r="G15" s="100">
        <v>9.0</v>
      </c>
      <c r="H15" s="101">
        <f>stato!AU13</f>
        <v>1</v>
      </c>
      <c r="I15" s="89"/>
      <c r="J15" s="100">
        <v>2.0</v>
      </c>
      <c r="K15" s="102">
        <f>stato!AV6</f>
        <v>2</v>
      </c>
      <c r="L15" s="91"/>
      <c r="M15" s="92">
        <v>12.0</v>
      </c>
      <c r="N15" s="103" t="str">
        <f>stato!BH16</f>
        <v/>
      </c>
      <c r="O15" s="91"/>
      <c r="P15" s="94">
        <v>12.0</v>
      </c>
      <c r="Q15" s="104" t="str">
        <f>stato!BI16</f>
        <v/>
      </c>
      <c r="R15" s="105" t="str">
        <f>stato!BJ16</f>
        <v/>
      </c>
      <c r="S15" s="106">
        <f>stato!BL16</f>
        <v>12</v>
      </c>
      <c r="T15" s="107" t="str">
        <f>stato!BM16</f>
        <v/>
      </c>
      <c r="U15" s="83"/>
      <c r="V15" s="83"/>
      <c r="W15" s="83"/>
      <c r="X15" s="83"/>
      <c r="Y15" s="83"/>
      <c r="Z15" s="83"/>
      <c r="AA15" s="83"/>
      <c r="AB15" s="83"/>
      <c r="AC15" s="83"/>
    </row>
    <row r="16">
      <c r="A16" s="84">
        <v>16.0</v>
      </c>
      <c r="B16" s="98">
        <f>stato!AA20</f>
        <v>2</v>
      </c>
      <c r="D16" s="86">
        <v>5.0</v>
      </c>
      <c r="E16" s="99">
        <f>stato!BF9</f>
        <v>2</v>
      </c>
      <c r="F16" s="83"/>
      <c r="G16" s="100">
        <v>4.0</v>
      </c>
      <c r="H16" s="101">
        <f>stato!AU8</f>
        <v>0</v>
      </c>
      <c r="I16" s="89"/>
      <c r="J16" s="100">
        <v>8.0</v>
      </c>
      <c r="K16" s="102">
        <f>stato!AV12</f>
        <v>2</v>
      </c>
      <c r="L16" s="91"/>
      <c r="M16" s="92">
        <v>13.0</v>
      </c>
      <c r="N16" s="103" t="str">
        <f>stato!BH17</f>
        <v/>
      </c>
      <c r="O16" s="91"/>
      <c r="P16" s="94">
        <v>13.0</v>
      </c>
      <c r="Q16" s="104" t="str">
        <f>stato!BI17</f>
        <v/>
      </c>
      <c r="R16" s="105" t="str">
        <f>stato!BJ17</f>
        <v/>
      </c>
      <c r="S16" s="106">
        <f>stato!BL17</f>
        <v>13</v>
      </c>
      <c r="T16" s="107" t="str">
        <f>stato!BM17</f>
        <v/>
      </c>
      <c r="U16" s="83"/>
      <c r="V16" s="83"/>
      <c r="W16" s="83"/>
      <c r="X16" s="83"/>
      <c r="Y16" s="83"/>
      <c r="Z16" s="83"/>
      <c r="AA16" s="83"/>
      <c r="AB16" s="83"/>
      <c r="AC16" s="83"/>
    </row>
    <row r="17">
      <c r="A17" s="84">
        <v>8.0</v>
      </c>
      <c r="B17" s="98">
        <f>stato!AA12</f>
        <v>2</v>
      </c>
      <c r="D17" s="86">
        <v>8.0</v>
      </c>
      <c r="E17" s="99">
        <f>stato!BF12</f>
        <v>2</v>
      </c>
      <c r="F17" s="83"/>
      <c r="G17" s="100">
        <v>5.0</v>
      </c>
      <c r="H17" s="101">
        <f>stato!AU9</f>
        <v>0</v>
      </c>
      <c r="I17" s="89"/>
      <c r="J17" s="100">
        <v>4.0</v>
      </c>
      <c r="K17" s="102">
        <f>stato!AV8</f>
        <v>1</v>
      </c>
      <c r="L17" s="91"/>
      <c r="M17" s="92">
        <v>14.0</v>
      </c>
      <c r="N17" s="103" t="str">
        <f>stato!BH18</f>
        <v/>
      </c>
      <c r="O17" s="91"/>
      <c r="P17" s="94">
        <v>14.0</v>
      </c>
      <c r="Q17" s="104" t="str">
        <f>stato!BI18</f>
        <v/>
      </c>
      <c r="R17" s="105">
        <f>stato!BJ18</f>
        <v>14</v>
      </c>
      <c r="S17" s="106" t="str">
        <f>stato!BL18</f>
        <v/>
      </c>
      <c r="T17" s="107" t="str">
        <f>stato!BM18</f>
        <v/>
      </c>
      <c r="U17" s="83"/>
      <c r="V17" s="83"/>
      <c r="W17" s="83"/>
      <c r="X17" s="83"/>
      <c r="Y17" s="83"/>
      <c r="Z17" s="83"/>
      <c r="AA17" s="83"/>
      <c r="AB17" s="83"/>
      <c r="AC17" s="83"/>
    </row>
    <row r="18">
      <c r="A18" s="84">
        <v>4.0</v>
      </c>
      <c r="B18" s="98">
        <f>stato!AA8</f>
        <v>1</v>
      </c>
      <c r="D18" s="86">
        <v>4.0</v>
      </c>
      <c r="E18" s="99">
        <f>stato!BF8</f>
        <v>1</v>
      </c>
      <c r="F18" s="83"/>
      <c r="G18" s="100">
        <v>8.0</v>
      </c>
      <c r="H18" s="101">
        <f>stato!AU12</f>
        <v>0</v>
      </c>
      <c r="I18" s="89"/>
      <c r="J18" s="100">
        <v>11.0</v>
      </c>
      <c r="K18" s="102">
        <f>stato!AV15</f>
        <v>0</v>
      </c>
      <c r="L18" s="91"/>
      <c r="M18" s="92">
        <v>15.0</v>
      </c>
      <c r="N18" s="103" t="str">
        <f>stato!BH19</f>
        <v/>
      </c>
      <c r="O18" s="91"/>
      <c r="P18" s="94">
        <v>15.0</v>
      </c>
      <c r="Q18" s="104" t="str">
        <f>stato!BI19</f>
        <v/>
      </c>
      <c r="R18" s="105" t="str">
        <f>stato!BJ19</f>
        <v/>
      </c>
      <c r="S18" s="106">
        <f>stato!BL19</f>
        <v>15</v>
      </c>
      <c r="T18" s="107" t="str">
        <f>stato!BM19</f>
        <v/>
      </c>
      <c r="U18" s="83"/>
      <c r="V18" s="83"/>
      <c r="W18" s="83"/>
      <c r="X18" s="83"/>
      <c r="Y18" s="83"/>
      <c r="Z18" s="83"/>
      <c r="AA18" s="83"/>
      <c r="AB18" s="83"/>
      <c r="AC18" s="83"/>
    </row>
    <row r="19">
      <c r="A19" s="84">
        <v>11.0</v>
      </c>
      <c r="B19" s="98">
        <f>stato!AA15</f>
        <v>0</v>
      </c>
      <c r="D19" s="86">
        <v>11.0</v>
      </c>
      <c r="E19" s="99">
        <f>stato!BF15</f>
        <v>0</v>
      </c>
      <c r="F19" s="83"/>
      <c r="G19" s="100">
        <v>11.0</v>
      </c>
      <c r="H19" s="101">
        <f>stato!AU15</f>
        <v>0</v>
      </c>
      <c r="I19" s="89"/>
      <c r="J19" s="100">
        <v>16.0</v>
      </c>
      <c r="K19" s="102">
        <f>stato!AV20</f>
        <v>0</v>
      </c>
      <c r="L19" s="91"/>
      <c r="M19" s="92">
        <v>16.0</v>
      </c>
      <c r="N19" s="103" t="str">
        <f>stato!BH20</f>
        <v/>
      </c>
      <c r="O19" s="91"/>
      <c r="P19" s="94">
        <v>16.0</v>
      </c>
      <c r="Q19" s="104" t="str">
        <f>stato!BI20</f>
        <v/>
      </c>
      <c r="R19" s="105" t="str">
        <f>stato!BJ20</f>
        <v/>
      </c>
      <c r="S19" s="106">
        <f>stato!BL20</f>
        <v>16</v>
      </c>
      <c r="T19" s="107">
        <f>stato!BM20</f>
        <v>16</v>
      </c>
      <c r="U19" s="83"/>
      <c r="V19" s="83"/>
      <c r="W19" s="83"/>
      <c r="X19" s="83"/>
      <c r="Y19" s="83"/>
      <c r="Z19" s="83"/>
      <c r="AA19" s="83"/>
      <c r="AB19" s="83"/>
      <c r="AC19" s="83"/>
    </row>
    <row r="20">
      <c r="A20" s="84">
        <v>17.0</v>
      </c>
      <c r="B20" s="98">
        <f>stato!AA21</f>
        <v>0</v>
      </c>
      <c r="D20" s="86">
        <v>17.0</v>
      </c>
      <c r="E20" s="99">
        <f>stato!BF21</f>
        <v>0</v>
      </c>
      <c r="F20" s="83"/>
      <c r="G20" s="100">
        <v>17.0</v>
      </c>
      <c r="H20" s="101">
        <f>stato!AU21</f>
        <v>0</v>
      </c>
      <c r="I20" s="89"/>
      <c r="J20" s="100">
        <v>17.0</v>
      </c>
      <c r="K20" s="102">
        <f>stato!AV21</f>
        <v>0</v>
      </c>
      <c r="L20" s="91"/>
      <c r="M20" s="92">
        <v>17.0</v>
      </c>
      <c r="N20" s="103" t="str">
        <f>stato!BH21</f>
        <v/>
      </c>
      <c r="O20" s="91"/>
      <c r="P20" s="94">
        <v>17.0</v>
      </c>
      <c r="Q20" s="104" t="str">
        <f>stato!BI21</f>
        <v/>
      </c>
      <c r="R20" s="105" t="str">
        <f>stato!BJ21</f>
        <v/>
      </c>
      <c r="S20" s="106" t="str">
        <f>stato!BL21</f>
        <v/>
      </c>
      <c r="T20" s="107" t="str">
        <f>stato!BM21</f>
        <v/>
      </c>
      <c r="U20" s="83"/>
      <c r="V20" s="83"/>
      <c r="W20" s="83"/>
      <c r="X20" s="83"/>
      <c r="Y20" s="83"/>
      <c r="Z20" s="83"/>
      <c r="AA20" s="83"/>
      <c r="AB20" s="83"/>
      <c r="AC20" s="83"/>
    </row>
    <row r="21">
      <c r="A21" s="84">
        <v>18.0</v>
      </c>
      <c r="B21" s="98">
        <f>stato!AA22</f>
        <v>0</v>
      </c>
      <c r="D21" s="86">
        <v>18.0</v>
      </c>
      <c r="E21" s="99">
        <f>stato!BF22</f>
        <v>0</v>
      </c>
      <c r="F21" s="83"/>
      <c r="G21" s="100">
        <v>18.0</v>
      </c>
      <c r="H21" s="101">
        <f>stato!AU22</f>
        <v>0</v>
      </c>
      <c r="I21" s="89"/>
      <c r="J21" s="100">
        <v>18.0</v>
      </c>
      <c r="K21" s="102">
        <f>stato!AV22</f>
        <v>0</v>
      </c>
      <c r="L21" s="91"/>
      <c r="M21" s="92">
        <v>18.0</v>
      </c>
      <c r="N21" s="103" t="str">
        <f>stato!BH22</f>
        <v/>
      </c>
      <c r="O21" s="91"/>
      <c r="P21" s="94">
        <v>18.0</v>
      </c>
      <c r="Q21" s="104" t="str">
        <f>stato!BI22</f>
        <v/>
      </c>
      <c r="R21" s="105" t="str">
        <f>stato!BJ22</f>
        <v/>
      </c>
      <c r="S21" s="106" t="str">
        <f>stato!BL22</f>
        <v/>
      </c>
      <c r="T21" s="107" t="str">
        <f>stato!BM22</f>
        <v/>
      </c>
      <c r="U21" s="83"/>
      <c r="V21" s="83"/>
      <c r="W21" s="83"/>
      <c r="X21" s="83"/>
      <c r="Y21" s="83"/>
      <c r="Z21" s="83"/>
      <c r="AA21" s="83"/>
      <c r="AB21" s="83"/>
      <c r="AC21" s="83"/>
    </row>
    <row r="22">
      <c r="A22" s="84">
        <v>19.0</v>
      </c>
      <c r="B22" s="98">
        <f>stato!AA23</f>
        <v>0</v>
      </c>
      <c r="D22" s="86">
        <v>19.0</v>
      </c>
      <c r="E22" s="99">
        <f>stato!BF23</f>
        <v>0</v>
      </c>
      <c r="F22" s="83"/>
      <c r="G22" s="100">
        <v>19.0</v>
      </c>
      <c r="H22" s="101">
        <f>stato!AU23</f>
        <v>0</v>
      </c>
      <c r="I22" s="89"/>
      <c r="J22" s="100">
        <v>19.0</v>
      </c>
      <c r="K22" s="102">
        <f>stato!AV23</f>
        <v>0</v>
      </c>
      <c r="L22" s="91"/>
      <c r="M22" s="92">
        <v>19.0</v>
      </c>
      <c r="N22" s="103" t="str">
        <f>stato!BH23</f>
        <v/>
      </c>
      <c r="O22" s="91"/>
      <c r="P22" s="94">
        <v>19.0</v>
      </c>
      <c r="Q22" s="104" t="str">
        <f>stato!BI23</f>
        <v/>
      </c>
      <c r="R22" s="105" t="str">
        <f>stato!BJ23</f>
        <v/>
      </c>
      <c r="S22" s="106" t="str">
        <f>stato!BL23</f>
        <v/>
      </c>
      <c r="T22" s="107" t="str">
        <f>stato!BM23</f>
        <v/>
      </c>
      <c r="U22" s="83"/>
      <c r="V22" s="83"/>
      <c r="W22" s="83"/>
      <c r="X22" s="83"/>
      <c r="Y22" s="83"/>
      <c r="Z22" s="83"/>
      <c r="AA22" s="83"/>
      <c r="AB22" s="83"/>
      <c r="AC22" s="83"/>
    </row>
    <row r="23">
      <c r="A23" s="84">
        <v>20.0</v>
      </c>
      <c r="B23" s="98">
        <f>stato!AA24</f>
        <v>0</v>
      </c>
      <c r="D23" s="86">
        <v>20.0</v>
      </c>
      <c r="E23" s="99">
        <f>stato!BF24</f>
        <v>0</v>
      </c>
      <c r="F23" s="83"/>
      <c r="G23" s="100">
        <v>20.0</v>
      </c>
      <c r="H23" s="101">
        <f>stato!AU24</f>
        <v>0</v>
      </c>
      <c r="I23" s="89"/>
      <c r="J23" s="100">
        <v>20.0</v>
      </c>
      <c r="K23" s="102">
        <f>stato!AV24</f>
        <v>0</v>
      </c>
      <c r="L23" s="91"/>
      <c r="M23" s="92">
        <v>20.0</v>
      </c>
      <c r="N23" s="103" t="str">
        <f>stato!BH24</f>
        <v/>
      </c>
      <c r="O23" s="91"/>
      <c r="P23" s="94">
        <v>20.0</v>
      </c>
      <c r="Q23" s="104" t="str">
        <f>stato!BI24</f>
        <v/>
      </c>
      <c r="R23" s="105" t="str">
        <f>stato!BJ24</f>
        <v/>
      </c>
      <c r="S23" s="106" t="str">
        <f>stato!BL24</f>
        <v/>
      </c>
      <c r="T23" s="107" t="str">
        <f>stato!BM24</f>
        <v/>
      </c>
      <c r="U23" s="83"/>
      <c r="V23" s="83"/>
      <c r="W23" s="83"/>
      <c r="X23" s="83"/>
      <c r="Y23" s="83"/>
      <c r="Z23" s="83"/>
      <c r="AA23" s="83"/>
      <c r="AB23" s="83"/>
      <c r="AC23" s="83"/>
    </row>
    <row r="24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</row>
    <row r="38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</row>
    <row r="39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</row>
    <row r="48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</row>
    <row r="79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</row>
    <row r="8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</row>
    <row r="9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</row>
    <row r="9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</row>
    <row r="93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</row>
    <row r="94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</row>
    <row r="9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</row>
    <row r="96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</row>
    <row r="97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</row>
    <row r="98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</row>
    <row r="99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</row>
    <row r="100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</row>
    <row r="106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</row>
    <row r="107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</row>
    <row r="108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</row>
    <row r="109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</row>
    <row r="110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</row>
    <row r="11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</row>
    <row r="11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</row>
    <row r="113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</row>
    <row r="114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</row>
    <row r="11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</row>
    <row r="116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</row>
    <row r="117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</row>
    <row r="118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</row>
    <row r="119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</row>
    <row r="120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</row>
    <row r="12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</row>
    <row r="122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</row>
    <row r="123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</row>
    <row r="124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</row>
    <row r="12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</row>
    <row r="126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</row>
    <row r="127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</row>
    <row r="128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</row>
    <row r="129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</row>
    <row r="130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</row>
    <row r="13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</row>
    <row r="13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</row>
    <row r="133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</row>
    <row r="134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</row>
    <row r="13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</row>
    <row r="136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</row>
    <row r="137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</row>
    <row r="138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</row>
    <row r="139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</row>
    <row r="140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</row>
    <row r="14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</row>
    <row r="142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</row>
    <row r="143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</row>
    <row r="144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</row>
    <row r="14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</row>
    <row r="146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</row>
    <row r="147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</row>
    <row r="148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</row>
    <row r="149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</row>
    <row r="150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</row>
    <row r="15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</row>
    <row r="15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</row>
    <row r="153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</row>
    <row r="15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</row>
    <row r="156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</row>
    <row r="157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</row>
    <row r="158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</row>
    <row r="159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</row>
    <row r="160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</row>
    <row r="16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</row>
    <row r="162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</row>
    <row r="163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</row>
    <row r="164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</row>
    <row r="16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</row>
    <row r="166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</row>
    <row r="167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</row>
    <row r="168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</row>
    <row r="169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</row>
    <row r="170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</row>
    <row r="17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</row>
    <row r="17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</row>
    <row r="173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</row>
    <row r="17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</row>
    <row r="1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</row>
    <row r="176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</row>
    <row r="177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</row>
    <row r="178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</row>
    <row r="179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</row>
    <row r="180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</row>
    <row r="18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</row>
    <row r="182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</row>
    <row r="183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</row>
    <row r="184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</row>
    <row r="18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</row>
    <row r="186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</row>
    <row r="187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</row>
    <row r="188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</row>
    <row r="189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</row>
    <row r="190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</row>
    <row r="19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</row>
    <row r="19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</row>
    <row r="193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</row>
    <row r="194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</row>
    <row r="19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</row>
    <row r="196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</row>
    <row r="197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</row>
    <row r="198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</row>
    <row r="199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</row>
    <row r="200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</row>
    <row r="20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</row>
    <row r="20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</row>
    <row r="203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</row>
    <row r="204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</row>
    <row r="20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</row>
    <row r="206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</row>
    <row r="207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</row>
    <row r="208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</row>
    <row r="209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</row>
    <row r="210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</row>
    <row r="21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</row>
    <row r="21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</row>
    <row r="213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</row>
    <row r="214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</row>
    <row r="21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</row>
    <row r="216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</row>
    <row r="217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</row>
    <row r="218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</row>
    <row r="219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</row>
    <row r="220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</row>
    <row r="22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</row>
    <row r="22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</row>
    <row r="223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</row>
    <row r="224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</row>
    <row r="22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</row>
    <row r="226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</row>
    <row r="227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</row>
    <row r="228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</row>
    <row r="229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</row>
    <row r="230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</row>
    <row r="23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</row>
    <row r="23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</row>
    <row r="233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</row>
    <row r="234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</row>
    <row r="23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</row>
    <row r="236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</row>
    <row r="237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</row>
    <row r="238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</row>
    <row r="239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</row>
    <row r="240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</row>
    <row r="24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</row>
    <row r="24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</row>
    <row r="243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</row>
    <row r="244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</row>
    <row r="24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</row>
    <row r="246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</row>
    <row r="247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</row>
    <row r="248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</row>
    <row r="249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</row>
    <row r="250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</row>
    <row r="25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</row>
    <row r="25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</row>
    <row r="253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</row>
    <row r="254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</row>
    <row r="25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</row>
    <row r="256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</row>
    <row r="257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</row>
    <row r="258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</row>
    <row r="259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</row>
    <row r="260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</row>
    <row r="26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</row>
    <row r="26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</row>
    <row r="263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</row>
    <row r="264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</row>
    <row r="26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</row>
    <row r="266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</row>
    <row r="267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</row>
    <row r="268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</row>
    <row r="269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</row>
    <row r="270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</row>
    <row r="271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</row>
    <row r="27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</row>
    <row r="273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</row>
    <row r="274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</row>
    <row r="2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</row>
    <row r="276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</row>
    <row r="277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</row>
    <row r="278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</row>
    <row r="279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</row>
    <row r="280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</row>
    <row r="28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</row>
    <row r="28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</row>
    <row r="283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</row>
    <row r="284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</row>
    <row r="28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</row>
    <row r="286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</row>
    <row r="287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</row>
    <row r="288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</row>
    <row r="289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</row>
    <row r="290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</row>
    <row r="29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</row>
    <row r="29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</row>
    <row r="293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</row>
    <row r="294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</row>
    <row r="29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</row>
    <row r="296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</row>
    <row r="297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</row>
    <row r="298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</row>
    <row r="299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</row>
    <row r="300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</row>
    <row r="30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</row>
    <row r="30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</row>
    <row r="303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</row>
    <row r="304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</row>
    <row r="30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</row>
    <row r="306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</row>
    <row r="307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</row>
    <row r="308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</row>
    <row r="309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</row>
    <row r="310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</row>
    <row r="31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</row>
    <row r="31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</row>
    <row r="313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</row>
    <row r="314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</row>
    <row r="31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</row>
    <row r="316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</row>
    <row r="317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</row>
    <row r="318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</row>
    <row r="319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</row>
    <row r="320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</row>
    <row r="32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</row>
    <row r="32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</row>
    <row r="323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</row>
    <row r="324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</row>
    <row r="32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</row>
    <row r="326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</row>
    <row r="327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</row>
    <row r="328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</row>
    <row r="329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</row>
    <row r="330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</row>
    <row r="331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</row>
    <row r="33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</row>
    <row r="333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</row>
    <row r="334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</row>
    <row r="33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</row>
    <row r="336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</row>
    <row r="337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</row>
    <row r="338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</row>
    <row r="339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</row>
    <row r="340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</row>
    <row r="341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</row>
    <row r="34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</row>
    <row r="343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</row>
    <row r="344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</row>
    <row r="34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</row>
    <row r="346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</row>
    <row r="347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</row>
    <row r="348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</row>
    <row r="349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</row>
    <row r="350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</row>
    <row r="351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</row>
    <row r="35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</row>
    <row r="353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</row>
    <row r="354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</row>
    <row r="35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</row>
    <row r="356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</row>
    <row r="357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</row>
    <row r="358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</row>
    <row r="359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</row>
    <row r="360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</row>
    <row r="361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</row>
    <row r="36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</row>
    <row r="363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</row>
    <row r="364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</row>
    <row r="36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</row>
    <row r="366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</row>
    <row r="367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</row>
    <row r="368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</row>
    <row r="369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</row>
    <row r="370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</row>
    <row r="37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</row>
    <row r="37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</row>
    <row r="373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</row>
    <row r="374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</row>
    <row r="3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</row>
    <row r="376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</row>
    <row r="377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</row>
    <row r="378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</row>
    <row r="379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</row>
    <row r="380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</row>
    <row r="381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</row>
    <row r="38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</row>
    <row r="383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</row>
    <row r="384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</row>
    <row r="38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</row>
    <row r="386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</row>
    <row r="387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</row>
    <row r="388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</row>
    <row r="389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</row>
    <row r="390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</row>
    <row r="39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</row>
    <row r="39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</row>
    <row r="393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</row>
    <row r="394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</row>
    <row r="39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</row>
    <row r="396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</row>
    <row r="397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</row>
    <row r="398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</row>
    <row r="399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</row>
    <row r="400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</row>
    <row r="40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</row>
    <row r="40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</row>
    <row r="403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</row>
    <row r="404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</row>
    <row r="40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</row>
    <row r="406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</row>
    <row r="407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</row>
    <row r="408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</row>
    <row r="409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</row>
    <row r="410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</row>
    <row r="411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</row>
    <row r="41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</row>
    <row r="413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</row>
    <row r="414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</row>
    <row r="41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</row>
    <row r="416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</row>
    <row r="417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</row>
    <row r="418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</row>
    <row r="419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</row>
    <row r="420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</row>
    <row r="42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</row>
    <row r="42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</row>
    <row r="423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</row>
    <row r="424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</row>
    <row r="42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</row>
    <row r="426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</row>
    <row r="427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</row>
    <row r="428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</row>
    <row r="429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</row>
    <row r="430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</row>
    <row r="43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</row>
    <row r="43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</row>
    <row r="433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</row>
    <row r="434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</row>
    <row r="43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</row>
    <row r="436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</row>
    <row r="437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</row>
    <row r="438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</row>
    <row r="439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</row>
    <row r="440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</row>
    <row r="441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</row>
    <row r="44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</row>
    <row r="443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</row>
    <row r="444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</row>
    <row r="44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</row>
    <row r="446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</row>
    <row r="447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</row>
    <row r="448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</row>
    <row r="449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</row>
    <row r="450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</row>
    <row r="451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</row>
    <row r="45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</row>
    <row r="453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</row>
    <row r="454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</row>
    <row r="45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</row>
    <row r="456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</row>
    <row r="457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</row>
    <row r="458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</row>
    <row r="459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</row>
    <row r="460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</row>
    <row r="461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</row>
    <row r="46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</row>
    <row r="463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</row>
    <row r="464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</row>
    <row r="46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</row>
    <row r="466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</row>
    <row r="467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</row>
    <row r="468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</row>
    <row r="469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</row>
    <row r="470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</row>
    <row r="471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</row>
    <row r="47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</row>
    <row r="473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</row>
    <row r="474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</row>
    <row r="4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</row>
    <row r="476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</row>
    <row r="477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</row>
    <row r="478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</row>
    <row r="479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</row>
    <row r="480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</row>
    <row r="481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</row>
    <row r="48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</row>
    <row r="483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</row>
    <row r="484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</row>
    <row r="48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</row>
    <row r="486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</row>
    <row r="487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</row>
    <row r="488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</row>
    <row r="489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</row>
    <row r="490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</row>
    <row r="491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</row>
    <row r="49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</row>
    <row r="493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</row>
    <row r="494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</row>
    <row r="49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</row>
    <row r="496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</row>
    <row r="497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</row>
    <row r="498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</row>
    <row r="499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</row>
    <row r="500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</row>
    <row r="501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</row>
    <row r="50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</row>
    <row r="503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</row>
    <row r="504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</row>
    <row r="505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</row>
    <row r="506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</row>
    <row r="507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</row>
    <row r="508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</row>
    <row r="509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</row>
    <row r="510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</row>
    <row r="511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</row>
    <row r="51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</row>
    <row r="513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</row>
    <row r="514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</row>
    <row r="51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</row>
    <row r="516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</row>
    <row r="517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</row>
    <row r="518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</row>
    <row r="519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</row>
    <row r="520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</row>
    <row r="521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</row>
    <row r="522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</row>
    <row r="523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</row>
    <row r="524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</row>
    <row r="525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</row>
    <row r="526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</row>
    <row r="527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</row>
    <row r="528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</row>
    <row r="529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</row>
    <row r="530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</row>
    <row r="531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</row>
    <row r="532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</row>
    <row r="533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</row>
    <row r="534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</row>
    <row r="535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</row>
    <row r="536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</row>
    <row r="537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</row>
    <row r="538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</row>
    <row r="539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</row>
    <row r="540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</row>
    <row r="541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</row>
    <row r="542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</row>
    <row r="543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</row>
    <row r="544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</row>
    <row r="545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</row>
    <row r="546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</row>
    <row r="547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</row>
    <row r="548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</row>
    <row r="549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</row>
    <row r="550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</row>
    <row r="551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</row>
    <row r="552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</row>
    <row r="553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</row>
    <row r="554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</row>
    <row r="55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</row>
    <row r="556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</row>
    <row r="557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</row>
    <row r="558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</row>
    <row r="559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</row>
    <row r="560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</row>
    <row r="561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</row>
    <row r="562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</row>
    <row r="563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</row>
    <row r="564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</row>
    <row r="56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</row>
    <row r="566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</row>
    <row r="567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</row>
    <row r="568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</row>
    <row r="569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</row>
    <row r="570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</row>
    <row r="571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</row>
    <row r="572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</row>
    <row r="573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</row>
    <row r="574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</row>
    <row r="57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</row>
    <row r="576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</row>
    <row r="577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</row>
    <row r="578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</row>
    <row r="579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</row>
    <row r="580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</row>
    <row r="581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</row>
    <row r="582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</row>
    <row r="583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</row>
    <row r="584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</row>
    <row r="58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</row>
    <row r="586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</row>
    <row r="587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</row>
    <row r="588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</row>
    <row r="589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</row>
    <row r="590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</row>
    <row r="591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</row>
    <row r="592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</row>
    <row r="593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</row>
    <row r="594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</row>
    <row r="59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</row>
    <row r="596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</row>
    <row r="597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</row>
    <row r="598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</row>
    <row r="599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</row>
    <row r="600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</row>
    <row r="601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</row>
    <row r="602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</row>
    <row r="603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</row>
    <row r="604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</row>
    <row r="60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</row>
    <row r="606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</row>
    <row r="607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</row>
    <row r="608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</row>
    <row r="609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</row>
    <row r="610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</row>
    <row r="611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</row>
    <row r="612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</row>
    <row r="613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</row>
    <row r="614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</row>
    <row r="615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</row>
    <row r="616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</row>
    <row r="617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</row>
    <row r="618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</row>
    <row r="619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</row>
    <row r="620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</row>
    <row r="621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</row>
    <row r="622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</row>
    <row r="623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</row>
    <row r="624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</row>
    <row r="625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</row>
    <row r="626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</row>
    <row r="627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</row>
    <row r="628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</row>
    <row r="629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</row>
    <row r="630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</row>
    <row r="631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</row>
    <row r="632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</row>
    <row r="633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</row>
    <row r="634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</row>
    <row r="635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</row>
    <row r="636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</row>
    <row r="637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</row>
    <row r="638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</row>
    <row r="639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</row>
    <row r="640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</row>
    <row r="641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</row>
    <row r="642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</row>
    <row r="643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</row>
    <row r="644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</row>
    <row r="645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</row>
    <row r="646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</row>
    <row r="647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</row>
    <row r="648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</row>
    <row r="649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</row>
    <row r="650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</row>
    <row r="651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</row>
    <row r="652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</row>
    <row r="653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</row>
    <row r="654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</row>
    <row r="655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</row>
    <row r="656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</row>
    <row r="657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</row>
    <row r="658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</row>
    <row r="659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</row>
    <row r="660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</row>
    <row r="661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</row>
    <row r="662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</row>
    <row r="663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</row>
    <row r="664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</row>
    <row r="66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</row>
    <row r="666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</row>
    <row r="667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</row>
    <row r="668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</row>
    <row r="669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</row>
    <row r="670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</row>
    <row r="671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</row>
    <row r="672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</row>
    <row r="673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</row>
    <row r="674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</row>
    <row r="6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</row>
    <row r="676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</row>
    <row r="677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</row>
    <row r="678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</row>
    <row r="679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</row>
    <row r="680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</row>
    <row r="681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</row>
    <row r="682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</row>
    <row r="683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</row>
    <row r="684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</row>
    <row r="68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</row>
    <row r="686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</row>
    <row r="687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</row>
    <row r="688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</row>
    <row r="689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</row>
    <row r="690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</row>
    <row r="691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</row>
    <row r="692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</row>
    <row r="693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</row>
    <row r="694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</row>
    <row r="69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</row>
    <row r="696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</row>
    <row r="697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</row>
    <row r="698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</row>
    <row r="699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</row>
    <row r="700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</row>
    <row r="701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</row>
    <row r="702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</row>
    <row r="703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</row>
    <row r="704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</row>
    <row r="70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</row>
    <row r="706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</row>
    <row r="707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</row>
    <row r="708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</row>
    <row r="709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</row>
    <row r="710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</row>
    <row r="711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</row>
    <row r="712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</row>
    <row r="713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</row>
    <row r="714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</row>
    <row r="71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</row>
    <row r="716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</row>
    <row r="717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</row>
    <row r="718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</row>
    <row r="719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</row>
    <row r="720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</row>
    <row r="721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</row>
    <row r="722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</row>
    <row r="723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</row>
    <row r="724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</row>
    <row r="725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</row>
    <row r="726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</row>
    <row r="727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</row>
    <row r="728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</row>
    <row r="729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</row>
    <row r="730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</row>
    <row r="731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</row>
    <row r="732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</row>
    <row r="733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</row>
    <row r="734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</row>
    <row r="735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</row>
    <row r="736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</row>
    <row r="737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</row>
    <row r="738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</row>
    <row r="739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</row>
    <row r="740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</row>
    <row r="741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</row>
    <row r="742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</row>
    <row r="743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</row>
    <row r="744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</row>
    <row r="745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</row>
    <row r="746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</row>
    <row r="747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</row>
    <row r="748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</row>
    <row r="749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</row>
    <row r="750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</row>
    <row r="751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</row>
    <row r="752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</row>
    <row r="753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</row>
    <row r="754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</row>
    <row r="755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</row>
    <row r="756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</row>
    <row r="757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</row>
    <row r="758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</row>
    <row r="759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</row>
    <row r="760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</row>
    <row r="761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</row>
    <row r="762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</row>
    <row r="763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</row>
    <row r="764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</row>
    <row r="765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</row>
    <row r="766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</row>
    <row r="767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</row>
    <row r="768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</row>
    <row r="769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</row>
    <row r="770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</row>
    <row r="771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</row>
    <row r="772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</row>
    <row r="773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</row>
    <row r="774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</row>
    <row r="775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</row>
    <row r="776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</row>
    <row r="777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</row>
    <row r="778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</row>
    <row r="779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</row>
    <row r="780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</row>
    <row r="781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</row>
    <row r="782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</row>
    <row r="783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</row>
    <row r="784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</row>
    <row r="785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</row>
    <row r="786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</row>
    <row r="787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</row>
    <row r="788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</row>
    <row r="789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</row>
    <row r="790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</row>
    <row r="791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</row>
    <row r="792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</row>
    <row r="793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</row>
    <row r="794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</row>
    <row r="795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</row>
    <row r="796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</row>
    <row r="797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</row>
    <row r="798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</row>
    <row r="799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</row>
    <row r="800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</row>
    <row r="801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</row>
    <row r="802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</row>
    <row r="803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</row>
    <row r="804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</row>
    <row r="805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</row>
    <row r="806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</row>
    <row r="807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</row>
    <row r="808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</row>
    <row r="809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</row>
    <row r="810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</row>
    <row r="81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</row>
    <row r="812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</row>
    <row r="813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</row>
    <row r="814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</row>
    <row r="815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</row>
    <row r="816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</row>
    <row r="817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</row>
    <row r="818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</row>
    <row r="819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</row>
    <row r="820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</row>
    <row r="821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</row>
    <row r="822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</row>
    <row r="823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</row>
    <row r="824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</row>
    <row r="825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</row>
    <row r="826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</row>
    <row r="827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</row>
    <row r="828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</row>
    <row r="829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</row>
    <row r="830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</row>
    <row r="831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</row>
    <row r="832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</row>
    <row r="833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</row>
    <row r="834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</row>
    <row r="835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</row>
    <row r="836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</row>
    <row r="837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</row>
    <row r="838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</row>
    <row r="839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</row>
    <row r="840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</row>
    <row r="841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</row>
    <row r="842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</row>
    <row r="843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</row>
    <row r="844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</row>
    <row r="845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</row>
    <row r="846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</row>
    <row r="847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</row>
    <row r="848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</row>
    <row r="849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</row>
    <row r="850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</row>
    <row r="851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</row>
    <row r="852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</row>
    <row r="853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</row>
    <row r="854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</row>
    <row r="855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</row>
    <row r="856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</row>
    <row r="857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</row>
    <row r="858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</row>
    <row r="859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</row>
    <row r="860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</row>
    <row r="861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</row>
    <row r="862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</row>
    <row r="863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</row>
    <row r="864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</row>
    <row r="865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</row>
    <row r="866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</row>
    <row r="867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</row>
    <row r="868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</row>
    <row r="869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</row>
    <row r="870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</row>
    <row r="871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</row>
    <row r="872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</row>
    <row r="873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</row>
    <row r="874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</row>
    <row r="875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</row>
    <row r="876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</row>
    <row r="877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</row>
    <row r="878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</row>
    <row r="879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</row>
    <row r="880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</row>
    <row r="881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</row>
    <row r="882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</row>
    <row r="883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</row>
    <row r="884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</row>
    <row r="885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</row>
    <row r="886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</row>
    <row r="887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</row>
    <row r="888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</row>
    <row r="889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</row>
    <row r="890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</row>
    <row r="891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</row>
    <row r="892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</row>
    <row r="893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</row>
    <row r="894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</row>
    <row r="895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</row>
    <row r="896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</row>
    <row r="897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</row>
    <row r="898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</row>
    <row r="899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</row>
    <row r="900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</row>
    <row r="901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</row>
    <row r="902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</row>
    <row r="903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</row>
    <row r="904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</row>
    <row r="905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</row>
    <row r="906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</row>
    <row r="907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</row>
    <row r="908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</row>
    <row r="909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</row>
    <row r="910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</row>
    <row r="911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</row>
    <row r="912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</row>
    <row r="913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</row>
    <row r="914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</row>
    <row r="915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</row>
    <row r="916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</row>
    <row r="917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</row>
    <row r="918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</row>
    <row r="919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</row>
    <row r="920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</row>
    <row r="921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</row>
    <row r="922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</row>
    <row r="923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</row>
    <row r="924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</row>
    <row r="925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</row>
    <row r="926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</row>
    <row r="927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</row>
    <row r="928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</row>
    <row r="929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</row>
    <row r="930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</row>
    <row r="931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</row>
    <row r="932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</row>
    <row r="933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</row>
    <row r="934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</row>
    <row r="935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</row>
    <row r="936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</row>
    <row r="937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</row>
    <row r="938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</row>
    <row r="939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</row>
    <row r="940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</row>
    <row r="941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</row>
    <row r="942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</row>
    <row r="943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</row>
    <row r="944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</row>
    <row r="945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</row>
    <row r="946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</row>
    <row r="947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</row>
    <row r="948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</row>
    <row r="949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</row>
    <row r="950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</row>
    <row r="951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</row>
    <row r="952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</row>
    <row r="953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</row>
    <row r="954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</row>
    <row r="955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</row>
    <row r="956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</row>
    <row r="957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</row>
    <row r="958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</row>
    <row r="959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</row>
    <row r="960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</row>
    <row r="961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</row>
    <row r="962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</row>
    <row r="963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</row>
    <row r="964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</row>
    <row r="965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</row>
    <row r="966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</row>
    <row r="967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</row>
    <row r="968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</row>
    <row r="969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</row>
    <row r="970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</row>
    <row r="971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</row>
    <row r="972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</row>
    <row r="973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</row>
    <row r="974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</row>
    <row r="975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</row>
    <row r="976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</row>
    <row r="977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</row>
    <row r="978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</row>
    <row r="979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</row>
    <row r="980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</row>
    <row r="981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</row>
    <row r="982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</row>
    <row r="983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</row>
    <row r="984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</row>
    <row r="98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</row>
    <row r="986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</row>
    <row r="987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</row>
    <row r="988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</row>
    <row r="989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</row>
    <row r="990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</row>
    <row r="991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</row>
    <row r="992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</row>
    <row r="993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</row>
    <row r="994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</row>
    <row r="99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</row>
    <row r="996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</row>
    <row r="997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</row>
    <row r="998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</row>
    <row r="999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</row>
    <row r="1000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</row>
  </sheetData>
  <autoFilter ref="$J$3:$K$23">
    <sortState ref="J3:K23">
      <sortCondition descending="1" ref="K3:K23"/>
    </sortState>
  </autoFilter>
  <conditionalFormatting sqref="Q4:T23">
    <cfRule type="cellIs" dxfId="11" priority="1" operator="greaterThanOrEqual">
      <formula>0</formula>
    </cfRule>
  </conditionalFormatting>
  <drawing r:id="rId1"/>
</worksheet>
</file>