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Feuil1" sheetId="1" r:id="rId1"/>
    <sheet name="Feuil2" sheetId="2" r:id="rId2"/>
    <sheet name="Feuil3" sheetId="5" r:id="rId3"/>
  </sheets>
  <definedNames>
    <definedName name="_xlnm._FilterDatabase" localSheetId="0" hidden="1">Feuil1!$G$1:$I$11</definedName>
  </definedNames>
  <calcPr calcId="152511"/>
  <fileRecoveryPr repairLoad="1"/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B7" i="5"/>
  <c r="K4" i="5"/>
  <c r="K5" i="5"/>
  <c r="K6" i="5"/>
  <c r="K3" i="5"/>
  <c r="J4" i="5"/>
  <c r="J5" i="5"/>
  <c r="J6" i="5"/>
  <c r="J3" i="5"/>
  <c r="I4" i="5"/>
  <c r="I5" i="5"/>
  <c r="I6" i="5"/>
  <c r="I3" i="5"/>
  <c r="H4" i="5"/>
  <c r="H5" i="5"/>
  <c r="H6" i="5"/>
  <c r="H3" i="5"/>
  <c r="G4" i="5"/>
  <c r="G5" i="5"/>
  <c r="G6" i="5"/>
  <c r="G3" i="5"/>
  <c r="F4" i="5"/>
  <c r="F5" i="5"/>
  <c r="F6" i="5"/>
  <c r="F3" i="5"/>
  <c r="E4" i="5"/>
  <c r="E5" i="5"/>
  <c r="E6" i="5"/>
  <c r="E3" i="5"/>
  <c r="D4" i="5"/>
  <c r="D5" i="5"/>
  <c r="D6" i="5"/>
  <c r="D3" i="5"/>
  <c r="C4" i="5"/>
  <c r="C5" i="5"/>
  <c r="C6" i="5"/>
  <c r="C3" i="5"/>
  <c r="B6" i="5"/>
  <c r="B5" i="5"/>
  <c r="B4" i="5"/>
  <c r="B3" i="5"/>
  <c r="L42" i="5"/>
  <c r="L4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3" i="5"/>
  <c r="B2" i="5" l="1"/>
  <c r="M43" i="5"/>
  <c r="M42" i="5"/>
  <c r="M38" i="5"/>
  <c r="M34" i="5"/>
  <c r="M30" i="5"/>
  <c r="M26" i="5"/>
  <c r="M22" i="5"/>
  <c r="M18" i="5"/>
  <c r="M14" i="5"/>
  <c r="M10" i="5"/>
  <c r="M6" i="5"/>
  <c r="M41" i="5"/>
  <c r="M37" i="5"/>
  <c r="M33" i="5"/>
  <c r="M29" i="5"/>
  <c r="M25" i="5"/>
  <c r="M21" i="5"/>
  <c r="M17" i="5"/>
  <c r="M13" i="5"/>
  <c r="M9" i="5"/>
  <c r="M23" i="5"/>
  <c r="M40" i="5"/>
  <c r="M36" i="5"/>
  <c r="M32" i="5"/>
  <c r="M28" i="5"/>
  <c r="M24" i="5"/>
  <c r="M20" i="5"/>
  <c r="M16" i="5"/>
  <c r="M12" i="5"/>
  <c r="M8" i="5"/>
  <c r="M4" i="5"/>
  <c r="M27" i="5"/>
  <c r="M15" i="5"/>
  <c r="M31" i="5"/>
  <c r="M7" i="5"/>
  <c r="M39" i="5"/>
  <c r="M19" i="5"/>
  <c r="M11" i="5"/>
  <c r="M5" i="5"/>
  <c r="M35" i="5"/>
  <c r="M3" i="5"/>
  <c r="CC5" i="2"/>
  <c r="B25" i="1" l="1"/>
  <c r="C25" i="1"/>
  <c r="D25" i="1"/>
  <c r="E25" i="1"/>
  <c r="F25" i="1"/>
  <c r="G25" i="1"/>
  <c r="H25" i="1"/>
  <c r="I25" i="1"/>
  <c r="C14" i="1"/>
  <c r="D14" i="1"/>
  <c r="E14" i="1"/>
  <c r="F14" i="1"/>
  <c r="G14" i="1"/>
  <c r="H14" i="1"/>
  <c r="I14" i="1"/>
  <c r="B14" i="1"/>
</calcChain>
</file>

<file path=xl/sharedStrings.xml><?xml version="1.0" encoding="utf-8"?>
<sst xmlns="http://schemas.openxmlformats.org/spreadsheetml/2006/main" count="116" uniqueCount="65">
  <si>
    <t>montant</t>
  </si>
  <si>
    <t>délivrance</t>
  </si>
  <si>
    <t>échéance</t>
  </si>
  <si>
    <t>caution 1</t>
  </si>
  <si>
    <t>caution 2</t>
  </si>
  <si>
    <t>caution 3</t>
  </si>
  <si>
    <t>caution 4</t>
  </si>
  <si>
    <t>caution 5</t>
  </si>
  <si>
    <t>caution 6</t>
  </si>
  <si>
    <t>caution 7</t>
  </si>
  <si>
    <t>caution 8</t>
  </si>
  <si>
    <t>caution 9</t>
  </si>
  <si>
    <t>caution 10</t>
  </si>
  <si>
    <t>commission</t>
  </si>
  <si>
    <t>mois</t>
  </si>
  <si>
    <t>tot comm</t>
  </si>
  <si>
    <t>Formule de Via55</t>
  </si>
  <si>
    <t>d</t>
  </si>
  <si>
    <t>e</t>
  </si>
  <si>
    <t>c</t>
  </si>
  <si>
    <t>Commission</t>
  </si>
  <si>
    <t xml:space="preserve"> mina</t>
  </si>
  <si>
    <t xml:space="preserve"> jalil</t>
  </si>
  <si>
    <t>salim</t>
  </si>
  <si>
    <t>salim, jalil, mina</t>
  </si>
  <si>
    <t>T4</t>
  </si>
  <si>
    <t>T3</t>
  </si>
  <si>
    <t>T2</t>
  </si>
  <si>
    <t>T1</t>
  </si>
  <si>
    <t>D</t>
  </si>
  <si>
    <t>P</t>
  </si>
  <si>
    <t>F</t>
  </si>
  <si>
    <t>R</t>
  </si>
  <si>
    <t>M</t>
  </si>
  <si>
    <t>G</t>
  </si>
  <si>
    <t>C</t>
  </si>
  <si>
    <t>X</t>
  </si>
  <si>
    <t>hipommenade</t>
  </si>
  <si>
    <t>abricotier</t>
  </si>
  <si>
    <t>melon</t>
  </si>
  <si>
    <t>Villes/Pays</t>
  </si>
  <si>
    <t>Atlanta</t>
  </si>
  <si>
    <t>Autriche</t>
  </si>
  <si>
    <t>Barcelone</t>
  </si>
  <si>
    <t>Belgique</t>
  </si>
  <si>
    <t>Berlin</t>
  </si>
  <si>
    <t>Bershire</t>
  </si>
  <si>
    <t>Chicago</t>
  </si>
  <si>
    <t>Corée</t>
  </si>
  <si>
    <t>Dallas</t>
  </si>
  <si>
    <t>Danemark</t>
  </si>
  <si>
    <t>Finlande</t>
  </si>
  <si>
    <t>H</t>
  </si>
  <si>
    <t>I</t>
  </si>
  <si>
    <t>Japon</t>
  </si>
  <si>
    <t>Fr</t>
  </si>
  <si>
    <t>L</t>
  </si>
  <si>
    <t>London</t>
  </si>
  <si>
    <t>Los</t>
  </si>
  <si>
    <t>Madrid</t>
  </si>
  <si>
    <t>Manc</t>
  </si>
  <si>
    <t>Melb</t>
  </si>
  <si>
    <t>alea</t>
  </si>
  <si>
    <t>rang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</si>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</sst>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i/>
      <sz val="16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9B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164" fontId="1" fillId="0" borderId="0" xfId="0" applyNumberFormat="1" applyFont="1"/>
    <xf numFmtId="0" fontId="5" fillId="3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2" borderId="1" xfId="0" applyFont="1" applyFill="1" applyBorder="1"/>
    <xf numFmtId="0" fontId="5" fillId="2" borderId="1" xfId="0" applyFont="1" applyFill="1" applyBorder="1"/>
    <xf numFmtId="0" fontId="4" fillId="5" borderId="0" xfId="0" applyFont="1" applyFill="1"/>
    <xf numFmtId="0" fontId="4" fillId="6" borderId="0" xfId="0" applyFont="1" applyFill="1"/>
    <xf numFmtId="16" fontId="1" fillId="0" borderId="0" xfId="0" applyNumberFormat="1" applyFont="1" applyFill="1" applyBorder="1"/>
    <xf numFmtId="0" fontId="1" fillId="0" borderId="0" xfId="0" applyFont="1" applyFill="1" applyBorder="1"/>
    <xf numFmtId="0" fontId="7" fillId="5" borderId="0" xfId="0" applyFont="1" applyFill="1"/>
    <xf numFmtId="0" fontId="5" fillId="0" borderId="1" xfId="0" applyFont="1" applyBorder="1"/>
    <xf numFmtId="0" fontId="5" fillId="3" borderId="3" xfId="0" applyFont="1" applyFill="1" applyBorder="1"/>
    <xf numFmtId="0" fontId="5" fillId="2" borderId="4" xfId="0" applyFont="1" applyFill="1" applyBorder="1"/>
    <xf numFmtId="0" fontId="5" fillId="0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5" fillId="2" borderId="0" xfId="0" applyFont="1" applyFill="1" applyBorder="1"/>
    <xf numFmtId="0" fontId="5" fillId="0" borderId="0" xfId="0" applyFont="1" applyFill="1" applyBorder="1"/>
    <xf numFmtId="0" fontId="5" fillId="2" borderId="7" xfId="0" applyFont="1" applyFill="1" applyBorder="1"/>
    <xf numFmtId="0" fontId="1" fillId="2" borderId="0" xfId="0" applyFont="1" applyFill="1" applyBorder="1"/>
    <xf numFmtId="0" fontId="5" fillId="0" borderId="0" xfId="0" applyFont="1" applyBorder="1"/>
    <xf numFmtId="0" fontId="5" fillId="3" borderId="8" xfId="0" applyFont="1" applyFill="1" applyBorder="1"/>
    <xf numFmtId="0" fontId="5" fillId="2" borderId="9" xfId="0" applyFont="1" applyFill="1" applyBorder="1"/>
    <xf numFmtId="0" fontId="2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8" fillId="6" borderId="0" xfId="0" applyFont="1" applyFill="1"/>
    <xf numFmtId="0" fontId="1" fillId="0" borderId="6" xfId="0" applyFont="1" applyBorder="1"/>
    <xf numFmtId="0" fontId="1" fillId="0" borderId="0" xfId="0" applyFont="1" applyBorder="1"/>
    <xf numFmtId="16" fontId="1" fillId="0" borderId="0" xfId="0" applyNumberFormat="1" applyFont="1" applyBorder="1"/>
    <xf numFmtId="0" fontId="1" fillId="0" borderId="7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16" fontId="1" fillId="0" borderId="11" xfId="0" applyNumberFormat="1" applyFont="1" applyFill="1" applyBorder="1"/>
    <xf numFmtId="0" fontId="1" fillId="0" borderId="12" xfId="0" applyFont="1" applyFill="1" applyBorder="1"/>
    <xf numFmtId="0" fontId="6" fillId="7" borderId="6" xfId="0" applyFont="1" applyFill="1" applyBorder="1"/>
    <xf numFmtId="16" fontId="6" fillId="7" borderId="0" xfId="0" applyNumberFormat="1" applyFont="1" applyFill="1" applyBorder="1"/>
    <xf numFmtId="0" fontId="6" fillId="7" borderId="7" xfId="0" applyFont="1" applyFill="1" applyBorder="1"/>
    <xf numFmtId="0" fontId="6" fillId="7" borderId="13" xfId="0" applyFont="1" applyFill="1" applyBorder="1"/>
    <xf numFmtId="16" fontId="6" fillId="7" borderId="2" xfId="0" applyNumberFormat="1" applyFont="1" applyFill="1" applyBorder="1"/>
    <xf numFmtId="0" fontId="6" fillId="7" borderId="14" xfId="0" applyFont="1" applyFill="1" applyBorder="1"/>
    <xf numFmtId="0" fontId="6" fillId="7" borderId="10" xfId="0" applyFont="1" applyFill="1" applyBorder="1"/>
    <xf numFmtId="16" fontId="6" fillId="7" borderId="11" xfId="0" applyNumberFormat="1" applyFont="1" applyFill="1" applyBorder="1"/>
    <xf numFmtId="0" fontId="6" fillId="7" borderId="12" xfId="0" applyFont="1" applyFill="1" applyBorder="1"/>
    <xf numFmtId="0" fontId="3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6" fillId="7" borderId="15" xfId="0" applyFont="1" applyFill="1" applyBorder="1" applyAlignment="1">
      <alignment horizontal="right"/>
    </xf>
    <xf numFmtId="0" fontId="6" fillId="7" borderId="16" xfId="0" applyFont="1" applyFill="1" applyBorder="1" applyAlignment="1">
      <alignment horizontal="right"/>
    </xf>
    <xf numFmtId="0" fontId="6" fillId="7" borderId="17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0" fillId="0" borderId="18" xfId="0" applyBorder="1"/>
    <xf numFmtId="0" fontId="10" fillId="11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1" fillId="0" borderId="0" xfId="0" applyFont="1" applyAlignment="1">
      <alignment horizontal="centerContinuous"/>
    </xf>
    <xf numFmtId="0" fontId="0" fillId="0" borderId="2" xfId="0" applyBorder="1"/>
    <xf numFmtId="0" fontId="0" fillId="0" borderId="0" xfId="0" applyFill="1" applyBorder="1"/>
    <xf numFmtId="0" fontId="9" fillId="3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10" borderId="18" xfId="0" applyFont="1" applyFill="1" applyBorder="1"/>
    <xf numFmtId="0" fontId="9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C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114300</xdr:rowOff>
    </xdr:from>
    <xdr:ext cx="1779785" cy="88392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14300"/>
          <a:ext cx="1779785" cy="8839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7" zoomScaleNormal="100" workbookViewId="0">
      <selection activeCell="O22" sqref="O22"/>
    </sheetView>
  </sheetViews>
  <sheetFormatPr baseColWidth="10" defaultColWidth="8.88671875" defaultRowHeight="14.4" x14ac:dyDescent="0.3"/>
  <cols>
    <col min="1" max="1" width="10.109375" style="1" customWidth="1"/>
    <col min="2" max="9" width="8.44140625" style="1" customWidth="1"/>
    <col min="10" max="10" width="4.21875" style="1" customWidth="1"/>
    <col min="11" max="12" width="8.88671875" style="1"/>
    <col min="13" max="13" width="5.77734375" style="1" customWidth="1"/>
    <col min="14" max="16384" width="8.88671875" style="1"/>
  </cols>
  <sheetData>
    <row r="1" spans="1:17" s="2" customFormat="1" ht="12.6" thickBot="1" x14ac:dyDescent="0.3">
      <c r="A1" s="50"/>
      <c r="B1" s="51" t="s">
        <v>0</v>
      </c>
      <c r="C1" s="51" t="s">
        <v>1</v>
      </c>
      <c r="D1" s="51" t="s">
        <v>2</v>
      </c>
      <c r="E1" s="52" t="s">
        <v>13</v>
      </c>
      <c r="F1" s="53"/>
      <c r="G1" s="54" t="s">
        <v>17</v>
      </c>
      <c r="H1" s="54" t="s">
        <v>18</v>
      </c>
      <c r="I1" s="55" t="s">
        <v>19</v>
      </c>
    </row>
    <row r="2" spans="1:17" x14ac:dyDescent="0.3">
      <c r="A2" s="31" t="s">
        <v>3</v>
      </c>
      <c r="B2" s="32">
        <v>5000</v>
      </c>
      <c r="C2" s="33">
        <v>44576</v>
      </c>
      <c r="D2" s="33">
        <v>44635</v>
      </c>
      <c r="E2" s="34">
        <v>150</v>
      </c>
      <c r="F2" s="41" t="s">
        <v>5</v>
      </c>
      <c r="G2" s="42">
        <v>44564</v>
      </c>
      <c r="H2" s="42">
        <v>44727</v>
      </c>
      <c r="I2" s="43">
        <v>300</v>
      </c>
    </row>
    <row r="3" spans="1:17" x14ac:dyDescent="0.3">
      <c r="A3" s="31" t="s">
        <v>4</v>
      </c>
      <c r="B3" s="32">
        <v>4000</v>
      </c>
      <c r="C3" s="33">
        <v>44604</v>
      </c>
      <c r="D3" s="33">
        <v>44665</v>
      </c>
      <c r="E3" s="34">
        <v>120</v>
      </c>
      <c r="F3" s="44" t="s">
        <v>3</v>
      </c>
      <c r="G3" s="45">
        <v>44576</v>
      </c>
      <c r="H3" s="45">
        <v>44635</v>
      </c>
      <c r="I3" s="46">
        <v>150</v>
      </c>
    </row>
    <row r="4" spans="1:17" s="5" customFormat="1" x14ac:dyDescent="0.3">
      <c r="A4" s="35" t="s">
        <v>5</v>
      </c>
      <c r="B4" s="12">
        <v>10000</v>
      </c>
      <c r="C4" s="11">
        <v>44564</v>
      </c>
      <c r="D4" s="11">
        <v>44727</v>
      </c>
      <c r="E4" s="36">
        <v>300</v>
      </c>
      <c r="F4" s="41" t="s">
        <v>4</v>
      </c>
      <c r="G4" s="42">
        <v>44604</v>
      </c>
      <c r="H4" s="42">
        <v>44665</v>
      </c>
      <c r="I4" s="43">
        <v>120</v>
      </c>
    </row>
    <row r="5" spans="1:17" s="5" customFormat="1" x14ac:dyDescent="0.3">
      <c r="A5" s="35" t="s">
        <v>6</v>
      </c>
      <c r="B5" s="12">
        <v>3000</v>
      </c>
      <c r="C5" s="11">
        <v>44635</v>
      </c>
      <c r="D5" s="11">
        <v>44768</v>
      </c>
      <c r="E5" s="36">
        <v>90</v>
      </c>
      <c r="F5" s="41" t="s">
        <v>11</v>
      </c>
      <c r="G5" s="42">
        <v>44606</v>
      </c>
      <c r="H5" s="42">
        <v>44787</v>
      </c>
      <c r="I5" s="43">
        <v>150</v>
      </c>
    </row>
    <row r="6" spans="1:17" s="5" customFormat="1" x14ac:dyDescent="0.3">
      <c r="A6" s="35" t="s">
        <v>7</v>
      </c>
      <c r="B6" s="12">
        <v>12000</v>
      </c>
      <c r="C6" s="11">
        <v>44666</v>
      </c>
      <c r="D6" s="11">
        <v>44789</v>
      </c>
      <c r="E6" s="36">
        <v>364</v>
      </c>
      <c r="F6" s="44" t="s">
        <v>9</v>
      </c>
      <c r="G6" s="45">
        <v>44607</v>
      </c>
      <c r="H6" s="45">
        <v>44746</v>
      </c>
      <c r="I6" s="46">
        <v>180</v>
      </c>
    </row>
    <row r="7" spans="1:17" s="5" customFormat="1" x14ac:dyDescent="0.3">
      <c r="A7" s="35" t="s">
        <v>8</v>
      </c>
      <c r="B7" s="12">
        <v>15000</v>
      </c>
      <c r="C7" s="11">
        <v>44665</v>
      </c>
      <c r="D7" s="11">
        <v>44789</v>
      </c>
      <c r="E7" s="36">
        <v>450</v>
      </c>
      <c r="F7" s="44" t="s">
        <v>6</v>
      </c>
      <c r="G7" s="45">
        <v>44635</v>
      </c>
      <c r="H7" s="45">
        <v>44768</v>
      </c>
      <c r="I7" s="46">
        <v>90</v>
      </c>
    </row>
    <row r="8" spans="1:17" s="5" customFormat="1" x14ac:dyDescent="0.3">
      <c r="A8" s="35" t="s">
        <v>9</v>
      </c>
      <c r="B8" s="12">
        <v>6000</v>
      </c>
      <c r="C8" s="11">
        <v>44607</v>
      </c>
      <c r="D8" s="11">
        <v>44746</v>
      </c>
      <c r="E8" s="36">
        <v>180</v>
      </c>
      <c r="F8" s="41" t="s">
        <v>8</v>
      </c>
      <c r="G8" s="42">
        <v>44665</v>
      </c>
      <c r="H8" s="42">
        <v>44789</v>
      </c>
      <c r="I8" s="43">
        <v>450</v>
      </c>
    </row>
    <row r="9" spans="1:17" s="5" customFormat="1" x14ac:dyDescent="0.3">
      <c r="A9" s="35" t="s">
        <v>10</v>
      </c>
      <c r="B9" s="12">
        <v>9000</v>
      </c>
      <c r="C9" s="11">
        <v>44727</v>
      </c>
      <c r="D9" s="11">
        <v>44787</v>
      </c>
      <c r="E9" s="36">
        <v>270</v>
      </c>
      <c r="F9" s="44" t="s">
        <v>7</v>
      </c>
      <c r="G9" s="45">
        <v>44666</v>
      </c>
      <c r="H9" s="45">
        <v>44789</v>
      </c>
      <c r="I9" s="46">
        <v>364</v>
      </c>
    </row>
    <row r="10" spans="1:17" s="5" customFormat="1" x14ac:dyDescent="0.3">
      <c r="A10" s="35" t="s">
        <v>11</v>
      </c>
      <c r="B10" s="12">
        <v>5000</v>
      </c>
      <c r="C10" s="11">
        <v>44606</v>
      </c>
      <c r="D10" s="11">
        <v>44787</v>
      </c>
      <c r="E10" s="36">
        <v>150</v>
      </c>
      <c r="F10" s="44" t="s">
        <v>12</v>
      </c>
      <c r="G10" s="45">
        <v>44696</v>
      </c>
      <c r="H10" s="45">
        <v>44758</v>
      </c>
      <c r="I10" s="46">
        <v>600</v>
      </c>
    </row>
    <row r="11" spans="1:17" s="5" customFormat="1" ht="15" thickBot="1" x14ac:dyDescent="0.35">
      <c r="A11" s="37" t="s">
        <v>12</v>
      </c>
      <c r="B11" s="38">
        <v>20000</v>
      </c>
      <c r="C11" s="39">
        <v>44696</v>
      </c>
      <c r="D11" s="39">
        <v>44758</v>
      </c>
      <c r="E11" s="40">
        <v>600</v>
      </c>
      <c r="F11" s="47" t="s">
        <v>10</v>
      </c>
      <c r="G11" s="48">
        <v>44727</v>
      </c>
      <c r="H11" s="48">
        <v>44787</v>
      </c>
      <c r="I11" s="49">
        <v>270</v>
      </c>
    </row>
    <row r="12" spans="1:17" ht="8.4" customHeight="1" x14ac:dyDescent="0.3"/>
    <row r="13" spans="1:17" x14ac:dyDescent="0.3">
      <c r="A13" s="1" t="s">
        <v>14</v>
      </c>
      <c r="B13" s="3">
        <v>44562</v>
      </c>
      <c r="C13" s="3">
        <v>44593</v>
      </c>
      <c r="D13" s="3">
        <v>44621</v>
      </c>
      <c r="E13" s="6">
        <v>44652</v>
      </c>
      <c r="F13" s="3">
        <v>44682</v>
      </c>
      <c r="G13" s="3">
        <v>44713</v>
      </c>
      <c r="H13" s="3">
        <v>44743</v>
      </c>
      <c r="I13" s="3">
        <v>44774</v>
      </c>
    </row>
    <row r="14" spans="1:17" s="10" customFormat="1" ht="21.6" thickBot="1" x14ac:dyDescent="0.45">
      <c r="A14" s="30" t="s">
        <v>15</v>
      </c>
      <c r="B14" s="30">
        <f>SUMPRODUCT(($C$2:$C$11&lt;=EOMONTH(B$13,0))*($D$2:$D$11&gt;=B$13)*$E$2:$E$11)</f>
        <v>450</v>
      </c>
      <c r="C14" s="30">
        <f t="shared" ref="C14:I14" si="0">SUMPRODUCT(($C$2:$C$11&lt;=EOMONTH(C$13,0))*($D$2:$D$11&gt;=C$13)*$E$2:$E$11)</f>
        <v>900</v>
      </c>
      <c r="D14" s="30">
        <f t="shared" si="0"/>
        <v>990</v>
      </c>
      <c r="E14" s="30">
        <f t="shared" si="0"/>
        <v>1654</v>
      </c>
      <c r="F14" s="30">
        <f t="shared" si="0"/>
        <v>2134</v>
      </c>
      <c r="G14" s="30">
        <f t="shared" si="0"/>
        <v>2404</v>
      </c>
      <c r="H14" s="30">
        <f t="shared" si="0"/>
        <v>2104</v>
      </c>
      <c r="I14" s="30">
        <f t="shared" si="0"/>
        <v>1234</v>
      </c>
      <c r="J14" s="9"/>
      <c r="K14" s="13" t="s">
        <v>16</v>
      </c>
      <c r="L14" s="9"/>
      <c r="M14" s="9"/>
      <c r="N14" s="9"/>
      <c r="O14" s="9"/>
      <c r="P14" s="9"/>
      <c r="Q14" s="9"/>
    </row>
    <row r="15" spans="1:17" s="4" customFormat="1" x14ac:dyDescent="0.3">
      <c r="A15" s="15" t="s">
        <v>3</v>
      </c>
      <c r="B15" s="16"/>
      <c r="C15" s="17">
        <v>150</v>
      </c>
      <c r="D15" s="16"/>
      <c r="E15" s="16"/>
      <c r="F15" s="16"/>
      <c r="G15" s="16"/>
      <c r="H15" s="16"/>
      <c r="I15" s="18"/>
      <c r="J15" s="1"/>
      <c r="K15" s="1"/>
      <c r="L15" s="1"/>
      <c r="M15" s="1"/>
      <c r="N15" s="1"/>
      <c r="O15" s="1"/>
      <c r="P15" s="1"/>
      <c r="Q15" s="1"/>
    </row>
    <row r="16" spans="1:17" s="4" customFormat="1" x14ac:dyDescent="0.3">
      <c r="A16" s="19" t="s">
        <v>4</v>
      </c>
      <c r="B16" s="20"/>
      <c r="C16" s="20"/>
      <c r="D16" s="21">
        <v>120</v>
      </c>
      <c r="E16" s="20"/>
      <c r="F16" s="20"/>
      <c r="G16" s="20"/>
      <c r="H16" s="20"/>
      <c r="I16" s="22"/>
      <c r="J16" s="1"/>
      <c r="K16" s="1"/>
      <c r="L16" s="1"/>
      <c r="M16" s="1"/>
      <c r="N16" s="1"/>
      <c r="O16" s="1"/>
      <c r="P16" s="1"/>
      <c r="Q16" s="1"/>
    </row>
    <row r="17" spans="1:9" x14ac:dyDescent="0.3">
      <c r="A17" s="19" t="s">
        <v>5</v>
      </c>
      <c r="B17" s="23"/>
      <c r="C17" s="24">
        <v>300</v>
      </c>
      <c r="D17" s="24">
        <v>300</v>
      </c>
      <c r="E17" s="24">
        <v>300</v>
      </c>
      <c r="F17" s="24">
        <v>300</v>
      </c>
      <c r="G17" s="20"/>
      <c r="H17" s="20"/>
      <c r="I17" s="22"/>
    </row>
    <row r="18" spans="1:9" x14ac:dyDescent="0.3">
      <c r="A18" s="19" t="s">
        <v>6</v>
      </c>
      <c r="B18" s="23"/>
      <c r="C18" s="20"/>
      <c r="D18" s="20"/>
      <c r="E18" s="24">
        <v>90</v>
      </c>
      <c r="F18" s="24">
        <v>90</v>
      </c>
      <c r="G18" s="24">
        <v>90</v>
      </c>
      <c r="H18" s="20"/>
      <c r="I18" s="22"/>
    </row>
    <row r="19" spans="1:9" x14ac:dyDescent="0.3">
      <c r="A19" s="19" t="s">
        <v>7</v>
      </c>
      <c r="B19" s="23"/>
      <c r="C19" s="20"/>
      <c r="D19" s="20"/>
      <c r="E19" s="20"/>
      <c r="F19" s="24">
        <v>364</v>
      </c>
      <c r="G19" s="24">
        <v>364</v>
      </c>
      <c r="H19" s="24">
        <v>364</v>
      </c>
      <c r="I19" s="22"/>
    </row>
    <row r="20" spans="1:9" x14ac:dyDescent="0.3">
      <c r="A20" s="19" t="s">
        <v>8</v>
      </c>
      <c r="B20" s="23"/>
      <c r="C20" s="20"/>
      <c r="D20" s="20"/>
      <c r="E20" s="20"/>
      <c r="F20" s="24">
        <v>450</v>
      </c>
      <c r="G20" s="24">
        <v>450</v>
      </c>
      <c r="H20" s="24">
        <v>450</v>
      </c>
      <c r="I20" s="22"/>
    </row>
    <row r="21" spans="1:9" x14ac:dyDescent="0.3">
      <c r="A21" s="19" t="s">
        <v>9</v>
      </c>
      <c r="B21" s="23"/>
      <c r="C21" s="20"/>
      <c r="D21" s="24">
        <v>180</v>
      </c>
      <c r="E21" s="24">
        <v>180</v>
      </c>
      <c r="F21" s="24">
        <v>180</v>
      </c>
      <c r="G21" s="24">
        <v>180</v>
      </c>
      <c r="H21" s="20"/>
      <c r="I21" s="22"/>
    </row>
    <row r="22" spans="1:9" x14ac:dyDescent="0.3">
      <c r="A22" s="19" t="s">
        <v>10</v>
      </c>
      <c r="B22" s="23"/>
      <c r="C22" s="20"/>
      <c r="D22" s="20"/>
      <c r="E22" s="20"/>
      <c r="F22" s="20"/>
      <c r="G22" s="24">
        <v>270</v>
      </c>
      <c r="H22" s="24">
        <v>270</v>
      </c>
      <c r="I22" s="22"/>
    </row>
    <row r="23" spans="1:9" x14ac:dyDescent="0.3">
      <c r="A23" s="19" t="s">
        <v>11</v>
      </c>
      <c r="B23" s="23"/>
      <c r="C23" s="20"/>
      <c r="D23" s="24">
        <v>150</v>
      </c>
      <c r="E23" s="24">
        <v>150</v>
      </c>
      <c r="F23" s="24">
        <v>150</v>
      </c>
      <c r="G23" s="24">
        <v>150</v>
      </c>
      <c r="H23" s="24">
        <v>150</v>
      </c>
      <c r="I23" s="22"/>
    </row>
    <row r="24" spans="1:9" ht="15" thickBot="1" x14ac:dyDescent="0.35">
      <c r="A24" s="25" t="s">
        <v>12</v>
      </c>
      <c r="B24" s="7"/>
      <c r="C24" s="8"/>
      <c r="D24" s="8"/>
      <c r="E24" s="8"/>
      <c r="F24" s="8"/>
      <c r="G24" s="14">
        <v>600</v>
      </c>
      <c r="H24" s="8"/>
      <c r="I24" s="26"/>
    </row>
    <row r="25" spans="1:9" ht="15.6" thickTop="1" thickBot="1" x14ac:dyDescent="0.35">
      <c r="A25" s="27" t="s">
        <v>20</v>
      </c>
      <c r="B25" s="28">
        <f t="shared" ref="B25:I25" si="1">SUM(B15:B24)</f>
        <v>0</v>
      </c>
      <c r="C25" s="28">
        <f t="shared" si="1"/>
        <v>450</v>
      </c>
      <c r="D25" s="28">
        <f t="shared" si="1"/>
        <v>750</v>
      </c>
      <c r="E25" s="28">
        <f t="shared" si="1"/>
        <v>720</v>
      </c>
      <c r="F25" s="28">
        <f t="shared" si="1"/>
        <v>1534</v>
      </c>
      <c r="G25" s="28">
        <f t="shared" si="1"/>
        <v>2104</v>
      </c>
      <c r="H25" s="28">
        <f t="shared" si="1"/>
        <v>1234</v>
      </c>
      <c r="I25" s="29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6"/>
  <sheetViews>
    <sheetView showGridLines="0" workbookViewId="0">
      <selection activeCell="E14" sqref="E14"/>
    </sheetView>
  </sheetViews>
  <sheetFormatPr baseColWidth="10" defaultColWidth="8.88671875" defaultRowHeight="14.4" x14ac:dyDescent="0.3"/>
  <cols>
    <col min="1" max="3" width="3.33203125" customWidth="1"/>
    <col min="4" max="6" width="8.88671875" customWidth="1"/>
    <col min="7" max="7" width="1.109375" customWidth="1"/>
    <col min="8" max="10" width="3.33203125" customWidth="1"/>
    <col min="11" max="11" width="1.33203125" customWidth="1"/>
    <col min="12" max="14" width="3.33203125" customWidth="1"/>
    <col min="15" max="15" width="1.33203125" customWidth="1"/>
    <col min="16" max="18" width="3.33203125" customWidth="1"/>
    <col min="19" max="80" width="8.88671875" customWidth="1"/>
    <col min="82" max="82" width="32.6640625" customWidth="1"/>
  </cols>
  <sheetData>
    <row r="1" spans="1:84" ht="15.6" x14ac:dyDescent="0.3">
      <c r="A1" s="63"/>
      <c r="B1" s="63"/>
      <c r="C1" s="63"/>
      <c r="H1" s="63"/>
      <c r="I1" s="63"/>
      <c r="J1" s="63"/>
      <c r="L1" s="63"/>
      <c r="M1" s="63"/>
      <c r="N1" s="63"/>
      <c r="P1" s="63"/>
      <c r="Q1" s="63"/>
      <c r="R1" s="63"/>
      <c r="CD1" s="62" t="s">
        <v>39</v>
      </c>
    </row>
    <row r="2" spans="1:84" ht="15.6" x14ac:dyDescent="0.3">
      <c r="A2" s="61"/>
      <c r="B2" s="61" t="s">
        <v>34</v>
      </c>
      <c r="C2" s="61"/>
      <c r="H2" s="58" t="s">
        <v>29</v>
      </c>
      <c r="I2" s="60" t="s">
        <v>35</v>
      </c>
      <c r="J2" s="60"/>
      <c r="L2" s="58" t="s">
        <v>29</v>
      </c>
      <c r="M2" s="58" t="s">
        <v>35</v>
      </c>
      <c r="N2" s="59"/>
      <c r="P2" s="58" t="s">
        <v>29</v>
      </c>
      <c r="Q2" s="58" t="s">
        <v>35</v>
      </c>
      <c r="R2" s="57" t="s">
        <v>33</v>
      </c>
      <c r="CD2" s="62" t="s">
        <v>38</v>
      </c>
    </row>
    <row r="3" spans="1:84" ht="15.6" x14ac:dyDescent="0.3">
      <c r="A3" s="61" t="s">
        <v>36</v>
      </c>
      <c r="B3" s="61" t="s">
        <v>32</v>
      </c>
      <c r="C3" s="61" t="s">
        <v>33</v>
      </c>
      <c r="H3" s="58" t="s">
        <v>31</v>
      </c>
      <c r="I3" s="60"/>
      <c r="J3" s="60" t="s">
        <v>30</v>
      </c>
      <c r="L3" s="58" t="s">
        <v>31</v>
      </c>
      <c r="M3" s="58" t="s">
        <v>29</v>
      </c>
      <c r="N3" s="59"/>
      <c r="P3" s="58" t="s">
        <v>31</v>
      </c>
      <c r="Q3" s="58" t="s">
        <v>29</v>
      </c>
      <c r="R3" s="57" t="s">
        <v>30</v>
      </c>
      <c r="CD3" s="62" t="s">
        <v>37</v>
      </c>
    </row>
    <row r="4" spans="1:84" ht="15.6" x14ac:dyDescent="0.3">
      <c r="A4" s="61"/>
      <c r="B4" s="61"/>
      <c r="C4" s="61"/>
      <c r="H4" s="58" t="s">
        <v>36</v>
      </c>
      <c r="I4" s="60" t="s">
        <v>32</v>
      </c>
      <c r="J4" s="60" t="s">
        <v>33</v>
      </c>
      <c r="L4" s="58" t="s">
        <v>36</v>
      </c>
      <c r="M4" s="58" t="s">
        <v>34</v>
      </c>
      <c r="N4" s="59"/>
      <c r="P4" s="58" t="s">
        <v>36</v>
      </c>
      <c r="Q4" s="58" t="s">
        <v>34</v>
      </c>
      <c r="R4" s="57"/>
      <c r="CD4" s="62"/>
    </row>
    <row r="5" spans="1:84" ht="15.6" x14ac:dyDescent="0.3">
      <c r="A5" s="61" t="s">
        <v>29</v>
      </c>
      <c r="B5" s="61" t="s">
        <v>35</v>
      </c>
      <c r="C5" s="61"/>
      <c r="H5" s="58"/>
      <c r="I5" s="60" t="s">
        <v>34</v>
      </c>
      <c r="J5" s="60"/>
      <c r="L5" s="58"/>
      <c r="M5" s="58" t="s">
        <v>32</v>
      </c>
      <c r="N5" s="59" t="s">
        <v>33</v>
      </c>
      <c r="P5" s="58"/>
      <c r="Q5" s="58" t="s">
        <v>32</v>
      </c>
      <c r="R5" s="57"/>
      <c r="CC5" t="str">
        <f>IF(COUNTIF(CD1,"*FRAISE*"),"ROUGE",IF(COUNTIF(CD1,"*ABRICOT*"),"ORANGE",IF(COUNTIF(CD4,"*HIPOMME*"),"VERT","LEGUME")))</f>
        <v>LEGUME</v>
      </c>
    </row>
    <row r="6" spans="1:84" ht="15.6" x14ac:dyDescent="0.3">
      <c r="A6" s="61"/>
      <c r="B6" s="61" t="s">
        <v>29</v>
      </c>
      <c r="C6" s="61"/>
      <c r="H6" s="58"/>
      <c r="I6" s="60"/>
      <c r="J6" s="60"/>
      <c r="L6" s="58"/>
      <c r="M6" s="58"/>
      <c r="N6" s="59" t="s">
        <v>30</v>
      </c>
      <c r="P6" s="58"/>
      <c r="Q6" s="58"/>
      <c r="R6" s="57"/>
    </row>
    <row r="7" spans="1:84" ht="15.6" x14ac:dyDescent="0.3">
      <c r="A7" s="61" t="s">
        <v>31</v>
      </c>
      <c r="B7" s="61"/>
      <c r="C7" s="61" t="s">
        <v>30</v>
      </c>
      <c r="H7" s="58"/>
      <c r="I7" s="60" t="s">
        <v>29</v>
      </c>
      <c r="J7" s="60"/>
      <c r="L7" s="58"/>
      <c r="M7" s="58"/>
      <c r="N7" s="59"/>
      <c r="P7" s="58"/>
      <c r="Q7" s="58"/>
      <c r="R7" s="57"/>
    </row>
    <row r="9" spans="1:84" ht="15.6" x14ac:dyDescent="0.3">
      <c r="B9" s="1" t="s">
        <v>28</v>
      </c>
      <c r="I9" s="56" t="s">
        <v>27</v>
      </c>
      <c r="M9" s="56" t="s">
        <v>26</v>
      </c>
      <c r="Q9" s="56" t="s">
        <v>25</v>
      </c>
    </row>
    <row r="10" spans="1:84" x14ac:dyDescent="0.3">
      <c r="CD10" t="s">
        <v>24</v>
      </c>
    </row>
    <row r="12" spans="1:84" x14ac:dyDescent="0.3">
      <c r="CD12" t="s">
        <v>24</v>
      </c>
    </row>
    <row r="16" spans="1:84" x14ac:dyDescent="0.3">
      <c r="CD16" t="s">
        <v>23</v>
      </c>
      <c r="CE16" t="s">
        <v>22</v>
      </c>
      <c r="CF16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90" zoomScaleNormal="90" workbookViewId="0">
      <selection activeCell="T11" sqref="T11"/>
    </sheetView>
  </sheetViews>
  <sheetFormatPr baseColWidth="10" defaultRowHeight="14.4" x14ac:dyDescent="0.3"/>
  <cols>
    <col min="2" max="11" width="8.88671875" customWidth="1"/>
    <col min="12" max="14" width="6.33203125" customWidth="1"/>
    <col min="15" max="15" width="4.109375" style="72" customWidth="1"/>
    <col min="16" max="24" width="8.44140625" customWidth="1"/>
  </cols>
  <sheetData>
    <row r="1" spans="1:15" x14ac:dyDescent="0.3">
      <c r="A1" t="s">
        <v>40</v>
      </c>
      <c r="B1" s="69">
        <v>1</v>
      </c>
      <c r="C1" s="69">
        <v>2</v>
      </c>
      <c r="D1" s="69">
        <v>3</v>
      </c>
      <c r="E1" s="69">
        <v>4</v>
      </c>
      <c r="F1" s="69">
        <v>5</v>
      </c>
      <c r="G1" s="69">
        <v>6</v>
      </c>
      <c r="H1" s="69">
        <v>7</v>
      </c>
      <c r="I1" s="69">
        <v>8</v>
      </c>
      <c r="J1" s="69">
        <v>9</v>
      </c>
      <c r="K1" s="69">
        <v>10</v>
      </c>
      <c r="L1" s="64" t="s">
        <v>62</v>
      </c>
      <c r="M1" s="64" t="s">
        <v>63</v>
      </c>
      <c r="N1" t="s">
        <v>63</v>
      </c>
    </row>
    <row r="2" spans="1:15" x14ac:dyDescent="0.3">
      <c r="B2" s="65" t="str">
        <f>IF(SUM(O3:O43)&lt;41,"Copier/Collage spécial Valeurs de M en N","")</f>
        <v/>
      </c>
      <c r="C2" s="65"/>
      <c r="D2" s="65"/>
      <c r="E2" s="65"/>
      <c r="F2" s="65"/>
      <c r="G2" s="65"/>
      <c r="H2" s="65"/>
      <c r="I2" s="65"/>
      <c r="J2" s="65"/>
      <c r="K2" s="65"/>
      <c r="L2" s="64"/>
      <c r="M2" s="64"/>
    </row>
    <row r="3" spans="1:15" x14ac:dyDescent="0.3">
      <c r="A3" t="s">
        <v>41</v>
      </c>
      <c r="B3" s="70" t="str">
        <f>INDEX($A$3:$N$43,$N3,1)</f>
        <v>Berlin</v>
      </c>
      <c r="C3" s="70" t="str">
        <f>INDEX($A$3:$N$43,$N7,1)</f>
        <v>I</v>
      </c>
      <c r="D3" s="70" t="str">
        <f>INDEX($A$3:$N$43,$N11,1)</f>
        <v>London</v>
      </c>
      <c r="E3" s="70" t="str">
        <f>INDEX($A$3:$N$43,$N15,1)</f>
        <v>Belgique</v>
      </c>
      <c r="F3" s="70">
        <f>INDEX($A$3:$N$43,$N19,1)</f>
        <v>0</v>
      </c>
      <c r="G3" s="70">
        <f>INDEX($A$3:$N$43,$N23,1)</f>
        <v>0</v>
      </c>
      <c r="H3" s="70">
        <f>INDEX($A$3:$N$43,$N27,1)</f>
        <v>0</v>
      </c>
      <c r="I3" s="70" t="str">
        <f>INDEX($A$3:$N$43,$N31,1)</f>
        <v>Dallas</v>
      </c>
      <c r="J3" s="70" t="str">
        <f>INDEX($A$3:$N$43,$N35,1)</f>
        <v>Los</v>
      </c>
      <c r="K3" s="70" t="str">
        <f>INDEX($A$3:$N$43,$N39,1)</f>
        <v>Danemark</v>
      </c>
      <c r="L3" s="68">
        <f ca="1">RAND()</f>
        <v>0.14856973980020327</v>
      </c>
      <c r="M3" s="64">
        <f ca="1">RANK(L3,$L$3:$L$43)</f>
        <v>34</v>
      </c>
      <c r="N3">
        <v>5</v>
      </c>
      <c r="O3" s="72">
        <f t="shared" ref="O3:O43" si="0">IF(COUNTIF($N$3:$N$43,N3)&gt;1,FALSE,1)</f>
        <v>1</v>
      </c>
    </row>
    <row r="4" spans="1:15" x14ac:dyDescent="0.3">
      <c r="A4" t="s">
        <v>42</v>
      </c>
      <c r="B4" s="70" t="str">
        <f>INDEX($A$3:$N$43,$N4,1)</f>
        <v>Bershire</v>
      </c>
      <c r="C4" s="70" t="str">
        <f t="shared" ref="C4:C6" si="1">INDEX($A$3:$N$43,$N8,1)</f>
        <v>Barcelone</v>
      </c>
      <c r="D4" s="70" t="str">
        <f t="shared" ref="D4:D6" si="2">INDEX($A$3:$N$43,$N12,1)</f>
        <v>H</v>
      </c>
      <c r="E4" s="70" t="str">
        <f t="shared" ref="E4:E6" si="3">INDEX($A$3:$N$43,$N16,1)</f>
        <v>Manc</v>
      </c>
      <c r="F4" s="70">
        <f t="shared" ref="F4:F6" si="4">INDEX($A$3:$N$43,$N20,1)</f>
        <v>0</v>
      </c>
      <c r="G4" s="70" t="str">
        <f t="shared" ref="G4:G6" si="5">INDEX($A$3:$N$43,$N24,1)</f>
        <v>Japon</v>
      </c>
      <c r="H4" s="70" t="str">
        <f t="shared" ref="H4:H6" si="6">INDEX($A$3:$N$43,$N28,1)</f>
        <v>Melb</v>
      </c>
      <c r="I4" s="70">
        <f t="shared" ref="I4:I6" si="7">INDEX($A$3:$N$43,$N32,1)</f>
        <v>0</v>
      </c>
      <c r="J4" s="70">
        <f t="shared" ref="J4:J6" si="8">INDEX($A$3:$N$43,$N36,1)</f>
        <v>0</v>
      </c>
      <c r="K4" s="70">
        <f t="shared" ref="K4:K6" si="9">INDEX($A$3:$N$43,$N40,1)</f>
        <v>0</v>
      </c>
      <c r="L4" s="68">
        <f t="shared" ref="L4:L43" ca="1" si="10">RAND()</f>
        <v>0.33691246766656524</v>
      </c>
      <c r="M4" s="64">
        <f t="shared" ref="M4:N43" ca="1" si="11">RANK(L4,$L$3:$L$43)</f>
        <v>28</v>
      </c>
      <c r="N4">
        <v>6</v>
      </c>
      <c r="O4" s="72">
        <f t="shared" si="0"/>
        <v>1</v>
      </c>
    </row>
    <row r="5" spans="1:15" x14ac:dyDescent="0.3">
      <c r="A5" t="s">
        <v>43</v>
      </c>
      <c r="B5" s="70">
        <f>INDEX($A$3:$N$43,$N5,1)</f>
        <v>0</v>
      </c>
      <c r="C5" s="70">
        <f t="shared" si="1"/>
        <v>0</v>
      </c>
      <c r="D5" s="70">
        <f t="shared" si="2"/>
        <v>0</v>
      </c>
      <c r="E5" s="70">
        <f t="shared" si="3"/>
        <v>0</v>
      </c>
      <c r="F5" s="70">
        <f t="shared" si="4"/>
        <v>0</v>
      </c>
      <c r="G5" s="70" t="str">
        <f t="shared" si="5"/>
        <v>Autriche</v>
      </c>
      <c r="H5" s="70" t="str">
        <f t="shared" si="6"/>
        <v>Corée</v>
      </c>
      <c r="I5" s="70">
        <f t="shared" si="7"/>
        <v>0</v>
      </c>
      <c r="J5" s="70" t="str">
        <f t="shared" si="8"/>
        <v>Fr</v>
      </c>
      <c r="K5" s="70" t="str">
        <f t="shared" si="9"/>
        <v>Chicago</v>
      </c>
      <c r="L5" s="68">
        <f t="shared" ca="1" si="10"/>
        <v>0.74441012085495084</v>
      </c>
      <c r="M5" s="64">
        <f t="shared" ca="1" si="11"/>
        <v>13</v>
      </c>
      <c r="N5">
        <v>31</v>
      </c>
      <c r="O5" s="72">
        <f t="shared" si="0"/>
        <v>1</v>
      </c>
    </row>
    <row r="6" spans="1:15" x14ac:dyDescent="0.3">
      <c r="A6" t="s">
        <v>44</v>
      </c>
      <c r="B6" s="70" t="str">
        <f>INDEX($A$3:$N$43,$N6,1)</f>
        <v>D</v>
      </c>
      <c r="C6" s="70">
        <f t="shared" si="1"/>
        <v>0</v>
      </c>
      <c r="D6" s="70">
        <f t="shared" si="2"/>
        <v>0</v>
      </c>
      <c r="E6" s="70" t="str">
        <f t="shared" si="3"/>
        <v>x</v>
      </c>
      <c r="F6" s="70">
        <f t="shared" si="4"/>
        <v>0</v>
      </c>
      <c r="G6" s="70" t="str">
        <f t="shared" si="5"/>
        <v>Finlande</v>
      </c>
      <c r="H6" s="70">
        <f t="shared" si="6"/>
        <v>0</v>
      </c>
      <c r="I6" s="70">
        <f t="shared" si="7"/>
        <v>0</v>
      </c>
      <c r="J6" s="70" t="str">
        <f t="shared" si="8"/>
        <v>Madrid</v>
      </c>
      <c r="K6" s="70" t="str">
        <f t="shared" si="9"/>
        <v>Atlanta</v>
      </c>
      <c r="L6" s="68">
        <f t="shared" ca="1" si="10"/>
        <v>0.89817426105277032</v>
      </c>
      <c r="M6" s="64">
        <f t="shared" ca="1" si="11"/>
        <v>5</v>
      </c>
      <c r="N6">
        <v>11</v>
      </c>
      <c r="O6" s="72">
        <f t="shared" si="0"/>
        <v>1</v>
      </c>
    </row>
    <row r="7" spans="1:15" x14ac:dyDescent="0.3">
      <c r="A7" t="s">
        <v>45</v>
      </c>
      <c r="B7" s="70" t="str">
        <f>INDEX($A$3:$N$43,$N43,1)</f>
        <v>L</v>
      </c>
      <c r="C7" s="71"/>
      <c r="D7" s="71"/>
      <c r="E7" s="71"/>
      <c r="F7" s="71"/>
      <c r="G7" s="71"/>
      <c r="H7" s="71"/>
      <c r="I7" s="71"/>
      <c r="J7" s="71"/>
      <c r="K7" s="71"/>
      <c r="L7" s="68">
        <f t="shared" ca="1" si="10"/>
        <v>8.1098498490023152E-2</v>
      </c>
      <c r="M7" s="64">
        <f t="shared" ca="1" si="11"/>
        <v>37</v>
      </c>
      <c r="N7">
        <v>15</v>
      </c>
      <c r="O7" s="72">
        <f t="shared" si="0"/>
        <v>1</v>
      </c>
    </row>
    <row r="8" spans="1:15" x14ac:dyDescent="0.3">
      <c r="A8" t="s">
        <v>46</v>
      </c>
      <c r="L8" s="68">
        <f t="shared" ca="1" si="10"/>
        <v>0.71568248503139742</v>
      </c>
      <c r="M8" s="64">
        <f t="shared" ca="1" si="11"/>
        <v>15</v>
      </c>
      <c r="N8">
        <v>3</v>
      </c>
      <c r="O8" s="72">
        <f t="shared" si="0"/>
        <v>1</v>
      </c>
    </row>
    <row r="9" spans="1:15" x14ac:dyDescent="0.3">
      <c r="A9" t="s">
        <v>47</v>
      </c>
      <c r="L9" s="68">
        <f t="shared" ca="1" si="10"/>
        <v>0.58599889496031898</v>
      </c>
      <c r="M9" s="64">
        <f t="shared" ca="1" si="11"/>
        <v>17</v>
      </c>
      <c r="N9">
        <v>38</v>
      </c>
      <c r="O9" s="72">
        <f t="shared" si="0"/>
        <v>1</v>
      </c>
    </row>
    <row r="10" spans="1:15" x14ac:dyDescent="0.3">
      <c r="A10" t="s">
        <v>48</v>
      </c>
      <c r="L10" s="68">
        <f t="shared" ca="1" si="10"/>
        <v>0.34032289743456234</v>
      </c>
      <c r="M10" s="64">
        <f t="shared" ca="1" si="11"/>
        <v>27</v>
      </c>
      <c r="N10">
        <v>32</v>
      </c>
      <c r="O10" s="72">
        <f t="shared" si="0"/>
        <v>1</v>
      </c>
    </row>
    <row r="11" spans="1:15" x14ac:dyDescent="0.3">
      <c r="A11" t="s">
        <v>49</v>
      </c>
      <c r="L11" s="68">
        <f t="shared" ca="1" si="10"/>
        <v>0.75773014039443487</v>
      </c>
      <c r="M11" s="64">
        <f t="shared" ca="1" si="11"/>
        <v>11</v>
      </c>
      <c r="N11">
        <v>18</v>
      </c>
      <c r="O11" s="72">
        <f t="shared" si="0"/>
        <v>1</v>
      </c>
    </row>
    <row r="12" spans="1:15" x14ac:dyDescent="0.3">
      <c r="A12" t="s">
        <v>50</v>
      </c>
      <c r="L12" s="68">
        <f t="shared" ca="1" si="10"/>
        <v>0.39098401809066896</v>
      </c>
      <c r="M12" s="64">
        <f t="shared" ca="1" si="11"/>
        <v>24</v>
      </c>
      <c r="N12">
        <v>14</v>
      </c>
      <c r="O12" s="72">
        <f t="shared" si="0"/>
        <v>1</v>
      </c>
    </row>
    <row r="13" spans="1:15" x14ac:dyDescent="0.3">
      <c r="A13" t="s">
        <v>29</v>
      </c>
      <c r="L13" s="68">
        <f t="shared" ca="1" si="10"/>
        <v>0.33529071963927792</v>
      </c>
      <c r="M13" s="64">
        <f t="shared" ca="1" si="11"/>
        <v>29</v>
      </c>
      <c r="N13">
        <v>30</v>
      </c>
      <c r="O13" s="72">
        <f t="shared" si="0"/>
        <v>1</v>
      </c>
    </row>
    <row r="14" spans="1:15" x14ac:dyDescent="0.3">
      <c r="A14" t="s">
        <v>51</v>
      </c>
      <c r="L14" s="68">
        <f t="shared" ca="1" si="10"/>
        <v>0.38227195108699752</v>
      </c>
      <c r="M14" s="64">
        <f t="shared" ca="1" si="11"/>
        <v>25</v>
      </c>
      <c r="N14">
        <v>24</v>
      </c>
      <c r="O14" s="72">
        <f t="shared" si="0"/>
        <v>1</v>
      </c>
    </row>
    <row r="15" spans="1:15" x14ac:dyDescent="0.3">
      <c r="A15" t="s">
        <v>55</v>
      </c>
      <c r="L15" s="68">
        <f t="shared" ca="1" si="10"/>
        <v>0.90439839783984743</v>
      </c>
      <c r="M15" s="64">
        <f t="shared" ca="1" si="11"/>
        <v>4</v>
      </c>
      <c r="N15">
        <v>4</v>
      </c>
      <c r="O15" s="72">
        <f t="shared" si="0"/>
        <v>1</v>
      </c>
    </row>
    <row r="16" spans="1:15" x14ac:dyDescent="0.3">
      <c r="A16" t="s">
        <v>52</v>
      </c>
      <c r="L16" s="68">
        <f t="shared" ca="1" si="10"/>
        <v>0.9308330869573499</v>
      </c>
      <c r="M16" s="64">
        <f t="shared" ca="1" si="11"/>
        <v>3</v>
      </c>
      <c r="N16">
        <v>21</v>
      </c>
      <c r="O16" s="72">
        <f t="shared" si="0"/>
        <v>1</v>
      </c>
    </row>
    <row r="17" spans="1:15" x14ac:dyDescent="0.3">
      <c r="A17" t="s">
        <v>53</v>
      </c>
      <c r="L17" s="68">
        <f t="shared" ca="1" si="10"/>
        <v>0.42865425728573558</v>
      </c>
      <c r="M17" s="64">
        <f t="shared" ca="1" si="11"/>
        <v>23</v>
      </c>
      <c r="N17">
        <v>27</v>
      </c>
      <c r="O17" s="72">
        <f t="shared" si="0"/>
        <v>1</v>
      </c>
    </row>
    <row r="18" spans="1:15" x14ac:dyDescent="0.3">
      <c r="A18" t="s">
        <v>54</v>
      </c>
      <c r="L18" s="68">
        <f t="shared" ca="1" si="10"/>
        <v>0.34586489779403251</v>
      </c>
      <c r="M18" s="64">
        <f t="shared" ca="1" si="11"/>
        <v>26</v>
      </c>
      <c r="N18">
        <v>41</v>
      </c>
      <c r="O18" s="72">
        <f t="shared" si="0"/>
        <v>1</v>
      </c>
    </row>
    <row r="19" spans="1:15" x14ac:dyDescent="0.3">
      <c r="A19" t="s">
        <v>56</v>
      </c>
      <c r="L19" s="68">
        <f t="shared" ca="1" si="10"/>
        <v>7.8540600952359596E-2</v>
      </c>
      <c r="M19" s="64">
        <f t="shared" ca="1" si="11"/>
        <v>38</v>
      </c>
      <c r="N19">
        <v>36</v>
      </c>
      <c r="O19" s="72">
        <f t="shared" si="0"/>
        <v>1</v>
      </c>
    </row>
    <row r="20" spans="1:15" x14ac:dyDescent="0.3">
      <c r="A20" t="s">
        <v>57</v>
      </c>
      <c r="L20" s="68">
        <f t="shared" ca="1" si="10"/>
        <v>4.5110127140731704E-3</v>
      </c>
      <c r="M20" s="64">
        <f t="shared" ca="1" si="11"/>
        <v>41</v>
      </c>
      <c r="N20">
        <v>25</v>
      </c>
      <c r="O20" s="72">
        <f t="shared" si="0"/>
        <v>1</v>
      </c>
    </row>
    <row r="21" spans="1:15" x14ac:dyDescent="0.3">
      <c r="A21" t="s">
        <v>58</v>
      </c>
      <c r="L21" s="68">
        <f t="shared" ca="1" si="10"/>
        <v>0.29636780432899368</v>
      </c>
      <c r="M21" s="64">
        <f t="shared" ca="1" si="11"/>
        <v>30</v>
      </c>
      <c r="N21">
        <v>37</v>
      </c>
      <c r="O21" s="72">
        <f t="shared" si="0"/>
        <v>1</v>
      </c>
    </row>
    <row r="22" spans="1:15" x14ac:dyDescent="0.3">
      <c r="A22" s="66" t="s">
        <v>59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8">
        <f t="shared" ca="1" si="10"/>
        <v>0.2825377695588599</v>
      </c>
      <c r="M22" s="64">
        <f t="shared" ca="1" si="11"/>
        <v>33</v>
      </c>
      <c r="N22" s="66">
        <v>33</v>
      </c>
      <c r="O22" s="72">
        <f t="shared" si="0"/>
        <v>1</v>
      </c>
    </row>
    <row r="23" spans="1:15" x14ac:dyDescent="0.3">
      <c r="A23" s="67" t="s">
        <v>60</v>
      </c>
      <c r="L23" s="68">
        <f t="shared" ca="1" si="10"/>
        <v>0.9905550414973896</v>
      </c>
      <c r="M23" s="64">
        <f t="shared" ca="1" si="11"/>
        <v>1</v>
      </c>
      <c r="N23">
        <v>28</v>
      </c>
      <c r="O23" s="72">
        <f t="shared" si="0"/>
        <v>1</v>
      </c>
    </row>
    <row r="24" spans="1:15" x14ac:dyDescent="0.3">
      <c r="A24" s="67" t="s">
        <v>61</v>
      </c>
      <c r="L24" s="68">
        <f t="shared" ca="1" si="10"/>
        <v>0.86500289838377142</v>
      </c>
      <c r="M24" s="64">
        <f t="shared" ca="1" si="11"/>
        <v>7</v>
      </c>
      <c r="N24">
        <v>16</v>
      </c>
      <c r="O24" s="72">
        <f t="shared" si="0"/>
        <v>1</v>
      </c>
    </row>
    <row r="25" spans="1:15" x14ac:dyDescent="0.3">
      <c r="L25" s="68">
        <f t="shared" ca="1" si="10"/>
        <v>0.52118824179890744</v>
      </c>
      <c r="M25" s="64">
        <f t="shared" ca="1" si="11"/>
        <v>20</v>
      </c>
      <c r="N25">
        <v>2</v>
      </c>
      <c r="O25" s="72">
        <f t="shared" si="0"/>
        <v>1</v>
      </c>
    </row>
    <row r="26" spans="1:15" x14ac:dyDescent="0.3">
      <c r="L26" s="68">
        <f t="shared" ca="1" si="10"/>
        <v>0.544537453018624</v>
      </c>
      <c r="M26" s="64">
        <f t="shared" ca="1" si="11"/>
        <v>19</v>
      </c>
      <c r="N26">
        <v>12</v>
      </c>
      <c r="O26" s="72">
        <f t="shared" si="0"/>
        <v>1</v>
      </c>
    </row>
    <row r="27" spans="1:15" x14ac:dyDescent="0.3">
      <c r="L27" s="68">
        <f t="shared" ca="1" si="10"/>
        <v>0.68199703283477031</v>
      </c>
      <c r="M27" s="64">
        <f t="shared" ca="1" si="11"/>
        <v>16</v>
      </c>
      <c r="N27">
        <v>34</v>
      </c>
      <c r="O27" s="72">
        <f t="shared" si="0"/>
        <v>1</v>
      </c>
    </row>
    <row r="28" spans="1:15" x14ac:dyDescent="0.3">
      <c r="L28" s="68">
        <f t="shared" ca="1" si="10"/>
        <v>0.13648333090044795</v>
      </c>
      <c r="M28" s="64">
        <f t="shared" ca="1" si="11"/>
        <v>35</v>
      </c>
      <c r="N28">
        <v>22</v>
      </c>
      <c r="O28" s="72">
        <f t="shared" si="0"/>
        <v>1</v>
      </c>
    </row>
    <row r="29" spans="1:15" x14ac:dyDescent="0.3">
      <c r="L29" s="68">
        <f t="shared" ca="1" si="10"/>
        <v>7.677681740197162E-2</v>
      </c>
      <c r="M29" s="64">
        <f t="shared" ca="1" si="11"/>
        <v>39</v>
      </c>
      <c r="N29">
        <v>8</v>
      </c>
      <c r="O29" s="72">
        <f t="shared" si="0"/>
        <v>1</v>
      </c>
    </row>
    <row r="30" spans="1:15" x14ac:dyDescent="0.3">
      <c r="L30" s="68">
        <f t="shared" ca="1" si="10"/>
        <v>0.73492761511008542</v>
      </c>
      <c r="M30" s="64">
        <f t="shared" ca="1" si="11"/>
        <v>14</v>
      </c>
      <c r="N30">
        <v>29</v>
      </c>
      <c r="O30" s="72">
        <f t="shared" si="0"/>
        <v>1</v>
      </c>
    </row>
    <row r="31" spans="1:15" x14ac:dyDescent="0.3">
      <c r="L31" s="68">
        <f t="shared" ca="1" si="10"/>
        <v>0.75573006222731232</v>
      </c>
      <c r="M31" s="64">
        <f t="shared" ca="1" si="11"/>
        <v>12</v>
      </c>
      <c r="N31">
        <v>9</v>
      </c>
      <c r="O31" s="72">
        <f t="shared" si="0"/>
        <v>1</v>
      </c>
    </row>
    <row r="32" spans="1:15" x14ac:dyDescent="0.3">
      <c r="L32" s="68">
        <f t="shared" ca="1" si="10"/>
        <v>0.28638136338716003</v>
      </c>
      <c r="M32" s="64">
        <f t="shared" ca="1" si="11"/>
        <v>31</v>
      </c>
      <c r="N32">
        <v>26</v>
      </c>
      <c r="O32" s="72">
        <f t="shared" si="0"/>
        <v>1</v>
      </c>
    </row>
    <row r="33" spans="1:15" x14ac:dyDescent="0.3">
      <c r="L33" s="68">
        <f t="shared" ca="1" si="10"/>
        <v>2.1832476763366748E-2</v>
      </c>
      <c r="M33" s="64">
        <f t="shared" ca="1" si="11"/>
        <v>40</v>
      </c>
      <c r="N33">
        <v>40</v>
      </c>
      <c r="O33" s="72">
        <f t="shared" si="0"/>
        <v>1</v>
      </c>
    </row>
    <row r="34" spans="1:15" x14ac:dyDescent="0.3">
      <c r="L34" s="68">
        <f t="shared" ca="1" si="10"/>
        <v>0.4455117672658947</v>
      </c>
      <c r="M34" s="64">
        <f t="shared" ca="1" si="11"/>
        <v>22</v>
      </c>
      <c r="N34">
        <v>35</v>
      </c>
      <c r="O34" s="72">
        <f t="shared" si="0"/>
        <v>1</v>
      </c>
    </row>
    <row r="35" spans="1:15" x14ac:dyDescent="0.3">
      <c r="L35" s="68">
        <f t="shared" ca="1" si="10"/>
        <v>0.28624846547642113</v>
      </c>
      <c r="M35" s="64">
        <f t="shared" ca="1" si="11"/>
        <v>32</v>
      </c>
      <c r="N35">
        <v>19</v>
      </c>
      <c r="O35" s="72">
        <f t="shared" si="0"/>
        <v>1</v>
      </c>
    </row>
    <row r="36" spans="1:15" x14ac:dyDescent="0.3">
      <c r="L36" s="68">
        <f t="shared" ca="1" si="10"/>
        <v>0.89047169774411139</v>
      </c>
      <c r="M36" s="64">
        <f t="shared" ca="1" si="11"/>
        <v>6</v>
      </c>
      <c r="N36">
        <v>39</v>
      </c>
      <c r="O36" s="72">
        <f t="shared" si="0"/>
        <v>1</v>
      </c>
    </row>
    <row r="37" spans="1:15" x14ac:dyDescent="0.3">
      <c r="L37" s="68">
        <f t="shared" ca="1" si="10"/>
        <v>0.56830574352319951</v>
      </c>
      <c r="M37" s="64">
        <f t="shared" ca="1" si="11"/>
        <v>18</v>
      </c>
      <c r="N37">
        <v>13</v>
      </c>
      <c r="O37" s="72">
        <f t="shared" si="0"/>
        <v>1</v>
      </c>
    </row>
    <row r="38" spans="1:15" x14ac:dyDescent="0.3">
      <c r="L38" s="68">
        <f t="shared" ca="1" si="10"/>
        <v>0.85910168110205798</v>
      </c>
      <c r="M38" s="64">
        <f t="shared" ca="1" si="11"/>
        <v>8</v>
      </c>
      <c r="N38">
        <v>20</v>
      </c>
      <c r="O38" s="72">
        <f t="shared" si="0"/>
        <v>1</v>
      </c>
    </row>
    <row r="39" spans="1:15" x14ac:dyDescent="0.3">
      <c r="L39" s="68">
        <f t="shared" ca="1" si="10"/>
        <v>0.76353421998861115</v>
      </c>
      <c r="M39" s="64">
        <f t="shared" ca="1" si="11"/>
        <v>10</v>
      </c>
      <c r="N39">
        <v>10</v>
      </c>
      <c r="O39" s="72">
        <f t="shared" si="0"/>
        <v>1</v>
      </c>
    </row>
    <row r="40" spans="1:15" x14ac:dyDescent="0.3">
      <c r="L40" s="68">
        <f t="shared" ca="1" si="10"/>
        <v>0.8410601668961627</v>
      </c>
      <c r="M40" s="64">
        <f t="shared" ca="1" si="11"/>
        <v>9</v>
      </c>
      <c r="N40">
        <v>23</v>
      </c>
      <c r="O40" s="72">
        <f t="shared" si="0"/>
        <v>1</v>
      </c>
    </row>
    <row r="41" spans="1:15" x14ac:dyDescent="0.3">
      <c r="L41" s="68">
        <f t="shared" ca="1" si="10"/>
        <v>0.45543771120619492</v>
      </c>
      <c r="M41" s="64">
        <f t="shared" ca="1" si="11"/>
        <v>21</v>
      </c>
      <c r="N41">
        <v>7</v>
      </c>
      <c r="O41" s="72">
        <f t="shared" si="0"/>
        <v>1</v>
      </c>
    </row>
    <row r="42" spans="1:15" x14ac:dyDescent="0.3">
      <c r="L42" s="68">
        <f t="shared" ca="1" si="10"/>
        <v>9.3263113198604697E-2</v>
      </c>
      <c r="M42" s="64">
        <f t="shared" ca="1" si="11"/>
        <v>36</v>
      </c>
      <c r="N42">
        <v>1</v>
      </c>
      <c r="O42" s="72">
        <f t="shared" si="0"/>
        <v>1</v>
      </c>
    </row>
    <row r="43" spans="1:15" x14ac:dyDescent="0.3">
      <c r="A43" t="s">
        <v>64</v>
      </c>
      <c r="L43" s="68">
        <f t="shared" ca="1" si="10"/>
        <v>0.95545511419271112</v>
      </c>
      <c r="M43" s="64">
        <f t="shared" ca="1" si="11"/>
        <v>2</v>
      </c>
      <c r="N43">
        <v>17</v>
      </c>
      <c r="O43" s="72">
        <f t="shared" si="0"/>
        <v>1</v>
      </c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2022-07-14T15:38:40Z</dcterms:modified>
</cp:coreProperties>
</file>