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-105" yWindow="-105" windowWidth="23250" windowHeight="12570" activeTab="1"/>
  </bookViews>
  <sheets>
    <sheet name="Journal de Trading" sheetId="1" r:id="rId1"/>
    <sheet name="202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K5" i="2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O3" i="2" l="1"/>
  <c r="G6" i="2"/>
  <c r="G7" i="2"/>
  <c r="G8" i="2" s="1"/>
  <c r="G9" i="2" s="1"/>
  <c r="G5" i="2"/>
  <c r="G4" i="2"/>
  <c r="K3" i="2"/>
  <c r="G3" i="2"/>
  <c r="F4" i="2"/>
  <c r="F5" i="2"/>
  <c r="F6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3" i="2"/>
  <c r="Z4" i="1"/>
  <c r="Z5" i="1"/>
  <c r="Z6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3" i="1"/>
  <c r="Y4" i="1"/>
  <c r="Y5" i="1"/>
  <c r="Y6" i="1"/>
  <c r="Y7" i="1"/>
  <c r="Y8" i="1"/>
  <c r="Z8" i="1" s="1"/>
  <c r="F8" i="2" s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J3" i="1"/>
  <c r="Y3" i="1"/>
  <c r="Q100" i="1"/>
  <c r="P100" i="1"/>
  <c r="O100" i="1"/>
  <c r="N100" i="1"/>
  <c r="K100" i="1"/>
  <c r="J100" i="1"/>
  <c r="I100" i="1"/>
  <c r="B100" i="1"/>
  <c r="Q99" i="1"/>
  <c r="P99" i="1"/>
  <c r="O99" i="1"/>
  <c r="N99" i="1"/>
  <c r="K99" i="1"/>
  <c r="J99" i="1"/>
  <c r="I99" i="1"/>
  <c r="B99" i="1"/>
  <c r="Q98" i="1"/>
  <c r="P98" i="1"/>
  <c r="O98" i="1"/>
  <c r="N98" i="1"/>
  <c r="K98" i="1"/>
  <c r="J98" i="1"/>
  <c r="I98" i="1"/>
  <c r="B98" i="1"/>
  <c r="Q97" i="1"/>
  <c r="P97" i="1"/>
  <c r="O97" i="1"/>
  <c r="N97" i="1"/>
  <c r="K97" i="1"/>
  <c r="J97" i="1"/>
  <c r="I97" i="1"/>
  <c r="B97" i="1"/>
  <c r="Q96" i="1"/>
  <c r="P96" i="1"/>
  <c r="O96" i="1"/>
  <c r="N96" i="1"/>
  <c r="K96" i="1"/>
  <c r="J96" i="1"/>
  <c r="I96" i="1"/>
  <c r="B96" i="1"/>
  <c r="Q95" i="1"/>
  <c r="P95" i="1"/>
  <c r="O95" i="1"/>
  <c r="N95" i="1"/>
  <c r="K95" i="1"/>
  <c r="J95" i="1"/>
  <c r="I95" i="1"/>
  <c r="B95" i="1"/>
  <c r="Q94" i="1"/>
  <c r="P94" i="1"/>
  <c r="O94" i="1"/>
  <c r="N94" i="1"/>
  <c r="K94" i="1"/>
  <c r="J94" i="1"/>
  <c r="I94" i="1"/>
  <c r="B94" i="1"/>
  <c r="Q93" i="1"/>
  <c r="P93" i="1"/>
  <c r="O93" i="1"/>
  <c r="N93" i="1"/>
  <c r="K93" i="1"/>
  <c r="J93" i="1"/>
  <c r="I93" i="1"/>
  <c r="B93" i="1"/>
  <c r="Q92" i="1"/>
  <c r="P92" i="1"/>
  <c r="O92" i="1"/>
  <c r="N92" i="1"/>
  <c r="K92" i="1"/>
  <c r="J92" i="1"/>
  <c r="I92" i="1"/>
  <c r="B92" i="1"/>
  <c r="Q91" i="1"/>
  <c r="P91" i="1"/>
  <c r="O91" i="1"/>
  <c r="N91" i="1"/>
  <c r="K91" i="1"/>
  <c r="J91" i="1"/>
  <c r="I91" i="1"/>
  <c r="B91" i="1"/>
  <c r="Q90" i="1"/>
  <c r="P90" i="1"/>
  <c r="O90" i="1"/>
  <c r="N90" i="1"/>
  <c r="K90" i="1"/>
  <c r="J90" i="1"/>
  <c r="I90" i="1"/>
  <c r="B90" i="1"/>
  <c r="Q89" i="1"/>
  <c r="P89" i="1"/>
  <c r="O89" i="1"/>
  <c r="N89" i="1"/>
  <c r="K89" i="1"/>
  <c r="J89" i="1"/>
  <c r="I89" i="1"/>
  <c r="B89" i="1"/>
  <c r="Q88" i="1"/>
  <c r="P88" i="1"/>
  <c r="O88" i="1"/>
  <c r="N88" i="1"/>
  <c r="K88" i="1"/>
  <c r="J88" i="1"/>
  <c r="I88" i="1"/>
  <c r="B88" i="1"/>
  <c r="Q87" i="1"/>
  <c r="P87" i="1"/>
  <c r="O87" i="1"/>
  <c r="N87" i="1"/>
  <c r="K87" i="1"/>
  <c r="J87" i="1"/>
  <c r="I87" i="1"/>
  <c r="B87" i="1"/>
  <c r="Q86" i="1"/>
  <c r="P86" i="1"/>
  <c r="O86" i="1"/>
  <c r="N86" i="1"/>
  <c r="K86" i="1"/>
  <c r="J86" i="1"/>
  <c r="I86" i="1"/>
  <c r="B86" i="1"/>
  <c r="Q85" i="1"/>
  <c r="P85" i="1"/>
  <c r="O85" i="1"/>
  <c r="N85" i="1"/>
  <c r="K85" i="1"/>
  <c r="J85" i="1"/>
  <c r="I85" i="1"/>
  <c r="B85" i="1"/>
  <c r="Q84" i="1"/>
  <c r="P84" i="1"/>
  <c r="O84" i="1"/>
  <c r="N84" i="1"/>
  <c r="K84" i="1"/>
  <c r="J84" i="1"/>
  <c r="I84" i="1"/>
  <c r="B84" i="1"/>
  <c r="Q83" i="1"/>
  <c r="P83" i="1"/>
  <c r="O83" i="1"/>
  <c r="N83" i="1"/>
  <c r="K83" i="1"/>
  <c r="J83" i="1"/>
  <c r="I83" i="1"/>
  <c r="B83" i="1"/>
  <c r="Q82" i="1"/>
  <c r="P82" i="1"/>
  <c r="O82" i="1"/>
  <c r="N82" i="1"/>
  <c r="K82" i="1"/>
  <c r="J82" i="1"/>
  <c r="I82" i="1"/>
  <c r="B82" i="1"/>
  <c r="Q81" i="1"/>
  <c r="P81" i="1"/>
  <c r="O81" i="1"/>
  <c r="N81" i="1"/>
  <c r="K81" i="1"/>
  <c r="J81" i="1"/>
  <c r="I81" i="1"/>
  <c r="B81" i="1"/>
  <c r="Q80" i="1"/>
  <c r="P80" i="1"/>
  <c r="O80" i="1"/>
  <c r="N80" i="1"/>
  <c r="K80" i="1"/>
  <c r="J80" i="1"/>
  <c r="I80" i="1"/>
  <c r="B80" i="1"/>
  <c r="Q79" i="1"/>
  <c r="P79" i="1"/>
  <c r="O79" i="1"/>
  <c r="N79" i="1"/>
  <c r="K79" i="1"/>
  <c r="J79" i="1"/>
  <c r="I79" i="1"/>
  <c r="B79" i="1"/>
  <c r="Q78" i="1"/>
  <c r="P78" i="1"/>
  <c r="O78" i="1"/>
  <c r="N78" i="1"/>
  <c r="K78" i="1"/>
  <c r="J78" i="1"/>
  <c r="I78" i="1"/>
  <c r="B78" i="1"/>
  <c r="Q77" i="1"/>
  <c r="P77" i="1"/>
  <c r="O77" i="1"/>
  <c r="N77" i="1"/>
  <c r="K77" i="1"/>
  <c r="J77" i="1"/>
  <c r="I77" i="1"/>
  <c r="B77" i="1"/>
  <c r="Q76" i="1"/>
  <c r="P76" i="1"/>
  <c r="O76" i="1"/>
  <c r="N76" i="1"/>
  <c r="K76" i="1"/>
  <c r="J76" i="1"/>
  <c r="I76" i="1"/>
  <c r="B76" i="1"/>
  <c r="Q75" i="1"/>
  <c r="P75" i="1"/>
  <c r="O75" i="1"/>
  <c r="N75" i="1"/>
  <c r="K75" i="1"/>
  <c r="J75" i="1"/>
  <c r="I75" i="1"/>
  <c r="B75" i="1"/>
  <c r="Q74" i="1"/>
  <c r="P74" i="1"/>
  <c r="O74" i="1"/>
  <c r="N74" i="1"/>
  <c r="K74" i="1"/>
  <c r="J74" i="1"/>
  <c r="I74" i="1"/>
  <c r="B74" i="1"/>
  <c r="Q73" i="1"/>
  <c r="P73" i="1"/>
  <c r="O73" i="1"/>
  <c r="N73" i="1"/>
  <c r="K73" i="1"/>
  <c r="J73" i="1"/>
  <c r="I73" i="1"/>
  <c r="B73" i="1"/>
  <c r="Q72" i="1"/>
  <c r="P72" i="1"/>
  <c r="O72" i="1"/>
  <c r="N72" i="1"/>
  <c r="K72" i="1"/>
  <c r="J72" i="1"/>
  <c r="I72" i="1"/>
  <c r="B72" i="1"/>
  <c r="Q71" i="1"/>
  <c r="P71" i="1"/>
  <c r="O71" i="1"/>
  <c r="N71" i="1"/>
  <c r="K71" i="1"/>
  <c r="J71" i="1"/>
  <c r="I71" i="1"/>
  <c r="B71" i="1"/>
  <c r="Q70" i="1"/>
  <c r="P70" i="1"/>
  <c r="O70" i="1"/>
  <c r="N70" i="1"/>
  <c r="K70" i="1"/>
  <c r="J70" i="1"/>
  <c r="I70" i="1"/>
  <c r="B70" i="1"/>
  <c r="Q69" i="1"/>
  <c r="P69" i="1"/>
  <c r="O69" i="1"/>
  <c r="N69" i="1"/>
  <c r="K69" i="1"/>
  <c r="J69" i="1"/>
  <c r="I69" i="1"/>
  <c r="B69" i="1"/>
  <c r="Q68" i="1"/>
  <c r="P68" i="1"/>
  <c r="O68" i="1"/>
  <c r="N68" i="1"/>
  <c r="K68" i="1"/>
  <c r="J68" i="1"/>
  <c r="I68" i="1"/>
  <c r="B68" i="1"/>
  <c r="Q67" i="1"/>
  <c r="P67" i="1"/>
  <c r="O67" i="1"/>
  <c r="N67" i="1"/>
  <c r="K67" i="1"/>
  <c r="J67" i="1"/>
  <c r="I67" i="1"/>
  <c r="B67" i="1"/>
  <c r="Q66" i="1"/>
  <c r="P66" i="1"/>
  <c r="O66" i="1"/>
  <c r="N66" i="1"/>
  <c r="K66" i="1"/>
  <c r="J66" i="1"/>
  <c r="I66" i="1"/>
  <c r="B66" i="1"/>
  <c r="Q65" i="1"/>
  <c r="P65" i="1"/>
  <c r="O65" i="1"/>
  <c r="N65" i="1"/>
  <c r="K65" i="1"/>
  <c r="J65" i="1"/>
  <c r="I65" i="1"/>
  <c r="B65" i="1"/>
  <c r="Q64" i="1"/>
  <c r="P64" i="1"/>
  <c r="O64" i="1"/>
  <c r="N64" i="1"/>
  <c r="K64" i="1"/>
  <c r="J64" i="1"/>
  <c r="I64" i="1"/>
  <c r="B64" i="1"/>
  <c r="Q63" i="1"/>
  <c r="P63" i="1"/>
  <c r="O63" i="1"/>
  <c r="N63" i="1"/>
  <c r="K63" i="1"/>
  <c r="J63" i="1"/>
  <c r="I63" i="1"/>
  <c r="B63" i="1"/>
  <c r="Q62" i="1"/>
  <c r="P62" i="1"/>
  <c r="O62" i="1"/>
  <c r="N62" i="1"/>
  <c r="K62" i="1"/>
  <c r="J62" i="1"/>
  <c r="I62" i="1"/>
  <c r="B62" i="1"/>
  <c r="Q61" i="1"/>
  <c r="P61" i="1"/>
  <c r="O61" i="1"/>
  <c r="N61" i="1"/>
  <c r="K61" i="1"/>
  <c r="J61" i="1"/>
  <c r="I61" i="1"/>
  <c r="B61" i="1"/>
  <c r="Q60" i="1"/>
  <c r="P60" i="1"/>
  <c r="O60" i="1"/>
  <c r="N60" i="1"/>
  <c r="K60" i="1"/>
  <c r="J60" i="1"/>
  <c r="I60" i="1"/>
  <c r="B60" i="1"/>
  <c r="Q59" i="1"/>
  <c r="P59" i="1"/>
  <c r="O59" i="1"/>
  <c r="N59" i="1"/>
  <c r="K59" i="1"/>
  <c r="J59" i="1"/>
  <c r="I59" i="1"/>
  <c r="B59" i="1"/>
  <c r="Q58" i="1"/>
  <c r="P58" i="1"/>
  <c r="O58" i="1"/>
  <c r="N58" i="1"/>
  <c r="K58" i="1"/>
  <c r="J58" i="1"/>
  <c r="I58" i="1"/>
  <c r="B58" i="1"/>
  <c r="Q57" i="1"/>
  <c r="P57" i="1"/>
  <c r="O57" i="1"/>
  <c r="N57" i="1"/>
  <c r="K57" i="1"/>
  <c r="J57" i="1"/>
  <c r="I57" i="1"/>
  <c r="B57" i="1"/>
  <c r="Q56" i="1"/>
  <c r="P56" i="1"/>
  <c r="O56" i="1"/>
  <c r="N56" i="1"/>
  <c r="K56" i="1"/>
  <c r="J56" i="1"/>
  <c r="I56" i="1"/>
  <c r="B56" i="1"/>
  <c r="Q55" i="1"/>
  <c r="P55" i="1"/>
  <c r="O55" i="1"/>
  <c r="N55" i="1"/>
  <c r="K55" i="1"/>
  <c r="J55" i="1"/>
  <c r="I55" i="1"/>
  <c r="B55" i="1"/>
  <c r="Q54" i="1"/>
  <c r="P54" i="1"/>
  <c r="O54" i="1"/>
  <c r="N54" i="1"/>
  <c r="K54" i="1"/>
  <c r="J54" i="1"/>
  <c r="I54" i="1"/>
  <c r="B54" i="1"/>
  <c r="Q53" i="1"/>
  <c r="P53" i="1"/>
  <c r="O53" i="1"/>
  <c r="N53" i="1"/>
  <c r="K53" i="1"/>
  <c r="J53" i="1"/>
  <c r="I53" i="1"/>
  <c r="B53" i="1"/>
  <c r="Q52" i="1"/>
  <c r="P52" i="1"/>
  <c r="O52" i="1"/>
  <c r="N52" i="1"/>
  <c r="K52" i="1"/>
  <c r="J52" i="1"/>
  <c r="I52" i="1"/>
  <c r="B52" i="1"/>
  <c r="Q51" i="1"/>
  <c r="P51" i="1"/>
  <c r="O51" i="1"/>
  <c r="N51" i="1"/>
  <c r="K51" i="1"/>
  <c r="J51" i="1"/>
  <c r="I51" i="1"/>
  <c r="B51" i="1"/>
  <c r="Q50" i="1"/>
  <c r="P50" i="1"/>
  <c r="O50" i="1"/>
  <c r="N50" i="1"/>
  <c r="K50" i="1"/>
  <c r="J50" i="1"/>
  <c r="I50" i="1"/>
  <c r="B50" i="1"/>
  <c r="Q49" i="1"/>
  <c r="P49" i="1"/>
  <c r="O49" i="1"/>
  <c r="N49" i="1"/>
  <c r="K49" i="1"/>
  <c r="J49" i="1"/>
  <c r="I49" i="1"/>
  <c r="B49" i="1"/>
  <c r="Q48" i="1"/>
  <c r="P48" i="1"/>
  <c r="O48" i="1"/>
  <c r="N48" i="1"/>
  <c r="K48" i="1"/>
  <c r="J48" i="1"/>
  <c r="I48" i="1"/>
  <c r="B48" i="1"/>
  <c r="Q47" i="1"/>
  <c r="P47" i="1"/>
  <c r="O47" i="1"/>
  <c r="N47" i="1"/>
  <c r="K47" i="1"/>
  <c r="J47" i="1"/>
  <c r="I47" i="1"/>
  <c r="B47" i="1"/>
  <c r="Q46" i="1"/>
  <c r="P46" i="1"/>
  <c r="O46" i="1"/>
  <c r="N46" i="1"/>
  <c r="K46" i="1"/>
  <c r="J46" i="1"/>
  <c r="I46" i="1"/>
  <c r="B46" i="1"/>
  <c r="Q45" i="1"/>
  <c r="P45" i="1"/>
  <c r="O45" i="1"/>
  <c r="N45" i="1"/>
  <c r="K45" i="1"/>
  <c r="J45" i="1"/>
  <c r="I45" i="1"/>
  <c r="B45" i="1"/>
  <c r="Q44" i="1"/>
  <c r="P44" i="1"/>
  <c r="O44" i="1"/>
  <c r="N44" i="1"/>
  <c r="K44" i="1"/>
  <c r="J44" i="1"/>
  <c r="I44" i="1"/>
  <c r="B44" i="1"/>
  <c r="Q43" i="1"/>
  <c r="P43" i="1"/>
  <c r="O43" i="1"/>
  <c r="N43" i="1"/>
  <c r="K43" i="1"/>
  <c r="J43" i="1"/>
  <c r="I43" i="1"/>
  <c r="B43" i="1"/>
  <c r="Q42" i="1"/>
  <c r="P42" i="1"/>
  <c r="O42" i="1"/>
  <c r="N42" i="1"/>
  <c r="K42" i="1"/>
  <c r="J42" i="1"/>
  <c r="I42" i="1"/>
  <c r="B42" i="1"/>
  <c r="Q41" i="1"/>
  <c r="P41" i="1"/>
  <c r="O41" i="1"/>
  <c r="N41" i="1"/>
  <c r="K41" i="1"/>
  <c r="J41" i="1"/>
  <c r="I41" i="1"/>
  <c r="B41" i="1"/>
  <c r="Q40" i="1"/>
  <c r="P40" i="1"/>
  <c r="O40" i="1"/>
  <c r="N40" i="1"/>
  <c r="K40" i="1"/>
  <c r="J40" i="1"/>
  <c r="I40" i="1"/>
  <c r="B40" i="1"/>
  <c r="Q39" i="1"/>
  <c r="P39" i="1"/>
  <c r="O39" i="1"/>
  <c r="N39" i="1"/>
  <c r="K39" i="1"/>
  <c r="J39" i="1"/>
  <c r="I39" i="1"/>
  <c r="B39" i="1"/>
  <c r="Q38" i="1"/>
  <c r="P38" i="1"/>
  <c r="O38" i="1"/>
  <c r="N38" i="1"/>
  <c r="K38" i="1"/>
  <c r="J38" i="1"/>
  <c r="I38" i="1"/>
  <c r="B38" i="1"/>
  <c r="Q37" i="1"/>
  <c r="P37" i="1"/>
  <c r="O37" i="1"/>
  <c r="N37" i="1"/>
  <c r="K37" i="1"/>
  <c r="J37" i="1"/>
  <c r="I37" i="1"/>
  <c r="B37" i="1"/>
  <c r="Q36" i="1"/>
  <c r="P36" i="1"/>
  <c r="O36" i="1"/>
  <c r="N36" i="1"/>
  <c r="K36" i="1"/>
  <c r="J36" i="1"/>
  <c r="I36" i="1"/>
  <c r="B36" i="1"/>
  <c r="Q35" i="1"/>
  <c r="P35" i="1"/>
  <c r="O35" i="1"/>
  <c r="N35" i="1"/>
  <c r="K35" i="1"/>
  <c r="J35" i="1"/>
  <c r="I35" i="1"/>
  <c r="B35" i="1"/>
  <c r="Q34" i="1"/>
  <c r="P34" i="1"/>
  <c r="O34" i="1"/>
  <c r="N34" i="1"/>
  <c r="K34" i="1"/>
  <c r="J34" i="1"/>
  <c r="I34" i="1"/>
  <c r="B34" i="1"/>
  <c r="Q33" i="1"/>
  <c r="P33" i="1"/>
  <c r="O33" i="1"/>
  <c r="N33" i="1"/>
  <c r="K33" i="1"/>
  <c r="J33" i="1"/>
  <c r="I33" i="1"/>
  <c r="B33" i="1"/>
  <c r="Q32" i="1"/>
  <c r="P32" i="1"/>
  <c r="O32" i="1"/>
  <c r="N32" i="1"/>
  <c r="K32" i="1"/>
  <c r="J32" i="1"/>
  <c r="I32" i="1"/>
  <c r="B32" i="1"/>
  <c r="Q31" i="1"/>
  <c r="P31" i="1"/>
  <c r="O31" i="1"/>
  <c r="N31" i="1"/>
  <c r="K31" i="1"/>
  <c r="J31" i="1"/>
  <c r="I31" i="1"/>
  <c r="B31" i="1"/>
  <c r="Q30" i="1"/>
  <c r="P30" i="1"/>
  <c r="O30" i="1"/>
  <c r="N30" i="1"/>
  <c r="K30" i="1"/>
  <c r="J30" i="1"/>
  <c r="I30" i="1"/>
  <c r="B30" i="1"/>
  <c r="Q29" i="1"/>
  <c r="P29" i="1"/>
  <c r="O29" i="1"/>
  <c r="N29" i="1"/>
  <c r="K29" i="1"/>
  <c r="J29" i="1"/>
  <c r="I29" i="1"/>
  <c r="B29" i="1"/>
  <c r="Q28" i="1"/>
  <c r="P28" i="1"/>
  <c r="O28" i="1"/>
  <c r="N28" i="1"/>
  <c r="K28" i="1"/>
  <c r="J28" i="1"/>
  <c r="I28" i="1"/>
  <c r="B28" i="1"/>
  <c r="Q27" i="1"/>
  <c r="P27" i="1"/>
  <c r="O27" i="1"/>
  <c r="N27" i="1"/>
  <c r="K27" i="1"/>
  <c r="J27" i="1"/>
  <c r="I27" i="1"/>
  <c r="B27" i="1"/>
  <c r="Q26" i="1"/>
  <c r="P26" i="1"/>
  <c r="O26" i="1"/>
  <c r="N26" i="1"/>
  <c r="K26" i="1"/>
  <c r="J26" i="1"/>
  <c r="I26" i="1"/>
  <c r="B26" i="1"/>
  <c r="Q25" i="1"/>
  <c r="P25" i="1"/>
  <c r="O25" i="1"/>
  <c r="N25" i="1"/>
  <c r="K25" i="1"/>
  <c r="J25" i="1"/>
  <c r="I25" i="1"/>
  <c r="B25" i="1"/>
  <c r="Q24" i="1"/>
  <c r="P24" i="1"/>
  <c r="O24" i="1"/>
  <c r="N24" i="1"/>
  <c r="K24" i="1"/>
  <c r="J24" i="1"/>
  <c r="I24" i="1"/>
  <c r="B24" i="1"/>
  <c r="Q23" i="1"/>
  <c r="P23" i="1"/>
  <c r="O23" i="1"/>
  <c r="N23" i="1"/>
  <c r="K23" i="1"/>
  <c r="J23" i="1"/>
  <c r="I23" i="1"/>
  <c r="B23" i="1"/>
  <c r="Q22" i="1"/>
  <c r="P22" i="1"/>
  <c r="O22" i="1"/>
  <c r="N22" i="1"/>
  <c r="K22" i="1"/>
  <c r="J22" i="1"/>
  <c r="I22" i="1"/>
  <c r="B22" i="1"/>
  <c r="Q21" i="1"/>
  <c r="P21" i="1"/>
  <c r="O21" i="1"/>
  <c r="N21" i="1"/>
  <c r="K21" i="1"/>
  <c r="J21" i="1"/>
  <c r="I21" i="1"/>
  <c r="B21" i="1"/>
  <c r="Q20" i="1"/>
  <c r="P20" i="1"/>
  <c r="O20" i="1"/>
  <c r="N20" i="1"/>
  <c r="K20" i="1"/>
  <c r="J20" i="1"/>
  <c r="I20" i="1"/>
  <c r="B20" i="1"/>
  <c r="Q19" i="1"/>
  <c r="P19" i="1"/>
  <c r="O19" i="1"/>
  <c r="N19" i="1"/>
  <c r="K19" i="1"/>
  <c r="J19" i="1"/>
  <c r="I19" i="1"/>
  <c r="B19" i="1"/>
  <c r="Q18" i="1"/>
  <c r="P18" i="1"/>
  <c r="O18" i="1"/>
  <c r="N18" i="1"/>
  <c r="K18" i="1"/>
  <c r="J18" i="1"/>
  <c r="I18" i="1"/>
  <c r="B18" i="1"/>
  <c r="Q17" i="1"/>
  <c r="P17" i="1"/>
  <c r="O17" i="1"/>
  <c r="N17" i="1"/>
  <c r="K17" i="1"/>
  <c r="J17" i="1"/>
  <c r="I17" i="1"/>
  <c r="B17" i="1"/>
  <c r="Q16" i="1"/>
  <c r="P16" i="1"/>
  <c r="O16" i="1"/>
  <c r="N16" i="1"/>
  <c r="K16" i="1"/>
  <c r="J16" i="1"/>
  <c r="I16" i="1"/>
  <c r="B16" i="1"/>
  <c r="Q15" i="1"/>
  <c r="P15" i="1"/>
  <c r="O15" i="1"/>
  <c r="N15" i="1"/>
  <c r="K15" i="1"/>
  <c r="J15" i="1"/>
  <c r="I15" i="1"/>
  <c r="B15" i="1"/>
  <c r="Q14" i="1"/>
  <c r="P14" i="1"/>
  <c r="O14" i="1"/>
  <c r="N14" i="1"/>
  <c r="K14" i="1"/>
  <c r="J14" i="1"/>
  <c r="I14" i="1"/>
  <c r="B14" i="1"/>
  <c r="Q13" i="1"/>
  <c r="P13" i="1"/>
  <c r="O13" i="1"/>
  <c r="N13" i="1"/>
  <c r="K13" i="1"/>
  <c r="J13" i="1"/>
  <c r="I13" i="1"/>
  <c r="B13" i="1"/>
  <c r="Q12" i="1"/>
  <c r="P12" i="1"/>
  <c r="O12" i="1"/>
  <c r="N12" i="1"/>
  <c r="K12" i="1"/>
  <c r="J12" i="1"/>
  <c r="I12" i="1"/>
  <c r="B12" i="1"/>
  <c r="Q11" i="1"/>
  <c r="P11" i="1"/>
  <c r="O11" i="1"/>
  <c r="N11" i="1"/>
  <c r="K11" i="1"/>
  <c r="J11" i="1"/>
  <c r="I11" i="1"/>
  <c r="B11" i="1"/>
  <c r="Q10" i="1"/>
  <c r="P10" i="1"/>
  <c r="O10" i="1"/>
  <c r="N10" i="1"/>
  <c r="K10" i="1"/>
  <c r="J10" i="1"/>
  <c r="I10" i="1"/>
  <c r="B10" i="1"/>
  <c r="Q9" i="1"/>
  <c r="P9" i="1"/>
  <c r="O9" i="1"/>
  <c r="N9" i="1"/>
  <c r="K9" i="1"/>
  <c r="J9" i="1"/>
  <c r="I9" i="1"/>
  <c r="Q8" i="1"/>
  <c r="P8" i="1"/>
  <c r="O8" i="1" s="1"/>
  <c r="J8" i="1"/>
  <c r="I8" i="1"/>
  <c r="P7" i="1"/>
  <c r="O7" i="1" s="1"/>
  <c r="J7" i="1"/>
  <c r="I7" i="1"/>
  <c r="P6" i="1"/>
  <c r="Q6" i="1" s="1"/>
  <c r="J6" i="1"/>
  <c r="I6" i="1"/>
  <c r="P5" i="1"/>
  <c r="Q5" i="1" s="1"/>
  <c r="O5" i="1"/>
  <c r="N5" i="1"/>
  <c r="J5" i="1"/>
  <c r="I5" i="1"/>
  <c r="P4" i="1"/>
  <c r="O4" i="1" s="1"/>
  <c r="N4" i="1"/>
  <c r="J4" i="1"/>
  <c r="I4" i="1"/>
  <c r="P3" i="1"/>
  <c r="O3" i="1" s="1"/>
  <c r="I3" i="1"/>
  <c r="N6" i="1" l="1"/>
  <c r="O6" i="1"/>
  <c r="K5" i="1"/>
  <c r="N7" i="1"/>
  <c r="K7" i="1" s="1"/>
  <c r="Z7" i="1"/>
  <c r="N8" i="1"/>
  <c r="K8" i="1" s="1"/>
  <c r="Q4" i="1"/>
  <c r="Q7" i="1"/>
  <c r="K4" i="1"/>
  <c r="Q3" i="1"/>
  <c r="N3" i="1"/>
  <c r="K3" i="1" s="1"/>
  <c r="AN3" i="1"/>
  <c r="Z101" i="1" l="1"/>
  <c r="C3" i="2" s="1"/>
  <c r="F7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K6" i="1"/>
  <c r="C2" i="2"/>
  <c r="AN4" i="1"/>
  <c r="AN5" i="1" s="1"/>
  <c r="B4" i="1"/>
  <c r="B5" i="1" s="1"/>
  <c r="B6" i="1" s="1"/>
  <c r="B7" i="1" s="1"/>
  <c r="B8" i="1" s="1"/>
  <c r="B9" i="1" s="1"/>
  <c r="AN2" i="1"/>
  <c r="AM2" i="1"/>
  <c r="AM4" i="1"/>
  <c r="AM5" i="1" s="1"/>
  <c r="AM3" i="1"/>
  <c r="AM7" i="1" s="1"/>
  <c r="C4" i="2" l="1"/>
  <c r="J15" i="2"/>
  <c r="J13" i="2"/>
  <c r="J10" i="2"/>
  <c r="J7" i="2"/>
  <c r="J16" i="2"/>
  <c r="N5" i="2"/>
  <c r="J51" i="2"/>
  <c r="J48" i="2"/>
  <c r="J45" i="2"/>
  <c r="J4" i="2"/>
  <c r="N6" i="2"/>
  <c r="N4" i="2"/>
  <c r="J54" i="2"/>
  <c r="J36" i="2"/>
  <c r="J33" i="2"/>
  <c r="J42" i="2"/>
  <c r="J39" i="2"/>
  <c r="J53" i="2"/>
  <c r="J24" i="2"/>
  <c r="J21" i="2"/>
  <c r="J30" i="2"/>
  <c r="J27" i="2"/>
  <c r="J52" i="2"/>
  <c r="J12" i="2"/>
  <c r="J9" i="2"/>
  <c r="J18" i="2"/>
  <c r="N14" i="2"/>
  <c r="J3" i="2"/>
  <c r="J50" i="2"/>
  <c r="J47" i="2"/>
  <c r="J44" i="2"/>
  <c r="J6" i="2"/>
  <c r="N13" i="2"/>
  <c r="N7" i="2"/>
  <c r="N3" i="2"/>
  <c r="J38" i="2"/>
  <c r="J35" i="2"/>
  <c r="J32" i="2"/>
  <c r="J41" i="2"/>
  <c r="N8" i="2"/>
  <c r="J26" i="2"/>
  <c r="J23" i="2"/>
  <c r="J20" i="2"/>
  <c r="J29" i="2"/>
  <c r="N12" i="2"/>
  <c r="J22" i="2"/>
  <c r="J14" i="2"/>
  <c r="J11" i="2"/>
  <c r="J8" i="2"/>
  <c r="J17" i="2"/>
  <c r="N11" i="2"/>
  <c r="J28" i="2"/>
  <c r="J49" i="2"/>
  <c r="J46" i="2"/>
  <c r="J43" i="2"/>
  <c r="J5" i="2"/>
  <c r="N10" i="2"/>
  <c r="J19" i="2"/>
  <c r="J37" i="2"/>
  <c r="J34" i="2"/>
  <c r="J31" i="2"/>
  <c r="J40" i="2"/>
  <c r="N9" i="2"/>
  <c r="J25" i="2"/>
  <c r="AN7" i="1"/>
</calcChain>
</file>

<file path=xl/sharedStrings.xml><?xml version="1.0" encoding="utf-8"?>
<sst xmlns="http://schemas.openxmlformats.org/spreadsheetml/2006/main" count="57" uniqueCount="46">
  <si>
    <t>Capital</t>
  </si>
  <si>
    <t>Statut</t>
  </si>
  <si>
    <t>Type</t>
  </si>
  <si>
    <t>Nom</t>
  </si>
  <si>
    <t>Date</t>
  </si>
  <si>
    <t>Unité</t>
  </si>
  <si>
    <t>Risque</t>
  </si>
  <si>
    <t>Position MAX</t>
  </si>
  <si>
    <t>Ratio G/P</t>
  </si>
  <si>
    <t>SL</t>
  </si>
  <si>
    <t>TP</t>
  </si>
  <si>
    <t>SL perte</t>
  </si>
  <si>
    <t>TP gain</t>
  </si>
  <si>
    <t>Montant</t>
  </si>
  <si>
    <t xml:space="preserve">Entrée </t>
  </si>
  <si>
    <t>Sortie</t>
  </si>
  <si>
    <r>
      <rPr>
        <b/>
        <u/>
        <sz val="10"/>
        <color theme="9"/>
        <rFont val="Comic Sans MS"/>
        <family val="4"/>
      </rPr>
      <t>Gain</t>
    </r>
    <r>
      <rPr>
        <b/>
        <u/>
        <sz val="10"/>
        <color theme="1"/>
        <rFont val="Comic Sans MS"/>
        <family val="4"/>
      </rPr>
      <t>/</t>
    </r>
    <r>
      <rPr>
        <b/>
        <u/>
        <sz val="10"/>
        <color rgb="FFFF0000"/>
        <rFont val="Comic Sans MS"/>
        <family val="4"/>
      </rPr>
      <t>perte</t>
    </r>
  </si>
  <si>
    <t>Frais</t>
  </si>
  <si>
    <t>Comments</t>
  </si>
  <si>
    <t>Photo In</t>
  </si>
  <si>
    <t>Comments In</t>
  </si>
  <si>
    <t>Photo Out</t>
  </si>
  <si>
    <t>Comment out</t>
  </si>
  <si>
    <t>Gain</t>
  </si>
  <si>
    <t>Loss</t>
  </si>
  <si>
    <t>Average gain</t>
  </si>
  <si>
    <t>Average loss</t>
  </si>
  <si>
    <t>Trade win</t>
  </si>
  <si>
    <t>Trade loss</t>
  </si>
  <si>
    <t>Win %</t>
  </si>
  <si>
    <t>Loss %</t>
  </si>
  <si>
    <t>Ratio A W/L</t>
  </si>
  <si>
    <t>Expectancy</t>
  </si>
  <si>
    <t>Levier</t>
  </si>
  <si>
    <t>Sortie 2</t>
  </si>
  <si>
    <t>Sortie 3</t>
  </si>
  <si>
    <t>Daily</t>
  </si>
  <si>
    <t>Weekly</t>
  </si>
  <si>
    <t>Monthly</t>
  </si>
  <si>
    <t>Semaine</t>
  </si>
  <si>
    <t>Gains</t>
  </si>
  <si>
    <t>Mois</t>
  </si>
  <si>
    <t>Jour</t>
  </si>
  <si>
    <t>capital/semaine</t>
  </si>
  <si>
    <t>Capital/jour</t>
  </si>
  <si>
    <t>Capital/mois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</si>
</sst>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/mm\/yy"/>
    <numFmt numFmtId="165" formatCode="[$$-409]#,##0.00"/>
    <numFmt numFmtId="166" formatCode="dd/mm"/>
    <numFmt numFmtId="167" formatCode="dd\.mm\.yy;@"/>
    <numFmt numFmtId="168" formatCode="dd\/mm"/>
    <numFmt numFmtId="169" formatCode="dd\/mm\/yy\ hh:mm:ss"/>
    <numFmt numFmtId="170" formatCode="mmmm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sz val="10"/>
      <color rgb="FFFF0000"/>
      <name val="Comic Sans MS"/>
      <family val="4"/>
    </font>
    <font>
      <b/>
      <u/>
      <sz val="10"/>
      <color theme="1"/>
      <name val="Comic Sans MS"/>
      <family val="4"/>
    </font>
    <font>
      <b/>
      <u/>
      <sz val="10"/>
      <color theme="9"/>
      <name val="Comic Sans MS"/>
      <family val="4"/>
    </font>
    <font>
      <b/>
      <u/>
      <sz val="10"/>
      <color rgb="FFFF0000"/>
      <name val="Comic Sans MS"/>
      <family val="4"/>
    </font>
    <font>
      <b/>
      <sz val="10"/>
      <color rgb="FFFF0000"/>
      <name val="Comic Sans MS"/>
      <family val="4"/>
    </font>
    <font>
      <b/>
      <sz val="10"/>
      <name val="Comic Sans MS"/>
      <family val="4"/>
    </font>
    <font>
      <b/>
      <sz val="10"/>
      <color theme="5" tint="-0.249977111117893"/>
      <name val="Comic Sans MS"/>
      <family val="4"/>
    </font>
    <font>
      <b/>
      <sz val="10"/>
      <color theme="9" tint="-0.249977111117893"/>
      <name val="Comic Sans MS"/>
      <family val="4"/>
    </font>
    <font>
      <b/>
      <sz val="10"/>
      <color theme="0"/>
      <name val="Comic Sans MS"/>
      <family val="4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450666829432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165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7" fontId="1" fillId="2" borderId="2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7" fontId="1" fillId="2" borderId="12" xfId="0" applyNumberFormat="1" applyFont="1" applyFill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0" fontId="1" fillId="0" borderId="3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167" fontId="1" fillId="2" borderId="34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68" fontId="1" fillId="0" borderId="12" xfId="0" applyNumberFormat="1" applyFont="1" applyBorder="1" applyAlignment="1">
      <alignment horizontal="center" vertical="center"/>
    </xf>
    <xf numFmtId="165" fontId="10" fillId="0" borderId="23" xfId="0" applyNumberFormat="1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165" fontId="2" fillId="0" borderId="43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9" fillId="0" borderId="46" xfId="0" applyNumberFormat="1" applyFont="1" applyBorder="1" applyAlignment="1">
      <alignment horizontal="center" vertical="center"/>
    </xf>
    <xf numFmtId="165" fontId="10" fillId="0" borderId="47" xfId="0" applyNumberFormat="1" applyFont="1" applyBorder="1" applyAlignment="1">
      <alignment horizontal="center" vertical="center"/>
    </xf>
    <xf numFmtId="165" fontId="2" fillId="3" borderId="48" xfId="0" applyNumberFormat="1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165" fontId="2" fillId="0" borderId="51" xfId="0" applyNumberFormat="1" applyFont="1" applyBorder="1" applyAlignment="1">
      <alignment horizontal="center" vertical="center"/>
    </xf>
    <xf numFmtId="165" fontId="3" fillId="0" borderId="44" xfId="0" applyNumberFormat="1" applyFont="1" applyBorder="1" applyAlignment="1">
      <alignment horizontal="center" vertical="center"/>
    </xf>
    <xf numFmtId="168" fontId="1" fillId="0" borderId="44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165" fontId="11" fillId="4" borderId="9" xfId="0" applyNumberFormat="1" applyFont="1" applyFill="1" applyBorder="1" applyAlignment="1">
      <alignment horizontal="center" vertical="center"/>
    </xf>
    <xf numFmtId="165" fontId="11" fillId="4" borderId="23" xfId="0" applyNumberFormat="1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10" fontId="11" fillId="4" borderId="30" xfId="0" applyNumberFormat="1" applyFont="1" applyFill="1" applyBorder="1" applyAlignment="1">
      <alignment horizontal="center" vertical="center"/>
    </xf>
    <xf numFmtId="165" fontId="11" fillId="5" borderId="10" xfId="0" applyNumberFormat="1" applyFont="1" applyFill="1" applyBorder="1" applyAlignment="1">
      <alignment horizontal="center" vertical="center"/>
    </xf>
    <xf numFmtId="165" fontId="11" fillId="5" borderId="14" xfId="0" applyNumberFormat="1" applyFont="1" applyFill="1" applyBorder="1" applyAlignment="1">
      <alignment horizontal="center" vertical="center"/>
    </xf>
    <xf numFmtId="10" fontId="11" fillId="5" borderId="0" xfId="0" applyNumberFormat="1" applyFont="1" applyFill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5" fontId="2" fillId="2" borderId="18" xfId="0" applyNumberFormat="1" applyFont="1" applyFill="1" applyBorder="1" applyAlignment="1">
      <alignment horizontal="center" vertical="center"/>
    </xf>
    <xf numFmtId="165" fontId="2" fillId="2" borderId="27" xfId="0" applyNumberFormat="1" applyFont="1" applyFill="1" applyBorder="1" applyAlignment="1">
      <alignment horizontal="center" vertical="center"/>
    </xf>
    <xf numFmtId="165" fontId="2" fillId="2" borderId="47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50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169" fontId="1" fillId="2" borderId="14" xfId="0" applyNumberFormat="1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2" fontId="2" fillId="9" borderId="4" xfId="0" applyNumberFormat="1" applyFont="1" applyFill="1" applyBorder="1" applyAlignment="1">
      <alignment horizontal="center" vertical="center"/>
    </xf>
    <xf numFmtId="165" fontId="4" fillId="9" borderId="4" xfId="0" applyNumberFormat="1" applyFont="1" applyFill="1" applyBorder="1" applyAlignment="1">
      <alignment horizontal="center" vertical="center"/>
    </xf>
    <xf numFmtId="165" fontId="2" fillId="9" borderId="4" xfId="0" applyNumberFormat="1" applyFont="1" applyFill="1" applyBorder="1" applyAlignment="1">
      <alignment horizontal="center" vertical="center"/>
    </xf>
    <xf numFmtId="165" fontId="2" fillId="9" borderId="3" xfId="0" applyNumberFormat="1" applyFont="1" applyFill="1" applyBorder="1" applyAlignment="1">
      <alignment horizontal="center" vertical="center"/>
    </xf>
    <xf numFmtId="169" fontId="1" fillId="2" borderId="4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165" fontId="1" fillId="0" borderId="56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165" fontId="2" fillId="0" borderId="41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4" fontId="1" fillId="0" borderId="61" xfId="0" applyNumberFormat="1" applyFont="1" applyBorder="1" applyAlignment="1">
      <alignment horizontal="center" vertical="center"/>
    </xf>
    <xf numFmtId="14" fontId="1" fillId="0" borderId="62" xfId="0" applyNumberFormat="1" applyFont="1" applyBorder="1" applyAlignment="1">
      <alignment horizontal="center" vertical="center"/>
    </xf>
    <xf numFmtId="14" fontId="1" fillId="0" borderId="63" xfId="0" applyNumberFormat="1" applyFont="1" applyBorder="1" applyAlignment="1">
      <alignment horizontal="center" vertical="center"/>
    </xf>
    <xf numFmtId="170" fontId="1" fillId="0" borderId="61" xfId="0" applyNumberFormat="1" applyFont="1" applyBorder="1" applyAlignment="1">
      <alignment horizontal="center" vertical="center"/>
    </xf>
    <xf numFmtId="170" fontId="1" fillId="0" borderId="62" xfId="0" applyNumberFormat="1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165" fontId="2" fillId="0" borderId="64" xfId="0" applyNumberFormat="1" applyFont="1" applyBorder="1" applyAlignment="1">
      <alignment horizontal="center" vertical="center"/>
    </xf>
    <xf numFmtId="165" fontId="1" fillId="0" borderId="65" xfId="0" applyNumberFormat="1" applyFont="1" applyBorder="1" applyAlignment="1">
      <alignment horizontal="center" vertical="center"/>
    </xf>
    <xf numFmtId="170" fontId="1" fillId="0" borderId="63" xfId="0" applyNumberFormat="1" applyFont="1" applyBorder="1" applyAlignment="1">
      <alignment horizontal="center" vertical="center"/>
    </xf>
    <xf numFmtId="170" fontId="1" fillId="0" borderId="54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</cellXfs>
  <cellStyles count="1">
    <cellStyle name="Normal" xfId="0" builtinId="0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5F5F5F"/>
      <color rgb="FF808080"/>
      <color rgb="FF5699D6"/>
      <color rgb="FF69A4D9"/>
      <color rgb="FFA5C9E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2"/>
  <sheetViews>
    <sheetView zoomScale="70" zoomScaleNormal="70" workbookViewId="0">
      <selection activeCell="B3" sqref="B3"/>
    </sheetView>
  </sheetViews>
  <sheetFormatPr baseColWidth="10" defaultRowHeight="15" x14ac:dyDescent="0.25"/>
  <cols>
    <col min="1" max="1" width="11.28515625" customWidth="1"/>
    <col min="2" max="2" width="12.7109375" bestFit="1" customWidth="1"/>
    <col min="3" max="3" width="7.85546875" bestFit="1" customWidth="1"/>
    <col min="4" max="6" width="6.5703125" bestFit="1" customWidth="1"/>
    <col min="7" max="7" width="6.7109375" bestFit="1" customWidth="1"/>
    <col min="8" max="8" width="7.85546875" bestFit="1" customWidth="1"/>
    <col min="9" max="9" width="5.140625" hidden="1" customWidth="1"/>
    <col min="10" max="10" width="16" customWidth="1"/>
    <col min="11" max="11" width="11.7109375" bestFit="1" customWidth="1"/>
    <col min="12" max="12" width="4.28515625" bestFit="1" customWidth="1"/>
    <col min="13" max="13" width="4.7109375" bestFit="1" customWidth="1"/>
    <col min="14" max="14" width="10" bestFit="1" customWidth="1"/>
    <col min="15" max="15" width="9.42578125" bestFit="1" customWidth="1"/>
    <col min="16" max="16" width="10.28515625" customWidth="1"/>
    <col min="17" max="17" width="0.140625" hidden="1" customWidth="1"/>
    <col min="18" max="18" width="8.5703125" bestFit="1" customWidth="1"/>
    <col min="19" max="19" width="7.85546875" bestFit="1" customWidth="1"/>
    <col min="20" max="20" width="6.7109375" bestFit="1" customWidth="1"/>
    <col min="21" max="21" width="9.7109375" bestFit="1" customWidth="1"/>
    <col min="22" max="22" width="6.7109375" bestFit="1" customWidth="1"/>
    <col min="23" max="23" width="9.7109375" bestFit="1" customWidth="1"/>
    <col min="24" max="24" width="6.7109375" bestFit="1" customWidth="1"/>
    <col min="25" max="25" width="10.28515625" bestFit="1" customWidth="1"/>
    <col min="26" max="26" width="12.7109375" bestFit="1" customWidth="1"/>
    <col min="27" max="27" width="6.85546875" bestFit="1" customWidth="1"/>
    <col min="31" max="31" width="12.85546875" bestFit="1" customWidth="1"/>
    <col min="32" max="32" width="10.7109375" bestFit="1" customWidth="1"/>
    <col min="33" max="33" width="15.28515625" bestFit="1" customWidth="1"/>
    <col min="34" max="34" width="12.42578125" bestFit="1" customWidth="1"/>
    <col min="35" max="35" width="15.7109375" bestFit="1" customWidth="1"/>
    <col min="37" max="37" width="11.28515625" customWidth="1"/>
    <col min="38" max="38" width="15.140625" bestFit="1" customWidth="1"/>
    <col min="39" max="39" width="14" bestFit="1" customWidth="1"/>
    <col min="40" max="40" width="13.28515625" bestFit="1" customWidth="1"/>
    <col min="41" max="41" width="15.28515625" bestFit="1" customWidth="1"/>
  </cols>
  <sheetData>
    <row r="1" spans="1:42" ht="17.25" thickBot="1" x14ac:dyDescent="0.3">
      <c r="A1" s="1"/>
      <c r="B1" s="2"/>
      <c r="C1" s="1"/>
      <c r="D1" s="1"/>
      <c r="E1" s="1"/>
      <c r="F1" s="3"/>
      <c r="G1" s="1"/>
      <c r="H1" s="1"/>
      <c r="I1" s="1"/>
      <c r="J1" s="1"/>
      <c r="K1" s="4"/>
      <c r="L1" s="1"/>
      <c r="M1" s="2"/>
      <c r="N1" s="5"/>
      <c r="O1" s="6"/>
      <c r="P1" s="6"/>
      <c r="Q1" s="6"/>
      <c r="R1" s="2"/>
      <c r="S1" s="1"/>
      <c r="T1" s="1"/>
      <c r="U1" s="1"/>
      <c r="V1" s="1"/>
      <c r="W1" s="1"/>
      <c r="X1" s="1"/>
      <c r="Y1" s="6"/>
      <c r="Z1" s="1"/>
      <c r="AA1" s="89"/>
      <c r="AB1" s="7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8" thickTop="1" thickBot="1" x14ac:dyDescent="0.3">
      <c r="A2" s="1"/>
      <c r="B2" s="8" t="s">
        <v>0</v>
      </c>
      <c r="C2" s="9" t="s">
        <v>1</v>
      </c>
      <c r="D2" s="9" t="s">
        <v>2</v>
      </c>
      <c r="E2" s="9" t="s">
        <v>3</v>
      </c>
      <c r="F2" s="10" t="s">
        <v>4</v>
      </c>
      <c r="G2" s="9" t="s">
        <v>5</v>
      </c>
      <c r="H2" s="11" t="s">
        <v>33</v>
      </c>
      <c r="I2" s="112" t="s">
        <v>6</v>
      </c>
      <c r="J2" s="112" t="s">
        <v>7</v>
      </c>
      <c r="K2" s="113" t="s">
        <v>8</v>
      </c>
      <c r="L2" s="9" t="s">
        <v>9</v>
      </c>
      <c r="M2" s="11" t="s">
        <v>10</v>
      </c>
      <c r="N2" s="114" t="s">
        <v>11</v>
      </c>
      <c r="O2" s="114" t="s">
        <v>12</v>
      </c>
      <c r="P2" s="115" t="s">
        <v>13</v>
      </c>
      <c r="Q2" s="115" t="s">
        <v>13</v>
      </c>
      <c r="R2" s="9" t="s">
        <v>14</v>
      </c>
      <c r="S2" s="9" t="s">
        <v>15</v>
      </c>
      <c r="T2" s="9" t="s">
        <v>5</v>
      </c>
      <c r="U2" s="9" t="s">
        <v>34</v>
      </c>
      <c r="V2" s="9" t="s">
        <v>5</v>
      </c>
      <c r="W2" s="9" t="s">
        <v>35</v>
      </c>
      <c r="X2" s="9" t="s">
        <v>5</v>
      </c>
      <c r="Y2" s="116" t="s">
        <v>13</v>
      </c>
      <c r="Z2" s="114" t="s">
        <v>16</v>
      </c>
      <c r="AA2" s="12" t="s">
        <v>17</v>
      </c>
      <c r="AB2" s="13" t="s">
        <v>4</v>
      </c>
      <c r="AC2" s="11" t="s">
        <v>10</v>
      </c>
      <c r="AD2" s="11" t="s">
        <v>9</v>
      </c>
      <c r="AE2" s="9" t="s">
        <v>18</v>
      </c>
      <c r="AF2" s="9" t="s">
        <v>19</v>
      </c>
      <c r="AG2" s="14" t="s">
        <v>20</v>
      </c>
      <c r="AH2" s="14" t="s">
        <v>21</v>
      </c>
      <c r="AI2" s="15" t="s">
        <v>22</v>
      </c>
      <c r="AJ2" s="1"/>
      <c r="AK2" s="1"/>
      <c r="AL2" s="16" t="s">
        <v>23</v>
      </c>
      <c r="AM2" s="81">
        <f>SUMIF(Z3:Z69,"&gt;0,01",Z3:Z69)</f>
        <v>160</v>
      </c>
      <c r="AN2" s="85">
        <f>SUMIF(Z3:Z99,"&lt;0,01",Z3:Z99)</f>
        <v>-130</v>
      </c>
      <c r="AO2" s="17" t="s">
        <v>24</v>
      </c>
      <c r="AP2" s="1"/>
    </row>
    <row r="3" spans="1:42" ht="16.5" x14ac:dyDescent="0.25">
      <c r="A3" s="1"/>
      <c r="B3" s="18">
        <v>5000</v>
      </c>
      <c r="C3" s="19"/>
      <c r="D3" s="20"/>
      <c r="E3" s="21"/>
      <c r="F3" s="111"/>
      <c r="G3" s="22">
        <v>1</v>
      </c>
      <c r="H3" s="36">
        <v>1</v>
      </c>
      <c r="I3" s="23">
        <f>IF(ISBLANK(R3),"",1%)</f>
        <v>0.01</v>
      </c>
      <c r="J3" s="24">
        <f>IF(ISBLANK(R3),"",ABS(50/((R3-L3)/R3)))</f>
        <v>50</v>
      </c>
      <c r="K3" s="24">
        <f t="shared" ref="K3:K66" si="0">IF(ISBLANK(R3),"",O3/N3)</f>
        <v>1</v>
      </c>
      <c r="L3" s="25"/>
      <c r="M3" s="26"/>
      <c r="N3" s="27">
        <f t="shared" ref="N3:N66" si="1">IF(ISBLANK(R3),"",ABS(L3-R3)/R3*(P3))</f>
        <v>100</v>
      </c>
      <c r="O3" s="28">
        <f>IF(ISBLANK(R3),"",ABS(M3-R3)/R3*P3)</f>
        <v>100</v>
      </c>
      <c r="P3" s="29">
        <f t="shared" ref="P3:P66" si="2">IF(ISBLANK(R3),"",(R3*G3))</f>
        <v>100</v>
      </c>
      <c r="Q3" s="29">
        <f>IF(ISBLANK(S3),"0",P3)</f>
        <v>100</v>
      </c>
      <c r="R3" s="30">
        <v>100</v>
      </c>
      <c r="S3" s="95">
        <v>80</v>
      </c>
      <c r="T3" s="95">
        <v>1</v>
      </c>
      <c r="U3" s="100"/>
      <c r="V3" s="100"/>
      <c r="W3" s="105"/>
      <c r="X3" s="105"/>
      <c r="Y3" s="92">
        <f>IF(ISBLANK(R3),"",((T3*S3)+(U3*V3)+(W3*X3)))</f>
        <v>80</v>
      </c>
      <c r="Z3" s="31">
        <f>IF(ISBLANK(AB3),0,(Y3-P3)*H3-AA3)</f>
        <v>-20</v>
      </c>
      <c r="AA3" s="32"/>
      <c r="AB3" s="33">
        <v>44727</v>
      </c>
      <c r="AC3" s="1"/>
      <c r="AD3" s="1"/>
      <c r="AE3" s="1"/>
      <c r="AF3" s="34"/>
      <c r="AG3" s="1"/>
      <c r="AH3" s="1"/>
      <c r="AI3" s="35"/>
      <c r="AJ3" s="1"/>
      <c r="AK3" s="35"/>
      <c r="AL3" s="36" t="s">
        <v>25</v>
      </c>
      <c r="AM3" s="82">
        <f>AVERAGEIF(Z3:Z99,"&gt;0,001",Z3:Z99)</f>
        <v>53.333333333333336</v>
      </c>
      <c r="AN3" s="86">
        <f>AVERAGEIF(Z3:Z99,"&lt;-0,001",Z3:Z99)</f>
        <v>-43.333333333333336</v>
      </c>
      <c r="AO3" s="37" t="s">
        <v>26</v>
      </c>
      <c r="AP3" s="1"/>
    </row>
    <row r="4" spans="1:42" ht="16.5" x14ac:dyDescent="0.25">
      <c r="A4" s="1"/>
      <c r="B4" s="31">
        <f t="shared" ref="B4:B35" si="3">IF(ISBLANK(R3),"",(B3-P3-AA3+Q3+Z3))</f>
        <v>4980</v>
      </c>
      <c r="C4" s="38"/>
      <c r="D4" s="39"/>
      <c r="E4" s="21"/>
      <c r="F4" s="111"/>
      <c r="G4" s="22">
        <v>1</v>
      </c>
      <c r="H4" s="36">
        <v>1</v>
      </c>
      <c r="I4" s="23">
        <f t="shared" ref="I4:I67" si="4">IF(ISBLANK(R4),"",1%)</f>
        <v>0.01</v>
      </c>
      <c r="J4" s="24">
        <f t="shared" ref="J4:J67" si="5">IF(ISBLANK(R4),"",ABS(50/((R4-L4)/R4)))</f>
        <v>50</v>
      </c>
      <c r="K4" s="24">
        <f t="shared" si="0"/>
        <v>1</v>
      </c>
      <c r="L4" s="25"/>
      <c r="M4" s="26"/>
      <c r="N4" s="27">
        <f t="shared" si="1"/>
        <v>100</v>
      </c>
      <c r="O4" s="28">
        <f t="shared" ref="O4:O67" si="6">IF(ISBLANK(R4),"",ABS(M4-R4)/R4*P4)</f>
        <v>100</v>
      </c>
      <c r="P4" s="29">
        <f t="shared" si="2"/>
        <v>100</v>
      </c>
      <c r="Q4" s="29">
        <f t="shared" ref="Q4:Q67" si="7">IF(ISBLANK(S4),"0",P4)</f>
        <v>100</v>
      </c>
      <c r="R4" s="30">
        <v>100</v>
      </c>
      <c r="S4" s="96">
        <v>150</v>
      </c>
      <c r="T4" s="96">
        <v>1</v>
      </c>
      <c r="U4" s="101"/>
      <c r="V4" s="101"/>
      <c r="W4" s="106"/>
      <c r="X4" s="106"/>
      <c r="Y4" s="93">
        <f t="shared" ref="Y4:Y67" si="8">IF(ISBLANK(R4),"",((T4*S4)+(U4*V4)+(W4*X4)))</f>
        <v>150</v>
      </c>
      <c r="Z4" s="31">
        <f t="shared" ref="Z4:Z67" si="9">IF(ISBLANK(AB4),0,(Y4-P4)*H4-AA4)</f>
        <v>50</v>
      </c>
      <c r="AA4" s="40"/>
      <c r="AB4" s="41">
        <v>44791</v>
      </c>
      <c r="AC4" s="1"/>
      <c r="AD4" s="1"/>
      <c r="AE4" s="1"/>
      <c r="AF4" s="39"/>
      <c r="AG4" s="1"/>
      <c r="AH4" s="1"/>
      <c r="AI4" s="35"/>
      <c r="AJ4" s="1"/>
      <c r="AK4" s="1"/>
      <c r="AL4" s="42" t="s">
        <v>27</v>
      </c>
      <c r="AM4" s="83">
        <f>COUNTIF(Z3:Z99,"&gt;0")</f>
        <v>3</v>
      </c>
      <c r="AN4" s="88">
        <f>COUNTIF(Z3:Z99,"&lt;0")</f>
        <v>3</v>
      </c>
      <c r="AO4" s="37" t="s">
        <v>28</v>
      </c>
      <c r="AP4" s="1"/>
    </row>
    <row r="5" spans="1:42" ht="17.25" thickBot="1" x14ac:dyDescent="0.3">
      <c r="A5" s="1"/>
      <c r="B5" s="31">
        <f t="shared" si="3"/>
        <v>5030</v>
      </c>
      <c r="C5" s="19"/>
      <c r="D5" s="20"/>
      <c r="E5" s="21"/>
      <c r="F5" s="111"/>
      <c r="G5" s="22">
        <v>1</v>
      </c>
      <c r="H5" s="36">
        <v>1</v>
      </c>
      <c r="I5" s="23">
        <f t="shared" si="4"/>
        <v>0.01</v>
      </c>
      <c r="J5" s="24">
        <f t="shared" si="5"/>
        <v>50</v>
      </c>
      <c r="K5" s="24">
        <f t="shared" si="0"/>
        <v>1</v>
      </c>
      <c r="L5" s="25"/>
      <c r="M5" s="26"/>
      <c r="N5" s="27">
        <f t="shared" si="1"/>
        <v>20</v>
      </c>
      <c r="O5" s="28">
        <f t="shared" si="6"/>
        <v>20</v>
      </c>
      <c r="P5" s="29">
        <f t="shared" si="2"/>
        <v>20</v>
      </c>
      <c r="Q5" s="29">
        <f t="shared" si="7"/>
        <v>20</v>
      </c>
      <c r="R5" s="30">
        <v>20</v>
      </c>
      <c r="S5" s="96">
        <v>80</v>
      </c>
      <c r="T5" s="96">
        <v>1</v>
      </c>
      <c r="U5" s="101"/>
      <c r="V5" s="101"/>
      <c r="W5" s="106"/>
      <c r="X5" s="106"/>
      <c r="Y5" s="93">
        <f t="shared" si="8"/>
        <v>80</v>
      </c>
      <c r="Z5" s="31">
        <f t="shared" si="9"/>
        <v>60</v>
      </c>
      <c r="AA5" s="40"/>
      <c r="AB5" s="41">
        <v>44823</v>
      </c>
      <c r="AC5" s="1"/>
      <c r="AD5" s="1"/>
      <c r="AE5" s="1"/>
      <c r="AF5" s="39"/>
      <c r="AG5" s="1"/>
      <c r="AH5" s="1"/>
      <c r="AI5" s="35"/>
      <c r="AJ5" s="1"/>
      <c r="AK5" s="1"/>
      <c r="AL5" s="43" t="s">
        <v>29</v>
      </c>
      <c r="AM5" s="84">
        <f>(AM4/COUNTIF(Z3:Z99, "&lt;&gt;0"))</f>
        <v>0.5</v>
      </c>
      <c r="AN5" s="87">
        <f>(AN4/COUNTIF(Z3:Z99, "&lt;&gt;0"))</f>
        <v>0.5</v>
      </c>
      <c r="AO5" s="44" t="s">
        <v>30</v>
      </c>
      <c r="AP5" s="1"/>
    </row>
    <row r="6" spans="1:42" ht="17.25" thickTop="1" x14ac:dyDescent="0.25">
      <c r="A6" s="1"/>
      <c r="B6" s="31">
        <f t="shared" si="3"/>
        <v>5090</v>
      </c>
      <c r="C6" s="38"/>
      <c r="D6" s="39"/>
      <c r="E6" s="21"/>
      <c r="F6" s="111"/>
      <c r="G6" s="22">
        <v>1</v>
      </c>
      <c r="H6" s="36">
        <v>1</v>
      </c>
      <c r="I6" s="23">
        <f t="shared" si="4"/>
        <v>0.01</v>
      </c>
      <c r="J6" s="24">
        <f t="shared" si="5"/>
        <v>50</v>
      </c>
      <c r="K6" s="110">
        <f t="shared" si="0"/>
        <v>1</v>
      </c>
      <c r="L6" s="25"/>
      <c r="M6" s="26"/>
      <c r="N6" s="27">
        <f t="shared" si="1"/>
        <v>25</v>
      </c>
      <c r="O6" s="28">
        <f t="shared" si="6"/>
        <v>25</v>
      </c>
      <c r="P6" s="29">
        <f t="shared" si="2"/>
        <v>25</v>
      </c>
      <c r="Q6" s="29">
        <f t="shared" si="7"/>
        <v>25</v>
      </c>
      <c r="R6" s="30">
        <v>25</v>
      </c>
      <c r="S6" s="96">
        <v>75</v>
      </c>
      <c r="T6" s="96">
        <v>1</v>
      </c>
      <c r="U6" s="101"/>
      <c r="V6" s="101"/>
      <c r="W6" s="106"/>
      <c r="X6" s="106"/>
      <c r="Y6" s="93">
        <f t="shared" si="8"/>
        <v>75</v>
      </c>
      <c r="Z6" s="31">
        <f t="shared" si="9"/>
        <v>50</v>
      </c>
      <c r="AA6" s="40"/>
      <c r="AB6" s="41">
        <v>44824</v>
      </c>
      <c r="AC6" s="1"/>
      <c r="AD6" s="1"/>
      <c r="AE6" s="1"/>
      <c r="AF6" s="39"/>
      <c r="AG6" s="1"/>
      <c r="AH6" s="1"/>
      <c r="AI6" s="35"/>
      <c r="AJ6" s="1"/>
      <c r="AK6" s="1"/>
      <c r="AL6" s="1"/>
      <c r="AM6" s="45" t="s">
        <v>31</v>
      </c>
      <c r="AN6" s="45" t="s">
        <v>32</v>
      </c>
      <c r="AO6" s="1"/>
      <c r="AP6" s="1"/>
    </row>
    <row r="7" spans="1:42" ht="17.25" thickBot="1" x14ac:dyDescent="0.3">
      <c r="A7" s="1"/>
      <c r="B7" s="31">
        <f t="shared" si="3"/>
        <v>5140</v>
      </c>
      <c r="C7" s="19"/>
      <c r="D7" s="20"/>
      <c r="E7" s="21"/>
      <c r="F7" s="111"/>
      <c r="G7" s="22">
        <v>1</v>
      </c>
      <c r="H7" s="36">
        <v>1</v>
      </c>
      <c r="I7" s="23">
        <f t="shared" si="4"/>
        <v>0.01</v>
      </c>
      <c r="J7" s="24">
        <f t="shared" si="5"/>
        <v>50</v>
      </c>
      <c r="K7" s="24">
        <f t="shared" si="0"/>
        <v>1</v>
      </c>
      <c r="L7" s="25"/>
      <c r="M7" s="26"/>
      <c r="N7" s="27">
        <f t="shared" si="1"/>
        <v>15</v>
      </c>
      <c r="O7" s="28">
        <f t="shared" si="6"/>
        <v>15</v>
      </c>
      <c r="P7" s="29">
        <f t="shared" si="2"/>
        <v>15</v>
      </c>
      <c r="Q7" s="29">
        <f t="shared" si="7"/>
        <v>15</v>
      </c>
      <c r="R7" s="30">
        <v>15</v>
      </c>
      <c r="S7" s="96">
        <v>5</v>
      </c>
      <c r="T7" s="96">
        <v>1</v>
      </c>
      <c r="U7" s="101"/>
      <c r="V7" s="101"/>
      <c r="W7" s="106"/>
      <c r="X7" s="106"/>
      <c r="Y7" s="93">
        <f t="shared" si="8"/>
        <v>5</v>
      </c>
      <c r="Z7" s="31">
        <f t="shared" si="9"/>
        <v>-10</v>
      </c>
      <c r="AA7" s="40"/>
      <c r="AB7" s="41">
        <v>44915</v>
      </c>
      <c r="AC7" s="1"/>
      <c r="AD7" s="1"/>
      <c r="AE7" s="1"/>
      <c r="AF7" s="39"/>
      <c r="AG7" s="1"/>
      <c r="AH7" s="1"/>
      <c r="AI7" s="35"/>
      <c r="AJ7" s="1"/>
      <c r="AK7" s="1"/>
      <c r="AL7" s="1"/>
      <c r="AM7" s="46">
        <f>ABS(AM3/AN3)</f>
        <v>1.2307692307692308</v>
      </c>
      <c r="AN7" s="47">
        <f>(AM5*AM3)-(AN5*AN3)</f>
        <v>48.333333333333336</v>
      </c>
      <c r="AO7" s="1"/>
      <c r="AP7" s="1"/>
    </row>
    <row r="8" spans="1:42" ht="17.25" thickTop="1" x14ac:dyDescent="0.25">
      <c r="A8" s="1"/>
      <c r="B8" s="31">
        <f t="shared" si="3"/>
        <v>5130</v>
      </c>
      <c r="C8" s="38"/>
      <c r="D8" s="39"/>
      <c r="E8" s="21"/>
      <c r="F8" s="111"/>
      <c r="G8" s="22">
        <v>1</v>
      </c>
      <c r="H8" s="36">
        <v>1</v>
      </c>
      <c r="I8" s="23">
        <f t="shared" si="4"/>
        <v>0.01</v>
      </c>
      <c r="J8" s="24">
        <f t="shared" si="5"/>
        <v>50</v>
      </c>
      <c r="K8" s="24">
        <f t="shared" si="0"/>
        <v>1</v>
      </c>
      <c r="L8" s="25"/>
      <c r="M8" s="26"/>
      <c r="N8" s="27">
        <f t="shared" si="1"/>
        <v>1500</v>
      </c>
      <c r="O8" s="28">
        <f t="shared" si="6"/>
        <v>1500</v>
      </c>
      <c r="P8" s="29">
        <f t="shared" si="2"/>
        <v>1500</v>
      </c>
      <c r="Q8" s="29">
        <f t="shared" si="7"/>
        <v>1500</v>
      </c>
      <c r="R8" s="30">
        <v>1500</v>
      </c>
      <c r="S8" s="96">
        <v>1400</v>
      </c>
      <c r="T8" s="96">
        <v>1</v>
      </c>
      <c r="U8" s="101"/>
      <c r="V8" s="101"/>
      <c r="W8" s="106"/>
      <c r="X8" s="106"/>
      <c r="Y8" s="93">
        <f t="shared" si="8"/>
        <v>1400</v>
      </c>
      <c r="Z8" s="31">
        <f t="shared" si="9"/>
        <v>-100</v>
      </c>
      <c r="AA8" s="40"/>
      <c r="AB8" s="41">
        <v>44916</v>
      </c>
      <c r="AC8" s="1"/>
      <c r="AD8" s="1"/>
      <c r="AE8" s="1"/>
      <c r="AF8" s="39"/>
      <c r="AG8" s="1"/>
      <c r="AH8" s="1"/>
      <c r="AI8" s="35"/>
      <c r="AJ8" s="1"/>
      <c r="AK8" s="1"/>
      <c r="AL8" s="1"/>
      <c r="AM8" s="1"/>
      <c r="AN8" s="1"/>
      <c r="AO8" s="1"/>
      <c r="AP8" s="1"/>
    </row>
    <row r="9" spans="1:42" ht="16.5" x14ac:dyDescent="0.25">
      <c r="A9" s="1"/>
      <c r="B9" s="31">
        <f t="shared" si="3"/>
        <v>5030</v>
      </c>
      <c r="C9" s="19"/>
      <c r="D9" s="19"/>
      <c r="E9" s="48"/>
      <c r="F9" s="111"/>
      <c r="G9" s="49"/>
      <c r="H9" s="90"/>
      <c r="I9" s="50" t="str">
        <f t="shared" si="4"/>
        <v/>
      </c>
      <c r="J9" s="24" t="str">
        <f t="shared" si="5"/>
        <v/>
      </c>
      <c r="K9" s="24" t="str">
        <f t="shared" si="0"/>
        <v/>
      </c>
      <c r="L9" s="25"/>
      <c r="M9" s="26"/>
      <c r="N9" s="27" t="str">
        <f t="shared" si="1"/>
        <v/>
      </c>
      <c r="O9" s="28" t="str">
        <f t="shared" si="6"/>
        <v/>
      </c>
      <c r="P9" s="29" t="str">
        <f t="shared" si="2"/>
        <v/>
      </c>
      <c r="Q9" s="29" t="str">
        <f t="shared" si="7"/>
        <v>0</v>
      </c>
      <c r="R9" s="30"/>
      <c r="S9" s="96"/>
      <c r="T9" s="96"/>
      <c r="U9" s="101"/>
      <c r="V9" s="101"/>
      <c r="W9" s="106"/>
      <c r="X9" s="106"/>
      <c r="Y9" s="93" t="str">
        <f t="shared" si="8"/>
        <v/>
      </c>
      <c r="Z9" s="31">
        <f t="shared" si="9"/>
        <v>0</v>
      </c>
      <c r="AA9" s="40"/>
      <c r="AB9" s="41"/>
      <c r="AC9" s="1"/>
      <c r="AD9" s="1"/>
      <c r="AE9" s="1"/>
      <c r="AF9" s="39"/>
      <c r="AG9" s="1"/>
      <c r="AH9" s="1"/>
      <c r="AI9" s="35"/>
      <c r="AJ9" s="1"/>
      <c r="AK9" s="1"/>
      <c r="AL9" s="1"/>
      <c r="AM9" s="1"/>
      <c r="AN9" s="1"/>
      <c r="AO9" s="1"/>
      <c r="AP9" s="1"/>
    </row>
    <row r="10" spans="1:42" ht="16.5" x14ac:dyDescent="0.25">
      <c r="A10" s="1"/>
      <c r="B10" s="31" t="str">
        <f t="shared" si="3"/>
        <v/>
      </c>
      <c r="C10" s="38"/>
      <c r="D10" s="39"/>
      <c r="E10" s="21"/>
      <c r="F10" s="111"/>
      <c r="G10" s="22"/>
      <c r="H10" s="36"/>
      <c r="I10" s="23" t="str">
        <f t="shared" si="4"/>
        <v/>
      </c>
      <c r="J10" s="24" t="str">
        <f t="shared" si="5"/>
        <v/>
      </c>
      <c r="K10" s="24" t="str">
        <f t="shared" si="0"/>
        <v/>
      </c>
      <c r="L10" s="25"/>
      <c r="M10" s="26"/>
      <c r="N10" s="27" t="str">
        <f t="shared" si="1"/>
        <v/>
      </c>
      <c r="O10" s="28" t="str">
        <f t="shared" si="6"/>
        <v/>
      </c>
      <c r="P10" s="29" t="str">
        <f t="shared" si="2"/>
        <v/>
      </c>
      <c r="Q10" s="29" t="str">
        <f t="shared" si="7"/>
        <v>0</v>
      </c>
      <c r="R10" s="30"/>
      <c r="S10" s="96"/>
      <c r="T10" s="96"/>
      <c r="U10" s="101"/>
      <c r="V10" s="101"/>
      <c r="W10" s="106"/>
      <c r="X10" s="106"/>
      <c r="Y10" s="93" t="str">
        <f t="shared" si="8"/>
        <v/>
      </c>
      <c r="Z10" s="31">
        <f t="shared" si="9"/>
        <v>0</v>
      </c>
      <c r="AA10" s="40"/>
      <c r="AB10" s="41"/>
      <c r="AC10" s="1"/>
      <c r="AD10" s="1"/>
      <c r="AE10" s="1"/>
      <c r="AF10" s="39"/>
      <c r="AG10" s="1"/>
      <c r="AH10" s="1"/>
      <c r="AI10" s="35"/>
      <c r="AJ10" s="1"/>
      <c r="AK10" s="1"/>
      <c r="AL10" s="1"/>
      <c r="AM10" s="1"/>
      <c r="AN10" s="1"/>
      <c r="AO10" s="1"/>
      <c r="AP10" s="1"/>
    </row>
    <row r="11" spans="1:42" ht="16.5" x14ac:dyDescent="0.25">
      <c r="A11" s="1"/>
      <c r="B11" s="31" t="str">
        <f t="shared" si="3"/>
        <v/>
      </c>
      <c r="C11" s="19"/>
      <c r="D11" s="20"/>
      <c r="E11" s="21"/>
      <c r="F11" s="111"/>
      <c r="G11" s="22"/>
      <c r="H11" s="36"/>
      <c r="I11" s="23" t="str">
        <f t="shared" si="4"/>
        <v/>
      </c>
      <c r="J11" s="24" t="str">
        <f t="shared" si="5"/>
        <v/>
      </c>
      <c r="K11" s="24" t="str">
        <f t="shared" si="0"/>
        <v/>
      </c>
      <c r="L11" s="25"/>
      <c r="M11" s="26"/>
      <c r="N11" s="27" t="str">
        <f t="shared" si="1"/>
        <v/>
      </c>
      <c r="O11" s="28" t="str">
        <f t="shared" si="6"/>
        <v/>
      </c>
      <c r="P11" s="29" t="str">
        <f t="shared" si="2"/>
        <v/>
      </c>
      <c r="Q11" s="29" t="str">
        <f t="shared" si="7"/>
        <v>0</v>
      </c>
      <c r="R11" s="30"/>
      <c r="S11" s="96"/>
      <c r="T11" s="96"/>
      <c r="U11" s="101"/>
      <c r="V11" s="101"/>
      <c r="W11" s="106"/>
      <c r="X11" s="106"/>
      <c r="Y11" s="93" t="str">
        <f t="shared" si="8"/>
        <v/>
      </c>
      <c r="Z11" s="31">
        <f t="shared" si="9"/>
        <v>0</v>
      </c>
      <c r="AA11" s="40"/>
      <c r="AB11" s="41"/>
      <c r="AC11" s="1"/>
      <c r="AD11" s="1"/>
      <c r="AE11" s="1"/>
      <c r="AF11" s="39"/>
      <c r="AG11" s="1"/>
      <c r="AH11" s="1"/>
      <c r="AI11" s="35"/>
      <c r="AJ11" s="1"/>
      <c r="AK11" s="1"/>
      <c r="AL11" s="1"/>
      <c r="AM11" s="1"/>
      <c r="AN11" s="1"/>
      <c r="AO11" s="1"/>
      <c r="AP11" s="1"/>
    </row>
    <row r="12" spans="1:42" ht="16.5" x14ac:dyDescent="0.25">
      <c r="A12" s="1"/>
      <c r="B12" s="31" t="str">
        <f t="shared" si="3"/>
        <v/>
      </c>
      <c r="C12" s="38"/>
      <c r="D12" s="39"/>
      <c r="E12" s="21"/>
      <c r="F12" s="111"/>
      <c r="G12" s="22"/>
      <c r="H12" s="36"/>
      <c r="I12" s="23" t="str">
        <f t="shared" si="4"/>
        <v/>
      </c>
      <c r="J12" s="24" t="str">
        <f t="shared" si="5"/>
        <v/>
      </c>
      <c r="K12" s="24" t="str">
        <f t="shared" si="0"/>
        <v/>
      </c>
      <c r="L12" s="25"/>
      <c r="M12" s="26"/>
      <c r="N12" s="27" t="str">
        <f t="shared" si="1"/>
        <v/>
      </c>
      <c r="O12" s="28" t="str">
        <f t="shared" si="6"/>
        <v/>
      </c>
      <c r="P12" s="29" t="str">
        <f t="shared" si="2"/>
        <v/>
      </c>
      <c r="Q12" s="29" t="str">
        <f t="shared" si="7"/>
        <v>0</v>
      </c>
      <c r="R12" s="30"/>
      <c r="S12" s="96"/>
      <c r="T12" s="96"/>
      <c r="U12" s="101"/>
      <c r="V12" s="101"/>
      <c r="W12" s="106"/>
      <c r="X12" s="106"/>
      <c r="Y12" s="93" t="str">
        <f t="shared" si="8"/>
        <v/>
      </c>
      <c r="Z12" s="31">
        <f t="shared" si="9"/>
        <v>0</v>
      </c>
      <c r="AA12" s="40"/>
      <c r="AB12" s="41"/>
      <c r="AC12" s="1"/>
      <c r="AD12" s="1"/>
      <c r="AE12" s="1"/>
      <c r="AF12" s="39"/>
      <c r="AG12" s="1"/>
      <c r="AH12" s="1"/>
      <c r="AI12" s="35"/>
      <c r="AJ12" s="1"/>
      <c r="AK12" s="1"/>
      <c r="AL12" s="1"/>
      <c r="AM12" s="1"/>
      <c r="AN12" s="1"/>
      <c r="AO12" s="1"/>
      <c r="AP12" s="1"/>
    </row>
    <row r="13" spans="1:42" ht="16.5" x14ac:dyDescent="0.25">
      <c r="A13" s="1"/>
      <c r="B13" s="31" t="str">
        <f t="shared" si="3"/>
        <v/>
      </c>
      <c r="C13" s="19"/>
      <c r="D13" s="20"/>
      <c r="E13" s="21"/>
      <c r="F13" s="111"/>
      <c r="G13" s="22"/>
      <c r="H13" s="36"/>
      <c r="I13" s="23" t="str">
        <f t="shared" si="4"/>
        <v/>
      </c>
      <c r="J13" s="24" t="str">
        <f t="shared" si="5"/>
        <v/>
      </c>
      <c r="K13" s="24" t="str">
        <f t="shared" si="0"/>
        <v/>
      </c>
      <c r="L13" s="25"/>
      <c r="M13" s="26"/>
      <c r="N13" s="27" t="str">
        <f t="shared" si="1"/>
        <v/>
      </c>
      <c r="O13" s="28" t="str">
        <f t="shared" si="6"/>
        <v/>
      </c>
      <c r="P13" s="29" t="str">
        <f t="shared" si="2"/>
        <v/>
      </c>
      <c r="Q13" s="29" t="str">
        <f t="shared" si="7"/>
        <v>0</v>
      </c>
      <c r="R13" s="30"/>
      <c r="S13" s="96"/>
      <c r="T13" s="96"/>
      <c r="U13" s="101"/>
      <c r="V13" s="101"/>
      <c r="W13" s="106"/>
      <c r="X13" s="106"/>
      <c r="Y13" s="93" t="str">
        <f t="shared" si="8"/>
        <v/>
      </c>
      <c r="Z13" s="31">
        <f t="shared" si="9"/>
        <v>0</v>
      </c>
      <c r="AA13" s="40"/>
      <c r="AB13" s="41"/>
      <c r="AC13" s="1"/>
      <c r="AD13" s="1"/>
      <c r="AE13" s="1"/>
      <c r="AF13" s="39"/>
      <c r="AG13" s="1"/>
      <c r="AH13" s="1"/>
      <c r="AI13" s="35"/>
      <c r="AJ13" s="1"/>
      <c r="AK13" s="1"/>
      <c r="AL13" s="1"/>
      <c r="AM13" s="1"/>
      <c r="AN13" s="1"/>
      <c r="AO13" s="1"/>
      <c r="AP13" s="1"/>
    </row>
    <row r="14" spans="1:42" ht="16.5" x14ac:dyDescent="0.25">
      <c r="A14" s="1"/>
      <c r="B14" s="31" t="str">
        <f t="shared" si="3"/>
        <v/>
      </c>
      <c r="C14" s="38"/>
      <c r="D14" s="39"/>
      <c r="E14" s="21"/>
      <c r="F14" s="111"/>
      <c r="G14" s="22"/>
      <c r="H14" s="36"/>
      <c r="I14" s="23" t="str">
        <f t="shared" si="4"/>
        <v/>
      </c>
      <c r="J14" s="24" t="str">
        <f t="shared" si="5"/>
        <v/>
      </c>
      <c r="K14" s="24" t="str">
        <f t="shared" si="0"/>
        <v/>
      </c>
      <c r="L14" s="25"/>
      <c r="M14" s="26"/>
      <c r="N14" s="27" t="str">
        <f t="shared" si="1"/>
        <v/>
      </c>
      <c r="O14" s="28" t="str">
        <f t="shared" si="6"/>
        <v/>
      </c>
      <c r="P14" s="29" t="str">
        <f t="shared" si="2"/>
        <v/>
      </c>
      <c r="Q14" s="29" t="str">
        <f t="shared" si="7"/>
        <v>0</v>
      </c>
      <c r="R14" s="30"/>
      <c r="S14" s="96"/>
      <c r="T14" s="96"/>
      <c r="U14" s="101"/>
      <c r="V14" s="101"/>
      <c r="W14" s="106"/>
      <c r="X14" s="106"/>
      <c r="Y14" s="93" t="str">
        <f t="shared" si="8"/>
        <v/>
      </c>
      <c r="Z14" s="31">
        <f t="shared" si="9"/>
        <v>0</v>
      </c>
      <c r="AA14" s="40"/>
      <c r="AB14" s="41"/>
      <c r="AC14" s="1"/>
      <c r="AD14" s="1"/>
      <c r="AE14" s="1"/>
      <c r="AF14" s="39"/>
      <c r="AG14" s="1"/>
      <c r="AH14" s="1"/>
      <c r="AI14" s="35"/>
      <c r="AJ14" s="1"/>
      <c r="AK14" s="1"/>
      <c r="AL14" s="1"/>
      <c r="AM14" s="1"/>
      <c r="AN14" s="1"/>
      <c r="AO14" s="1"/>
      <c r="AP14" s="1"/>
    </row>
    <row r="15" spans="1:42" ht="16.5" x14ac:dyDescent="0.25">
      <c r="A15" s="1"/>
      <c r="B15" s="31" t="str">
        <f t="shared" si="3"/>
        <v/>
      </c>
      <c r="C15" s="19"/>
      <c r="D15" s="20"/>
      <c r="E15" s="21"/>
      <c r="F15" s="111"/>
      <c r="G15" s="22"/>
      <c r="H15" s="36"/>
      <c r="I15" s="23" t="str">
        <f t="shared" si="4"/>
        <v/>
      </c>
      <c r="J15" s="24" t="str">
        <f t="shared" si="5"/>
        <v/>
      </c>
      <c r="K15" s="24" t="str">
        <f t="shared" si="0"/>
        <v/>
      </c>
      <c r="L15" s="25"/>
      <c r="M15" s="26"/>
      <c r="N15" s="27" t="str">
        <f t="shared" si="1"/>
        <v/>
      </c>
      <c r="O15" s="28" t="str">
        <f t="shared" si="6"/>
        <v/>
      </c>
      <c r="P15" s="29" t="str">
        <f t="shared" si="2"/>
        <v/>
      </c>
      <c r="Q15" s="29" t="str">
        <f t="shared" si="7"/>
        <v>0</v>
      </c>
      <c r="R15" s="30"/>
      <c r="S15" s="96"/>
      <c r="T15" s="96"/>
      <c r="U15" s="101"/>
      <c r="V15" s="101"/>
      <c r="W15" s="106"/>
      <c r="X15" s="106"/>
      <c r="Y15" s="93" t="str">
        <f t="shared" si="8"/>
        <v/>
      </c>
      <c r="Z15" s="31">
        <f t="shared" si="9"/>
        <v>0</v>
      </c>
      <c r="AA15" s="40"/>
      <c r="AB15" s="41"/>
      <c r="AC15" s="1"/>
      <c r="AD15" s="1"/>
      <c r="AE15" s="1"/>
      <c r="AF15" s="39"/>
      <c r="AG15" s="1"/>
      <c r="AH15" s="1"/>
      <c r="AI15" s="35"/>
      <c r="AJ15" s="1"/>
      <c r="AK15" s="1"/>
      <c r="AL15" s="1"/>
      <c r="AM15" s="1"/>
      <c r="AN15" s="1"/>
      <c r="AO15" s="1"/>
      <c r="AP15" s="1"/>
    </row>
    <row r="16" spans="1:42" ht="16.5" x14ac:dyDescent="0.25">
      <c r="A16" s="1"/>
      <c r="B16" s="31" t="str">
        <f t="shared" si="3"/>
        <v/>
      </c>
      <c r="C16" s="38"/>
      <c r="D16" s="39"/>
      <c r="E16" s="21"/>
      <c r="F16" s="111"/>
      <c r="G16" s="22"/>
      <c r="H16" s="36"/>
      <c r="I16" s="23" t="str">
        <f t="shared" si="4"/>
        <v/>
      </c>
      <c r="J16" s="24" t="str">
        <f t="shared" si="5"/>
        <v/>
      </c>
      <c r="K16" s="24" t="str">
        <f t="shared" si="0"/>
        <v/>
      </c>
      <c r="L16" s="25"/>
      <c r="M16" s="26"/>
      <c r="N16" s="27" t="str">
        <f t="shared" si="1"/>
        <v/>
      </c>
      <c r="O16" s="28" t="str">
        <f t="shared" si="6"/>
        <v/>
      </c>
      <c r="P16" s="29" t="str">
        <f t="shared" si="2"/>
        <v/>
      </c>
      <c r="Q16" s="29" t="str">
        <f t="shared" si="7"/>
        <v>0</v>
      </c>
      <c r="R16" s="30"/>
      <c r="S16" s="96"/>
      <c r="T16" s="96"/>
      <c r="U16" s="101"/>
      <c r="V16" s="101"/>
      <c r="W16" s="106"/>
      <c r="X16" s="106"/>
      <c r="Y16" s="93" t="str">
        <f t="shared" si="8"/>
        <v/>
      </c>
      <c r="Z16" s="31">
        <f t="shared" si="9"/>
        <v>0</v>
      </c>
      <c r="AA16" s="40"/>
      <c r="AB16" s="41"/>
      <c r="AC16" s="1"/>
      <c r="AD16" s="1"/>
      <c r="AE16" s="1"/>
      <c r="AF16" s="39"/>
      <c r="AG16" s="1"/>
      <c r="AH16" s="1"/>
      <c r="AI16" s="35"/>
      <c r="AJ16" s="1"/>
      <c r="AK16" s="1"/>
      <c r="AL16" s="1"/>
      <c r="AM16" s="1"/>
      <c r="AN16" s="1"/>
      <c r="AO16" s="1"/>
      <c r="AP16" s="1"/>
    </row>
    <row r="17" spans="1:42" ht="16.5" x14ac:dyDescent="0.25">
      <c r="A17" s="1"/>
      <c r="B17" s="31" t="str">
        <f t="shared" si="3"/>
        <v/>
      </c>
      <c r="C17" s="19"/>
      <c r="D17" s="20"/>
      <c r="E17" s="21"/>
      <c r="F17" s="111"/>
      <c r="G17" s="22"/>
      <c r="H17" s="36"/>
      <c r="I17" s="23" t="str">
        <f t="shared" si="4"/>
        <v/>
      </c>
      <c r="J17" s="24" t="str">
        <f t="shared" si="5"/>
        <v/>
      </c>
      <c r="K17" s="24" t="str">
        <f t="shared" si="0"/>
        <v/>
      </c>
      <c r="L17" s="25"/>
      <c r="M17" s="26"/>
      <c r="N17" s="27" t="str">
        <f t="shared" si="1"/>
        <v/>
      </c>
      <c r="O17" s="28" t="str">
        <f t="shared" si="6"/>
        <v/>
      </c>
      <c r="P17" s="29" t="str">
        <f t="shared" si="2"/>
        <v/>
      </c>
      <c r="Q17" s="29" t="str">
        <f t="shared" si="7"/>
        <v>0</v>
      </c>
      <c r="R17" s="30"/>
      <c r="S17" s="96"/>
      <c r="T17" s="96"/>
      <c r="U17" s="101"/>
      <c r="V17" s="101"/>
      <c r="W17" s="106"/>
      <c r="X17" s="106"/>
      <c r="Y17" s="93" t="str">
        <f t="shared" si="8"/>
        <v/>
      </c>
      <c r="Z17" s="31">
        <f t="shared" si="9"/>
        <v>0</v>
      </c>
      <c r="AA17" s="40"/>
      <c r="AB17" s="41"/>
      <c r="AC17" s="1"/>
      <c r="AD17" s="1"/>
      <c r="AE17" s="1"/>
      <c r="AF17" s="39"/>
      <c r="AG17" s="1"/>
      <c r="AH17" s="1"/>
      <c r="AI17" s="35"/>
      <c r="AJ17" s="1"/>
      <c r="AK17" s="1"/>
      <c r="AL17" s="1"/>
      <c r="AM17" s="1"/>
      <c r="AN17" s="1"/>
      <c r="AO17" s="1"/>
      <c r="AP17" s="1"/>
    </row>
    <row r="18" spans="1:42" ht="16.5" x14ac:dyDescent="0.25">
      <c r="A18" s="1"/>
      <c r="B18" s="31" t="str">
        <f t="shared" si="3"/>
        <v/>
      </c>
      <c r="C18" s="38"/>
      <c r="D18" s="39"/>
      <c r="E18" s="21"/>
      <c r="F18" s="111"/>
      <c r="G18" s="22"/>
      <c r="H18" s="36"/>
      <c r="I18" s="23" t="str">
        <f t="shared" si="4"/>
        <v/>
      </c>
      <c r="J18" s="24" t="str">
        <f t="shared" si="5"/>
        <v/>
      </c>
      <c r="K18" s="24" t="str">
        <f t="shared" si="0"/>
        <v/>
      </c>
      <c r="L18" s="25"/>
      <c r="M18" s="26"/>
      <c r="N18" s="27" t="str">
        <f t="shared" si="1"/>
        <v/>
      </c>
      <c r="O18" s="28" t="str">
        <f t="shared" si="6"/>
        <v/>
      </c>
      <c r="P18" s="29" t="str">
        <f t="shared" si="2"/>
        <v/>
      </c>
      <c r="Q18" s="29" t="str">
        <f t="shared" si="7"/>
        <v>0</v>
      </c>
      <c r="R18" s="30"/>
      <c r="S18" s="96"/>
      <c r="T18" s="96"/>
      <c r="U18" s="101"/>
      <c r="V18" s="101"/>
      <c r="W18" s="106"/>
      <c r="X18" s="106"/>
      <c r="Y18" s="93" t="str">
        <f t="shared" si="8"/>
        <v/>
      </c>
      <c r="Z18" s="31">
        <f t="shared" si="9"/>
        <v>0</v>
      </c>
      <c r="AA18" s="40"/>
      <c r="AB18" s="41"/>
      <c r="AC18" s="1"/>
      <c r="AD18" s="1"/>
      <c r="AE18" s="1"/>
      <c r="AF18" s="39"/>
      <c r="AG18" s="1"/>
      <c r="AH18" s="1"/>
      <c r="AI18" s="35"/>
      <c r="AJ18" s="1"/>
      <c r="AK18" s="1"/>
      <c r="AL18" s="1"/>
      <c r="AM18" s="1"/>
      <c r="AN18" s="1"/>
      <c r="AO18" s="1"/>
      <c r="AP18" s="1"/>
    </row>
    <row r="19" spans="1:42" ht="16.5" x14ac:dyDescent="0.25">
      <c r="A19" s="1"/>
      <c r="B19" s="31" t="str">
        <f t="shared" si="3"/>
        <v/>
      </c>
      <c r="C19" s="19"/>
      <c r="D19" s="20"/>
      <c r="E19" s="21"/>
      <c r="F19" s="111"/>
      <c r="G19" s="22"/>
      <c r="H19" s="36"/>
      <c r="I19" s="23" t="str">
        <f t="shared" si="4"/>
        <v/>
      </c>
      <c r="J19" s="24" t="str">
        <f t="shared" si="5"/>
        <v/>
      </c>
      <c r="K19" s="24" t="str">
        <f t="shared" si="0"/>
        <v/>
      </c>
      <c r="L19" s="25"/>
      <c r="M19" s="26"/>
      <c r="N19" s="27" t="str">
        <f t="shared" si="1"/>
        <v/>
      </c>
      <c r="O19" s="28" t="str">
        <f t="shared" si="6"/>
        <v/>
      </c>
      <c r="P19" s="29" t="str">
        <f t="shared" si="2"/>
        <v/>
      </c>
      <c r="Q19" s="29" t="str">
        <f t="shared" si="7"/>
        <v>0</v>
      </c>
      <c r="R19" s="30"/>
      <c r="S19" s="96"/>
      <c r="T19" s="96"/>
      <c r="U19" s="101"/>
      <c r="V19" s="101"/>
      <c r="W19" s="106"/>
      <c r="X19" s="106"/>
      <c r="Y19" s="93" t="str">
        <f t="shared" si="8"/>
        <v/>
      </c>
      <c r="Z19" s="31">
        <f t="shared" si="9"/>
        <v>0</v>
      </c>
      <c r="AA19" s="40"/>
      <c r="AB19" s="41"/>
      <c r="AC19" s="1"/>
      <c r="AD19" s="1"/>
      <c r="AE19" s="1"/>
      <c r="AF19" s="39"/>
      <c r="AG19" s="1"/>
      <c r="AH19" s="1"/>
      <c r="AI19" s="35"/>
      <c r="AJ19" s="1"/>
      <c r="AK19" s="1"/>
      <c r="AL19" s="1"/>
      <c r="AM19" s="1"/>
      <c r="AN19" s="1"/>
      <c r="AO19" s="1"/>
      <c r="AP19" s="1"/>
    </row>
    <row r="20" spans="1:42" ht="16.5" x14ac:dyDescent="0.25">
      <c r="A20" s="1"/>
      <c r="B20" s="31" t="str">
        <f t="shared" si="3"/>
        <v/>
      </c>
      <c r="C20" s="38"/>
      <c r="D20" s="39"/>
      <c r="E20" s="21"/>
      <c r="F20" s="111"/>
      <c r="G20" s="22"/>
      <c r="H20" s="36"/>
      <c r="I20" s="23" t="str">
        <f t="shared" si="4"/>
        <v/>
      </c>
      <c r="J20" s="24" t="str">
        <f t="shared" si="5"/>
        <v/>
      </c>
      <c r="K20" s="24" t="str">
        <f t="shared" si="0"/>
        <v/>
      </c>
      <c r="L20" s="25"/>
      <c r="M20" s="26"/>
      <c r="N20" s="27" t="str">
        <f t="shared" si="1"/>
        <v/>
      </c>
      <c r="O20" s="28" t="str">
        <f t="shared" si="6"/>
        <v/>
      </c>
      <c r="P20" s="29" t="str">
        <f t="shared" si="2"/>
        <v/>
      </c>
      <c r="Q20" s="29" t="str">
        <f t="shared" si="7"/>
        <v>0</v>
      </c>
      <c r="R20" s="30"/>
      <c r="S20" s="96"/>
      <c r="T20" s="96"/>
      <c r="U20" s="101"/>
      <c r="V20" s="101"/>
      <c r="W20" s="106"/>
      <c r="X20" s="106"/>
      <c r="Y20" s="93" t="str">
        <f t="shared" si="8"/>
        <v/>
      </c>
      <c r="Z20" s="31">
        <f t="shared" si="9"/>
        <v>0</v>
      </c>
      <c r="AA20" s="40"/>
      <c r="AB20" s="41"/>
      <c r="AC20" s="1"/>
      <c r="AD20" s="1"/>
      <c r="AE20" s="1"/>
      <c r="AF20" s="39"/>
      <c r="AG20" s="1"/>
      <c r="AH20" s="1"/>
      <c r="AI20" s="35"/>
      <c r="AJ20" s="1"/>
      <c r="AK20" s="1"/>
      <c r="AL20" s="1"/>
      <c r="AM20" s="1"/>
      <c r="AN20" s="1"/>
      <c r="AO20" s="1"/>
      <c r="AP20" s="1"/>
    </row>
    <row r="21" spans="1:42" ht="16.5" x14ac:dyDescent="0.25">
      <c r="A21" s="1"/>
      <c r="B21" s="31" t="str">
        <f t="shared" si="3"/>
        <v/>
      </c>
      <c r="C21" s="19"/>
      <c r="D21" s="20"/>
      <c r="E21" s="21"/>
      <c r="F21" s="111"/>
      <c r="G21" s="22"/>
      <c r="H21" s="36"/>
      <c r="I21" s="23" t="str">
        <f t="shared" si="4"/>
        <v/>
      </c>
      <c r="J21" s="24" t="str">
        <f t="shared" si="5"/>
        <v/>
      </c>
      <c r="K21" s="24" t="str">
        <f t="shared" si="0"/>
        <v/>
      </c>
      <c r="L21" s="25"/>
      <c r="M21" s="26"/>
      <c r="N21" s="27" t="str">
        <f t="shared" si="1"/>
        <v/>
      </c>
      <c r="O21" s="28" t="str">
        <f t="shared" si="6"/>
        <v/>
      </c>
      <c r="P21" s="29" t="str">
        <f t="shared" si="2"/>
        <v/>
      </c>
      <c r="Q21" s="29" t="str">
        <f t="shared" si="7"/>
        <v>0</v>
      </c>
      <c r="R21" s="30"/>
      <c r="S21" s="96"/>
      <c r="T21" s="96"/>
      <c r="U21" s="101"/>
      <c r="V21" s="101"/>
      <c r="W21" s="106"/>
      <c r="X21" s="106"/>
      <c r="Y21" s="93" t="str">
        <f t="shared" si="8"/>
        <v/>
      </c>
      <c r="Z21" s="31">
        <f t="shared" si="9"/>
        <v>0</v>
      </c>
      <c r="AA21" s="40"/>
      <c r="AB21" s="41"/>
      <c r="AC21" s="1"/>
      <c r="AD21" s="1"/>
      <c r="AE21" s="1"/>
      <c r="AF21" s="39"/>
      <c r="AG21" s="1"/>
      <c r="AH21" s="1"/>
      <c r="AI21" s="35"/>
      <c r="AJ21" s="1"/>
      <c r="AK21" s="1"/>
      <c r="AL21" s="1"/>
      <c r="AM21" s="1"/>
      <c r="AN21" s="1"/>
      <c r="AO21" s="1"/>
      <c r="AP21" s="1"/>
    </row>
    <row r="22" spans="1:42" ht="16.5" x14ac:dyDescent="0.25">
      <c r="A22" s="1"/>
      <c r="B22" s="31" t="str">
        <f t="shared" si="3"/>
        <v/>
      </c>
      <c r="C22" s="38"/>
      <c r="D22" s="39"/>
      <c r="E22" s="21"/>
      <c r="F22" s="111"/>
      <c r="G22" s="22"/>
      <c r="H22" s="36"/>
      <c r="I22" s="23" t="str">
        <f t="shared" si="4"/>
        <v/>
      </c>
      <c r="J22" s="24" t="str">
        <f t="shared" si="5"/>
        <v/>
      </c>
      <c r="K22" s="24" t="str">
        <f t="shared" si="0"/>
        <v/>
      </c>
      <c r="L22" s="25"/>
      <c r="M22" s="26"/>
      <c r="N22" s="27" t="str">
        <f t="shared" si="1"/>
        <v/>
      </c>
      <c r="O22" s="28" t="str">
        <f t="shared" si="6"/>
        <v/>
      </c>
      <c r="P22" s="29" t="str">
        <f t="shared" si="2"/>
        <v/>
      </c>
      <c r="Q22" s="29" t="str">
        <f t="shared" si="7"/>
        <v>0</v>
      </c>
      <c r="R22" s="30"/>
      <c r="S22" s="96"/>
      <c r="T22" s="96"/>
      <c r="U22" s="101"/>
      <c r="V22" s="101"/>
      <c r="W22" s="106"/>
      <c r="X22" s="106"/>
      <c r="Y22" s="93" t="str">
        <f t="shared" si="8"/>
        <v/>
      </c>
      <c r="Z22" s="31">
        <f t="shared" si="9"/>
        <v>0</v>
      </c>
      <c r="AA22" s="40"/>
      <c r="AB22" s="41"/>
      <c r="AC22" s="1"/>
      <c r="AD22" s="1"/>
      <c r="AE22" s="1"/>
      <c r="AF22" s="39"/>
      <c r="AG22" s="1"/>
      <c r="AH22" s="1"/>
      <c r="AI22" s="35"/>
      <c r="AJ22" s="1"/>
      <c r="AK22" s="1"/>
      <c r="AL22" s="1"/>
      <c r="AM22" s="1"/>
      <c r="AN22" s="1"/>
      <c r="AO22" s="1"/>
      <c r="AP22" s="1"/>
    </row>
    <row r="23" spans="1:42" ht="16.5" x14ac:dyDescent="0.25">
      <c r="A23" s="1"/>
      <c r="B23" s="31" t="str">
        <f t="shared" si="3"/>
        <v/>
      </c>
      <c r="C23" s="19"/>
      <c r="D23" s="20"/>
      <c r="E23" s="21"/>
      <c r="F23" s="111"/>
      <c r="G23" s="22"/>
      <c r="H23" s="36"/>
      <c r="I23" s="23" t="str">
        <f t="shared" si="4"/>
        <v/>
      </c>
      <c r="J23" s="24" t="str">
        <f t="shared" si="5"/>
        <v/>
      </c>
      <c r="K23" s="24" t="str">
        <f t="shared" si="0"/>
        <v/>
      </c>
      <c r="L23" s="25"/>
      <c r="M23" s="26"/>
      <c r="N23" s="27" t="str">
        <f t="shared" si="1"/>
        <v/>
      </c>
      <c r="O23" s="28" t="str">
        <f t="shared" si="6"/>
        <v/>
      </c>
      <c r="P23" s="29" t="str">
        <f t="shared" si="2"/>
        <v/>
      </c>
      <c r="Q23" s="29" t="str">
        <f t="shared" si="7"/>
        <v>0</v>
      </c>
      <c r="R23" s="30"/>
      <c r="S23" s="96"/>
      <c r="T23" s="96"/>
      <c r="U23" s="101"/>
      <c r="V23" s="101"/>
      <c r="W23" s="106"/>
      <c r="X23" s="106"/>
      <c r="Y23" s="93" t="str">
        <f t="shared" si="8"/>
        <v/>
      </c>
      <c r="Z23" s="31">
        <f t="shared" si="9"/>
        <v>0</v>
      </c>
      <c r="AA23" s="40"/>
      <c r="AB23" s="41"/>
      <c r="AC23" s="1"/>
      <c r="AD23" s="1"/>
      <c r="AE23" s="1"/>
      <c r="AF23" s="39"/>
      <c r="AG23" s="1"/>
      <c r="AH23" s="1"/>
      <c r="AI23" s="35"/>
      <c r="AJ23" s="1"/>
      <c r="AK23" s="1"/>
      <c r="AL23" s="1"/>
      <c r="AM23" s="1"/>
      <c r="AN23" s="1"/>
      <c r="AO23" s="1"/>
      <c r="AP23" s="1"/>
    </row>
    <row r="24" spans="1:42" ht="16.5" x14ac:dyDescent="0.25">
      <c r="A24" s="1"/>
      <c r="B24" s="31" t="str">
        <f t="shared" si="3"/>
        <v/>
      </c>
      <c r="C24" s="38"/>
      <c r="D24" s="39"/>
      <c r="E24" s="21"/>
      <c r="F24" s="111"/>
      <c r="G24" s="22"/>
      <c r="H24" s="36"/>
      <c r="I24" s="23" t="str">
        <f t="shared" si="4"/>
        <v/>
      </c>
      <c r="J24" s="24" t="str">
        <f t="shared" si="5"/>
        <v/>
      </c>
      <c r="K24" s="24" t="str">
        <f t="shared" si="0"/>
        <v/>
      </c>
      <c r="L24" s="25"/>
      <c r="M24" s="26"/>
      <c r="N24" s="27" t="str">
        <f t="shared" si="1"/>
        <v/>
      </c>
      <c r="O24" s="28" t="str">
        <f t="shared" si="6"/>
        <v/>
      </c>
      <c r="P24" s="29" t="str">
        <f t="shared" si="2"/>
        <v/>
      </c>
      <c r="Q24" s="29" t="str">
        <f t="shared" si="7"/>
        <v>0</v>
      </c>
      <c r="R24" s="30"/>
      <c r="S24" s="96"/>
      <c r="T24" s="96"/>
      <c r="U24" s="101"/>
      <c r="V24" s="101"/>
      <c r="W24" s="106"/>
      <c r="X24" s="106"/>
      <c r="Y24" s="93" t="str">
        <f t="shared" si="8"/>
        <v/>
      </c>
      <c r="Z24" s="31">
        <f t="shared" si="9"/>
        <v>0</v>
      </c>
      <c r="AA24" s="40"/>
      <c r="AB24" s="41"/>
      <c r="AC24" s="1"/>
      <c r="AD24" s="1"/>
      <c r="AE24" s="1"/>
      <c r="AF24" s="39"/>
      <c r="AG24" s="1"/>
      <c r="AH24" s="1"/>
      <c r="AI24" s="35"/>
      <c r="AJ24" s="1"/>
      <c r="AK24" s="1"/>
      <c r="AL24" s="1"/>
      <c r="AM24" s="1"/>
      <c r="AN24" s="1"/>
      <c r="AO24" s="1"/>
      <c r="AP24" s="1"/>
    </row>
    <row r="25" spans="1:42" ht="16.5" x14ac:dyDescent="0.25">
      <c r="A25" s="1"/>
      <c r="B25" s="31" t="str">
        <f t="shared" si="3"/>
        <v/>
      </c>
      <c r="C25" s="19"/>
      <c r="D25" s="20"/>
      <c r="E25" s="21"/>
      <c r="F25" s="111"/>
      <c r="G25" s="22"/>
      <c r="H25" s="36"/>
      <c r="I25" s="23" t="str">
        <f t="shared" si="4"/>
        <v/>
      </c>
      <c r="J25" s="24" t="str">
        <f t="shared" si="5"/>
        <v/>
      </c>
      <c r="K25" s="24" t="str">
        <f t="shared" si="0"/>
        <v/>
      </c>
      <c r="L25" s="25"/>
      <c r="M25" s="26"/>
      <c r="N25" s="27" t="str">
        <f t="shared" si="1"/>
        <v/>
      </c>
      <c r="O25" s="28" t="str">
        <f t="shared" si="6"/>
        <v/>
      </c>
      <c r="P25" s="29" t="str">
        <f t="shared" si="2"/>
        <v/>
      </c>
      <c r="Q25" s="29" t="str">
        <f t="shared" si="7"/>
        <v>0</v>
      </c>
      <c r="R25" s="30"/>
      <c r="S25" s="96"/>
      <c r="T25" s="96"/>
      <c r="U25" s="101"/>
      <c r="V25" s="101"/>
      <c r="W25" s="106"/>
      <c r="X25" s="106"/>
      <c r="Y25" s="93" t="str">
        <f t="shared" si="8"/>
        <v/>
      </c>
      <c r="Z25" s="31">
        <f t="shared" si="9"/>
        <v>0</v>
      </c>
      <c r="AA25" s="40"/>
      <c r="AB25" s="41"/>
      <c r="AC25" s="1"/>
      <c r="AD25" s="1"/>
      <c r="AE25" s="1"/>
      <c r="AF25" s="39"/>
      <c r="AG25" s="1"/>
      <c r="AH25" s="1"/>
      <c r="AI25" s="35"/>
      <c r="AJ25" s="1"/>
      <c r="AK25" s="1"/>
      <c r="AL25" s="1"/>
      <c r="AM25" s="1"/>
      <c r="AN25" s="1"/>
      <c r="AO25" s="1"/>
      <c r="AP25" s="1"/>
    </row>
    <row r="26" spans="1:42" ht="16.5" x14ac:dyDescent="0.25">
      <c r="A26" s="1"/>
      <c r="B26" s="31" t="str">
        <f t="shared" si="3"/>
        <v/>
      </c>
      <c r="C26" s="38"/>
      <c r="D26" s="39"/>
      <c r="E26" s="21"/>
      <c r="F26" s="111"/>
      <c r="G26" s="22"/>
      <c r="H26" s="36"/>
      <c r="I26" s="23" t="str">
        <f t="shared" si="4"/>
        <v/>
      </c>
      <c r="J26" s="24" t="str">
        <f t="shared" si="5"/>
        <v/>
      </c>
      <c r="K26" s="24" t="str">
        <f t="shared" si="0"/>
        <v/>
      </c>
      <c r="L26" s="25"/>
      <c r="M26" s="26"/>
      <c r="N26" s="27" t="str">
        <f t="shared" si="1"/>
        <v/>
      </c>
      <c r="O26" s="28" t="str">
        <f t="shared" si="6"/>
        <v/>
      </c>
      <c r="P26" s="29" t="str">
        <f t="shared" si="2"/>
        <v/>
      </c>
      <c r="Q26" s="29" t="str">
        <f t="shared" si="7"/>
        <v>0</v>
      </c>
      <c r="R26" s="30"/>
      <c r="S26" s="96"/>
      <c r="T26" s="96"/>
      <c r="U26" s="101"/>
      <c r="V26" s="101"/>
      <c r="W26" s="106"/>
      <c r="X26" s="106"/>
      <c r="Y26" s="93" t="str">
        <f t="shared" si="8"/>
        <v/>
      </c>
      <c r="Z26" s="31">
        <f t="shared" si="9"/>
        <v>0</v>
      </c>
      <c r="AA26" s="40"/>
      <c r="AB26" s="41"/>
      <c r="AC26" s="1"/>
      <c r="AD26" s="1"/>
      <c r="AE26" s="1"/>
      <c r="AF26" s="39"/>
      <c r="AG26" s="1"/>
      <c r="AH26" s="1"/>
      <c r="AI26" s="35"/>
      <c r="AJ26" s="1"/>
      <c r="AK26" s="1"/>
      <c r="AL26" s="1"/>
      <c r="AM26" s="1"/>
      <c r="AN26" s="1"/>
      <c r="AO26" s="1"/>
      <c r="AP26" s="1"/>
    </row>
    <row r="27" spans="1:42" ht="16.5" x14ac:dyDescent="0.25">
      <c r="A27" s="1"/>
      <c r="B27" s="31" t="str">
        <f t="shared" si="3"/>
        <v/>
      </c>
      <c r="C27" s="19"/>
      <c r="D27" s="20"/>
      <c r="E27" s="21"/>
      <c r="F27" s="111"/>
      <c r="G27" s="22"/>
      <c r="H27" s="36"/>
      <c r="I27" s="23" t="str">
        <f t="shared" si="4"/>
        <v/>
      </c>
      <c r="J27" s="24" t="str">
        <f t="shared" si="5"/>
        <v/>
      </c>
      <c r="K27" s="24" t="str">
        <f t="shared" si="0"/>
        <v/>
      </c>
      <c r="L27" s="25"/>
      <c r="M27" s="26"/>
      <c r="N27" s="27" t="str">
        <f t="shared" si="1"/>
        <v/>
      </c>
      <c r="O27" s="28" t="str">
        <f t="shared" si="6"/>
        <v/>
      </c>
      <c r="P27" s="29" t="str">
        <f t="shared" si="2"/>
        <v/>
      </c>
      <c r="Q27" s="29" t="str">
        <f t="shared" si="7"/>
        <v>0</v>
      </c>
      <c r="R27" s="30"/>
      <c r="S27" s="96"/>
      <c r="T27" s="96"/>
      <c r="U27" s="101"/>
      <c r="V27" s="101"/>
      <c r="W27" s="106"/>
      <c r="X27" s="106"/>
      <c r="Y27" s="93" t="str">
        <f t="shared" si="8"/>
        <v/>
      </c>
      <c r="Z27" s="31">
        <f t="shared" si="9"/>
        <v>0</v>
      </c>
      <c r="AA27" s="40"/>
      <c r="AB27" s="41"/>
      <c r="AC27" s="1"/>
      <c r="AD27" s="1"/>
      <c r="AE27" s="1"/>
      <c r="AF27" s="39"/>
      <c r="AG27" s="1"/>
      <c r="AH27" s="1"/>
      <c r="AI27" s="35"/>
      <c r="AJ27" s="1"/>
      <c r="AK27" s="1"/>
      <c r="AL27" s="1"/>
      <c r="AM27" s="1"/>
      <c r="AN27" s="1"/>
      <c r="AO27" s="1"/>
      <c r="AP27" s="1"/>
    </row>
    <row r="28" spans="1:42" ht="16.5" x14ac:dyDescent="0.25">
      <c r="A28" s="1"/>
      <c r="B28" s="31" t="str">
        <f t="shared" si="3"/>
        <v/>
      </c>
      <c r="C28" s="19"/>
      <c r="D28" s="20"/>
      <c r="E28" s="21"/>
      <c r="F28" s="111"/>
      <c r="G28" s="22"/>
      <c r="H28" s="36"/>
      <c r="I28" s="23" t="str">
        <f t="shared" si="4"/>
        <v/>
      </c>
      <c r="J28" s="24" t="str">
        <f t="shared" si="5"/>
        <v/>
      </c>
      <c r="K28" s="24" t="str">
        <f t="shared" si="0"/>
        <v/>
      </c>
      <c r="L28" s="25"/>
      <c r="M28" s="26"/>
      <c r="N28" s="27" t="str">
        <f t="shared" si="1"/>
        <v/>
      </c>
      <c r="O28" s="28" t="str">
        <f t="shared" si="6"/>
        <v/>
      </c>
      <c r="P28" s="29" t="str">
        <f t="shared" si="2"/>
        <v/>
      </c>
      <c r="Q28" s="29" t="str">
        <f t="shared" si="7"/>
        <v>0</v>
      </c>
      <c r="R28" s="30"/>
      <c r="S28" s="96"/>
      <c r="T28" s="96"/>
      <c r="U28" s="101"/>
      <c r="V28" s="101"/>
      <c r="W28" s="106"/>
      <c r="X28" s="106"/>
      <c r="Y28" s="93" t="str">
        <f t="shared" si="8"/>
        <v/>
      </c>
      <c r="Z28" s="31">
        <f t="shared" si="9"/>
        <v>0</v>
      </c>
      <c r="AA28" s="40"/>
      <c r="AB28" s="41"/>
      <c r="AC28" s="1"/>
      <c r="AD28" s="1"/>
      <c r="AE28" s="1"/>
      <c r="AF28" s="39"/>
      <c r="AG28" s="1"/>
      <c r="AH28" s="1"/>
      <c r="AI28" s="35"/>
      <c r="AJ28" s="1"/>
      <c r="AK28" s="1"/>
      <c r="AL28" s="1"/>
      <c r="AM28" s="1"/>
      <c r="AN28" s="1"/>
      <c r="AO28" s="1"/>
      <c r="AP28" s="1"/>
    </row>
    <row r="29" spans="1:42" ht="16.5" x14ac:dyDescent="0.25">
      <c r="A29" s="1"/>
      <c r="B29" s="31" t="str">
        <f t="shared" si="3"/>
        <v/>
      </c>
      <c r="C29" s="19"/>
      <c r="D29" s="20"/>
      <c r="E29" s="21"/>
      <c r="F29" s="111"/>
      <c r="G29" s="19"/>
      <c r="H29" s="55"/>
      <c r="I29" s="23" t="str">
        <f t="shared" si="4"/>
        <v/>
      </c>
      <c r="J29" s="24" t="str">
        <f t="shared" si="5"/>
        <v/>
      </c>
      <c r="K29" s="24" t="str">
        <f t="shared" si="0"/>
        <v/>
      </c>
      <c r="L29" s="25"/>
      <c r="M29" s="26"/>
      <c r="N29" s="27" t="str">
        <f t="shared" si="1"/>
        <v/>
      </c>
      <c r="O29" s="28" t="str">
        <f t="shared" si="6"/>
        <v/>
      </c>
      <c r="P29" s="29" t="str">
        <f t="shared" si="2"/>
        <v/>
      </c>
      <c r="Q29" s="29" t="str">
        <f t="shared" si="7"/>
        <v>0</v>
      </c>
      <c r="R29" s="30"/>
      <c r="S29" s="96"/>
      <c r="T29" s="96"/>
      <c r="U29" s="101"/>
      <c r="V29" s="101"/>
      <c r="W29" s="106"/>
      <c r="X29" s="106"/>
      <c r="Y29" s="93" t="str">
        <f t="shared" si="8"/>
        <v/>
      </c>
      <c r="Z29" s="31">
        <f t="shared" si="9"/>
        <v>0</v>
      </c>
      <c r="AA29" s="40"/>
      <c r="AB29" s="41"/>
      <c r="AC29" s="1"/>
      <c r="AD29" s="1"/>
      <c r="AE29" s="1"/>
      <c r="AF29" s="39"/>
      <c r="AG29" s="1"/>
      <c r="AH29" s="1"/>
      <c r="AI29" s="35"/>
      <c r="AJ29" s="1"/>
      <c r="AK29" s="1"/>
      <c r="AL29" s="1"/>
      <c r="AM29" s="1"/>
      <c r="AN29" s="1"/>
      <c r="AO29" s="1"/>
      <c r="AP29" s="1"/>
    </row>
    <row r="30" spans="1:42" ht="16.5" x14ac:dyDescent="0.25">
      <c r="A30" s="1"/>
      <c r="B30" s="31" t="str">
        <f t="shared" si="3"/>
        <v/>
      </c>
      <c r="C30" s="19"/>
      <c r="D30" s="20"/>
      <c r="E30" s="21"/>
      <c r="F30" s="111"/>
      <c r="G30" s="19"/>
      <c r="H30" s="55"/>
      <c r="I30" s="23" t="str">
        <f t="shared" si="4"/>
        <v/>
      </c>
      <c r="J30" s="24" t="str">
        <f t="shared" si="5"/>
        <v/>
      </c>
      <c r="K30" s="24" t="str">
        <f t="shared" si="0"/>
        <v/>
      </c>
      <c r="L30" s="25"/>
      <c r="M30" s="26"/>
      <c r="N30" s="27" t="str">
        <f t="shared" si="1"/>
        <v/>
      </c>
      <c r="O30" s="28" t="str">
        <f t="shared" si="6"/>
        <v/>
      </c>
      <c r="P30" s="29" t="str">
        <f t="shared" si="2"/>
        <v/>
      </c>
      <c r="Q30" s="29" t="str">
        <f t="shared" si="7"/>
        <v>0</v>
      </c>
      <c r="R30" s="30"/>
      <c r="S30" s="96"/>
      <c r="T30" s="96"/>
      <c r="U30" s="101"/>
      <c r="V30" s="101"/>
      <c r="W30" s="106"/>
      <c r="X30" s="106"/>
      <c r="Y30" s="93" t="str">
        <f t="shared" si="8"/>
        <v/>
      </c>
      <c r="Z30" s="31">
        <f t="shared" si="9"/>
        <v>0</v>
      </c>
      <c r="AA30" s="40"/>
      <c r="AB30" s="41"/>
      <c r="AC30" s="1"/>
      <c r="AD30" s="1"/>
      <c r="AE30" s="1"/>
      <c r="AF30" s="39"/>
      <c r="AG30" s="1"/>
      <c r="AH30" s="1"/>
      <c r="AI30" s="35"/>
      <c r="AJ30" s="1"/>
      <c r="AK30" s="1"/>
      <c r="AL30" s="1"/>
      <c r="AM30" s="1"/>
      <c r="AN30" s="1"/>
      <c r="AO30" s="1"/>
      <c r="AP30" s="1"/>
    </row>
    <row r="31" spans="1:42" ht="16.5" x14ac:dyDescent="0.25">
      <c r="A31" s="1"/>
      <c r="B31" s="31" t="str">
        <f t="shared" si="3"/>
        <v/>
      </c>
      <c r="C31" s="19"/>
      <c r="D31" s="20"/>
      <c r="E31" s="21"/>
      <c r="F31" s="111"/>
      <c r="G31" s="19"/>
      <c r="H31" s="55"/>
      <c r="I31" s="23" t="str">
        <f t="shared" si="4"/>
        <v/>
      </c>
      <c r="J31" s="24" t="str">
        <f t="shared" si="5"/>
        <v/>
      </c>
      <c r="K31" s="24" t="str">
        <f t="shared" si="0"/>
        <v/>
      </c>
      <c r="L31" s="25"/>
      <c r="M31" s="26"/>
      <c r="N31" s="27" t="str">
        <f t="shared" si="1"/>
        <v/>
      </c>
      <c r="O31" s="28" t="str">
        <f t="shared" si="6"/>
        <v/>
      </c>
      <c r="P31" s="29" t="str">
        <f t="shared" si="2"/>
        <v/>
      </c>
      <c r="Q31" s="29" t="str">
        <f t="shared" si="7"/>
        <v>0</v>
      </c>
      <c r="R31" s="30"/>
      <c r="S31" s="96"/>
      <c r="T31" s="96"/>
      <c r="U31" s="101"/>
      <c r="V31" s="101"/>
      <c r="W31" s="106"/>
      <c r="X31" s="106"/>
      <c r="Y31" s="93" t="str">
        <f t="shared" si="8"/>
        <v/>
      </c>
      <c r="Z31" s="31">
        <f t="shared" si="9"/>
        <v>0</v>
      </c>
      <c r="AA31" s="40"/>
      <c r="AB31" s="41"/>
      <c r="AC31" s="1"/>
      <c r="AD31" s="1"/>
      <c r="AE31" s="1"/>
      <c r="AF31" s="39"/>
      <c r="AG31" s="1"/>
      <c r="AH31" s="1"/>
      <c r="AI31" s="35"/>
      <c r="AJ31" s="1"/>
      <c r="AK31" s="1"/>
      <c r="AL31" s="1"/>
      <c r="AM31" s="1"/>
      <c r="AN31" s="1"/>
      <c r="AO31" s="1"/>
      <c r="AP31" s="1"/>
    </row>
    <row r="32" spans="1:42" ht="16.5" x14ac:dyDescent="0.25">
      <c r="A32" s="1"/>
      <c r="B32" s="31" t="str">
        <f t="shared" si="3"/>
        <v/>
      </c>
      <c r="C32" s="19"/>
      <c r="D32" s="20"/>
      <c r="E32" s="21"/>
      <c r="F32" s="111"/>
      <c r="G32" s="19"/>
      <c r="H32" s="55"/>
      <c r="I32" s="23" t="str">
        <f t="shared" si="4"/>
        <v/>
      </c>
      <c r="J32" s="24" t="str">
        <f t="shared" si="5"/>
        <v/>
      </c>
      <c r="K32" s="24" t="str">
        <f t="shared" si="0"/>
        <v/>
      </c>
      <c r="L32" s="25"/>
      <c r="M32" s="26"/>
      <c r="N32" s="27" t="str">
        <f t="shared" si="1"/>
        <v/>
      </c>
      <c r="O32" s="28" t="str">
        <f t="shared" si="6"/>
        <v/>
      </c>
      <c r="P32" s="29" t="str">
        <f t="shared" si="2"/>
        <v/>
      </c>
      <c r="Q32" s="29" t="str">
        <f t="shared" si="7"/>
        <v>0</v>
      </c>
      <c r="R32" s="30"/>
      <c r="S32" s="96"/>
      <c r="T32" s="96"/>
      <c r="U32" s="101"/>
      <c r="V32" s="101"/>
      <c r="W32" s="106"/>
      <c r="X32" s="106"/>
      <c r="Y32" s="93" t="str">
        <f t="shared" si="8"/>
        <v/>
      </c>
      <c r="Z32" s="31">
        <f t="shared" si="9"/>
        <v>0</v>
      </c>
      <c r="AA32" s="40"/>
      <c r="AB32" s="41"/>
      <c r="AC32" s="1"/>
      <c r="AD32" s="1"/>
      <c r="AE32" s="1"/>
      <c r="AF32" s="39"/>
      <c r="AG32" s="1"/>
      <c r="AH32" s="1"/>
      <c r="AI32" s="35"/>
      <c r="AJ32" s="1"/>
      <c r="AK32" s="1"/>
      <c r="AL32" s="1"/>
      <c r="AM32" s="1"/>
      <c r="AN32" s="1"/>
      <c r="AO32" s="1"/>
      <c r="AP32" s="1"/>
    </row>
    <row r="33" spans="1:42" ht="16.5" x14ac:dyDescent="0.25">
      <c r="A33" s="1"/>
      <c r="B33" s="31" t="str">
        <f t="shared" si="3"/>
        <v/>
      </c>
      <c r="C33" s="19"/>
      <c r="D33" s="20"/>
      <c r="E33" s="21"/>
      <c r="F33" s="111"/>
      <c r="G33" s="19"/>
      <c r="H33" s="55"/>
      <c r="I33" s="23" t="str">
        <f t="shared" si="4"/>
        <v/>
      </c>
      <c r="J33" s="24" t="str">
        <f t="shared" si="5"/>
        <v/>
      </c>
      <c r="K33" s="24" t="str">
        <f t="shared" si="0"/>
        <v/>
      </c>
      <c r="L33" s="25"/>
      <c r="M33" s="26"/>
      <c r="N33" s="27" t="str">
        <f t="shared" si="1"/>
        <v/>
      </c>
      <c r="O33" s="28" t="str">
        <f t="shared" si="6"/>
        <v/>
      </c>
      <c r="P33" s="29" t="str">
        <f t="shared" si="2"/>
        <v/>
      </c>
      <c r="Q33" s="29" t="str">
        <f t="shared" si="7"/>
        <v>0</v>
      </c>
      <c r="R33" s="30"/>
      <c r="S33" s="96"/>
      <c r="T33" s="96"/>
      <c r="U33" s="101"/>
      <c r="V33" s="101"/>
      <c r="W33" s="106"/>
      <c r="X33" s="106"/>
      <c r="Y33" s="93" t="str">
        <f t="shared" si="8"/>
        <v/>
      </c>
      <c r="Z33" s="31">
        <f t="shared" si="9"/>
        <v>0</v>
      </c>
      <c r="AA33" s="40"/>
      <c r="AB33" s="41"/>
      <c r="AC33" s="1"/>
      <c r="AD33" s="1"/>
      <c r="AE33" s="1"/>
      <c r="AF33" s="39"/>
      <c r="AG33" s="1"/>
      <c r="AH33" s="1"/>
      <c r="AI33" s="35"/>
      <c r="AJ33" s="1"/>
      <c r="AK33" s="1"/>
      <c r="AL33" s="1"/>
      <c r="AM33" s="1"/>
      <c r="AN33" s="1"/>
      <c r="AO33" s="1"/>
      <c r="AP33" s="1"/>
    </row>
    <row r="34" spans="1:42" ht="16.5" x14ac:dyDescent="0.25">
      <c r="A34" s="1"/>
      <c r="B34" s="31" t="str">
        <f t="shared" si="3"/>
        <v/>
      </c>
      <c r="C34" s="19"/>
      <c r="D34" s="51"/>
      <c r="E34" s="48"/>
      <c r="F34" s="111"/>
      <c r="G34" s="52"/>
      <c r="H34" s="91"/>
      <c r="I34" s="50" t="str">
        <f t="shared" si="4"/>
        <v/>
      </c>
      <c r="J34" s="24" t="str">
        <f t="shared" si="5"/>
        <v/>
      </c>
      <c r="K34" s="53" t="str">
        <f t="shared" si="0"/>
        <v/>
      </c>
      <c r="L34" s="25"/>
      <c r="M34" s="26"/>
      <c r="N34" s="27" t="str">
        <f t="shared" si="1"/>
        <v/>
      </c>
      <c r="O34" s="28" t="str">
        <f t="shared" si="6"/>
        <v/>
      </c>
      <c r="P34" s="29" t="str">
        <f t="shared" si="2"/>
        <v/>
      </c>
      <c r="Q34" s="29" t="str">
        <f t="shared" si="7"/>
        <v>0</v>
      </c>
      <c r="R34" s="30"/>
      <c r="S34" s="96"/>
      <c r="T34" s="96"/>
      <c r="U34" s="101"/>
      <c r="V34" s="101"/>
      <c r="W34" s="106"/>
      <c r="X34" s="106"/>
      <c r="Y34" s="93" t="str">
        <f t="shared" si="8"/>
        <v/>
      </c>
      <c r="Z34" s="31">
        <f t="shared" si="9"/>
        <v>0</v>
      </c>
      <c r="AA34" s="40"/>
      <c r="AB34" s="54"/>
      <c r="AC34" s="1"/>
      <c r="AD34" s="1"/>
      <c r="AE34" s="1"/>
      <c r="AF34" s="39"/>
      <c r="AG34" s="1"/>
      <c r="AH34" s="1"/>
      <c r="AI34" s="35"/>
      <c r="AJ34" s="1"/>
      <c r="AK34" s="1"/>
      <c r="AL34" s="1"/>
      <c r="AM34" s="1"/>
      <c r="AN34" s="1"/>
      <c r="AO34" s="1"/>
      <c r="AP34" s="1"/>
    </row>
    <row r="35" spans="1:42" ht="16.5" x14ac:dyDescent="0.25">
      <c r="A35" s="1"/>
      <c r="B35" s="31" t="str">
        <f t="shared" si="3"/>
        <v/>
      </c>
      <c r="C35" s="19"/>
      <c r="D35" s="51"/>
      <c r="E35" s="48"/>
      <c r="F35" s="111"/>
      <c r="G35" s="52"/>
      <c r="H35" s="91"/>
      <c r="I35" s="50" t="str">
        <f t="shared" si="4"/>
        <v/>
      </c>
      <c r="J35" s="24" t="str">
        <f t="shared" si="5"/>
        <v/>
      </c>
      <c r="K35" s="53" t="str">
        <f t="shared" si="0"/>
        <v/>
      </c>
      <c r="L35" s="25"/>
      <c r="M35" s="26"/>
      <c r="N35" s="27" t="str">
        <f t="shared" si="1"/>
        <v/>
      </c>
      <c r="O35" s="28" t="str">
        <f t="shared" si="6"/>
        <v/>
      </c>
      <c r="P35" s="29" t="str">
        <f t="shared" si="2"/>
        <v/>
      </c>
      <c r="Q35" s="29" t="str">
        <f t="shared" si="7"/>
        <v>0</v>
      </c>
      <c r="R35" s="30"/>
      <c r="S35" s="96"/>
      <c r="T35" s="96"/>
      <c r="U35" s="101"/>
      <c r="V35" s="101"/>
      <c r="W35" s="106"/>
      <c r="X35" s="106"/>
      <c r="Y35" s="93" t="str">
        <f t="shared" si="8"/>
        <v/>
      </c>
      <c r="Z35" s="31">
        <f t="shared" si="9"/>
        <v>0</v>
      </c>
      <c r="AA35" s="40"/>
      <c r="AB35" s="54"/>
      <c r="AC35" s="1"/>
      <c r="AD35" s="1"/>
      <c r="AE35" s="1"/>
      <c r="AF35" s="39"/>
      <c r="AG35" s="1"/>
      <c r="AH35" s="1"/>
      <c r="AI35" s="35"/>
      <c r="AJ35" s="1"/>
      <c r="AK35" s="1"/>
      <c r="AL35" s="1"/>
      <c r="AM35" s="1"/>
      <c r="AN35" s="1"/>
      <c r="AO35" s="1"/>
      <c r="AP35" s="1"/>
    </row>
    <row r="36" spans="1:42" ht="16.5" x14ac:dyDescent="0.25">
      <c r="A36" s="1"/>
      <c r="B36" s="31" t="str">
        <f t="shared" ref="B36:B67" si="10">IF(ISBLANK(R35),"",(B35-P35-AA35+Q35+Z35))</f>
        <v/>
      </c>
      <c r="C36" s="19"/>
      <c r="D36" s="51"/>
      <c r="E36" s="48"/>
      <c r="F36" s="111"/>
      <c r="G36" s="52"/>
      <c r="H36" s="91"/>
      <c r="I36" s="50" t="str">
        <f t="shared" si="4"/>
        <v/>
      </c>
      <c r="J36" s="24" t="str">
        <f t="shared" si="5"/>
        <v/>
      </c>
      <c r="K36" s="53" t="str">
        <f t="shared" si="0"/>
        <v/>
      </c>
      <c r="L36" s="25"/>
      <c r="M36" s="26"/>
      <c r="N36" s="27" t="str">
        <f t="shared" si="1"/>
        <v/>
      </c>
      <c r="O36" s="28" t="str">
        <f t="shared" si="6"/>
        <v/>
      </c>
      <c r="P36" s="29" t="str">
        <f t="shared" si="2"/>
        <v/>
      </c>
      <c r="Q36" s="29" t="str">
        <f t="shared" si="7"/>
        <v>0</v>
      </c>
      <c r="R36" s="30"/>
      <c r="S36" s="96"/>
      <c r="T36" s="96"/>
      <c r="U36" s="101"/>
      <c r="V36" s="101"/>
      <c r="W36" s="106"/>
      <c r="X36" s="106"/>
      <c r="Y36" s="93" t="str">
        <f t="shared" si="8"/>
        <v/>
      </c>
      <c r="Z36" s="31">
        <f t="shared" si="9"/>
        <v>0</v>
      </c>
      <c r="AA36" s="40"/>
      <c r="AB36" s="54"/>
      <c r="AC36" s="1"/>
      <c r="AD36" s="1"/>
      <c r="AE36" s="1"/>
      <c r="AF36" s="39"/>
      <c r="AG36" s="1"/>
      <c r="AH36" s="1"/>
      <c r="AI36" s="35"/>
      <c r="AJ36" s="1"/>
      <c r="AK36" s="1"/>
      <c r="AL36" s="1"/>
      <c r="AM36" s="1"/>
      <c r="AN36" s="1"/>
      <c r="AO36" s="1"/>
      <c r="AP36" s="1"/>
    </row>
    <row r="37" spans="1:42" ht="16.5" x14ac:dyDescent="0.25">
      <c r="A37" s="1"/>
      <c r="B37" s="31" t="str">
        <f t="shared" si="10"/>
        <v/>
      </c>
      <c r="C37" s="19"/>
      <c r="D37" s="51"/>
      <c r="E37" s="48"/>
      <c r="F37" s="111"/>
      <c r="G37" s="52"/>
      <c r="H37" s="91"/>
      <c r="I37" s="23" t="str">
        <f t="shared" si="4"/>
        <v/>
      </c>
      <c r="J37" s="24" t="str">
        <f t="shared" si="5"/>
        <v/>
      </c>
      <c r="K37" s="24" t="str">
        <f t="shared" si="0"/>
        <v/>
      </c>
      <c r="L37" s="25"/>
      <c r="M37" s="26"/>
      <c r="N37" s="27" t="str">
        <f t="shared" si="1"/>
        <v/>
      </c>
      <c r="O37" s="28" t="str">
        <f t="shared" si="6"/>
        <v/>
      </c>
      <c r="P37" s="29" t="str">
        <f t="shared" si="2"/>
        <v/>
      </c>
      <c r="Q37" s="29" t="str">
        <f t="shared" si="7"/>
        <v>0</v>
      </c>
      <c r="R37" s="30"/>
      <c r="S37" s="96"/>
      <c r="T37" s="96"/>
      <c r="U37" s="101"/>
      <c r="V37" s="101"/>
      <c r="W37" s="106"/>
      <c r="X37" s="106"/>
      <c r="Y37" s="93" t="str">
        <f t="shared" si="8"/>
        <v/>
      </c>
      <c r="Z37" s="31">
        <f t="shared" si="9"/>
        <v>0</v>
      </c>
      <c r="AA37" s="40"/>
      <c r="AB37" s="54"/>
      <c r="AC37" s="1"/>
      <c r="AD37" s="1"/>
      <c r="AE37" s="1"/>
      <c r="AF37" s="39"/>
      <c r="AG37" s="1"/>
      <c r="AH37" s="1"/>
      <c r="AI37" s="35"/>
      <c r="AJ37" s="1"/>
      <c r="AK37" s="1"/>
      <c r="AL37" s="1"/>
      <c r="AM37" s="1"/>
      <c r="AN37" s="1"/>
      <c r="AO37" s="1"/>
      <c r="AP37" s="1"/>
    </row>
    <row r="38" spans="1:42" ht="16.5" x14ac:dyDescent="0.25">
      <c r="A38" s="1"/>
      <c r="B38" s="31" t="str">
        <f t="shared" si="10"/>
        <v/>
      </c>
      <c r="C38" s="19"/>
      <c r="D38" s="51"/>
      <c r="E38" s="48"/>
      <c r="F38" s="111"/>
      <c r="G38" s="52"/>
      <c r="H38" s="91"/>
      <c r="I38" s="50" t="str">
        <f t="shared" si="4"/>
        <v/>
      </c>
      <c r="J38" s="24" t="str">
        <f t="shared" si="5"/>
        <v/>
      </c>
      <c r="K38" s="53" t="str">
        <f t="shared" si="0"/>
        <v/>
      </c>
      <c r="L38" s="25"/>
      <c r="M38" s="26"/>
      <c r="N38" s="27" t="str">
        <f t="shared" si="1"/>
        <v/>
      </c>
      <c r="O38" s="28" t="str">
        <f t="shared" si="6"/>
        <v/>
      </c>
      <c r="P38" s="29" t="str">
        <f t="shared" si="2"/>
        <v/>
      </c>
      <c r="Q38" s="29" t="str">
        <f t="shared" si="7"/>
        <v>0</v>
      </c>
      <c r="R38" s="30"/>
      <c r="S38" s="96"/>
      <c r="T38" s="96"/>
      <c r="U38" s="101"/>
      <c r="V38" s="101"/>
      <c r="W38" s="106"/>
      <c r="X38" s="106"/>
      <c r="Y38" s="93" t="str">
        <f t="shared" si="8"/>
        <v/>
      </c>
      <c r="Z38" s="31">
        <f t="shared" si="9"/>
        <v>0</v>
      </c>
      <c r="AA38" s="40"/>
      <c r="AB38" s="54"/>
      <c r="AC38" s="1"/>
      <c r="AD38" s="1"/>
      <c r="AE38" s="1"/>
      <c r="AF38" s="39"/>
      <c r="AG38" s="1"/>
      <c r="AH38" s="1"/>
      <c r="AI38" s="35"/>
      <c r="AJ38" s="1"/>
      <c r="AK38" s="1"/>
      <c r="AL38" s="1"/>
      <c r="AM38" s="1"/>
      <c r="AN38" s="1"/>
      <c r="AO38" s="1"/>
      <c r="AP38" s="1"/>
    </row>
    <row r="39" spans="1:42" ht="16.5" x14ac:dyDescent="0.25">
      <c r="A39" s="1"/>
      <c r="B39" s="31" t="str">
        <f t="shared" si="10"/>
        <v/>
      </c>
      <c r="C39" s="19"/>
      <c r="D39" s="51"/>
      <c r="E39" s="48"/>
      <c r="F39" s="111"/>
      <c r="G39" s="52"/>
      <c r="H39" s="91"/>
      <c r="I39" s="50" t="str">
        <f t="shared" si="4"/>
        <v/>
      </c>
      <c r="J39" s="24" t="str">
        <f t="shared" si="5"/>
        <v/>
      </c>
      <c r="K39" s="53" t="str">
        <f t="shared" si="0"/>
        <v/>
      </c>
      <c r="L39" s="25"/>
      <c r="M39" s="26"/>
      <c r="N39" s="27" t="str">
        <f t="shared" si="1"/>
        <v/>
      </c>
      <c r="O39" s="28" t="str">
        <f t="shared" si="6"/>
        <v/>
      </c>
      <c r="P39" s="29" t="str">
        <f t="shared" si="2"/>
        <v/>
      </c>
      <c r="Q39" s="29" t="str">
        <f t="shared" si="7"/>
        <v>0</v>
      </c>
      <c r="R39" s="30"/>
      <c r="S39" s="96"/>
      <c r="T39" s="96"/>
      <c r="U39" s="101"/>
      <c r="V39" s="101"/>
      <c r="W39" s="106"/>
      <c r="X39" s="106"/>
      <c r="Y39" s="93" t="str">
        <f t="shared" si="8"/>
        <v/>
      </c>
      <c r="Z39" s="31">
        <f t="shared" si="9"/>
        <v>0</v>
      </c>
      <c r="AA39" s="40"/>
      <c r="AB39" s="54"/>
      <c r="AC39" s="1"/>
      <c r="AD39" s="1"/>
      <c r="AE39" s="1"/>
      <c r="AF39" s="39"/>
      <c r="AG39" s="1"/>
      <c r="AH39" s="1"/>
      <c r="AI39" s="35"/>
      <c r="AJ39" s="1"/>
      <c r="AK39" s="1"/>
      <c r="AL39" s="1"/>
      <c r="AM39" s="1"/>
      <c r="AN39" s="1"/>
      <c r="AO39" s="1"/>
      <c r="AP39" s="1"/>
    </row>
    <row r="40" spans="1:42" ht="16.5" x14ac:dyDescent="0.25">
      <c r="A40" s="1"/>
      <c r="B40" s="31" t="str">
        <f t="shared" si="10"/>
        <v/>
      </c>
      <c r="C40" s="19"/>
      <c r="D40" s="51"/>
      <c r="E40" s="48"/>
      <c r="F40" s="111"/>
      <c r="G40" s="52"/>
      <c r="H40" s="91"/>
      <c r="I40" s="50" t="str">
        <f t="shared" si="4"/>
        <v/>
      </c>
      <c r="J40" s="24" t="str">
        <f t="shared" si="5"/>
        <v/>
      </c>
      <c r="K40" s="53" t="str">
        <f t="shared" si="0"/>
        <v/>
      </c>
      <c r="L40" s="25"/>
      <c r="M40" s="26"/>
      <c r="N40" s="27" t="str">
        <f t="shared" si="1"/>
        <v/>
      </c>
      <c r="O40" s="28" t="str">
        <f t="shared" si="6"/>
        <v/>
      </c>
      <c r="P40" s="29" t="str">
        <f t="shared" si="2"/>
        <v/>
      </c>
      <c r="Q40" s="29" t="str">
        <f t="shared" si="7"/>
        <v>0</v>
      </c>
      <c r="R40" s="30"/>
      <c r="S40" s="96"/>
      <c r="T40" s="96"/>
      <c r="U40" s="101"/>
      <c r="V40" s="101"/>
      <c r="W40" s="106"/>
      <c r="X40" s="106"/>
      <c r="Y40" s="93" t="str">
        <f t="shared" si="8"/>
        <v/>
      </c>
      <c r="Z40" s="31">
        <f t="shared" si="9"/>
        <v>0</v>
      </c>
      <c r="AA40" s="40"/>
      <c r="AB40" s="54"/>
      <c r="AC40" s="1"/>
      <c r="AD40" s="1"/>
      <c r="AE40" s="1"/>
      <c r="AF40" s="39"/>
      <c r="AG40" s="1"/>
      <c r="AH40" s="1"/>
      <c r="AI40" s="35"/>
      <c r="AJ40" s="1"/>
      <c r="AK40" s="1"/>
      <c r="AL40" s="1"/>
      <c r="AM40" s="1"/>
      <c r="AN40" s="1"/>
      <c r="AO40" s="1"/>
      <c r="AP40" s="1"/>
    </row>
    <row r="41" spans="1:42" ht="16.5" x14ac:dyDescent="0.25">
      <c r="A41" s="1"/>
      <c r="B41" s="31" t="str">
        <f t="shared" si="10"/>
        <v/>
      </c>
      <c r="C41" s="19"/>
      <c r="D41" s="51"/>
      <c r="E41" s="48"/>
      <c r="F41" s="111"/>
      <c r="G41" s="52"/>
      <c r="H41" s="91"/>
      <c r="I41" s="50" t="str">
        <f t="shared" si="4"/>
        <v/>
      </c>
      <c r="J41" s="24" t="str">
        <f t="shared" si="5"/>
        <v/>
      </c>
      <c r="K41" s="53" t="str">
        <f t="shared" si="0"/>
        <v/>
      </c>
      <c r="L41" s="25"/>
      <c r="M41" s="26"/>
      <c r="N41" s="27" t="str">
        <f t="shared" si="1"/>
        <v/>
      </c>
      <c r="O41" s="28" t="str">
        <f t="shared" si="6"/>
        <v/>
      </c>
      <c r="P41" s="29" t="str">
        <f t="shared" si="2"/>
        <v/>
      </c>
      <c r="Q41" s="29" t="str">
        <f t="shared" si="7"/>
        <v>0</v>
      </c>
      <c r="R41" s="30"/>
      <c r="S41" s="96"/>
      <c r="T41" s="96"/>
      <c r="U41" s="101"/>
      <c r="V41" s="101"/>
      <c r="W41" s="106"/>
      <c r="X41" s="106"/>
      <c r="Y41" s="93" t="str">
        <f t="shared" si="8"/>
        <v/>
      </c>
      <c r="Z41" s="31">
        <f t="shared" si="9"/>
        <v>0</v>
      </c>
      <c r="AA41" s="40"/>
      <c r="AB41" s="54"/>
      <c r="AC41" s="1"/>
      <c r="AD41" s="1"/>
      <c r="AE41" s="1"/>
      <c r="AF41" s="39"/>
      <c r="AG41" s="1"/>
      <c r="AH41" s="1"/>
      <c r="AI41" s="35"/>
      <c r="AJ41" s="1"/>
      <c r="AK41" s="1"/>
      <c r="AL41" s="1"/>
      <c r="AM41" s="1"/>
      <c r="AN41" s="1"/>
      <c r="AO41" s="1"/>
      <c r="AP41" s="1"/>
    </row>
    <row r="42" spans="1:42" ht="16.5" x14ac:dyDescent="0.25">
      <c r="A42" s="1"/>
      <c r="B42" s="31" t="str">
        <f t="shared" si="10"/>
        <v/>
      </c>
      <c r="C42" s="19"/>
      <c r="D42" s="51"/>
      <c r="E42" s="48"/>
      <c r="F42" s="111"/>
      <c r="G42" s="52"/>
      <c r="H42" s="91"/>
      <c r="I42" s="50" t="str">
        <f t="shared" si="4"/>
        <v/>
      </c>
      <c r="J42" s="24" t="str">
        <f t="shared" si="5"/>
        <v/>
      </c>
      <c r="K42" s="53" t="str">
        <f t="shared" si="0"/>
        <v/>
      </c>
      <c r="L42" s="25"/>
      <c r="M42" s="26"/>
      <c r="N42" s="27" t="str">
        <f t="shared" si="1"/>
        <v/>
      </c>
      <c r="O42" s="28" t="str">
        <f t="shared" si="6"/>
        <v/>
      </c>
      <c r="P42" s="29" t="str">
        <f t="shared" si="2"/>
        <v/>
      </c>
      <c r="Q42" s="29" t="str">
        <f t="shared" si="7"/>
        <v>0</v>
      </c>
      <c r="R42" s="30"/>
      <c r="S42" s="96"/>
      <c r="T42" s="96"/>
      <c r="U42" s="101"/>
      <c r="V42" s="101"/>
      <c r="W42" s="106"/>
      <c r="X42" s="106"/>
      <c r="Y42" s="93" t="str">
        <f t="shared" si="8"/>
        <v/>
      </c>
      <c r="Z42" s="31">
        <f t="shared" si="9"/>
        <v>0</v>
      </c>
      <c r="AA42" s="40"/>
      <c r="AB42" s="54"/>
      <c r="AC42" s="1"/>
      <c r="AD42" s="1"/>
      <c r="AE42" s="1"/>
      <c r="AF42" s="39"/>
      <c r="AG42" s="1"/>
      <c r="AH42" s="1"/>
      <c r="AI42" s="35"/>
      <c r="AJ42" s="1"/>
      <c r="AK42" s="1"/>
      <c r="AL42" s="1"/>
      <c r="AM42" s="1"/>
      <c r="AN42" s="1"/>
      <c r="AO42" s="1"/>
      <c r="AP42" s="1"/>
    </row>
    <row r="43" spans="1:42" ht="16.5" x14ac:dyDescent="0.25">
      <c r="A43" s="1"/>
      <c r="B43" s="31" t="str">
        <f t="shared" si="10"/>
        <v/>
      </c>
      <c r="C43" s="19"/>
      <c r="D43" s="51"/>
      <c r="E43" s="48"/>
      <c r="F43" s="111"/>
      <c r="G43" s="52"/>
      <c r="H43" s="91"/>
      <c r="I43" s="50" t="str">
        <f t="shared" si="4"/>
        <v/>
      </c>
      <c r="J43" s="24" t="str">
        <f t="shared" si="5"/>
        <v/>
      </c>
      <c r="K43" s="53" t="str">
        <f t="shared" si="0"/>
        <v/>
      </c>
      <c r="L43" s="25"/>
      <c r="M43" s="26"/>
      <c r="N43" s="27" t="str">
        <f t="shared" si="1"/>
        <v/>
      </c>
      <c r="O43" s="28" t="str">
        <f t="shared" si="6"/>
        <v/>
      </c>
      <c r="P43" s="29" t="str">
        <f t="shared" si="2"/>
        <v/>
      </c>
      <c r="Q43" s="29" t="str">
        <f t="shared" si="7"/>
        <v>0</v>
      </c>
      <c r="R43" s="30"/>
      <c r="S43" s="96"/>
      <c r="T43" s="96"/>
      <c r="U43" s="101"/>
      <c r="V43" s="101"/>
      <c r="W43" s="106"/>
      <c r="X43" s="106"/>
      <c r="Y43" s="93" t="str">
        <f t="shared" si="8"/>
        <v/>
      </c>
      <c r="Z43" s="31">
        <f t="shared" si="9"/>
        <v>0</v>
      </c>
      <c r="AA43" s="40"/>
      <c r="AB43" s="41"/>
      <c r="AC43" s="1"/>
      <c r="AD43" s="1"/>
      <c r="AE43" s="1"/>
      <c r="AF43" s="39"/>
      <c r="AG43" s="1"/>
      <c r="AH43" s="1"/>
      <c r="AI43" s="35"/>
      <c r="AJ43" s="1"/>
      <c r="AK43" s="1"/>
      <c r="AL43" s="1"/>
      <c r="AM43" s="1"/>
      <c r="AN43" s="1"/>
      <c r="AO43" s="1"/>
      <c r="AP43" s="1"/>
    </row>
    <row r="44" spans="1:42" ht="16.5" x14ac:dyDescent="0.25">
      <c r="A44" s="1"/>
      <c r="B44" s="31" t="str">
        <f t="shared" si="10"/>
        <v/>
      </c>
      <c r="C44" s="19"/>
      <c r="D44" s="51"/>
      <c r="E44" s="48"/>
      <c r="F44" s="111"/>
      <c r="G44" s="52"/>
      <c r="H44" s="91"/>
      <c r="I44" s="50" t="str">
        <f t="shared" si="4"/>
        <v/>
      </c>
      <c r="J44" s="24" t="str">
        <f t="shared" si="5"/>
        <v/>
      </c>
      <c r="K44" s="53" t="str">
        <f t="shared" si="0"/>
        <v/>
      </c>
      <c r="L44" s="25"/>
      <c r="M44" s="26"/>
      <c r="N44" s="27" t="str">
        <f t="shared" si="1"/>
        <v/>
      </c>
      <c r="O44" s="28" t="str">
        <f t="shared" si="6"/>
        <v/>
      </c>
      <c r="P44" s="29" t="str">
        <f t="shared" si="2"/>
        <v/>
      </c>
      <c r="Q44" s="29" t="str">
        <f t="shared" si="7"/>
        <v>0</v>
      </c>
      <c r="R44" s="30"/>
      <c r="S44" s="96"/>
      <c r="T44" s="96"/>
      <c r="U44" s="101"/>
      <c r="V44" s="101"/>
      <c r="W44" s="106"/>
      <c r="X44" s="106"/>
      <c r="Y44" s="93" t="str">
        <f t="shared" si="8"/>
        <v/>
      </c>
      <c r="Z44" s="31">
        <f t="shared" si="9"/>
        <v>0</v>
      </c>
      <c r="AA44" s="40"/>
      <c r="AB44" s="54"/>
      <c r="AC44" s="1"/>
      <c r="AD44" s="1"/>
      <c r="AE44" s="1"/>
      <c r="AF44" s="39"/>
      <c r="AG44" s="1"/>
      <c r="AH44" s="1"/>
      <c r="AI44" s="35"/>
      <c r="AJ44" s="1"/>
      <c r="AK44" s="1"/>
      <c r="AL44" s="1"/>
      <c r="AM44" s="1"/>
      <c r="AN44" s="1"/>
      <c r="AO44" s="1"/>
      <c r="AP44" s="1"/>
    </row>
    <row r="45" spans="1:42" ht="16.5" x14ac:dyDescent="0.25">
      <c r="A45" s="1"/>
      <c r="B45" s="31" t="str">
        <f t="shared" si="10"/>
        <v/>
      </c>
      <c r="C45" s="19"/>
      <c r="D45" s="51"/>
      <c r="E45" s="48"/>
      <c r="F45" s="111"/>
      <c r="G45" s="52"/>
      <c r="H45" s="91"/>
      <c r="I45" s="50" t="str">
        <f t="shared" si="4"/>
        <v/>
      </c>
      <c r="J45" s="24" t="str">
        <f t="shared" si="5"/>
        <v/>
      </c>
      <c r="K45" s="53" t="str">
        <f t="shared" si="0"/>
        <v/>
      </c>
      <c r="L45" s="25"/>
      <c r="M45" s="26"/>
      <c r="N45" s="27" t="str">
        <f t="shared" si="1"/>
        <v/>
      </c>
      <c r="O45" s="28" t="str">
        <f t="shared" si="6"/>
        <v/>
      </c>
      <c r="P45" s="29" t="str">
        <f t="shared" si="2"/>
        <v/>
      </c>
      <c r="Q45" s="29" t="str">
        <f t="shared" si="7"/>
        <v>0</v>
      </c>
      <c r="R45" s="30"/>
      <c r="S45" s="96"/>
      <c r="T45" s="96"/>
      <c r="U45" s="101"/>
      <c r="V45" s="101"/>
      <c r="W45" s="106"/>
      <c r="X45" s="106"/>
      <c r="Y45" s="93" t="str">
        <f t="shared" si="8"/>
        <v/>
      </c>
      <c r="Z45" s="31">
        <f t="shared" si="9"/>
        <v>0</v>
      </c>
      <c r="AA45" s="40"/>
      <c r="AB45" s="54"/>
      <c r="AC45" s="1"/>
      <c r="AD45" s="1"/>
      <c r="AE45" s="1"/>
      <c r="AF45" s="39"/>
      <c r="AG45" s="1"/>
      <c r="AH45" s="1"/>
      <c r="AI45" s="35"/>
      <c r="AJ45" s="1"/>
      <c r="AK45" s="1"/>
      <c r="AL45" s="1"/>
      <c r="AM45" s="1"/>
      <c r="AN45" s="1"/>
      <c r="AO45" s="1"/>
      <c r="AP45" s="1"/>
    </row>
    <row r="46" spans="1:42" ht="16.5" x14ac:dyDescent="0.25">
      <c r="A46" s="1"/>
      <c r="B46" s="31" t="str">
        <f t="shared" si="10"/>
        <v/>
      </c>
      <c r="C46" s="19"/>
      <c r="D46" s="51"/>
      <c r="E46" s="48"/>
      <c r="F46" s="111"/>
      <c r="G46" s="52"/>
      <c r="H46" s="91"/>
      <c r="I46" s="50" t="str">
        <f t="shared" si="4"/>
        <v/>
      </c>
      <c r="J46" s="24" t="str">
        <f t="shared" si="5"/>
        <v/>
      </c>
      <c r="K46" s="53" t="str">
        <f t="shared" si="0"/>
        <v/>
      </c>
      <c r="L46" s="55"/>
      <c r="M46" s="26"/>
      <c r="N46" s="27" t="str">
        <f t="shared" si="1"/>
        <v/>
      </c>
      <c r="O46" s="28" t="str">
        <f t="shared" si="6"/>
        <v/>
      </c>
      <c r="P46" s="29" t="str">
        <f t="shared" si="2"/>
        <v/>
      </c>
      <c r="Q46" s="29" t="str">
        <f t="shared" si="7"/>
        <v>0</v>
      </c>
      <c r="R46" s="30"/>
      <c r="S46" s="96"/>
      <c r="T46" s="96"/>
      <c r="U46" s="101"/>
      <c r="V46" s="101"/>
      <c r="W46" s="106"/>
      <c r="X46" s="106"/>
      <c r="Y46" s="93" t="str">
        <f t="shared" si="8"/>
        <v/>
      </c>
      <c r="Z46" s="31">
        <f t="shared" si="9"/>
        <v>0</v>
      </c>
      <c r="AA46" s="40"/>
      <c r="AB46" s="41"/>
      <c r="AC46" s="1"/>
      <c r="AD46" s="1"/>
      <c r="AE46" s="1"/>
      <c r="AF46" s="39"/>
      <c r="AG46" s="1"/>
      <c r="AH46" s="1"/>
      <c r="AI46" s="35"/>
      <c r="AJ46" s="1"/>
      <c r="AK46" s="1"/>
      <c r="AL46" s="1"/>
      <c r="AM46" s="1"/>
      <c r="AN46" s="1"/>
      <c r="AO46" s="1"/>
      <c r="AP46" s="1"/>
    </row>
    <row r="47" spans="1:42" ht="16.5" x14ac:dyDescent="0.25">
      <c r="A47" s="1"/>
      <c r="B47" s="31" t="str">
        <f t="shared" si="10"/>
        <v/>
      </c>
      <c r="C47" s="19"/>
      <c r="D47" s="51"/>
      <c r="E47" s="48"/>
      <c r="F47" s="111"/>
      <c r="G47" s="52"/>
      <c r="H47" s="91"/>
      <c r="I47" s="50" t="str">
        <f t="shared" si="4"/>
        <v/>
      </c>
      <c r="J47" s="24" t="str">
        <f t="shared" si="5"/>
        <v/>
      </c>
      <c r="K47" s="53" t="str">
        <f t="shared" si="0"/>
        <v/>
      </c>
      <c r="L47" s="25"/>
      <c r="M47" s="26"/>
      <c r="N47" s="27" t="str">
        <f t="shared" si="1"/>
        <v/>
      </c>
      <c r="O47" s="28" t="str">
        <f t="shared" si="6"/>
        <v/>
      </c>
      <c r="P47" s="29" t="str">
        <f t="shared" si="2"/>
        <v/>
      </c>
      <c r="Q47" s="29" t="str">
        <f t="shared" si="7"/>
        <v>0</v>
      </c>
      <c r="R47" s="30"/>
      <c r="S47" s="96"/>
      <c r="T47" s="96"/>
      <c r="U47" s="101"/>
      <c r="V47" s="101"/>
      <c r="W47" s="106"/>
      <c r="X47" s="106"/>
      <c r="Y47" s="93" t="str">
        <f t="shared" si="8"/>
        <v/>
      </c>
      <c r="Z47" s="31">
        <f t="shared" si="9"/>
        <v>0</v>
      </c>
      <c r="AA47" s="40"/>
      <c r="AB47" s="54"/>
      <c r="AC47" s="1"/>
      <c r="AD47" s="1"/>
      <c r="AE47" s="1"/>
      <c r="AF47" s="39"/>
      <c r="AG47" s="1"/>
      <c r="AH47" s="1"/>
      <c r="AI47" s="35"/>
      <c r="AJ47" s="1"/>
      <c r="AK47" s="1"/>
      <c r="AL47" s="1"/>
      <c r="AM47" s="1"/>
      <c r="AN47" s="1"/>
      <c r="AO47" s="1"/>
      <c r="AP47" s="1"/>
    </row>
    <row r="48" spans="1:42" ht="16.5" x14ac:dyDescent="0.25">
      <c r="A48" s="1"/>
      <c r="B48" s="31" t="str">
        <f t="shared" si="10"/>
        <v/>
      </c>
      <c r="C48" s="19"/>
      <c r="D48" s="51"/>
      <c r="E48" s="48"/>
      <c r="F48" s="111"/>
      <c r="G48" s="52"/>
      <c r="H48" s="91"/>
      <c r="I48" s="50" t="str">
        <f t="shared" si="4"/>
        <v/>
      </c>
      <c r="J48" s="24" t="str">
        <f t="shared" si="5"/>
        <v/>
      </c>
      <c r="K48" s="53" t="str">
        <f t="shared" si="0"/>
        <v/>
      </c>
      <c r="L48" s="55"/>
      <c r="M48" s="26"/>
      <c r="N48" s="27" t="str">
        <f t="shared" si="1"/>
        <v/>
      </c>
      <c r="O48" s="28" t="str">
        <f t="shared" si="6"/>
        <v/>
      </c>
      <c r="P48" s="29" t="str">
        <f t="shared" si="2"/>
        <v/>
      </c>
      <c r="Q48" s="29" t="str">
        <f t="shared" si="7"/>
        <v>0</v>
      </c>
      <c r="R48" s="30"/>
      <c r="S48" s="96"/>
      <c r="T48" s="96"/>
      <c r="U48" s="101"/>
      <c r="V48" s="101"/>
      <c r="W48" s="106"/>
      <c r="X48" s="106"/>
      <c r="Y48" s="93" t="str">
        <f t="shared" si="8"/>
        <v/>
      </c>
      <c r="Z48" s="31">
        <f t="shared" si="9"/>
        <v>0</v>
      </c>
      <c r="AA48" s="40"/>
      <c r="AB48" s="54"/>
      <c r="AC48" s="1"/>
      <c r="AD48" s="1"/>
      <c r="AE48" s="1"/>
      <c r="AF48" s="39"/>
      <c r="AG48" s="1"/>
      <c r="AH48" s="1"/>
      <c r="AI48" s="35"/>
      <c r="AJ48" s="1"/>
      <c r="AK48" s="1"/>
      <c r="AL48" s="1"/>
      <c r="AM48" s="1"/>
      <c r="AN48" s="1"/>
      <c r="AO48" s="1"/>
      <c r="AP48" s="1"/>
    </row>
    <row r="49" spans="1:42" ht="16.5" x14ac:dyDescent="0.25">
      <c r="A49" s="1"/>
      <c r="B49" s="31" t="str">
        <f t="shared" si="10"/>
        <v/>
      </c>
      <c r="C49" s="19"/>
      <c r="D49" s="51"/>
      <c r="E49" s="48"/>
      <c r="F49" s="111"/>
      <c r="G49" s="52"/>
      <c r="H49" s="91"/>
      <c r="I49" s="50" t="str">
        <f t="shared" si="4"/>
        <v/>
      </c>
      <c r="J49" s="24" t="str">
        <f t="shared" si="5"/>
        <v/>
      </c>
      <c r="K49" s="53" t="str">
        <f t="shared" si="0"/>
        <v/>
      </c>
      <c r="L49" s="25"/>
      <c r="M49" s="26"/>
      <c r="N49" s="27" t="str">
        <f t="shared" si="1"/>
        <v/>
      </c>
      <c r="O49" s="28" t="str">
        <f t="shared" si="6"/>
        <v/>
      </c>
      <c r="P49" s="29" t="str">
        <f t="shared" si="2"/>
        <v/>
      </c>
      <c r="Q49" s="29" t="str">
        <f t="shared" si="7"/>
        <v>0</v>
      </c>
      <c r="R49" s="30"/>
      <c r="S49" s="96"/>
      <c r="T49" s="96"/>
      <c r="U49" s="101"/>
      <c r="V49" s="101"/>
      <c r="W49" s="106"/>
      <c r="X49" s="106"/>
      <c r="Y49" s="93" t="str">
        <f t="shared" si="8"/>
        <v/>
      </c>
      <c r="Z49" s="31">
        <f t="shared" si="9"/>
        <v>0</v>
      </c>
      <c r="AA49" s="40"/>
      <c r="AB49" s="54"/>
      <c r="AC49" s="1"/>
      <c r="AD49" s="1"/>
      <c r="AE49" s="1"/>
      <c r="AF49" s="39"/>
      <c r="AG49" s="1"/>
      <c r="AH49" s="1"/>
      <c r="AI49" s="35"/>
      <c r="AJ49" s="1"/>
      <c r="AK49" s="1"/>
      <c r="AL49" s="1"/>
      <c r="AM49" s="1"/>
      <c r="AN49" s="1"/>
      <c r="AO49" s="1"/>
      <c r="AP49" s="1"/>
    </row>
    <row r="50" spans="1:42" ht="16.5" x14ac:dyDescent="0.25">
      <c r="A50" s="1"/>
      <c r="B50" s="31" t="str">
        <f t="shared" si="10"/>
        <v/>
      </c>
      <c r="C50" s="19"/>
      <c r="D50" s="51"/>
      <c r="E50" s="48"/>
      <c r="F50" s="111"/>
      <c r="G50" s="52"/>
      <c r="H50" s="91"/>
      <c r="I50" s="50" t="str">
        <f t="shared" si="4"/>
        <v/>
      </c>
      <c r="J50" s="24" t="str">
        <f t="shared" si="5"/>
        <v/>
      </c>
      <c r="K50" s="53" t="str">
        <f t="shared" si="0"/>
        <v/>
      </c>
      <c r="L50" s="25"/>
      <c r="M50" s="26"/>
      <c r="N50" s="27" t="str">
        <f t="shared" si="1"/>
        <v/>
      </c>
      <c r="O50" s="28" t="str">
        <f t="shared" si="6"/>
        <v/>
      </c>
      <c r="P50" s="29" t="str">
        <f t="shared" si="2"/>
        <v/>
      </c>
      <c r="Q50" s="29" t="str">
        <f t="shared" si="7"/>
        <v>0</v>
      </c>
      <c r="R50" s="30"/>
      <c r="S50" s="96"/>
      <c r="T50" s="96"/>
      <c r="U50" s="101"/>
      <c r="V50" s="101"/>
      <c r="W50" s="106"/>
      <c r="X50" s="106"/>
      <c r="Y50" s="93" t="str">
        <f t="shared" si="8"/>
        <v/>
      </c>
      <c r="Z50" s="31">
        <f t="shared" si="9"/>
        <v>0</v>
      </c>
      <c r="AA50" s="40"/>
      <c r="AB50" s="54"/>
      <c r="AC50" s="1"/>
      <c r="AD50" s="1"/>
      <c r="AE50" s="1"/>
      <c r="AF50" s="39"/>
      <c r="AG50" s="1"/>
      <c r="AH50" s="1"/>
      <c r="AI50" s="35"/>
      <c r="AJ50" s="1"/>
      <c r="AK50" s="1"/>
      <c r="AL50" s="1"/>
      <c r="AM50" s="1"/>
      <c r="AN50" s="1"/>
      <c r="AO50" s="1"/>
      <c r="AP50" s="1"/>
    </row>
    <row r="51" spans="1:42" ht="16.5" x14ac:dyDescent="0.25">
      <c r="A51" s="1"/>
      <c r="B51" s="31" t="str">
        <f t="shared" si="10"/>
        <v/>
      </c>
      <c r="C51" s="19"/>
      <c r="D51" s="51"/>
      <c r="E51" s="48"/>
      <c r="F51" s="111"/>
      <c r="G51" s="52"/>
      <c r="H51" s="91"/>
      <c r="I51" s="50" t="str">
        <f t="shared" si="4"/>
        <v/>
      </c>
      <c r="J51" s="24" t="str">
        <f t="shared" si="5"/>
        <v/>
      </c>
      <c r="K51" s="53" t="str">
        <f t="shared" si="0"/>
        <v/>
      </c>
      <c r="L51" s="25"/>
      <c r="M51" s="26"/>
      <c r="N51" s="27" t="str">
        <f t="shared" si="1"/>
        <v/>
      </c>
      <c r="O51" s="28" t="str">
        <f t="shared" si="6"/>
        <v/>
      </c>
      <c r="P51" s="29" t="str">
        <f t="shared" si="2"/>
        <v/>
      </c>
      <c r="Q51" s="29" t="str">
        <f t="shared" si="7"/>
        <v>0</v>
      </c>
      <c r="R51" s="30"/>
      <c r="S51" s="96"/>
      <c r="T51" s="96"/>
      <c r="U51" s="101"/>
      <c r="V51" s="101"/>
      <c r="W51" s="106"/>
      <c r="X51" s="106"/>
      <c r="Y51" s="93" t="str">
        <f t="shared" si="8"/>
        <v/>
      </c>
      <c r="Z51" s="31">
        <f t="shared" si="9"/>
        <v>0</v>
      </c>
      <c r="AA51" s="40"/>
      <c r="AB51" s="54"/>
      <c r="AC51" s="1"/>
      <c r="AD51" s="1"/>
      <c r="AE51" s="1"/>
      <c r="AF51" s="39"/>
      <c r="AG51" s="1"/>
      <c r="AH51" s="1"/>
      <c r="AI51" s="35"/>
      <c r="AJ51" s="1"/>
      <c r="AK51" s="1"/>
      <c r="AL51" s="1"/>
      <c r="AM51" s="1"/>
      <c r="AN51" s="1"/>
      <c r="AO51" s="1"/>
      <c r="AP51" s="1"/>
    </row>
    <row r="52" spans="1:42" ht="16.5" x14ac:dyDescent="0.25">
      <c r="A52" s="1"/>
      <c r="B52" s="31" t="str">
        <f t="shared" si="10"/>
        <v/>
      </c>
      <c r="C52" s="19"/>
      <c r="D52" s="51"/>
      <c r="E52" s="48"/>
      <c r="F52" s="111"/>
      <c r="G52" s="52"/>
      <c r="H52" s="91"/>
      <c r="I52" s="50" t="str">
        <f t="shared" si="4"/>
        <v/>
      </c>
      <c r="J52" s="24" t="str">
        <f t="shared" si="5"/>
        <v/>
      </c>
      <c r="K52" s="53" t="str">
        <f t="shared" si="0"/>
        <v/>
      </c>
      <c r="L52" s="25"/>
      <c r="M52" s="26"/>
      <c r="N52" s="27" t="str">
        <f t="shared" si="1"/>
        <v/>
      </c>
      <c r="O52" s="28" t="str">
        <f t="shared" si="6"/>
        <v/>
      </c>
      <c r="P52" s="29" t="str">
        <f t="shared" si="2"/>
        <v/>
      </c>
      <c r="Q52" s="29" t="str">
        <f t="shared" si="7"/>
        <v>0</v>
      </c>
      <c r="R52" s="30"/>
      <c r="S52" s="96"/>
      <c r="T52" s="96"/>
      <c r="U52" s="101"/>
      <c r="V52" s="101"/>
      <c r="W52" s="106"/>
      <c r="X52" s="106"/>
      <c r="Y52" s="93" t="str">
        <f t="shared" si="8"/>
        <v/>
      </c>
      <c r="Z52" s="31">
        <f t="shared" si="9"/>
        <v>0</v>
      </c>
      <c r="AA52" s="40"/>
      <c r="AB52" s="54"/>
      <c r="AC52" s="1"/>
      <c r="AD52" s="1"/>
      <c r="AE52" s="1"/>
      <c r="AF52" s="39"/>
      <c r="AG52" s="1"/>
      <c r="AH52" s="1"/>
      <c r="AI52" s="35"/>
      <c r="AJ52" s="1"/>
      <c r="AK52" s="1"/>
      <c r="AL52" s="1"/>
      <c r="AM52" s="1"/>
      <c r="AN52" s="1"/>
      <c r="AO52" s="1"/>
      <c r="AP52" s="1"/>
    </row>
    <row r="53" spans="1:42" ht="16.5" x14ac:dyDescent="0.25">
      <c r="A53" s="1"/>
      <c r="B53" s="31" t="str">
        <f t="shared" si="10"/>
        <v/>
      </c>
      <c r="C53" s="19"/>
      <c r="D53" s="51"/>
      <c r="E53" s="48"/>
      <c r="F53" s="111"/>
      <c r="G53" s="52"/>
      <c r="H53" s="91"/>
      <c r="I53" s="50" t="str">
        <f t="shared" si="4"/>
        <v/>
      </c>
      <c r="J53" s="24" t="str">
        <f t="shared" si="5"/>
        <v/>
      </c>
      <c r="K53" s="53" t="str">
        <f t="shared" si="0"/>
        <v/>
      </c>
      <c r="L53" s="25"/>
      <c r="M53" s="26"/>
      <c r="N53" s="27" t="str">
        <f t="shared" si="1"/>
        <v/>
      </c>
      <c r="O53" s="28" t="str">
        <f t="shared" si="6"/>
        <v/>
      </c>
      <c r="P53" s="29" t="str">
        <f t="shared" si="2"/>
        <v/>
      </c>
      <c r="Q53" s="29" t="str">
        <f t="shared" si="7"/>
        <v>0</v>
      </c>
      <c r="R53" s="30"/>
      <c r="S53" s="96"/>
      <c r="T53" s="96"/>
      <c r="U53" s="101"/>
      <c r="V53" s="101"/>
      <c r="W53" s="106"/>
      <c r="X53" s="106"/>
      <c r="Y53" s="93" t="str">
        <f t="shared" si="8"/>
        <v/>
      </c>
      <c r="Z53" s="31">
        <f t="shared" si="9"/>
        <v>0</v>
      </c>
      <c r="AA53" s="40"/>
      <c r="AB53" s="54"/>
      <c r="AC53" s="1"/>
      <c r="AD53" s="1"/>
      <c r="AE53" s="1"/>
      <c r="AF53" s="39"/>
      <c r="AG53" s="1"/>
      <c r="AH53" s="1"/>
      <c r="AI53" s="35"/>
      <c r="AJ53" s="1"/>
      <c r="AK53" s="1"/>
      <c r="AL53" s="1"/>
      <c r="AM53" s="1"/>
      <c r="AN53" s="1"/>
      <c r="AO53" s="1"/>
      <c r="AP53" s="1"/>
    </row>
    <row r="54" spans="1:42" ht="16.5" x14ac:dyDescent="0.25">
      <c r="A54" s="1"/>
      <c r="B54" s="31" t="str">
        <f t="shared" si="10"/>
        <v/>
      </c>
      <c r="C54" s="19"/>
      <c r="D54" s="51"/>
      <c r="E54" s="48"/>
      <c r="F54" s="111"/>
      <c r="G54" s="52"/>
      <c r="H54" s="91"/>
      <c r="I54" s="50" t="str">
        <f t="shared" si="4"/>
        <v/>
      </c>
      <c r="J54" s="24" t="str">
        <f t="shared" si="5"/>
        <v/>
      </c>
      <c r="K54" s="53" t="str">
        <f t="shared" si="0"/>
        <v/>
      </c>
      <c r="L54" s="25"/>
      <c r="M54" s="26"/>
      <c r="N54" s="27" t="str">
        <f t="shared" si="1"/>
        <v/>
      </c>
      <c r="O54" s="28" t="str">
        <f t="shared" si="6"/>
        <v/>
      </c>
      <c r="P54" s="29" t="str">
        <f t="shared" si="2"/>
        <v/>
      </c>
      <c r="Q54" s="29" t="str">
        <f t="shared" si="7"/>
        <v>0</v>
      </c>
      <c r="R54" s="30"/>
      <c r="S54" s="96"/>
      <c r="T54" s="96"/>
      <c r="U54" s="101"/>
      <c r="V54" s="101"/>
      <c r="W54" s="106"/>
      <c r="X54" s="106"/>
      <c r="Y54" s="93" t="str">
        <f t="shared" si="8"/>
        <v/>
      </c>
      <c r="Z54" s="31">
        <f t="shared" si="9"/>
        <v>0</v>
      </c>
      <c r="AA54" s="40"/>
      <c r="AB54" s="54"/>
      <c r="AC54" s="1"/>
      <c r="AD54" s="1"/>
      <c r="AE54" s="1"/>
      <c r="AF54" s="39"/>
      <c r="AG54" s="1"/>
      <c r="AH54" s="1"/>
      <c r="AI54" s="35"/>
      <c r="AJ54" s="1"/>
      <c r="AK54" s="1"/>
      <c r="AL54" s="1"/>
      <c r="AM54" s="1"/>
      <c r="AN54" s="1"/>
      <c r="AO54" s="1"/>
      <c r="AP54" s="1"/>
    </row>
    <row r="55" spans="1:42" ht="16.5" x14ac:dyDescent="0.25">
      <c r="A55" s="1"/>
      <c r="B55" s="31" t="str">
        <f t="shared" si="10"/>
        <v/>
      </c>
      <c r="C55" s="19"/>
      <c r="D55" s="51"/>
      <c r="E55" s="48"/>
      <c r="F55" s="111"/>
      <c r="G55" s="52"/>
      <c r="H55" s="91"/>
      <c r="I55" s="50" t="str">
        <f t="shared" si="4"/>
        <v/>
      </c>
      <c r="J55" s="24" t="str">
        <f t="shared" si="5"/>
        <v/>
      </c>
      <c r="K55" s="53" t="str">
        <f t="shared" si="0"/>
        <v/>
      </c>
      <c r="L55" s="25"/>
      <c r="M55" s="26"/>
      <c r="N55" s="27" t="str">
        <f t="shared" si="1"/>
        <v/>
      </c>
      <c r="O55" s="28" t="str">
        <f t="shared" si="6"/>
        <v/>
      </c>
      <c r="P55" s="29" t="str">
        <f t="shared" si="2"/>
        <v/>
      </c>
      <c r="Q55" s="29" t="str">
        <f t="shared" si="7"/>
        <v>0</v>
      </c>
      <c r="R55" s="30"/>
      <c r="S55" s="96"/>
      <c r="T55" s="96"/>
      <c r="U55" s="101"/>
      <c r="V55" s="101"/>
      <c r="W55" s="106"/>
      <c r="X55" s="106"/>
      <c r="Y55" s="93" t="str">
        <f t="shared" si="8"/>
        <v/>
      </c>
      <c r="Z55" s="31">
        <f t="shared" si="9"/>
        <v>0</v>
      </c>
      <c r="AA55" s="40"/>
      <c r="AB55" s="54"/>
      <c r="AC55" s="1"/>
      <c r="AD55" s="1"/>
      <c r="AE55" s="1"/>
      <c r="AF55" s="39"/>
      <c r="AG55" s="1"/>
      <c r="AH55" s="1"/>
      <c r="AI55" s="35"/>
      <c r="AJ55" s="1"/>
      <c r="AK55" s="1"/>
      <c r="AL55" s="1"/>
      <c r="AM55" s="1"/>
      <c r="AN55" s="1"/>
      <c r="AO55" s="1"/>
      <c r="AP55" s="1"/>
    </row>
    <row r="56" spans="1:42" ht="16.5" x14ac:dyDescent="0.25">
      <c r="A56" s="1"/>
      <c r="B56" s="31" t="str">
        <f t="shared" si="10"/>
        <v/>
      </c>
      <c r="C56" s="19"/>
      <c r="D56" s="51"/>
      <c r="E56" s="48"/>
      <c r="F56" s="111"/>
      <c r="G56" s="52"/>
      <c r="H56" s="91"/>
      <c r="I56" s="50" t="str">
        <f t="shared" si="4"/>
        <v/>
      </c>
      <c r="J56" s="24" t="str">
        <f t="shared" si="5"/>
        <v/>
      </c>
      <c r="K56" s="53" t="str">
        <f t="shared" si="0"/>
        <v/>
      </c>
      <c r="L56" s="25"/>
      <c r="M56" s="26"/>
      <c r="N56" s="27" t="str">
        <f t="shared" si="1"/>
        <v/>
      </c>
      <c r="O56" s="28" t="str">
        <f t="shared" si="6"/>
        <v/>
      </c>
      <c r="P56" s="29" t="str">
        <f t="shared" si="2"/>
        <v/>
      </c>
      <c r="Q56" s="29" t="str">
        <f t="shared" si="7"/>
        <v>0</v>
      </c>
      <c r="R56" s="30"/>
      <c r="S56" s="96"/>
      <c r="T56" s="96"/>
      <c r="U56" s="101"/>
      <c r="V56" s="101"/>
      <c r="W56" s="106"/>
      <c r="X56" s="106"/>
      <c r="Y56" s="93" t="str">
        <f t="shared" si="8"/>
        <v/>
      </c>
      <c r="Z56" s="31">
        <f t="shared" si="9"/>
        <v>0</v>
      </c>
      <c r="AA56" s="40"/>
      <c r="AB56" s="54"/>
      <c r="AC56" s="1"/>
      <c r="AD56" s="1"/>
      <c r="AE56" s="1"/>
      <c r="AF56" s="39"/>
      <c r="AG56" s="1"/>
      <c r="AH56" s="1"/>
      <c r="AI56" s="35"/>
      <c r="AJ56" s="1"/>
      <c r="AK56" s="1"/>
      <c r="AL56" s="1"/>
      <c r="AM56" s="1"/>
      <c r="AN56" s="1"/>
      <c r="AO56" s="1"/>
      <c r="AP56" s="1"/>
    </row>
    <row r="57" spans="1:42" ht="16.5" x14ac:dyDescent="0.25">
      <c r="A57" s="1"/>
      <c r="B57" s="31" t="str">
        <f t="shared" si="10"/>
        <v/>
      </c>
      <c r="C57" s="19"/>
      <c r="D57" s="51"/>
      <c r="E57" s="48"/>
      <c r="F57" s="111"/>
      <c r="G57" s="52"/>
      <c r="H57" s="91"/>
      <c r="I57" s="50" t="str">
        <f t="shared" si="4"/>
        <v/>
      </c>
      <c r="J57" s="24" t="str">
        <f t="shared" si="5"/>
        <v/>
      </c>
      <c r="K57" s="53" t="str">
        <f t="shared" si="0"/>
        <v/>
      </c>
      <c r="L57" s="25"/>
      <c r="M57" s="26"/>
      <c r="N57" s="27" t="str">
        <f t="shared" si="1"/>
        <v/>
      </c>
      <c r="O57" s="28" t="str">
        <f t="shared" si="6"/>
        <v/>
      </c>
      <c r="P57" s="29" t="str">
        <f t="shared" si="2"/>
        <v/>
      </c>
      <c r="Q57" s="29" t="str">
        <f t="shared" si="7"/>
        <v>0</v>
      </c>
      <c r="R57" s="30"/>
      <c r="S57" s="96"/>
      <c r="T57" s="96"/>
      <c r="U57" s="101"/>
      <c r="V57" s="101"/>
      <c r="W57" s="106"/>
      <c r="X57" s="106"/>
      <c r="Y57" s="93" t="str">
        <f t="shared" si="8"/>
        <v/>
      </c>
      <c r="Z57" s="31">
        <f t="shared" si="9"/>
        <v>0</v>
      </c>
      <c r="AA57" s="40"/>
      <c r="AB57" s="54"/>
      <c r="AC57" s="1"/>
      <c r="AD57" s="1"/>
      <c r="AE57" s="1"/>
      <c r="AF57" s="39"/>
      <c r="AG57" s="1"/>
      <c r="AH57" s="1"/>
      <c r="AI57" s="35"/>
      <c r="AJ57" s="1"/>
      <c r="AK57" s="1"/>
      <c r="AL57" s="1"/>
      <c r="AM57" s="1"/>
      <c r="AN57" s="1"/>
      <c r="AO57" s="1"/>
      <c r="AP57" s="1"/>
    </row>
    <row r="58" spans="1:42" ht="16.5" x14ac:dyDescent="0.25">
      <c r="A58" s="1"/>
      <c r="B58" s="31" t="str">
        <f t="shared" si="10"/>
        <v/>
      </c>
      <c r="C58" s="19"/>
      <c r="D58" s="51"/>
      <c r="E58" s="48"/>
      <c r="F58" s="111"/>
      <c r="G58" s="52"/>
      <c r="H58" s="91"/>
      <c r="I58" s="50" t="str">
        <f t="shared" si="4"/>
        <v/>
      </c>
      <c r="J58" s="24" t="str">
        <f t="shared" si="5"/>
        <v/>
      </c>
      <c r="K58" s="53" t="str">
        <f t="shared" si="0"/>
        <v/>
      </c>
      <c r="L58" s="25"/>
      <c r="M58" s="26"/>
      <c r="N58" s="27" t="str">
        <f t="shared" si="1"/>
        <v/>
      </c>
      <c r="O58" s="28" t="str">
        <f t="shared" si="6"/>
        <v/>
      </c>
      <c r="P58" s="29" t="str">
        <f t="shared" si="2"/>
        <v/>
      </c>
      <c r="Q58" s="29" t="str">
        <f t="shared" si="7"/>
        <v>0</v>
      </c>
      <c r="R58" s="30"/>
      <c r="S58" s="96"/>
      <c r="T58" s="96"/>
      <c r="U58" s="101"/>
      <c r="V58" s="101"/>
      <c r="W58" s="106"/>
      <c r="X58" s="106"/>
      <c r="Y58" s="93" t="str">
        <f t="shared" si="8"/>
        <v/>
      </c>
      <c r="Z58" s="31">
        <f t="shared" si="9"/>
        <v>0</v>
      </c>
      <c r="AA58" s="40"/>
      <c r="AB58" s="41"/>
      <c r="AC58" s="1"/>
      <c r="AD58" s="1"/>
      <c r="AE58" s="1"/>
      <c r="AF58" s="39"/>
      <c r="AG58" s="1"/>
      <c r="AH58" s="1"/>
      <c r="AI58" s="35"/>
      <c r="AJ58" s="1"/>
      <c r="AK58" s="1"/>
      <c r="AL58" s="1"/>
      <c r="AM58" s="1"/>
      <c r="AN58" s="1"/>
      <c r="AO58" s="1"/>
      <c r="AP58" s="1"/>
    </row>
    <row r="59" spans="1:42" ht="16.5" x14ac:dyDescent="0.25">
      <c r="A59" s="1"/>
      <c r="B59" s="31" t="str">
        <f t="shared" si="10"/>
        <v/>
      </c>
      <c r="C59" s="19"/>
      <c r="D59" s="51"/>
      <c r="E59" s="48"/>
      <c r="F59" s="111"/>
      <c r="G59" s="52"/>
      <c r="H59" s="91"/>
      <c r="I59" s="50" t="str">
        <f t="shared" si="4"/>
        <v/>
      </c>
      <c r="J59" s="24" t="str">
        <f t="shared" si="5"/>
        <v/>
      </c>
      <c r="K59" s="53" t="str">
        <f t="shared" si="0"/>
        <v/>
      </c>
      <c r="L59" s="25"/>
      <c r="M59" s="26"/>
      <c r="N59" s="27" t="str">
        <f t="shared" si="1"/>
        <v/>
      </c>
      <c r="O59" s="28" t="str">
        <f t="shared" si="6"/>
        <v/>
      </c>
      <c r="P59" s="29" t="str">
        <f t="shared" si="2"/>
        <v/>
      </c>
      <c r="Q59" s="29" t="str">
        <f t="shared" si="7"/>
        <v>0</v>
      </c>
      <c r="R59" s="30"/>
      <c r="S59" s="96"/>
      <c r="T59" s="96"/>
      <c r="U59" s="101"/>
      <c r="V59" s="101"/>
      <c r="W59" s="106"/>
      <c r="X59" s="106"/>
      <c r="Y59" s="93" t="str">
        <f t="shared" si="8"/>
        <v/>
      </c>
      <c r="Z59" s="31">
        <f t="shared" si="9"/>
        <v>0</v>
      </c>
      <c r="AA59" s="40"/>
      <c r="AB59" s="54"/>
      <c r="AC59" s="1"/>
      <c r="AD59" s="1"/>
      <c r="AE59" s="1"/>
      <c r="AF59" s="39"/>
      <c r="AG59" s="1"/>
      <c r="AH59" s="1"/>
      <c r="AI59" s="35"/>
      <c r="AJ59" s="1"/>
      <c r="AK59" s="1"/>
      <c r="AL59" s="1"/>
      <c r="AM59" s="1"/>
      <c r="AN59" s="1"/>
      <c r="AO59" s="1"/>
      <c r="AP59" s="1"/>
    </row>
    <row r="60" spans="1:42" ht="16.5" x14ac:dyDescent="0.25">
      <c r="A60" s="1"/>
      <c r="B60" s="31" t="str">
        <f t="shared" si="10"/>
        <v/>
      </c>
      <c r="C60" s="19"/>
      <c r="D60" s="51"/>
      <c r="E60" s="48"/>
      <c r="F60" s="111"/>
      <c r="G60" s="52"/>
      <c r="H60" s="91"/>
      <c r="I60" s="50" t="str">
        <f t="shared" si="4"/>
        <v/>
      </c>
      <c r="J60" s="24" t="str">
        <f t="shared" si="5"/>
        <v/>
      </c>
      <c r="K60" s="53" t="str">
        <f t="shared" si="0"/>
        <v/>
      </c>
      <c r="L60" s="25"/>
      <c r="M60" s="26"/>
      <c r="N60" s="27" t="str">
        <f t="shared" si="1"/>
        <v/>
      </c>
      <c r="O60" s="28" t="str">
        <f t="shared" si="6"/>
        <v/>
      </c>
      <c r="P60" s="29" t="str">
        <f t="shared" si="2"/>
        <v/>
      </c>
      <c r="Q60" s="29" t="str">
        <f t="shared" si="7"/>
        <v>0</v>
      </c>
      <c r="R60" s="30"/>
      <c r="S60" s="96"/>
      <c r="T60" s="96"/>
      <c r="U60" s="101"/>
      <c r="V60" s="101"/>
      <c r="W60" s="106"/>
      <c r="X60" s="106"/>
      <c r="Y60" s="93" t="str">
        <f t="shared" si="8"/>
        <v/>
      </c>
      <c r="Z60" s="31">
        <f t="shared" si="9"/>
        <v>0</v>
      </c>
      <c r="AA60" s="40"/>
      <c r="AB60" s="54"/>
      <c r="AC60" s="1"/>
      <c r="AD60" s="1"/>
      <c r="AE60" s="1"/>
      <c r="AF60" s="39"/>
      <c r="AG60" s="1"/>
      <c r="AH60" s="1"/>
      <c r="AI60" s="35"/>
      <c r="AJ60" s="1"/>
      <c r="AK60" s="1"/>
      <c r="AL60" s="1"/>
      <c r="AM60" s="1"/>
      <c r="AN60" s="1"/>
      <c r="AO60" s="1"/>
      <c r="AP60" s="1"/>
    </row>
    <row r="61" spans="1:42" ht="16.5" x14ac:dyDescent="0.25">
      <c r="A61" s="1"/>
      <c r="B61" s="31" t="str">
        <f t="shared" si="10"/>
        <v/>
      </c>
      <c r="C61" s="19"/>
      <c r="D61" s="51"/>
      <c r="E61" s="48"/>
      <c r="F61" s="111"/>
      <c r="G61" s="52"/>
      <c r="H61" s="91"/>
      <c r="I61" s="50" t="str">
        <f t="shared" si="4"/>
        <v/>
      </c>
      <c r="J61" s="24" t="str">
        <f t="shared" si="5"/>
        <v/>
      </c>
      <c r="K61" s="53" t="str">
        <f t="shared" si="0"/>
        <v/>
      </c>
      <c r="L61" s="25"/>
      <c r="M61" s="26"/>
      <c r="N61" s="27" t="str">
        <f t="shared" si="1"/>
        <v/>
      </c>
      <c r="O61" s="28" t="str">
        <f t="shared" si="6"/>
        <v/>
      </c>
      <c r="P61" s="29" t="str">
        <f t="shared" si="2"/>
        <v/>
      </c>
      <c r="Q61" s="29" t="str">
        <f t="shared" si="7"/>
        <v>0</v>
      </c>
      <c r="R61" s="30"/>
      <c r="S61" s="96"/>
      <c r="T61" s="96"/>
      <c r="U61" s="101"/>
      <c r="V61" s="101"/>
      <c r="W61" s="106"/>
      <c r="X61" s="106"/>
      <c r="Y61" s="93" t="str">
        <f t="shared" si="8"/>
        <v/>
      </c>
      <c r="Z61" s="31">
        <f t="shared" si="9"/>
        <v>0</v>
      </c>
      <c r="AA61" s="40"/>
      <c r="AB61" s="54"/>
      <c r="AC61" s="1"/>
      <c r="AD61" s="1"/>
      <c r="AE61" s="1"/>
      <c r="AF61" s="39"/>
      <c r="AG61" s="1"/>
      <c r="AH61" s="1"/>
      <c r="AI61" s="35"/>
      <c r="AJ61" s="1"/>
      <c r="AK61" s="1"/>
      <c r="AL61" s="1"/>
      <c r="AM61" s="1"/>
      <c r="AN61" s="1"/>
      <c r="AO61" s="1"/>
      <c r="AP61" s="1"/>
    </row>
    <row r="62" spans="1:42" ht="16.5" x14ac:dyDescent="0.25">
      <c r="A62" s="1"/>
      <c r="B62" s="31" t="str">
        <f t="shared" si="10"/>
        <v/>
      </c>
      <c r="C62" s="19"/>
      <c r="D62" s="51"/>
      <c r="E62" s="48"/>
      <c r="F62" s="111"/>
      <c r="G62" s="52"/>
      <c r="H62" s="91"/>
      <c r="I62" s="50" t="str">
        <f t="shared" si="4"/>
        <v/>
      </c>
      <c r="J62" s="24" t="str">
        <f t="shared" si="5"/>
        <v/>
      </c>
      <c r="K62" s="53" t="str">
        <f t="shared" si="0"/>
        <v/>
      </c>
      <c r="L62" s="25"/>
      <c r="M62" s="26"/>
      <c r="N62" s="27" t="str">
        <f t="shared" si="1"/>
        <v/>
      </c>
      <c r="O62" s="28" t="str">
        <f t="shared" si="6"/>
        <v/>
      </c>
      <c r="P62" s="29" t="str">
        <f t="shared" si="2"/>
        <v/>
      </c>
      <c r="Q62" s="29" t="str">
        <f t="shared" si="7"/>
        <v>0</v>
      </c>
      <c r="R62" s="30"/>
      <c r="S62" s="96"/>
      <c r="T62" s="96"/>
      <c r="U62" s="101"/>
      <c r="V62" s="101"/>
      <c r="W62" s="106"/>
      <c r="X62" s="106"/>
      <c r="Y62" s="93" t="str">
        <f t="shared" si="8"/>
        <v/>
      </c>
      <c r="Z62" s="31">
        <f t="shared" si="9"/>
        <v>0</v>
      </c>
      <c r="AA62" s="40"/>
      <c r="AB62" s="54"/>
      <c r="AC62" s="1"/>
      <c r="AD62" s="1"/>
      <c r="AE62" s="1"/>
      <c r="AF62" s="39"/>
      <c r="AG62" s="1"/>
      <c r="AH62" s="1"/>
      <c r="AI62" s="35"/>
      <c r="AJ62" s="1"/>
      <c r="AK62" s="1"/>
      <c r="AL62" s="1"/>
      <c r="AM62" s="1"/>
      <c r="AN62" s="1"/>
      <c r="AO62" s="1"/>
      <c r="AP62" s="1"/>
    </row>
    <row r="63" spans="1:42" ht="16.5" x14ac:dyDescent="0.25">
      <c r="A63" s="1"/>
      <c r="B63" s="31" t="str">
        <f t="shared" si="10"/>
        <v/>
      </c>
      <c r="C63" s="19"/>
      <c r="D63" s="51"/>
      <c r="E63" s="48"/>
      <c r="F63" s="111"/>
      <c r="G63" s="52"/>
      <c r="H63" s="91"/>
      <c r="I63" s="50" t="str">
        <f t="shared" si="4"/>
        <v/>
      </c>
      <c r="J63" s="24" t="str">
        <f t="shared" si="5"/>
        <v/>
      </c>
      <c r="K63" s="53" t="str">
        <f t="shared" si="0"/>
        <v/>
      </c>
      <c r="L63" s="25"/>
      <c r="M63" s="26"/>
      <c r="N63" s="27" t="str">
        <f t="shared" si="1"/>
        <v/>
      </c>
      <c r="O63" s="28" t="str">
        <f t="shared" si="6"/>
        <v/>
      </c>
      <c r="P63" s="29" t="str">
        <f t="shared" si="2"/>
        <v/>
      </c>
      <c r="Q63" s="29" t="str">
        <f t="shared" si="7"/>
        <v>0</v>
      </c>
      <c r="R63" s="30"/>
      <c r="S63" s="96"/>
      <c r="T63" s="96"/>
      <c r="U63" s="101"/>
      <c r="V63" s="101"/>
      <c r="W63" s="106"/>
      <c r="X63" s="106"/>
      <c r="Y63" s="93" t="str">
        <f t="shared" si="8"/>
        <v/>
      </c>
      <c r="Z63" s="31">
        <f t="shared" si="9"/>
        <v>0</v>
      </c>
      <c r="AA63" s="40"/>
      <c r="AB63" s="54"/>
      <c r="AC63" s="1"/>
      <c r="AD63" s="1"/>
      <c r="AE63" s="1"/>
      <c r="AF63" s="39"/>
      <c r="AG63" s="1"/>
      <c r="AH63" s="1"/>
      <c r="AI63" s="35"/>
      <c r="AJ63" s="1"/>
      <c r="AK63" s="1"/>
      <c r="AL63" s="1"/>
      <c r="AM63" s="1"/>
      <c r="AN63" s="1"/>
      <c r="AO63" s="1"/>
      <c r="AP63" s="1"/>
    </row>
    <row r="64" spans="1:42" ht="16.5" x14ac:dyDescent="0.25">
      <c r="A64" s="1"/>
      <c r="B64" s="31" t="str">
        <f t="shared" si="10"/>
        <v/>
      </c>
      <c r="C64" s="19"/>
      <c r="D64" s="51"/>
      <c r="E64" s="48"/>
      <c r="F64" s="111"/>
      <c r="G64" s="52"/>
      <c r="H64" s="91"/>
      <c r="I64" s="50" t="str">
        <f t="shared" si="4"/>
        <v/>
      </c>
      <c r="J64" s="24" t="str">
        <f t="shared" si="5"/>
        <v/>
      </c>
      <c r="K64" s="53" t="str">
        <f t="shared" si="0"/>
        <v/>
      </c>
      <c r="L64" s="25"/>
      <c r="M64" s="26"/>
      <c r="N64" s="27" t="str">
        <f t="shared" si="1"/>
        <v/>
      </c>
      <c r="O64" s="28" t="str">
        <f t="shared" si="6"/>
        <v/>
      </c>
      <c r="P64" s="29" t="str">
        <f t="shared" si="2"/>
        <v/>
      </c>
      <c r="Q64" s="29" t="str">
        <f t="shared" si="7"/>
        <v>0</v>
      </c>
      <c r="R64" s="30"/>
      <c r="S64" s="96"/>
      <c r="T64" s="96"/>
      <c r="U64" s="101"/>
      <c r="V64" s="101"/>
      <c r="W64" s="106"/>
      <c r="X64" s="106"/>
      <c r="Y64" s="93" t="str">
        <f t="shared" si="8"/>
        <v/>
      </c>
      <c r="Z64" s="31">
        <f t="shared" si="9"/>
        <v>0</v>
      </c>
      <c r="AA64" s="40"/>
      <c r="AB64" s="54"/>
      <c r="AC64" s="1"/>
      <c r="AD64" s="1"/>
      <c r="AE64" s="1"/>
      <c r="AF64" s="39"/>
      <c r="AG64" s="1"/>
      <c r="AH64" s="1"/>
      <c r="AI64" s="35"/>
      <c r="AJ64" s="1"/>
      <c r="AK64" s="1"/>
      <c r="AL64" s="1"/>
      <c r="AM64" s="1"/>
      <c r="AN64" s="1"/>
      <c r="AO64" s="1"/>
      <c r="AP64" s="1"/>
    </row>
    <row r="65" spans="1:42" ht="16.5" x14ac:dyDescent="0.25">
      <c r="A65" s="1"/>
      <c r="B65" s="31" t="str">
        <f t="shared" si="10"/>
        <v/>
      </c>
      <c r="C65" s="19"/>
      <c r="D65" s="51"/>
      <c r="E65" s="48"/>
      <c r="F65" s="111"/>
      <c r="G65" s="52"/>
      <c r="H65" s="91"/>
      <c r="I65" s="50" t="str">
        <f t="shared" si="4"/>
        <v/>
      </c>
      <c r="J65" s="24" t="str">
        <f t="shared" si="5"/>
        <v/>
      </c>
      <c r="K65" s="53" t="str">
        <f t="shared" si="0"/>
        <v/>
      </c>
      <c r="L65" s="25"/>
      <c r="M65" s="26"/>
      <c r="N65" s="27" t="str">
        <f t="shared" si="1"/>
        <v/>
      </c>
      <c r="O65" s="28" t="str">
        <f t="shared" si="6"/>
        <v/>
      </c>
      <c r="P65" s="29" t="str">
        <f t="shared" si="2"/>
        <v/>
      </c>
      <c r="Q65" s="29" t="str">
        <f t="shared" si="7"/>
        <v>0</v>
      </c>
      <c r="R65" s="30"/>
      <c r="S65" s="96"/>
      <c r="T65" s="96"/>
      <c r="U65" s="101"/>
      <c r="V65" s="101"/>
      <c r="W65" s="106"/>
      <c r="X65" s="106"/>
      <c r="Y65" s="93" t="str">
        <f t="shared" si="8"/>
        <v/>
      </c>
      <c r="Z65" s="31">
        <f t="shared" si="9"/>
        <v>0</v>
      </c>
      <c r="AA65" s="40"/>
      <c r="AB65" s="54"/>
      <c r="AC65" s="1"/>
      <c r="AD65" s="1"/>
      <c r="AE65" s="1"/>
      <c r="AF65" s="39"/>
      <c r="AG65" s="1"/>
      <c r="AH65" s="1"/>
      <c r="AI65" s="35"/>
      <c r="AJ65" s="1"/>
      <c r="AK65" s="1"/>
      <c r="AL65" s="1"/>
      <c r="AM65" s="1"/>
      <c r="AN65" s="1"/>
      <c r="AO65" s="1"/>
      <c r="AP65" s="1"/>
    </row>
    <row r="66" spans="1:42" ht="16.5" x14ac:dyDescent="0.25">
      <c r="A66" s="1"/>
      <c r="B66" s="31" t="str">
        <f t="shared" si="10"/>
        <v/>
      </c>
      <c r="C66" s="19"/>
      <c r="D66" s="51"/>
      <c r="E66" s="48"/>
      <c r="F66" s="111"/>
      <c r="G66" s="52"/>
      <c r="H66" s="91"/>
      <c r="I66" s="50" t="str">
        <f t="shared" si="4"/>
        <v/>
      </c>
      <c r="J66" s="24" t="str">
        <f t="shared" si="5"/>
        <v/>
      </c>
      <c r="K66" s="53" t="str">
        <f t="shared" si="0"/>
        <v/>
      </c>
      <c r="L66" s="25"/>
      <c r="M66" s="26"/>
      <c r="N66" s="27" t="str">
        <f t="shared" si="1"/>
        <v/>
      </c>
      <c r="O66" s="28" t="str">
        <f t="shared" si="6"/>
        <v/>
      </c>
      <c r="P66" s="29" t="str">
        <f t="shared" si="2"/>
        <v/>
      </c>
      <c r="Q66" s="29" t="str">
        <f t="shared" si="7"/>
        <v>0</v>
      </c>
      <c r="R66" s="30"/>
      <c r="S66" s="96"/>
      <c r="T66" s="96"/>
      <c r="U66" s="101"/>
      <c r="V66" s="101"/>
      <c r="W66" s="106"/>
      <c r="X66" s="106"/>
      <c r="Y66" s="93" t="str">
        <f t="shared" si="8"/>
        <v/>
      </c>
      <c r="Z66" s="31">
        <f t="shared" si="9"/>
        <v>0</v>
      </c>
      <c r="AA66" s="40"/>
      <c r="AB66" s="54"/>
      <c r="AC66" s="1"/>
      <c r="AD66" s="1"/>
      <c r="AE66" s="1"/>
      <c r="AF66" s="39"/>
      <c r="AG66" s="1"/>
      <c r="AH66" s="1"/>
      <c r="AI66" s="35"/>
      <c r="AJ66" s="1"/>
      <c r="AK66" s="1"/>
      <c r="AL66" s="1"/>
      <c r="AM66" s="1"/>
      <c r="AN66" s="1"/>
      <c r="AO66" s="1"/>
      <c r="AP66" s="1"/>
    </row>
    <row r="67" spans="1:42" ht="16.5" x14ac:dyDescent="0.25">
      <c r="A67" s="1"/>
      <c r="B67" s="31" t="str">
        <f t="shared" si="10"/>
        <v/>
      </c>
      <c r="C67" s="19"/>
      <c r="D67" s="51"/>
      <c r="E67" s="48"/>
      <c r="F67" s="111"/>
      <c r="G67" s="52"/>
      <c r="H67" s="91"/>
      <c r="I67" s="50" t="str">
        <f t="shared" si="4"/>
        <v/>
      </c>
      <c r="J67" s="24" t="str">
        <f t="shared" si="5"/>
        <v/>
      </c>
      <c r="K67" s="53" t="str">
        <f t="shared" ref="K67:K100" si="11">IF(ISBLANK(R67),"",O67/N67)</f>
        <v/>
      </c>
      <c r="L67" s="25"/>
      <c r="M67" s="26"/>
      <c r="N67" s="27" t="str">
        <f t="shared" ref="N67:N100" si="12">IF(ISBLANK(R67),"",ABS(L67-R67)/R67*(P67))</f>
        <v/>
      </c>
      <c r="O67" s="28" t="str">
        <f t="shared" si="6"/>
        <v/>
      </c>
      <c r="P67" s="29" t="str">
        <f t="shared" ref="P67:P100" si="13">IF(ISBLANK(R67),"",(R67*G67))</f>
        <v/>
      </c>
      <c r="Q67" s="29" t="str">
        <f t="shared" si="7"/>
        <v>0</v>
      </c>
      <c r="R67" s="30"/>
      <c r="S67" s="96"/>
      <c r="T67" s="96"/>
      <c r="U67" s="101"/>
      <c r="V67" s="101"/>
      <c r="W67" s="106"/>
      <c r="X67" s="106"/>
      <c r="Y67" s="93" t="str">
        <f t="shared" si="8"/>
        <v/>
      </c>
      <c r="Z67" s="31">
        <f t="shared" si="9"/>
        <v>0</v>
      </c>
      <c r="AA67" s="40"/>
      <c r="AB67" s="54"/>
      <c r="AC67" s="1"/>
      <c r="AD67" s="1"/>
      <c r="AE67" s="1"/>
      <c r="AF67" s="39"/>
      <c r="AG67" s="1"/>
      <c r="AH67" s="1"/>
      <c r="AI67" s="35"/>
      <c r="AJ67" s="1"/>
      <c r="AK67" s="1"/>
      <c r="AL67" s="1"/>
      <c r="AM67" s="1"/>
      <c r="AN67" s="1"/>
      <c r="AO67" s="1"/>
      <c r="AP67" s="1"/>
    </row>
    <row r="68" spans="1:42" ht="16.5" x14ac:dyDescent="0.25">
      <c r="A68" s="1"/>
      <c r="B68" s="31" t="str">
        <f t="shared" ref="B68:B100" si="14">IF(ISBLANK(R67),"",(B67-P67-AA67+Q67+Z67))</f>
        <v/>
      </c>
      <c r="C68" s="19"/>
      <c r="D68" s="51"/>
      <c r="E68" s="48"/>
      <c r="F68" s="111"/>
      <c r="G68" s="52"/>
      <c r="H68" s="91"/>
      <c r="I68" s="50" t="str">
        <f t="shared" ref="I68:I100" si="15">IF(ISBLANK(R68),"",1%)</f>
        <v/>
      </c>
      <c r="J68" s="24" t="str">
        <f t="shared" ref="J68:J100" si="16">IF(ISBLANK(R68),"",ABS(50/((R68-L68)/R68)))</f>
        <v/>
      </c>
      <c r="K68" s="53" t="str">
        <f t="shared" si="11"/>
        <v/>
      </c>
      <c r="L68" s="25"/>
      <c r="M68" s="26"/>
      <c r="N68" s="27" t="str">
        <f t="shared" si="12"/>
        <v/>
      </c>
      <c r="O68" s="28" t="str">
        <f t="shared" ref="O68:O100" si="17">IF(ISBLANK(R68),"",ABS(M68-R68)/R68*P68)</f>
        <v/>
      </c>
      <c r="P68" s="29" t="str">
        <f t="shared" si="13"/>
        <v/>
      </c>
      <c r="Q68" s="29" t="str">
        <f t="shared" ref="Q68:Q100" si="18">IF(ISBLANK(S68),"0",P68)</f>
        <v>0</v>
      </c>
      <c r="R68" s="30"/>
      <c r="S68" s="96"/>
      <c r="T68" s="96"/>
      <c r="U68" s="101"/>
      <c r="V68" s="101"/>
      <c r="W68" s="106"/>
      <c r="X68" s="106"/>
      <c r="Y68" s="93" t="str">
        <f t="shared" ref="Y68:Y100" si="19">IF(ISBLANK(R68),"",((T68*S68)+(U68*V68)+(W68*X68)))</f>
        <v/>
      </c>
      <c r="Z68" s="31">
        <f t="shared" ref="Z68:Z100" si="20">IF(ISBLANK(AB68),0,(Y68-P68)*H68-AA68)</f>
        <v>0</v>
      </c>
      <c r="AA68" s="40"/>
      <c r="AB68" s="54"/>
      <c r="AC68" s="1"/>
      <c r="AD68" s="1"/>
      <c r="AE68" s="1"/>
      <c r="AF68" s="39"/>
      <c r="AG68" s="1"/>
      <c r="AH68" s="1"/>
      <c r="AI68" s="35"/>
      <c r="AJ68" s="1"/>
      <c r="AK68" s="1"/>
      <c r="AL68" s="1"/>
      <c r="AM68" s="1"/>
      <c r="AN68" s="1"/>
      <c r="AO68" s="1"/>
      <c r="AP68" s="1"/>
    </row>
    <row r="69" spans="1:42" ht="16.5" x14ac:dyDescent="0.25">
      <c r="A69" s="1"/>
      <c r="B69" s="31" t="str">
        <f t="shared" si="14"/>
        <v/>
      </c>
      <c r="C69" s="19"/>
      <c r="D69" s="51"/>
      <c r="E69" s="48"/>
      <c r="F69" s="111"/>
      <c r="G69" s="52"/>
      <c r="H69" s="91"/>
      <c r="I69" s="50" t="str">
        <f t="shared" si="15"/>
        <v/>
      </c>
      <c r="J69" s="24" t="str">
        <f t="shared" si="16"/>
        <v/>
      </c>
      <c r="K69" s="53" t="str">
        <f t="shared" si="11"/>
        <v/>
      </c>
      <c r="L69" s="25"/>
      <c r="M69" s="26"/>
      <c r="N69" s="27" t="str">
        <f t="shared" si="12"/>
        <v/>
      </c>
      <c r="O69" s="28" t="str">
        <f t="shared" si="17"/>
        <v/>
      </c>
      <c r="P69" s="29" t="str">
        <f t="shared" si="13"/>
        <v/>
      </c>
      <c r="Q69" s="29" t="str">
        <f t="shared" si="18"/>
        <v>0</v>
      </c>
      <c r="R69" s="30"/>
      <c r="S69" s="96"/>
      <c r="T69" s="96"/>
      <c r="U69" s="101"/>
      <c r="V69" s="101"/>
      <c r="W69" s="106"/>
      <c r="X69" s="106"/>
      <c r="Y69" s="93" t="str">
        <f t="shared" si="19"/>
        <v/>
      </c>
      <c r="Z69" s="31">
        <f t="shared" si="20"/>
        <v>0</v>
      </c>
      <c r="AA69" s="40"/>
      <c r="AB69" s="54"/>
      <c r="AC69" s="1"/>
      <c r="AD69" s="1"/>
      <c r="AE69" s="1"/>
      <c r="AF69" s="39"/>
      <c r="AG69" s="1"/>
      <c r="AH69" s="1"/>
      <c r="AI69" s="35"/>
      <c r="AJ69" s="1"/>
      <c r="AK69" s="1"/>
      <c r="AL69" s="1"/>
      <c r="AM69" s="1"/>
      <c r="AN69" s="1"/>
      <c r="AO69" s="1"/>
      <c r="AP69" s="1"/>
    </row>
    <row r="70" spans="1:42" ht="16.5" x14ac:dyDescent="0.25">
      <c r="A70" s="1"/>
      <c r="B70" s="31" t="str">
        <f t="shared" si="14"/>
        <v/>
      </c>
      <c r="C70" s="19"/>
      <c r="D70" s="20"/>
      <c r="E70" s="21"/>
      <c r="F70" s="111"/>
      <c r="G70" s="19"/>
      <c r="H70" s="55"/>
      <c r="I70" s="23" t="str">
        <f t="shared" si="15"/>
        <v/>
      </c>
      <c r="J70" s="24" t="str">
        <f t="shared" si="16"/>
        <v/>
      </c>
      <c r="K70" s="24" t="str">
        <f t="shared" si="11"/>
        <v/>
      </c>
      <c r="L70" s="25"/>
      <c r="M70" s="26"/>
      <c r="N70" s="27" t="str">
        <f t="shared" si="12"/>
        <v/>
      </c>
      <c r="O70" s="28" t="str">
        <f t="shared" si="17"/>
        <v/>
      </c>
      <c r="P70" s="29" t="str">
        <f t="shared" si="13"/>
        <v/>
      </c>
      <c r="Q70" s="29" t="str">
        <f t="shared" si="18"/>
        <v>0</v>
      </c>
      <c r="R70" s="56"/>
      <c r="S70" s="97"/>
      <c r="T70" s="97"/>
      <c r="U70" s="102"/>
      <c r="V70" s="102"/>
      <c r="W70" s="107"/>
      <c r="X70" s="107"/>
      <c r="Y70" s="93" t="str">
        <f t="shared" si="19"/>
        <v/>
      </c>
      <c r="Z70" s="31">
        <f t="shared" si="20"/>
        <v>0</v>
      </c>
      <c r="AA70" s="40"/>
      <c r="AB70" s="57"/>
      <c r="AC70" s="1"/>
      <c r="AD70" s="1"/>
      <c r="AE70" s="1"/>
      <c r="AF70" s="39"/>
      <c r="AG70" s="1"/>
      <c r="AH70" s="1"/>
      <c r="AI70" s="35"/>
      <c r="AJ70" s="1"/>
      <c r="AK70" s="1"/>
      <c r="AL70" s="1"/>
      <c r="AM70" s="1"/>
      <c r="AN70" s="1"/>
      <c r="AO70" s="1"/>
      <c r="AP70" s="1"/>
    </row>
    <row r="71" spans="1:42" ht="16.5" x14ac:dyDescent="0.25">
      <c r="A71" s="1"/>
      <c r="B71" s="31" t="str">
        <f t="shared" si="14"/>
        <v/>
      </c>
      <c r="C71" s="19"/>
      <c r="D71" s="20"/>
      <c r="E71" s="21"/>
      <c r="F71" s="111"/>
      <c r="G71" s="19"/>
      <c r="H71" s="55"/>
      <c r="I71" s="23" t="str">
        <f t="shared" si="15"/>
        <v/>
      </c>
      <c r="J71" s="24" t="str">
        <f t="shared" si="16"/>
        <v/>
      </c>
      <c r="K71" s="24" t="str">
        <f t="shared" si="11"/>
        <v/>
      </c>
      <c r="L71" s="25"/>
      <c r="M71" s="26"/>
      <c r="N71" s="27" t="str">
        <f t="shared" si="12"/>
        <v/>
      </c>
      <c r="O71" s="28" t="str">
        <f t="shared" si="17"/>
        <v/>
      </c>
      <c r="P71" s="29" t="str">
        <f t="shared" si="13"/>
        <v/>
      </c>
      <c r="Q71" s="29" t="str">
        <f t="shared" si="18"/>
        <v>0</v>
      </c>
      <c r="R71" s="56"/>
      <c r="S71" s="97"/>
      <c r="T71" s="97"/>
      <c r="U71" s="102"/>
      <c r="V71" s="102"/>
      <c r="W71" s="107"/>
      <c r="X71" s="107"/>
      <c r="Y71" s="93" t="str">
        <f t="shared" si="19"/>
        <v/>
      </c>
      <c r="Z71" s="31">
        <f t="shared" si="20"/>
        <v>0</v>
      </c>
      <c r="AA71" s="40"/>
      <c r="AB71" s="57"/>
      <c r="AC71" s="1"/>
      <c r="AD71" s="1"/>
      <c r="AE71" s="1"/>
      <c r="AF71" s="39"/>
      <c r="AG71" s="1"/>
      <c r="AH71" s="1"/>
      <c r="AI71" s="35"/>
      <c r="AJ71" s="1"/>
      <c r="AK71" s="1"/>
      <c r="AL71" s="1"/>
      <c r="AM71" s="1"/>
      <c r="AN71" s="1"/>
      <c r="AO71" s="1"/>
      <c r="AP71" s="1"/>
    </row>
    <row r="72" spans="1:42" ht="16.5" x14ac:dyDescent="0.25">
      <c r="A72" s="1"/>
      <c r="B72" s="31" t="str">
        <f t="shared" si="14"/>
        <v/>
      </c>
      <c r="C72" s="19"/>
      <c r="D72" s="20"/>
      <c r="E72" s="21"/>
      <c r="F72" s="111"/>
      <c r="G72" s="19"/>
      <c r="H72" s="55"/>
      <c r="I72" s="23" t="str">
        <f t="shared" si="15"/>
        <v/>
      </c>
      <c r="J72" s="24" t="str">
        <f t="shared" si="16"/>
        <v/>
      </c>
      <c r="K72" s="24" t="str">
        <f t="shared" si="11"/>
        <v/>
      </c>
      <c r="L72" s="25"/>
      <c r="M72" s="26"/>
      <c r="N72" s="27" t="str">
        <f t="shared" si="12"/>
        <v/>
      </c>
      <c r="O72" s="28" t="str">
        <f t="shared" si="17"/>
        <v/>
      </c>
      <c r="P72" s="29" t="str">
        <f t="shared" si="13"/>
        <v/>
      </c>
      <c r="Q72" s="29" t="str">
        <f t="shared" si="18"/>
        <v>0</v>
      </c>
      <c r="R72" s="56"/>
      <c r="S72" s="97"/>
      <c r="T72" s="97"/>
      <c r="U72" s="102"/>
      <c r="V72" s="102"/>
      <c r="W72" s="107"/>
      <c r="X72" s="107"/>
      <c r="Y72" s="93" t="str">
        <f t="shared" si="19"/>
        <v/>
      </c>
      <c r="Z72" s="31">
        <f t="shared" si="20"/>
        <v>0</v>
      </c>
      <c r="AA72" s="40"/>
      <c r="AB72" s="57"/>
      <c r="AC72" s="1"/>
      <c r="AD72" s="1"/>
      <c r="AE72" s="1"/>
      <c r="AF72" s="39"/>
      <c r="AG72" s="1"/>
      <c r="AH72" s="1"/>
      <c r="AI72" s="35"/>
      <c r="AJ72" s="1"/>
      <c r="AK72" s="1"/>
      <c r="AL72" s="1"/>
      <c r="AM72" s="1"/>
      <c r="AN72" s="1"/>
      <c r="AO72" s="1"/>
      <c r="AP72" s="1"/>
    </row>
    <row r="73" spans="1:42" ht="16.5" x14ac:dyDescent="0.25">
      <c r="A73" s="1"/>
      <c r="B73" s="31" t="str">
        <f t="shared" si="14"/>
        <v/>
      </c>
      <c r="C73" s="19"/>
      <c r="D73" s="20"/>
      <c r="E73" s="21"/>
      <c r="F73" s="111"/>
      <c r="G73" s="19"/>
      <c r="H73" s="55"/>
      <c r="I73" s="23" t="str">
        <f t="shared" si="15"/>
        <v/>
      </c>
      <c r="J73" s="24" t="str">
        <f t="shared" si="16"/>
        <v/>
      </c>
      <c r="K73" s="24" t="str">
        <f t="shared" si="11"/>
        <v/>
      </c>
      <c r="L73" s="25"/>
      <c r="M73" s="26"/>
      <c r="N73" s="27" t="str">
        <f t="shared" si="12"/>
        <v/>
      </c>
      <c r="O73" s="28" t="str">
        <f t="shared" si="17"/>
        <v/>
      </c>
      <c r="P73" s="29" t="str">
        <f t="shared" si="13"/>
        <v/>
      </c>
      <c r="Q73" s="29" t="str">
        <f t="shared" si="18"/>
        <v>0</v>
      </c>
      <c r="R73" s="56"/>
      <c r="S73" s="97"/>
      <c r="T73" s="97"/>
      <c r="U73" s="102"/>
      <c r="V73" s="102"/>
      <c r="W73" s="107"/>
      <c r="X73" s="107"/>
      <c r="Y73" s="93" t="str">
        <f t="shared" si="19"/>
        <v/>
      </c>
      <c r="Z73" s="31">
        <f t="shared" si="20"/>
        <v>0</v>
      </c>
      <c r="AA73" s="40"/>
      <c r="AB73" s="57"/>
      <c r="AC73" s="1"/>
      <c r="AD73" s="1"/>
      <c r="AE73" s="1"/>
      <c r="AF73" s="39"/>
      <c r="AG73" s="1"/>
      <c r="AH73" s="1"/>
      <c r="AI73" s="35"/>
      <c r="AJ73" s="1"/>
      <c r="AK73" s="1"/>
      <c r="AL73" s="1"/>
      <c r="AM73" s="1"/>
      <c r="AN73" s="1"/>
      <c r="AO73" s="1"/>
      <c r="AP73" s="1"/>
    </row>
    <row r="74" spans="1:42" ht="16.5" x14ac:dyDescent="0.25">
      <c r="A74" s="1"/>
      <c r="B74" s="31" t="str">
        <f t="shared" si="14"/>
        <v/>
      </c>
      <c r="C74" s="19"/>
      <c r="D74" s="20"/>
      <c r="E74" s="21"/>
      <c r="F74" s="111"/>
      <c r="G74" s="19"/>
      <c r="H74" s="55"/>
      <c r="I74" s="23" t="str">
        <f t="shared" si="15"/>
        <v/>
      </c>
      <c r="J74" s="24" t="str">
        <f t="shared" si="16"/>
        <v/>
      </c>
      <c r="K74" s="24" t="str">
        <f t="shared" si="11"/>
        <v/>
      </c>
      <c r="L74" s="25"/>
      <c r="M74" s="26"/>
      <c r="N74" s="27" t="str">
        <f t="shared" si="12"/>
        <v/>
      </c>
      <c r="O74" s="28" t="str">
        <f t="shared" si="17"/>
        <v/>
      </c>
      <c r="P74" s="29" t="str">
        <f t="shared" si="13"/>
        <v/>
      </c>
      <c r="Q74" s="29" t="str">
        <f t="shared" si="18"/>
        <v>0</v>
      </c>
      <c r="R74" s="56"/>
      <c r="S74" s="97"/>
      <c r="T74" s="97"/>
      <c r="U74" s="102"/>
      <c r="V74" s="102"/>
      <c r="W74" s="107"/>
      <c r="X74" s="107"/>
      <c r="Y74" s="93" t="str">
        <f t="shared" si="19"/>
        <v/>
      </c>
      <c r="Z74" s="31">
        <f t="shared" si="20"/>
        <v>0</v>
      </c>
      <c r="AA74" s="40"/>
      <c r="AB74" s="57"/>
      <c r="AC74" s="1"/>
      <c r="AD74" s="1"/>
      <c r="AE74" s="1"/>
      <c r="AF74" s="39"/>
      <c r="AG74" s="1"/>
      <c r="AH74" s="1"/>
      <c r="AI74" s="35"/>
      <c r="AJ74" s="1"/>
      <c r="AK74" s="1"/>
      <c r="AL74" s="1"/>
      <c r="AM74" s="1"/>
      <c r="AN74" s="1"/>
      <c r="AO74" s="1"/>
      <c r="AP74" s="1"/>
    </row>
    <row r="75" spans="1:42" ht="16.5" x14ac:dyDescent="0.25">
      <c r="A75" s="1"/>
      <c r="B75" s="31" t="str">
        <f t="shared" si="14"/>
        <v/>
      </c>
      <c r="C75" s="19"/>
      <c r="D75" s="20"/>
      <c r="E75" s="21"/>
      <c r="F75" s="111"/>
      <c r="G75" s="19"/>
      <c r="H75" s="55"/>
      <c r="I75" s="23" t="str">
        <f t="shared" si="15"/>
        <v/>
      </c>
      <c r="J75" s="24" t="str">
        <f t="shared" si="16"/>
        <v/>
      </c>
      <c r="K75" s="24" t="str">
        <f t="shared" si="11"/>
        <v/>
      </c>
      <c r="L75" s="25"/>
      <c r="M75" s="26"/>
      <c r="N75" s="27" t="str">
        <f t="shared" si="12"/>
        <v/>
      </c>
      <c r="O75" s="28" t="str">
        <f t="shared" si="17"/>
        <v/>
      </c>
      <c r="P75" s="29" t="str">
        <f t="shared" si="13"/>
        <v/>
      </c>
      <c r="Q75" s="29" t="str">
        <f t="shared" si="18"/>
        <v>0</v>
      </c>
      <c r="R75" s="56"/>
      <c r="S75" s="97"/>
      <c r="T75" s="97"/>
      <c r="U75" s="102"/>
      <c r="V75" s="102"/>
      <c r="W75" s="107"/>
      <c r="X75" s="107"/>
      <c r="Y75" s="93" t="str">
        <f t="shared" si="19"/>
        <v/>
      </c>
      <c r="Z75" s="31">
        <f t="shared" si="20"/>
        <v>0</v>
      </c>
      <c r="AA75" s="40"/>
      <c r="AB75" s="57"/>
      <c r="AC75" s="1"/>
      <c r="AD75" s="1"/>
      <c r="AE75" s="1"/>
      <c r="AF75" s="39"/>
      <c r="AG75" s="1"/>
      <c r="AH75" s="1"/>
      <c r="AI75" s="35"/>
      <c r="AJ75" s="1"/>
      <c r="AK75" s="1"/>
      <c r="AL75" s="1"/>
      <c r="AM75" s="1"/>
      <c r="AN75" s="1"/>
      <c r="AO75" s="1"/>
      <c r="AP75" s="1"/>
    </row>
    <row r="76" spans="1:42" ht="16.5" x14ac:dyDescent="0.25">
      <c r="A76" s="1"/>
      <c r="B76" s="31" t="str">
        <f t="shared" si="14"/>
        <v/>
      </c>
      <c r="C76" s="19"/>
      <c r="D76" s="20"/>
      <c r="E76" s="21"/>
      <c r="F76" s="111"/>
      <c r="G76" s="19"/>
      <c r="H76" s="55"/>
      <c r="I76" s="23" t="str">
        <f t="shared" si="15"/>
        <v/>
      </c>
      <c r="J76" s="24" t="str">
        <f t="shared" si="16"/>
        <v/>
      </c>
      <c r="K76" s="24" t="str">
        <f t="shared" si="11"/>
        <v/>
      </c>
      <c r="L76" s="25"/>
      <c r="M76" s="26"/>
      <c r="N76" s="27" t="str">
        <f t="shared" si="12"/>
        <v/>
      </c>
      <c r="O76" s="28" t="str">
        <f t="shared" si="17"/>
        <v/>
      </c>
      <c r="P76" s="29" t="str">
        <f t="shared" si="13"/>
        <v/>
      </c>
      <c r="Q76" s="29" t="str">
        <f t="shared" si="18"/>
        <v>0</v>
      </c>
      <c r="R76" s="56"/>
      <c r="S76" s="97"/>
      <c r="T76" s="97"/>
      <c r="U76" s="102"/>
      <c r="V76" s="102"/>
      <c r="W76" s="107"/>
      <c r="X76" s="107"/>
      <c r="Y76" s="93" t="str">
        <f t="shared" si="19"/>
        <v/>
      </c>
      <c r="Z76" s="31">
        <f t="shared" si="20"/>
        <v>0</v>
      </c>
      <c r="AA76" s="40"/>
      <c r="AB76" s="57"/>
      <c r="AC76" s="1"/>
      <c r="AD76" s="1"/>
      <c r="AE76" s="1"/>
      <c r="AF76" s="39"/>
      <c r="AG76" s="1"/>
      <c r="AH76" s="1"/>
      <c r="AI76" s="35"/>
      <c r="AJ76" s="1"/>
      <c r="AK76" s="1"/>
      <c r="AL76" s="1"/>
      <c r="AM76" s="1"/>
      <c r="AN76" s="1"/>
      <c r="AO76" s="1"/>
      <c r="AP76" s="1"/>
    </row>
    <row r="77" spans="1:42" ht="16.5" x14ac:dyDescent="0.25">
      <c r="A77" s="1"/>
      <c r="B77" s="31" t="str">
        <f t="shared" si="14"/>
        <v/>
      </c>
      <c r="C77" s="19"/>
      <c r="D77" s="20"/>
      <c r="E77" s="21"/>
      <c r="F77" s="111"/>
      <c r="G77" s="19"/>
      <c r="H77" s="55"/>
      <c r="I77" s="23" t="str">
        <f t="shared" si="15"/>
        <v/>
      </c>
      <c r="J77" s="24" t="str">
        <f t="shared" si="16"/>
        <v/>
      </c>
      <c r="K77" s="24" t="str">
        <f t="shared" si="11"/>
        <v/>
      </c>
      <c r="L77" s="25"/>
      <c r="M77" s="26"/>
      <c r="N77" s="27" t="str">
        <f t="shared" si="12"/>
        <v/>
      </c>
      <c r="O77" s="28" t="str">
        <f t="shared" si="17"/>
        <v/>
      </c>
      <c r="P77" s="29" t="str">
        <f t="shared" si="13"/>
        <v/>
      </c>
      <c r="Q77" s="29" t="str">
        <f t="shared" si="18"/>
        <v>0</v>
      </c>
      <c r="R77" s="56"/>
      <c r="S77" s="97"/>
      <c r="T77" s="97"/>
      <c r="U77" s="102"/>
      <c r="V77" s="102"/>
      <c r="W77" s="107"/>
      <c r="X77" s="107"/>
      <c r="Y77" s="93" t="str">
        <f t="shared" si="19"/>
        <v/>
      </c>
      <c r="Z77" s="31">
        <f t="shared" si="20"/>
        <v>0</v>
      </c>
      <c r="AA77" s="40"/>
      <c r="AB77" s="57"/>
      <c r="AC77" s="1"/>
      <c r="AD77" s="1"/>
      <c r="AE77" s="1"/>
      <c r="AF77" s="39"/>
      <c r="AG77" s="1"/>
      <c r="AH77" s="1"/>
      <c r="AI77" s="35"/>
      <c r="AJ77" s="1"/>
      <c r="AK77" s="1"/>
      <c r="AL77" s="1"/>
      <c r="AM77" s="1"/>
      <c r="AN77" s="1"/>
      <c r="AO77" s="1"/>
      <c r="AP77" s="1"/>
    </row>
    <row r="78" spans="1:42" ht="16.5" x14ac:dyDescent="0.25">
      <c r="A78" s="1"/>
      <c r="B78" s="31" t="str">
        <f t="shared" si="14"/>
        <v/>
      </c>
      <c r="C78" s="19"/>
      <c r="D78" s="20"/>
      <c r="E78" s="21"/>
      <c r="F78" s="111"/>
      <c r="G78" s="19"/>
      <c r="H78" s="55"/>
      <c r="I78" s="23" t="str">
        <f t="shared" si="15"/>
        <v/>
      </c>
      <c r="J78" s="24" t="str">
        <f t="shared" si="16"/>
        <v/>
      </c>
      <c r="K78" s="24" t="str">
        <f t="shared" si="11"/>
        <v/>
      </c>
      <c r="L78" s="25"/>
      <c r="M78" s="26"/>
      <c r="N78" s="27" t="str">
        <f t="shared" si="12"/>
        <v/>
      </c>
      <c r="O78" s="28" t="str">
        <f t="shared" si="17"/>
        <v/>
      </c>
      <c r="P78" s="29" t="str">
        <f t="shared" si="13"/>
        <v/>
      </c>
      <c r="Q78" s="29" t="str">
        <f t="shared" si="18"/>
        <v>0</v>
      </c>
      <c r="R78" s="56"/>
      <c r="S78" s="97"/>
      <c r="T78" s="97"/>
      <c r="U78" s="102"/>
      <c r="V78" s="102"/>
      <c r="W78" s="107"/>
      <c r="X78" s="107"/>
      <c r="Y78" s="93" t="str">
        <f t="shared" si="19"/>
        <v/>
      </c>
      <c r="Z78" s="31">
        <f t="shared" si="20"/>
        <v>0</v>
      </c>
      <c r="AA78" s="40"/>
      <c r="AB78" s="57"/>
      <c r="AC78" s="1"/>
      <c r="AD78" s="1"/>
      <c r="AE78" s="1"/>
      <c r="AF78" s="39"/>
      <c r="AG78" s="1"/>
      <c r="AH78" s="1"/>
      <c r="AI78" s="35"/>
      <c r="AJ78" s="1"/>
      <c r="AK78" s="1"/>
      <c r="AL78" s="1"/>
      <c r="AM78" s="1"/>
      <c r="AN78" s="1"/>
      <c r="AO78" s="1"/>
      <c r="AP78" s="1"/>
    </row>
    <row r="79" spans="1:42" ht="16.5" x14ac:dyDescent="0.25">
      <c r="A79" s="1"/>
      <c r="B79" s="31" t="str">
        <f t="shared" si="14"/>
        <v/>
      </c>
      <c r="C79" s="19"/>
      <c r="D79" s="20"/>
      <c r="E79" s="21"/>
      <c r="F79" s="111"/>
      <c r="G79" s="19"/>
      <c r="H79" s="55"/>
      <c r="I79" s="23" t="str">
        <f t="shared" si="15"/>
        <v/>
      </c>
      <c r="J79" s="24" t="str">
        <f t="shared" si="16"/>
        <v/>
      </c>
      <c r="K79" s="24" t="str">
        <f t="shared" si="11"/>
        <v/>
      </c>
      <c r="L79" s="25"/>
      <c r="M79" s="26"/>
      <c r="N79" s="27" t="str">
        <f t="shared" si="12"/>
        <v/>
      </c>
      <c r="O79" s="58" t="str">
        <f t="shared" si="17"/>
        <v/>
      </c>
      <c r="P79" s="29" t="str">
        <f t="shared" si="13"/>
        <v/>
      </c>
      <c r="Q79" s="29" t="str">
        <f t="shared" si="18"/>
        <v>0</v>
      </c>
      <c r="R79" s="59"/>
      <c r="S79" s="97"/>
      <c r="T79" s="97"/>
      <c r="U79" s="102"/>
      <c r="V79" s="102"/>
      <c r="W79" s="107"/>
      <c r="X79" s="107"/>
      <c r="Y79" s="93" t="str">
        <f t="shared" si="19"/>
        <v/>
      </c>
      <c r="Z79" s="31">
        <f t="shared" si="20"/>
        <v>0</v>
      </c>
      <c r="AA79" s="40"/>
      <c r="AB79" s="57"/>
      <c r="AC79" s="1"/>
      <c r="AD79" s="1"/>
      <c r="AE79" s="1"/>
      <c r="AF79" s="39"/>
      <c r="AG79" s="1"/>
      <c r="AH79" s="1"/>
      <c r="AI79" s="35"/>
      <c r="AJ79" s="1"/>
      <c r="AK79" s="1"/>
      <c r="AL79" s="1"/>
      <c r="AM79" s="1"/>
      <c r="AN79" s="1"/>
      <c r="AO79" s="1"/>
      <c r="AP79" s="1"/>
    </row>
    <row r="80" spans="1:42" ht="16.5" x14ac:dyDescent="0.25">
      <c r="A80" s="1"/>
      <c r="B80" s="31" t="str">
        <f t="shared" si="14"/>
        <v/>
      </c>
      <c r="C80" s="19"/>
      <c r="D80" s="20"/>
      <c r="E80" s="21"/>
      <c r="F80" s="111"/>
      <c r="G80" s="19"/>
      <c r="H80" s="55"/>
      <c r="I80" s="23" t="str">
        <f t="shared" si="15"/>
        <v/>
      </c>
      <c r="J80" s="24" t="str">
        <f t="shared" si="16"/>
        <v/>
      </c>
      <c r="K80" s="24" t="str">
        <f t="shared" si="11"/>
        <v/>
      </c>
      <c r="L80" s="25"/>
      <c r="M80" s="26"/>
      <c r="N80" s="27" t="str">
        <f t="shared" si="12"/>
        <v/>
      </c>
      <c r="O80" s="58" t="str">
        <f t="shared" si="17"/>
        <v/>
      </c>
      <c r="P80" s="29" t="str">
        <f t="shared" si="13"/>
        <v/>
      </c>
      <c r="Q80" s="29" t="str">
        <f t="shared" si="18"/>
        <v>0</v>
      </c>
      <c r="R80" s="59"/>
      <c r="S80" s="97"/>
      <c r="T80" s="97"/>
      <c r="U80" s="102"/>
      <c r="V80" s="102"/>
      <c r="W80" s="107"/>
      <c r="X80" s="107"/>
      <c r="Y80" s="93" t="str">
        <f t="shared" si="19"/>
        <v/>
      </c>
      <c r="Z80" s="31">
        <f t="shared" si="20"/>
        <v>0</v>
      </c>
      <c r="AA80" s="40"/>
      <c r="AB80" s="57"/>
      <c r="AC80" s="1"/>
      <c r="AD80" s="1"/>
      <c r="AE80" s="1"/>
      <c r="AF80" s="39"/>
      <c r="AG80" s="1"/>
      <c r="AH80" s="1"/>
      <c r="AI80" s="35"/>
      <c r="AJ80" s="1"/>
      <c r="AK80" s="1"/>
      <c r="AL80" s="1"/>
      <c r="AM80" s="1"/>
      <c r="AN80" s="1"/>
      <c r="AO80" s="1"/>
      <c r="AP80" s="1"/>
    </row>
    <row r="81" spans="1:42" ht="16.5" x14ac:dyDescent="0.25">
      <c r="A81" s="1"/>
      <c r="B81" s="31" t="str">
        <f t="shared" si="14"/>
        <v/>
      </c>
      <c r="C81" s="19"/>
      <c r="D81" s="20"/>
      <c r="E81" s="21"/>
      <c r="F81" s="111"/>
      <c r="G81" s="19"/>
      <c r="H81" s="55"/>
      <c r="I81" s="23" t="str">
        <f t="shared" si="15"/>
        <v/>
      </c>
      <c r="J81" s="24" t="str">
        <f t="shared" si="16"/>
        <v/>
      </c>
      <c r="K81" s="24" t="str">
        <f t="shared" si="11"/>
        <v/>
      </c>
      <c r="L81" s="25"/>
      <c r="M81" s="26"/>
      <c r="N81" s="27" t="str">
        <f t="shared" si="12"/>
        <v/>
      </c>
      <c r="O81" s="58" t="str">
        <f t="shared" si="17"/>
        <v/>
      </c>
      <c r="P81" s="29" t="str">
        <f t="shared" si="13"/>
        <v/>
      </c>
      <c r="Q81" s="29" t="str">
        <f t="shared" si="18"/>
        <v>0</v>
      </c>
      <c r="R81" s="59"/>
      <c r="S81" s="97"/>
      <c r="T81" s="97"/>
      <c r="U81" s="102"/>
      <c r="V81" s="102"/>
      <c r="W81" s="107"/>
      <c r="X81" s="107"/>
      <c r="Y81" s="93" t="str">
        <f t="shared" si="19"/>
        <v/>
      </c>
      <c r="Z81" s="31">
        <f t="shared" si="20"/>
        <v>0</v>
      </c>
      <c r="AA81" s="40"/>
      <c r="AB81" s="57"/>
      <c r="AC81" s="1"/>
      <c r="AD81" s="1"/>
      <c r="AE81" s="1"/>
      <c r="AF81" s="39"/>
      <c r="AG81" s="1"/>
      <c r="AH81" s="1"/>
      <c r="AI81" s="35"/>
      <c r="AJ81" s="1"/>
      <c r="AK81" s="1"/>
      <c r="AL81" s="1"/>
      <c r="AM81" s="1"/>
      <c r="AN81" s="1"/>
      <c r="AO81" s="1"/>
      <c r="AP81" s="1"/>
    </row>
    <row r="82" spans="1:42" ht="16.5" x14ac:dyDescent="0.25">
      <c r="A82" s="1"/>
      <c r="B82" s="31" t="str">
        <f t="shared" si="14"/>
        <v/>
      </c>
      <c r="C82" s="19"/>
      <c r="D82" s="20"/>
      <c r="E82" s="21"/>
      <c r="F82" s="111"/>
      <c r="G82" s="19"/>
      <c r="H82" s="55"/>
      <c r="I82" s="23" t="str">
        <f t="shared" si="15"/>
        <v/>
      </c>
      <c r="J82" s="24" t="str">
        <f t="shared" si="16"/>
        <v/>
      </c>
      <c r="K82" s="24" t="str">
        <f t="shared" si="11"/>
        <v/>
      </c>
      <c r="L82" s="25"/>
      <c r="M82" s="26"/>
      <c r="N82" s="27" t="str">
        <f t="shared" si="12"/>
        <v/>
      </c>
      <c r="O82" s="58" t="str">
        <f t="shared" si="17"/>
        <v/>
      </c>
      <c r="P82" s="29" t="str">
        <f t="shared" si="13"/>
        <v/>
      </c>
      <c r="Q82" s="29" t="str">
        <f t="shared" si="18"/>
        <v>0</v>
      </c>
      <c r="R82" s="59"/>
      <c r="S82" s="97"/>
      <c r="T82" s="97"/>
      <c r="U82" s="102"/>
      <c r="V82" s="102"/>
      <c r="W82" s="107"/>
      <c r="X82" s="107"/>
      <c r="Y82" s="93" t="str">
        <f t="shared" si="19"/>
        <v/>
      </c>
      <c r="Z82" s="31">
        <f t="shared" si="20"/>
        <v>0</v>
      </c>
      <c r="AA82" s="40"/>
      <c r="AB82" s="57"/>
      <c r="AC82" s="1"/>
      <c r="AD82" s="1"/>
      <c r="AE82" s="1"/>
      <c r="AF82" s="39"/>
      <c r="AG82" s="1"/>
      <c r="AH82" s="1"/>
      <c r="AI82" s="35"/>
      <c r="AJ82" s="1"/>
      <c r="AK82" s="1"/>
      <c r="AL82" s="1"/>
      <c r="AM82" s="1"/>
      <c r="AN82" s="1"/>
      <c r="AO82" s="1"/>
      <c r="AP82" s="1"/>
    </row>
    <row r="83" spans="1:42" ht="16.5" x14ac:dyDescent="0.25">
      <c r="A83" s="1"/>
      <c r="B83" s="31" t="str">
        <f t="shared" si="14"/>
        <v/>
      </c>
      <c r="C83" s="19"/>
      <c r="D83" s="20"/>
      <c r="E83" s="21"/>
      <c r="F83" s="111"/>
      <c r="G83" s="19"/>
      <c r="H83" s="55"/>
      <c r="I83" s="23" t="str">
        <f t="shared" si="15"/>
        <v/>
      </c>
      <c r="J83" s="24" t="str">
        <f t="shared" si="16"/>
        <v/>
      </c>
      <c r="K83" s="24" t="str">
        <f t="shared" si="11"/>
        <v/>
      </c>
      <c r="L83" s="25"/>
      <c r="M83" s="26"/>
      <c r="N83" s="27" t="str">
        <f t="shared" si="12"/>
        <v/>
      </c>
      <c r="O83" s="58" t="str">
        <f t="shared" si="17"/>
        <v/>
      </c>
      <c r="P83" s="29" t="str">
        <f t="shared" si="13"/>
        <v/>
      </c>
      <c r="Q83" s="29" t="str">
        <f t="shared" si="18"/>
        <v>0</v>
      </c>
      <c r="R83" s="59"/>
      <c r="S83" s="97"/>
      <c r="T83" s="97"/>
      <c r="U83" s="102"/>
      <c r="V83" s="102"/>
      <c r="W83" s="107"/>
      <c r="X83" s="107"/>
      <c r="Y83" s="93" t="str">
        <f t="shared" si="19"/>
        <v/>
      </c>
      <c r="Z83" s="31">
        <f t="shared" si="20"/>
        <v>0</v>
      </c>
      <c r="AA83" s="40"/>
      <c r="AB83" s="57"/>
      <c r="AC83" s="1"/>
      <c r="AD83" s="1"/>
      <c r="AE83" s="1"/>
      <c r="AF83" s="39"/>
      <c r="AG83" s="1"/>
      <c r="AH83" s="1"/>
      <c r="AI83" s="35"/>
      <c r="AJ83" s="1"/>
      <c r="AK83" s="1"/>
      <c r="AL83" s="1"/>
      <c r="AM83" s="1"/>
      <c r="AN83" s="1"/>
      <c r="AO83" s="1"/>
      <c r="AP83" s="1"/>
    </row>
    <row r="84" spans="1:42" ht="16.5" x14ac:dyDescent="0.25">
      <c r="A84" s="1"/>
      <c r="B84" s="31" t="str">
        <f t="shared" si="14"/>
        <v/>
      </c>
      <c r="C84" s="19"/>
      <c r="D84" s="20"/>
      <c r="E84" s="21"/>
      <c r="F84" s="111"/>
      <c r="G84" s="19"/>
      <c r="H84" s="55"/>
      <c r="I84" s="23" t="str">
        <f t="shared" si="15"/>
        <v/>
      </c>
      <c r="J84" s="24" t="str">
        <f t="shared" si="16"/>
        <v/>
      </c>
      <c r="K84" s="24" t="str">
        <f t="shared" si="11"/>
        <v/>
      </c>
      <c r="L84" s="25"/>
      <c r="M84" s="26"/>
      <c r="N84" s="27" t="str">
        <f t="shared" si="12"/>
        <v/>
      </c>
      <c r="O84" s="58" t="str">
        <f t="shared" si="17"/>
        <v/>
      </c>
      <c r="P84" s="29" t="str">
        <f t="shared" si="13"/>
        <v/>
      </c>
      <c r="Q84" s="29" t="str">
        <f t="shared" si="18"/>
        <v>0</v>
      </c>
      <c r="R84" s="59"/>
      <c r="S84" s="97"/>
      <c r="T84" s="97"/>
      <c r="U84" s="102"/>
      <c r="V84" s="102"/>
      <c r="W84" s="107"/>
      <c r="X84" s="107"/>
      <c r="Y84" s="93" t="str">
        <f t="shared" si="19"/>
        <v/>
      </c>
      <c r="Z84" s="31">
        <f t="shared" si="20"/>
        <v>0</v>
      </c>
      <c r="AA84" s="40"/>
      <c r="AB84" s="57"/>
      <c r="AC84" s="1"/>
      <c r="AD84" s="1"/>
      <c r="AE84" s="1"/>
      <c r="AF84" s="39"/>
      <c r="AG84" s="1"/>
      <c r="AH84" s="1"/>
      <c r="AI84" s="35"/>
      <c r="AJ84" s="1"/>
      <c r="AK84" s="1"/>
      <c r="AL84" s="1"/>
      <c r="AM84" s="1"/>
      <c r="AN84" s="1"/>
      <c r="AO84" s="1"/>
      <c r="AP84" s="1"/>
    </row>
    <row r="85" spans="1:42" ht="16.5" x14ac:dyDescent="0.25">
      <c r="A85" s="1"/>
      <c r="B85" s="31" t="str">
        <f t="shared" si="14"/>
        <v/>
      </c>
      <c r="C85" s="19"/>
      <c r="D85" s="20"/>
      <c r="E85" s="21"/>
      <c r="F85" s="111"/>
      <c r="G85" s="19"/>
      <c r="H85" s="55"/>
      <c r="I85" s="23" t="str">
        <f t="shared" si="15"/>
        <v/>
      </c>
      <c r="J85" s="24" t="str">
        <f t="shared" si="16"/>
        <v/>
      </c>
      <c r="K85" s="24" t="str">
        <f t="shared" si="11"/>
        <v/>
      </c>
      <c r="L85" s="25"/>
      <c r="M85" s="26"/>
      <c r="N85" s="27" t="str">
        <f t="shared" si="12"/>
        <v/>
      </c>
      <c r="O85" s="58" t="str">
        <f t="shared" si="17"/>
        <v/>
      </c>
      <c r="P85" s="29" t="str">
        <f t="shared" si="13"/>
        <v/>
      </c>
      <c r="Q85" s="29" t="str">
        <f t="shared" si="18"/>
        <v>0</v>
      </c>
      <c r="R85" s="59"/>
      <c r="S85" s="97"/>
      <c r="T85" s="97"/>
      <c r="U85" s="102"/>
      <c r="V85" s="102"/>
      <c r="W85" s="107"/>
      <c r="X85" s="107"/>
      <c r="Y85" s="93" t="str">
        <f t="shared" si="19"/>
        <v/>
      </c>
      <c r="Z85" s="31">
        <f t="shared" si="20"/>
        <v>0</v>
      </c>
      <c r="AA85" s="40"/>
      <c r="AB85" s="57"/>
      <c r="AC85" s="1"/>
      <c r="AD85" s="1"/>
      <c r="AE85" s="1"/>
      <c r="AF85" s="39"/>
      <c r="AG85" s="1"/>
      <c r="AH85" s="1"/>
      <c r="AI85" s="35"/>
      <c r="AJ85" s="1"/>
      <c r="AK85" s="1"/>
      <c r="AL85" s="1"/>
      <c r="AM85" s="1"/>
      <c r="AN85" s="1"/>
      <c r="AO85" s="1"/>
      <c r="AP85" s="1"/>
    </row>
    <row r="86" spans="1:42" ht="16.5" x14ac:dyDescent="0.25">
      <c r="A86" s="1"/>
      <c r="B86" s="31" t="str">
        <f t="shared" si="14"/>
        <v/>
      </c>
      <c r="C86" s="19"/>
      <c r="D86" s="20"/>
      <c r="E86" s="21"/>
      <c r="F86" s="111"/>
      <c r="G86" s="19"/>
      <c r="H86" s="55"/>
      <c r="I86" s="23" t="str">
        <f t="shared" si="15"/>
        <v/>
      </c>
      <c r="J86" s="24" t="str">
        <f t="shared" si="16"/>
        <v/>
      </c>
      <c r="K86" s="24" t="str">
        <f t="shared" si="11"/>
        <v/>
      </c>
      <c r="L86" s="25"/>
      <c r="M86" s="26"/>
      <c r="N86" s="27" t="str">
        <f t="shared" si="12"/>
        <v/>
      </c>
      <c r="O86" s="58" t="str">
        <f t="shared" si="17"/>
        <v/>
      </c>
      <c r="P86" s="29" t="str">
        <f t="shared" si="13"/>
        <v/>
      </c>
      <c r="Q86" s="29" t="str">
        <f t="shared" si="18"/>
        <v>0</v>
      </c>
      <c r="R86" s="59"/>
      <c r="S86" s="97"/>
      <c r="T86" s="97"/>
      <c r="U86" s="102"/>
      <c r="V86" s="102"/>
      <c r="W86" s="107"/>
      <c r="X86" s="107"/>
      <c r="Y86" s="93" t="str">
        <f t="shared" si="19"/>
        <v/>
      </c>
      <c r="Z86" s="31">
        <f t="shared" si="20"/>
        <v>0</v>
      </c>
      <c r="AA86" s="40"/>
      <c r="AB86" s="57"/>
      <c r="AC86" s="1"/>
      <c r="AD86" s="1"/>
      <c r="AE86" s="1"/>
      <c r="AF86" s="39"/>
      <c r="AG86" s="1"/>
      <c r="AH86" s="1"/>
      <c r="AI86" s="35"/>
      <c r="AJ86" s="1"/>
      <c r="AK86" s="1"/>
      <c r="AL86" s="1"/>
      <c r="AM86" s="1"/>
      <c r="AN86" s="1"/>
      <c r="AO86" s="1"/>
      <c r="AP86" s="1"/>
    </row>
    <row r="87" spans="1:42" ht="16.5" x14ac:dyDescent="0.25">
      <c r="A87" s="1"/>
      <c r="B87" s="31" t="str">
        <f t="shared" si="14"/>
        <v/>
      </c>
      <c r="C87" s="19"/>
      <c r="D87" s="20"/>
      <c r="E87" s="21"/>
      <c r="F87" s="111"/>
      <c r="G87" s="19"/>
      <c r="H87" s="55"/>
      <c r="I87" s="23" t="str">
        <f t="shared" si="15"/>
        <v/>
      </c>
      <c r="J87" s="24" t="str">
        <f t="shared" si="16"/>
        <v/>
      </c>
      <c r="K87" s="24" t="str">
        <f t="shared" si="11"/>
        <v/>
      </c>
      <c r="L87" s="25"/>
      <c r="M87" s="26"/>
      <c r="N87" s="27" t="str">
        <f t="shared" si="12"/>
        <v/>
      </c>
      <c r="O87" s="58" t="str">
        <f t="shared" si="17"/>
        <v/>
      </c>
      <c r="P87" s="29" t="str">
        <f t="shared" si="13"/>
        <v/>
      </c>
      <c r="Q87" s="29" t="str">
        <f t="shared" si="18"/>
        <v>0</v>
      </c>
      <c r="R87" s="59"/>
      <c r="S87" s="97"/>
      <c r="T87" s="97"/>
      <c r="U87" s="102"/>
      <c r="V87" s="102"/>
      <c r="W87" s="107"/>
      <c r="X87" s="107"/>
      <c r="Y87" s="93" t="str">
        <f t="shared" si="19"/>
        <v/>
      </c>
      <c r="Z87" s="31">
        <f t="shared" si="20"/>
        <v>0</v>
      </c>
      <c r="AA87" s="40"/>
      <c r="AB87" s="57"/>
      <c r="AC87" s="1"/>
      <c r="AD87" s="1"/>
      <c r="AE87" s="1"/>
      <c r="AF87" s="39"/>
      <c r="AG87" s="1"/>
      <c r="AH87" s="1"/>
      <c r="AI87" s="35"/>
      <c r="AJ87" s="1"/>
      <c r="AK87" s="1"/>
      <c r="AL87" s="1"/>
      <c r="AM87" s="1"/>
      <c r="AN87" s="1"/>
      <c r="AO87" s="1"/>
      <c r="AP87" s="1"/>
    </row>
    <row r="88" spans="1:42" ht="16.5" x14ac:dyDescent="0.25">
      <c r="A88" s="1"/>
      <c r="B88" s="31" t="str">
        <f t="shared" si="14"/>
        <v/>
      </c>
      <c r="C88" s="19"/>
      <c r="D88" s="20"/>
      <c r="E88" s="21"/>
      <c r="F88" s="111"/>
      <c r="G88" s="19"/>
      <c r="H88" s="55"/>
      <c r="I88" s="23" t="str">
        <f t="shared" si="15"/>
        <v/>
      </c>
      <c r="J88" s="24" t="str">
        <f t="shared" si="16"/>
        <v/>
      </c>
      <c r="K88" s="24" t="str">
        <f t="shared" si="11"/>
        <v/>
      </c>
      <c r="L88" s="25"/>
      <c r="M88" s="26"/>
      <c r="N88" s="27" t="str">
        <f t="shared" si="12"/>
        <v/>
      </c>
      <c r="O88" s="58" t="str">
        <f t="shared" si="17"/>
        <v/>
      </c>
      <c r="P88" s="29" t="str">
        <f t="shared" si="13"/>
        <v/>
      </c>
      <c r="Q88" s="29" t="str">
        <f t="shared" si="18"/>
        <v>0</v>
      </c>
      <c r="R88" s="59"/>
      <c r="S88" s="97"/>
      <c r="T88" s="97"/>
      <c r="U88" s="102"/>
      <c r="V88" s="102"/>
      <c r="W88" s="107"/>
      <c r="X88" s="107"/>
      <c r="Y88" s="93" t="str">
        <f t="shared" si="19"/>
        <v/>
      </c>
      <c r="Z88" s="31">
        <f t="shared" si="20"/>
        <v>0</v>
      </c>
      <c r="AA88" s="40"/>
      <c r="AB88" s="57"/>
      <c r="AC88" s="1"/>
      <c r="AD88" s="1"/>
      <c r="AE88" s="1"/>
      <c r="AF88" s="39"/>
      <c r="AG88" s="1"/>
      <c r="AH88" s="1"/>
      <c r="AI88" s="35"/>
      <c r="AJ88" s="1"/>
      <c r="AK88" s="1"/>
      <c r="AL88" s="1"/>
      <c r="AM88" s="1"/>
      <c r="AN88" s="1"/>
      <c r="AO88" s="1"/>
      <c r="AP88" s="1"/>
    </row>
    <row r="89" spans="1:42" ht="16.5" x14ac:dyDescent="0.25">
      <c r="A89" s="1"/>
      <c r="B89" s="31" t="str">
        <f t="shared" si="14"/>
        <v/>
      </c>
      <c r="C89" s="19"/>
      <c r="D89" s="20"/>
      <c r="E89" s="21"/>
      <c r="F89" s="111"/>
      <c r="G89" s="19"/>
      <c r="H89" s="55"/>
      <c r="I89" s="23" t="str">
        <f t="shared" si="15"/>
        <v/>
      </c>
      <c r="J89" s="24" t="str">
        <f t="shared" si="16"/>
        <v/>
      </c>
      <c r="K89" s="24" t="str">
        <f t="shared" si="11"/>
        <v/>
      </c>
      <c r="L89" s="25"/>
      <c r="M89" s="26"/>
      <c r="N89" s="27" t="str">
        <f t="shared" si="12"/>
        <v/>
      </c>
      <c r="O89" s="58" t="str">
        <f t="shared" si="17"/>
        <v/>
      </c>
      <c r="P89" s="29" t="str">
        <f t="shared" si="13"/>
        <v/>
      </c>
      <c r="Q89" s="29" t="str">
        <f t="shared" si="18"/>
        <v>0</v>
      </c>
      <c r="R89" s="59"/>
      <c r="S89" s="97"/>
      <c r="T89" s="97"/>
      <c r="U89" s="102"/>
      <c r="V89" s="102"/>
      <c r="W89" s="107"/>
      <c r="X89" s="107"/>
      <c r="Y89" s="93" t="str">
        <f t="shared" si="19"/>
        <v/>
      </c>
      <c r="Z89" s="31">
        <f t="shared" si="20"/>
        <v>0</v>
      </c>
      <c r="AA89" s="40"/>
      <c r="AB89" s="57"/>
      <c r="AC89" s="1"/>
      <c r="AD89" s="1"/>
      <c r="AE89" s="1"/>
      <c r="AF89" s="39"/>
      <c r="AG89" s="1"/>
      <c r="AH89" s="1"/>
      <c r="AI89" s="35"/>
      <c r="AJ89" s="1"/>
      <c r="AK89" s="1"/>
      <c r="AL89" s="1"/>
      <c r="AM89" s="1"/>
      <c r="AN89" s="1"/>
      <c r="AO89" s="1"/>
      <c r="AP89" s="1"/>
    </row>
    <row r="90" spans="1:42" ht="16.5" x14ac:dyDescent="0.25">
      <c r="A90" s="1"/>
      <c r="B90" s="31" t="str">
        <f t="shared" si="14"/>
        <v/>
      </c>
      <c r="C90" s="19"/>
      <c r="D90" s="20"/>
      <c r="E90" s="21"/>
      <c r="F90" s="111"/>
      <c r="G90" s="19"/>
      <c r="H90" s="55"/>
      <c r="I90" s="23" t="str">
        <f t="shared" si="15"/>
        <v/>
      </c>
      <c r="J90" s="24" t="str">
        <f t="shared" si="16"/>
        <v/>
      </c>
      <c r="K90" s="24" t="str">
        <f t="shared" si="11"/>
        <v/>
      </c>
      <c r="L90" s="25"/>
      <c r="M90" s="26"/>
      <c r="N90" s="27" t="str">
        <f t="shared" si="12"/>
        <v/>
      </c>
      <c r="O90" s="58" t="str">
        <f t="shared" si="17"/>
        <v/>
      </c>
      <c r="P90" s="29" t="str">
        <f t="shared" si="13"/>
        <v/>
      </c>
      <c r="Q90" s="29" t="str">
        <f t="shared" si="18"/>
        <v>0</v>
      </c>
      <c r="R90" s="59"/>
      <c r="S90" s="97"/>
      <c r="T90" s="97"/>
      <c r="U90" s="102"/>
      <c r="V90" s="102"/>
      <c r="W90" s="107"/>
      <c r="X90" s="107"/>
      <c r="Y90" s="93" t="str">
        <f t="shared" si="19"/>
        <v/>
      </c>
      <c r="Z90" s="31">
        <f t="shared" si="20"/>
        <v>0</v>
      </c>
      <c r="AA90" s="40"/>
      <c r="AB90" s="57"/>
      <c r="AC90" s="1"/>
      <c r="AD90" s="1"/>
      <c r="AE90" s="1"/>
      <c r="AF90" s="39"/>
      <c r="AG90" s="1"/>
      <c r="AH90" s="1"/>
      <c r="AI90" s="35"/>
      <c r="AJ90" s="1"/>
      <c r="AK90" s="1"/>
      <c r="AL90" s="1"/>
      <c r="AM90" s="1"/>
      <c r="AN90" s="1"/>
      <c r="AO90" s="1"/>
      <c r="AP90" s="1"/>
    </row>
    <row r="91" spans="1:42" ht="16.5" x14ac:dyDescent="0.25">
      <c r="A91" s="1"/>
      <c r="B91" s="31" t="str">
        <f t="shared" si="14"/>
        <v/>
      </c>
      <c r="C91" s="19"/>
      <c r="D91" s="20"/>
      <c r="E91" s="21"/>
      <c r="F91" s="111"/>
      <c r="G91" s="19"/>
      <c r="H91" s="55"/>
      <c r="I91" s="23" t="str">
        <f t="shared" si="15"/>
        <v/>
      </c>
      <c r="J91" s="24" t="str">
        <f t="shared" si="16"/>
        <v/>
      </c>
      <c r="K91" s="24" t="str">
        <f t="shared" si="11"/>
        <v/>
      </c>
      <c r="L91" s="25"/>
      <c r="M91" s="26"/>
      <c r="N91" s="27" t="str">
        <f t="shared" si="12"/>
        <v/>
      </c>
      <c r="O91" s="58" t="str">
        <f t="shared" si="17"/>
        <v/>
      </c>
      <c r="P91" s="29" t="str">
        <f t="shared" si="13"/>
        <v/>
      </c>
      <c r="Q91" s="29" t="str">
        <f t="shared" si="18"/>
        <v>0</v>
      </c>
      <c r="R91" s="59"/>
      <c r="S91" s="97"/>
      <c r="T91" s="97"/>
      <c r="U91" s="102"/>
      <c r="V91" s="102"/>
      <c r="W91" s="107"/>
      <c r="X91" s="107"/>
      <c r="Y91" s="93" t="str">
        <f t="shared" si="19"/>
        <v/>
      </c>
      <c r="Z91" s="31">
        <f t="shared" si="20"/>
        <v>0</v>
      </c>
      <c r="AA91" s="40"/>
      <c r="AB91" s="57"/>
      <c r="AC91" s="1"/>
      <c r="AD91" s="1"/>
      <c r="AE91" s="1"/>
      <c r="AF91" s="39"/>
      <c r="AG91" s="1"/>
      <c r="AH91" s="1"/>
      <c r="AI91" s="35"/>
      <c r="AJ91" s="1"/>
      <c r="AK91" s="1"/>
      <c r="AL91" s="1"/>
      <c r="AM91" s="1"/>
      <c r="AN91" s="1"/>
      <c r="AO91" s="1"/>
      <c r="AP91" s="1"/>
    </row>
    <row r="92" spans="1:42" ht="16.5" x14ac:dyDescent="0.25">
      <c r="A92" s="1"/>
      <c r="B92" s="31" t="str">
        <f t="shared" si="14"/>
        <v/>
      </c>
      <c r="C92" s="19"/>
      <c r="D92" s="20"/>
      <c r="E92" s="21"/>
      <c r="F92" s="111"/>
      <c r="G92" s="19"/>
      <c r="H92" s="55"/>
      <c r="I92" s="23" t="str">
        <f t="shared" si="15"/>
        <v/>
      </c>
      <c r="J92" s="24" t="str">
        <f t="shared" si="16"/>
        <v/>
      </c>
      <c r="K92" s="24" t="str">
        <f t="shared" si="11"/>
        <v/>
      </c>
      <c r="L92" s="25"/>
      <c r="M92" s="26"/>
      <c r="N92" s="27" t="str">
        <f t="shared" si="12"/>
        <v/>
      </c>
      <c r="O92" s="58" t="str">
        <f t="shared" si="17"/>
        <v/>
      </c>
      <c r="P92" s="29" t="str">
        <f t="shared" si="13"/>
        <v/>
      </c>
      <c r="Q92" s="29" t="str">
        <f t="shared" si="18"/>
        <v>0</v>
      </c>
      <c r="R92" s="59"/>
      <c r="S92" s="97"/>
      <c r="T92" s="97"/>
      <c r="U92" s="102"/>
      <c r="V92" s="102"/>
      <c r="W92" s="107"/>
      <c r="X92" s="107"/>
      <c r="Y92" s="93" t="str">
        <f t="shared" si="19"/>
        <v/>
      </c>
      <c r="Z92" s="31">
        <f t="shared" si="20"/>
        <v>0</v>
      </c>
      <c r="AA92" s="40"/>
      <c r="AB92" s="57"/>
      <c r="AC92" s="1"/>
      <c r="AD92" s="1"/>
      <c r="AE92" s="1"/>
      <c r="AF92" s="39"/>
      <c r="AG92" s="1"/>
      <c r="AH92" s="1"/>
      <c r="AI92" s="35"/>
      <c r="AJ92" s="1"/>
      <c r="AK92" s="1"/>
      <c r="AL92" s="1"/>
      <c r="AM92" s="1"/>
      <c r="AN92" s="1"/>
      <c r="AO92" s="1"/>
      <c r="AP92" s="1"/>
    </row>
    <row r="93" spans="1:42" ht="16.5" x14ac:dyDescent="0.25">
      <c r="A93" s="1"/>
      <c r="B93" s="31" t="str">
        <f t="shared" si="14"/>
        <v/>
      </c>
      <c r="C93" s="19"/>
      <c r="D93" s="20"/>
      <c r="E93" s="21"/>
      <c r="F93" s="111"/>
      <c r="G93" s="19"/>
      <c r="H93" s="55"/>
      <c r="I93" s="23" t="str">
        <f t="shared" si="15"/>
        <v/>
      </c>
      <c r="J93" s="23" t="str">
        <f t="shared" si="16"/>
        <v/>
      </c>
      <c r="K93" s="24" t="str">
        <f t="shared" si="11"/>
        <v/>
      </c>
      <c r="L93" s="25"/>
      <c r="M93" s="26"/>
      <c r="N93" s="27" t="str">
        <f t="shared" si="12"/>
        <v/>
      </c>
      <c r="O93" s="58" t="str">
        <f t="shared" si="17"/>
        <v/>
      </c>
      <c r="P93" s="29" t="str">
        <f t="shared" si="13"/>
        <v/>
      </c>
      <c r="Q93" s="29" t="str">
        <f t="shared" si="18"/>
        <v>0</v>
      </c>
      <c r="R93" s="59"/>
      <c r="S93" s="97"/>
      <c r="T93" s="97"/>
      <c r="U93" s="102"/>
      <c r="V93" s="102"/>
      <c r="W93" s="107"/>
      <c r="X93" s="107"/>
      <c r="Y93" s="93" t="str">
        <f t="shared" si="19"/>
        <v/>
      </c>
      <c r="Z93" s="31">
        <f t="shared" si="20"/>
        <v>0</v>
      </c>
      <c r="AA93" s="40"/>
      <c r="AB93" s="57"/>
      <c r="AC93" s="1"/>
      <c r="AD93" s="1"/>
      <c r="AE93" s="1"/>
      <c r="AF93" s="39"/>
      <c r="AG93" s="1"/>
      <c r="AH93" s="1"/>
      <c r="AI93" s="35"/>
      <c r="AJ93" s="1"/>
      <c r="AK93" s="1"/>
      <c r="AL93" s="1"/>
      <c r="AM93" s="1"/>
      <c r="AN93" s="1"/>
      <c r="AO93" s="1"/>
      <c r="AP93" s="1"/>
    </row>
    <row r="94" spans="1:42" ht="16.5" x14ac:dyDescent="0.25">
      <c r="A94" s="1"/>
      <c r="B94" s="31" t="str">
        <f t="shared" si="14"/>
        <v/>
      </c>
      <c r="C94" s="19"/>
      <c r="D94" s="20"/>
      <c r="E94" s="21"/>
      <c r="F94" s="111"/>
      <c r="G94" s="19"/>
      <c r="H94" s="55"/>
      <c r="I94" s="23" t="str">
        <f t="shared" si="15"/>
        <v/>
      </c>
      <c r="J94" s="23" t="str">
        <f t="shared" si="16"/>
        <v/>
      </c>
      <c r="K94" s="24" t="str">
        <f t="shared" si="11"/>
        <v/>
      </c>
      <c r="L94" s="25"/>
      <c r="M94" s="26"/>
      <c r="N94" s="27" t="str">
        <f t="shared" si="12"/>
        <v/>
      </c>
      <c r="O94" s="58" t="str">
        <f t="shared" si="17"/>
        <v/>
      </c>
      <c r="P94" s="29" t="str">
        <f t="shared" si="13"/>
        <v/>
      </c>
      <c r="Q94" s="29" t="str">
        <f t="shared" si="18"/>
        <v>0</v>
      </c>
      <c r="R94" s="59"/>
      <c r="S94" s="97"/>
      <c r="T94" s="97"/>
      <c r="U94" s="102"/>
      <c r="V94" s="102"/>
      <c r="W94" s="107"/>
      <c r="X94" s="107"/>
      <c r="Y94" s="93" t="str">
        <f t="shared" si="19"/>
        <v/>
      </c>
      <c r="Z94" s="31">
        <f t="shared" si="20"/>
        <v>0</v>
      </c>
      <c r="AA94" s="40"/>
      <c r="AB94" s="57"/>
      <c r="AC94" s="1"/>
      <c r="AD94" s="1"/>
      <c r="AE94" s="1"/>
      <c r="AF94" s="39"/>
      <c r="AG94" s="1"/>
      <c r="AH94" s="1"/>
      <c r="AI94" s="35"/>
      <c r="AJ94" s="1"/>
      <c r="AK94" s="1"/>
      <c r="AL94" s="1"/>
      <c r="AM94" s="1"/>
      <c r="AN94" s="1"/>
      <c r="AO94" s="1"/>
      <c r="AP94" s="1"/>
    </row>
    <row r="95" spans="1:42" ht="16.5" x14ac:dyDescent="0.25">
      <c r="A95" s="1"/>
      <c r="B95" s="31" t="str">
        <f t="shared" si="14"/>
        <v/>
      </c>
      <c r="C95" s="19"/>
      <c r="D95" s="20"/>
      <c r="E95" s="21"/>
      <c r="F95" s="111"/>
      <c r="G95" s="19"/>
      <c r="H95" s="55"/>
      <c r="I95" s="23" t="str">
        <f t="shared" si="15"/>
        <v/>
      </c>
      <c r="J95" s="23" t="str">
        <f t="shared" si="16"/>
        <v/>
      </c>
      <c r="K95" s="24" t="str">
        <f t="shared" si="11"/>
        <v/>
      </c>
      <c r="L95" s="25"/>
      <c r="M95" s="26"/>
      <c r="N95" s="27" t="str">
        <f t="shared" si="12"/>
        <v/>
      </c>
      <c r="O95" s="58" t="str">
        <f t="shared" si="17"/>
        <v/>
      </c>
      <c r="P95" s="29" t="str">
        <f t="shared" si="13"/>
        <v/>
      </c>
      <c r="Q95" s="29" t="str">
        <f t="shared" si="18"/>
        <v>0</v>
      </c>
      <c r="R95" s="59"/>
      <c r="S95" s="97"/>
      <c r="T95" s="97"/>
      <c r="U95" s="102"/>
      <c r="V95" s="102"/>
      <c r="W95" s="107"/>
      <c r="X95" s="107"/>
      <c r="Y95" s="93" t="str">
        <f t="shared" si="19"/>
        <v/>
      </c>
      <c r="Z95" s="31">
        <f t="shared" si="20"/>
        <v>0</v>
      </c>
      <c r="AA95" s="40"/>
      <c r="AB95" s="57"/>
      <c r="AC95" s="1"/>
      <c r="AD95" s="1"/>
      <c r="AE95" s="1"/>
      <c r="AF95" s="39"/>
      <c r="AG95" s="1"/>
      <c r="AH95" s="1"/>
      <c r="AI95" s="35"/>
      <c r="AJ95" s="1"/>
      <c r="AK95" s="1"/>
      <c r="AL95" s="1"/>
      <c r="AM95" s="1"/>
      <c r="AN95" s="1"/>
      <c r="AO95" s="1"/>
      <c r="AP95" s="1"/>
    </row>
    <row r="96" spans="1:42" ht="16.5" x14ac:dyDescent="0.25">
      <c r="A96" s="1"/>
      <c r="B96" s="31" t="str">
        <f t="shared" si="14"/>
        <v/>
      </c>
      <c r="C96" s="19"/>
      <c r="D96" s="20"/>
      <c r="E96" s="21"/>
      <c r="F96" s="111"/>
      <c r="G96" s="19"/>
      <c r="H96" s="55"/>
      <c r="I96" s="23" t="str">
        <f t="shared" si="15"/>
        <v/>
      </c>
      <c r="J96" s="23" t="str">
        <f t="shared" si="16"/>
        <v/>
      </c>
      <c r="K96" s="24" t="str">
        <f t="shared" si="11"/>
        <v/>
      </c>
      <c r="L96" s="25"/>
      <c r="M96" s="26"/>
      <c r="N96" s="27" t="str">
        <f t="shared" si="12"/>
        <v/>
      </c>
      <c r="O96" s="58" t="str">
        <f t="shared" si="17"/>
        <v/>
      </c>
      <c r="P96" s="29" t="str">
        <f t="shared" si="13"/>
        <v/>
      </c>
      <c r="Q96" s="29" t="str">
        <f t="shared" si="18"/>
        <v>0</v>
      </c>
      <c r="R96" s="59"/>
      <c r="S96" s="98"/>
      <c r="T96" s="98"/>
      <c r="U96" s="103"/>
      <c r="V96" s="103"/>
      <c r="W96" s="108"/>
      <c r="X96" s="108"/>
      <c r="Y96" s="93" t="str">
        <f t="shared" si="19"/>
        <v/>
      </c>
      <c r="Z96" s="31">
        <f t="shared" si="20"/>
        <v>0</v>
      </c>
      <c r="AA96" s="40"/>
      <c r="AB96" s="57"/>
      <c r="AC96" s="1"/>
      <c r="AD96" s="1"/>
      <c r="AE96" s="1"/>
      <c r="AF96" s="39"/>
      <c r="AG96" s="1"/>
      <c r="AH96" s="1"/>
      <c r="AI96" s="35"/>
      <c r="AJ96" s="1"/>
      <c r="AK96" s="1"/>
      <c r="AL96" s="1"/>
      <c r="AM96" s="1"/>
      <c r="AN96" s="1"/>
      <c r="AO96" s="1"/>
      <c r="AP96" s="1"/>
    </row>
    <row r="97" spans="1:42" ht="16.5" x14ac:dyDescent="0.25">
      <c r="A97" s="1"/>
      <c r="B97" s="31" t="str">
        <f t="shared" si="14"/>
        <v/>
      </c>
      <c r="C97" s="19"/>
      <c r="D97" s="20"/>
      <c r="E97" s="21"/>
      <c r="F97" s="111"/>
      <c r="G97" s="19"/>
      <c r="H97" s="55"/>
      <c r="I97" s="23" t="str">
        <f t="shared" si="15"/>
        <v/>
      </c>
      <c r="J97" s="23" t="str">
        <f t="shared" si="16"/>
        <v/>
      </c>
      <c r="K97" s="24" t="str">
        <f t="shared" si="11"/>
        <v/>
      </c>
      <c r="L97" s="25"/>
      <c r="M97" s="26"/>
      <c r="N97" s="27" t="str">
        <f t="shared" si="12"/>
        <v/>
      </c>
      <c r="O97" s="58" t="str">
        <f t="shared" si="17"/>
        <v/>
      </c>
      <c r="P97" s="29" t="str">
        <f t="shared" si="13"/>
        <v/>
      </c>
      <c r="Q97" s="29" t="str">
        <f t="shared" si="18"/>
        <v>0</v>
      </c>
      <c r="R97" s="59"/>
      <c r="S97" s="97"/>
      <c r="T97" s="97"/>
      <c r="U97" s="102"/>
      <c r="V97" s="102"/>
      <c r="W97" s="107"/>
      <c r="X97" s="107"/>
      <c r="Y97" s="93" t="str">
        <f t="shared" si="19"/>
        <v/>
      </c>
      <c r="Z97" s="31">
        <f t="shared" si="20"/>
        <v>0</v>
      </c>
      <c r="AA97" s="40"/>
      <c r="AB97" s="57"/>
      <c r="AC97" s="1"/>
      <c r="AD97" s="1"/>
      <c r="AE97" s="1"/>
      <c r="AF97" s="39"/>
      <c r="AG97" s="1"/>
      <c r="AH97" s="1"/>
      <c r="AI97" s="35"/>
      <c r="AJ97" s="1"/>
      <c r="AK97" s="1"/>
      <c r="AL97" s="1"/>
      <c r="AM97" s="1"/>
      <c r="AN97" s="1"/>
      <c r="AO97" s="1"/>
      <c r="AP97" s="1"/>
    </row>
    <row r="98" spans="1:42" ht="16.5" x14ac:dyDescent="0.25">
      <c r="A98" s="1"/>
      <c r="B98" s="31" t="str">
        <f t="shared" si="14"/>
        <v/>
      </c>
      <c r="C98" s="19"/>
      <c r="D98" s="20"/>
      <c r="E98" s="21"/>
      <c r="F98" s="111"/>
      <c r="G98" s="19"/>
      <c r="H98" s="55"/>
      <c r="I98" s="23" t="str">
        <f t="shared" si="15"/>
        <v/>
      </c>
      <c r="J98" s="23" t="str">
        <f t="shared" si="16"/>
        <v/>
      </c>
      <c r="K98" s="24" t="str">
        <f t="shared" si="11"/>
        <v/>
      </c>
      <c r="L98" s="25"/>
      <c r="M98" s="26"/>
      <c r="N98" s="27" t="str">
        <f t="shared" si="12"/>
        <v/>
      </c>
      <c r="O98" s="58" t="str">
        <f t="shared" si="17"/>
        <v/>
      </c>
      <c r="P98" s="29" t="str">
        <f t="shared" si="13"/>
        <v/>
      </c>
      <c r="Q98" s="29" t="str">
        <f t="shared" si="18"/>
        <v>0</v>
      </c>
      <c r="R98" s="59"/>
      <c r="S98" s="97"/>
      <c r="T98" s="97"/>
      <c r="U98" s="102"/>
      <c r="V98" s="102"/>
      <c r="W98" s="107"/>
      <c r="X98" s="107"/>
      <c r="Y98" s="93" t="str">
        <f t="shared" si="19"/>
        <v/>
      </c>
      <c r="Z98" s="31">
        <f t="shared" si="20"/>
        <v>0</v>
      </c>
      <c r="AA98" s="40"/>
      <c r="AB98" s="57"/>
      <c r="AC98" s="1"/>
      <c r="AD98" s="1"/>
      <c r="AE98" s="1"/>
      <c r="AF98" s="39"/>
      <c r="AG98" s="1"/>
      <c r="AH98" s="1"/>
      <c r="AI98" s="35"/>
      <c r="AJ98" s="1"/>
      <c r="AK98" s="1"/>
      <c r="AL98" s="1"/>
      <c r="AM98" s="1"/>
      <c r="AN98" s="1"/>
      <c r="AO98" s="1"/>
      <c r="AP98" s="1"/>
    </row>
    <row r="99" spans="1:42" ht="16.5" x14ac:dyDescent="0.25">
      <c r="A99" s="1"/>
      <c r="B99" s="31" t="str">
        <f t="shared" si="14"/>
        <v/>
      </c>
      <c r="C99" s="60"/>
      <c r="D99" s="61"/>
      <c r="E99" s="21"/>
      <c r="F99" s="111"/>
      <c r="G99" s="19"/>
      <c r="H99" s="55"/>
      <c r="I99" s="23" t="str">
        <f t="shared" si="15"/>
        <v/>
      </c>
      <c r="J99" s="23" t="str">
        <f t="shared" si="16"/>
        <v/>
      </c>
      <c r="K99" s="24" t="str">
        <f t="shared" si="11"/>
        <v/>
      </c>
      <c r="L99" s="25"/>
      <c r="M99" s="26"/>
      <c r="N99" s="27" t="str">
        <f t="shared" si="12"/>
        <v/>
      </c>
      <c r="O99" s="58" t="str">
        <f t="shared" si="17"/>
        <v/>
      </c>
      <c r="P99" s="29" t="str">
        <f t="shared" si="13"/>
        <v/>
      </c>
      <c r="Q99" s="29" t="str">
        <f t="shared" si="18"/>
        <v>0</v>
      </c>
      <c r="R99" s="59"/>
      <c r="S99" s="97"/>
      <c r="T99" s="97"/>
      <c r="U99" s="102"/>
      <c r="V99" s="102"/>
      <c r="W99" s="107"/>
      <c r="X99" s="107"/>
      <c r="Y99" s="93" t="str">
        <f t="shared" si="19"/>
        <v/>
      </c>
      <c r="Z99" s="31">
        <f t="shared" si="20"/>
        <v>0</v>
      </c>
      <c r="AA99" s="40"/>
      <c r="AB99" s="57"/>
      <c r="AC99" s="62"/>
      <c r="AD99" s="1"/>
      <c r="AE99" s="1"/>
      <c r="AF99" s="39"/>
      <c r="AG99" s="1"/>
      <c r="AH99" s="1"/>
      <c r="AI99" s="35"/>
      <c r="AJ99" s="1"/>
      <c r="AK99" s="1"/>
      <c r="AL99" s="1"/>
      <c r="AM99" s="1"/>
      <c r="AN99" s="1"/>
      <c r="AO99" s="1"/>
      <c r="AP99" s="1"/>
    </row>
    <row r="100" spans="1:42" ht="17.25" thickBot="1" x14ac:dyDescent="0.3">
      <c r="A100" s="1"/>
      <c r="B100" s="63" t="str">
        <f t="shared" si="14"/>
        <v/>
      </c>
      <c r="C100" s="64"/>
      <c r="D100" s="65"/>
      <c r="E100" s="66"/>
      <c r="F100" s="117"/>
      <c r="G100" s="64"/>
      <c r="H100" s="7"/>
      <c r="I100" s="7" t="str">
        <f t="shared" si="15"/>
        <v/>
      </c>
      <c r="J100" s="7" t="str">
        <f t="shared" si="16"/>
        <v/>
      </c>
      <c r="K100" s="67" t="str">
        <f t="shared" si="11"/>
        <v/>
      </c>
      <c r="L100" s="7"/>
      <c r="M100" s="68"/>
      <c r="N100" s="69" t="str">
        <f t="shared" si="12"/>
        <v/>
      </c>
      <c r="O100" s="70" t="str">
        <f t="shared" si="17"/>
        <v/>
      </c>
      <c r="P100" s="71" t="str">
        <f t="shared" si="13"/>
        <v/>
      </c>
      <c r="Q100" s="71" t="str">
        <f t="shared" si="18"/>
        <v>0</v>
      </c>
      <c r="R100" s="72"/>
      <c r="S100" s="99"/>
      <c r="T100" s="99"/>
      <c r="U100" s="104"/>
      <c r="V100" s="104"/>
      <c r="W100" s="109"/>
      <c r="X100" s="109"/>
      <c r="Y100" s="94" t="str">
        <f t="shared" si="19"/>
        <v/>
      </c>
      <c r="Z100" s="73">
        <f t="shared" si="20"/>
        <v>0</v>
      </c>
      <c r="AA100" s="74"/>
      <c r="AB100" s="75"/>
      <c r="AC100" s="76"/>
      <c r="AD100" s="7"/>
      <c r="AE100" s="7"/>
      <c r="AF100" s="77"/>
      <c r="AG100" s="7"/>
      <c r="AH100" s="7"/>
      <c r="AI100" s="78"/>
      <c r="AJ100" s="1"/>
      <c r="AK100" s="1"/>
      <c r="AL100" s="1"/>
      <c r="AM100" s="1"/>
      <c r="AN100" s="1"/>
      <c r="AO100" s="1"/>
      <c r="AP100" s="1"/>
    </row>
    <row r="101" spans="1:42" ht="18" thickTop="1" thickBot="1" x14ac:dyDescent="0.3">
      <c r="A101" s="1"/>
      <c r="B101" s="2"/>
      <c r="C101" s="1"/>
      <c r="D101" s="1"/>
      <c r="E101" s="2"/>
      <c r="F101" s="3"/>
      <c r="G101" s="1"/>
      <c r="H101" s="1"/>
      <c r="I101" s="1"/>
      <c r="J101" s="1"/>
      <c r="K101" s="4"/>
      <c r="L101" s="1"/>
      <c r="M101" s="2"/>
      <c r="N101" s="5"/>
      <c r="O101" s="6"/>
      <c r="P101" s="6"/>
      <c r="Q101" s="6"/>
      <c r="R101" s="2"/>
      <c r="S101" s="1"/>
      <c r="T101" s="1"/>
      <c r="U101" s="1"/>
      <c r="V101" s="1"/>
      <c r="W101" s="1"/>
      <c r="X101" s="1"/>
      <c r="Y101" s="79"/>
      <c r="Z101" s="80">
        <f>SUM(Z3:Z100)</f>
        <v>30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15.75" thickTop="1" x14ac:dyDescent="0.25"/>
  </sheetData>
  <phoneticPr fontId="12" type="noConversion"/>
  <conditionalFormatting sqref="Z3:Z101">
    <cfRule type="cellIs" dxfId="24" priority="9" operator="greaterThan">
      <formula>0.01</formula>
    </cfRule>
    <cfRule type="cellIs" dxfId="23" priority="10" operator="equal">
      <formula>0</formula>
    </cfRule>
    <cfRule type="cellIs" dxfId="22" priority="11" operator="lessThan">
      <formula>-0.01</formula>
    </cfRule>
  </conditionalFormatting>
  <conditionalFormatting sqref="D2:D100">
    <cfRule type="expression" dxfId="21" priority="7">
      <formula>$D2="long"</formula>
    </cfRule>
    <cfRule type="expression" dxfId="20" priority="8">
      <formula>$D2="short"</formula>
    </cfRule>
  </conditionalFormatting>
  <conditionalFormatting sqref="E9:R100 E3:F8 I3:Q8">
    <cfRule type="expression" dxfId="19" priority="12">
      <formula>$C3="ordre"</formula>
    </cfRule>
    <cfRule type="expression" priority="13">
      <formula>$C3="fermé"</formula>
    </cfRule>
    <cfRule type="expression" dxfId="18" priority="14">
      <formula>$C3="ouvert"</formula>
    </cfRule>
  </conditionalFormatting>
  <conditionalFormatting sqref="R3:R8">
    <cfRule type="expression" dxfId="17" priority="4">
      <formula>$C3="ordre"</formula>
    </cfRule>
    <cfRule type="expression" priority="5">
      <formula>$C3="fermé"</formula>
    </cfRule>
    <cfRule type="expression" dxfId="16" priority="6">
      <formula>$C3="ouvert"</formula>
    </cfRule>
  </conditionalFormatting>
  <conditionalFormatting sqref="G3:H8">
    <cfRule type="expression" dxfId="15" priority="1">
      <formula>$C3="ordre"</formula>
    </cfRule>
    <cfRule type="expression" priority="2">
      <formula>$C3="fermé"</formula>
    </cfRule>
    <cfRule type="expression" dxfId="14" priority="3">
      <formula>$C3="ouvert"</formula>
    </cfRule>
  </conditionalFormatting>
  <pageMargins left="0.7" right="0.7" top="0.75" bottom="0.75" header="0.3" footer="0.3"/>
  <pageSetup paperSize="9" scale="2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zoomScale="85" zoomScaleNormal="85" workbookViewId="0">
      <selection activeCell="K4" sqref="K4"/>
    </sheetView>
  </sheetViews>
  <sheetFormatPr baseColWidth="10" defaultColWidth="11.5703125" defaultRowHeight="15" x14ac:dyDescent="0.25"/>
  <cols>
    <col min="1" max="1" width="11.5703125" style="119"/>
    <col min="2" max="2" width="20.5703125" style="119" bestFit="1" customWidth="1"/>
    <col min="3" max="4" width="11.5703125" style="119"/>
    <col min="5" max="5" width="9.28515625" style="119" bestFit="1" customWidth="1"/>
    <col min="6" max="6" width="10.140625" style="119" bestFit="1" customWidth="1"/>
    <col min="7" max="7" width="11.85546875" style="119" bestFit="1" customWidth="1"/>
    <col min="8" max="8" width="11.5703125" style="119"/>
    <col min="9" max="9" width="8.5703125" style="119" bestFit="1" customWidth="1"/>
    <col min="10" max="10" width="10.140625" style="119" bestFit="1" customWidth="1"/>
    <col min="11" max="11" width="19.85546875" style="119" bestFit="1" customWidth="1"/>
    <col min="12" max="12" width="11.5703125" style="119"/>
    <col min="13" max="13" width="10.5703125" style="119" bestFit="1" customWidth="1"/>
    <col min="14" max="14" width="10.140625" style="119" bestFit="1" customWidth="1"/>
    <col min="15" max="15" width="12.140625" style="119" bestFit="1" customWidth="1"/>
    <col min="16" max="16384" width="11.5703125" style="119"/>
  </cols>
  <sheetData>
    <row r="1" spans="1:15" ht="15.75" thickBot="1" x14ac:dyDescent="0.3">
      <c r="A1" s="119" t="s">
        <v>0</v>
      </c>
      <c r="B1" s="119">
        <v>5000</v>
      </c>
    </row>
    <row r="2" spans="1:15" ht="17.25" thickBot="1" x14ac:dyDescent="0.3">
      <c r="A2" s="119" t="s">
        <v>36</v>
      </c>
      <c r="B2" s="120">
        <v>0.01</v>
      </c>
      <c r="C2" s="119">
        <f>('Journal de Trading'!B3+'Journal de Trading'!Z101)*0.01</f>
        <v>50.300000000000004</v>
      </c>
      <c r="E2" s="126" t="s">
        <v>42</v>
      </c>
      <c r="F2" s="127" t="s">
        <v>40</v>
      </c>
      <c r="G2" s="128" t="s">
        <v>44</v>
      </c>
      <c r="H2" s="118"/>
      <c r="I2" s="126" t="s">
        <v>39</v>
      </c>
      <c r="J2" s="129" t="s">
        <v>40</v>
      </c>
      <c r="K2" s="128" t="s">
        <v>43</v>
      </c>
      <c r="L2" s="118"/>
      <c r="M2" s="126" t="s">
        <v>41</v>
      </c>
      <c r="N2" s="127" t="s">
        <v>40</v>
      </c>
      <c r="O2" s="128" t="s">
        <v>45</v>
      </c>
    </row>
    <row r="3" spans="1:15" ht="16.5" x14ac:dyDescent="0.25">
      <c r="A3" s="119" t="s">
        <v>37</v>
      </c>
      <c r="B3" s="120">
        <v>0.05</v>
      </c>
      <c r="C3" s="119">
        <f>('Journal de Trading'!B3+'Journal de Trading'!Z101)*0.05</f>
        <v>251.5</v>
      </c>
      <c r="E3" s="132">
        <f>IF('Journal de Trading'!AB3="",1,'Journal de Trading'!AB3)</f>
        <v>44727</v>
      </c>
      <c r="F3" s="130">
        <f>'Journal de Trading'!Z3</f>
        <v>-20</v>
      </c>
      <c r="G3" s="121">
        <f>'Journal de Trading'!B3+F3</f>
        <v>4980</v>
      </c>
      <c r="I3" s="137">
        <v>1</v>
      </c>
      <c r="J3" s="130">
        <f>SUMPRODUCT((_xlfn.ISOWEEKNUM($E$3:$E$111)=I3)*($F$3:$F$111))</f>
        <v>0</v>
      </c>
      <c r="K3" s="121">
        <f>'Journal de Trading'!B3+J3</f>
        <v>5000</v>
      </c>
      <c r="M3" s="135">
        <v>44562</v>
      </c>
      <c r="N3" s="130">
        <f>SUMPRODUCT((MONTH($E$3:$E$111)=MONTH(M3))*($F$3:$F$111))</f>
        <v>0</v>
      </c>
      <c r="O3" s="121">
        <f>'Journal de Trading'!B3+N3</f>
        <v>5000</v>
      </c>
    </row>
    <row r="4" spans="1:15" ht="16.5" x14ac:dyDescent="0.25">
      <c r="A4" s="119" t="s">
        <v>38</v>
      </c>
      <c r="B4" s="120">
        <v>0.15</v>
      </c>
      <c r="C4" s="119">
        <f>('Journal de Trading'!B3+'Journal de Trading'!Z101)*0.15</f>
        <v>754.5</v>
      </c>
      <c r="E4" s="133">
        <f>IF('Journal de Trading'!AB4="",1,'Journal de Trading'!AB4)</f>
        <v>44791</v>
      </c>
      <c r="F4" s="130">
        <f>'Journal de Trading'!Z4</f>
        <v>50</v>
      </c>
      <c r="G4" s="121">
        <f>IF((G3+F4)=G3,0,G3+F4)</f>
        <v>5030</v>
      </c>
      <c r="I4" s="138">
        <v>2</v>
      </c>
      <c r="J4" s="130">
        <f t="shared" ref="J4:J54" si="0">SUMPRODUCT((_xlfn.ISOWEEKNUM($E$3:$E$111)=I4)*($F$3:$F$111))</f>
        <v>0</v>
      </c>
      <c r="K4" s="121">
        <f>IF((K3+J4)=K3,0,$K$3+SUM($J$3:$J4))</f>
        <v>0</v>
      </c>
      <c r="M4" s="136">
        <v>44593</v>
      </c>
      <c r="N4" s="130">
        <f t="shared" ref="N4:N14" si="1">SUMPRODUCT((MONTH($E$3:$E$111)=MONTH(M4))*($F$3:$F$111))</f>
        <v>0</v>
      </c>
      <c r="O4" s="123"/>
    </row>
    <row r="5" spans="1:15" ht="16.5" x14ac:dyDescent="0.25">
      <c r="E5" s="133">
        <f>IF('Journal de Trading'!AB5="",1,'Journal de Trading'!AB5)</f>
        <v>44823</v>
      </c>
      <c r="F5" s="130">
        <f>'Journal de Trading'!Z5</f>
        <v>60</v>
      </c>
      <c r="G5" s="121">
        <f>IF((G4+F5)=G4,0,G4+F5)</f>
        <v>5090</v>
      </c>
      <c r="I5" s="138">
        <v>3</v>
      </c>
      <c r="J5" s="130">
        <f t="shared" si="0"/>
        <v>0</v>
      </c>
      <c r="K5" s="121">
        <f>IF((K4+J5)=K4,0,$K$3+SUM($J$3:$J5))</f>
        <v>0</v>
      </c>
      <c r="M5" s="136">
        <v>44621</v>
      </c>
      <c r="N5" s="130">
        <f t="shared" si="1"/>
        <v>0</v>
      </c>
      <c r="O5" s="123"/>
    </row>
    <row r="6" spans="1:15" ht="16.5" x14ac:dyDescent="0.25">
      <c r="E6" s="133">
        <f>IF('Journal de Trading'!AB6="",1,'Journal de Trading'!AB6)</f>
        <v>44824</v>
      </c>
      <c r="F6" s="130">
        <f>'Journal de Trading'!Z6</f>
        <v>50</v>
      </c>
      <c r="G6" s="121">
        <f t="shared" ref="G6:G9" si="2">IF((G5+F6)=G5,0,G5+F6)</f>
        <v>5140</v>
      </c>
      <c r="I6" s="138">
        <v>4</v>
      </c>
      <c r="J6" s="130">
        <f t="shared" si="0"/>
        <v>0</v>
      </c>
      <c r="K6" s="121">
        <f>IF((K5+J6)=K5,0,$K$3+SUM($J$3:$J6))</f>
        <v>0</v>
      </c>
      <c r="M6" s="136">
        <v>44652</v>
      </c>
      <c r="N6" s="130">
        <f t="shared" si="1"/>
        <v>0</v>
      </c>
      <c r="O6" s="123"/>
    </row>
    <row r="7" spans="1:15" ht="16.5" x14ac:dyDescent="0.25">
      <c r="E7" s="133">
        <f>IF('Journal de Trading'!AB7="",1,'Journal de Trading'!AB7)</f>
        <v>44915</v>
      </c>
      <c r="F7" s="130">
        <f>'Journal de Trading'!Z7</f>
        <v>-10</v>
      </c>
      <c r="G7" s="121">
        <f t="shared" si="2"/>
        <v>5130</v>
      </c>
      <c r="I7" s="138">
        <v>5</v>
      </c>
      <c r="J7" s="130">
        <f t="shared" si="0"/>
        <v>0</v>
      </c>
      <c r="K7" s="121">
        <f>IF((K6+J7)=K6,0,$K$3+SUM($J$3:$J7))</f>
        <v>0</v>
      </c>
      <c r="M7" s="136">
        <v>44682</v>
      </c>
      <c r="N7" s="130">
        <f t="shared" si="1"/>
        <v>0</v>
      </c>
      <c r="O7" s="123"/>
    </row>
    <row r="8" spans="1:15" ht="16.5" x14ac:dyDescent="0.25">
      <c r="E8" s="133">
        <f>IF('Journal de Trading'!AB8="",1,'Journal de Trading'!AB8)</f>
        <v>44916</v>
      </c>
      <c r="F8" s="130">
        <f>'Journal de Trading'!Z8</f>
        <v>-100</v>
      </c>
      <c r="G8" s="121">
        <f t="shared" si="2"/>
        <v>5030</v>
      </c>
      <c r="I8" s="138">
        <v>6</v>
      </c>
      <c r="J8" s="130">
        <f t="shared" si="0"/>
        <v>0</v>
      </c>
      <c r="K8" s="121">
        <f>IF((K7+J8)=K7,0,$K$3+SUM($J$3:$J8))</f>
        <v>0</v>
      </c>
      <c r="M8" s="136">
        <v>44713</v>
      </c>
      <c r="N8" s="130">
        <f t="shared" si="1"/>
        <v>-20</v>
      </c>
      <c r="O8" s="123"/>
    </row>
    <row r="9" spans="1:15" ht="16.5" x14ac:dyDescent="0.25">
      <c r="E9" s="133">
        <f>IF('Journal de Trading'!AB9="",1,'Journal de Trading'!AB9)</f>
        <v>1</v>
      </c>
      <c r="F9" s="130">
        <f>'Journal de Trading'!Z9</f>
        <v>0</v>
      </c>
      <c r="G9" s="121">
        <f t="shared" si="2"/>
        <v>0</v>
      </c>
      <c r="I9" s="138">
        <v>7</v>
      </c>
      <c r="J9" s="130">
        <f t="shared" si="0"/>
        <v>0</v>
      </c>
      <c r="K9" s="121">
        <f>IF((K8+J9)=K8,0,$K$3+SUM($J$3:$J9))</f>
        <v>0</v>
      </c>
      <c r="M9" s="136">
        <v>44743</v>
      </c>
      <c r="N9" s="130">
        <f t="shared" si="1"/>
        <v>0</v>
      </c>
      <c r="O9" s="123"/>
    </row>
    <row r="10" spans="1:15" ht="16.5" x14ac:dyDescent="0.25">
      <c r="A10" s="124"/>
      <c r="E10" s="133">
        <f>IF('Journal de Trading'!AB10="",1,'Journal de Trading'!AB10)</f>
        <v>1</v>
      </c>
      <c r="F10" s="130">
        <f>'Journal de Trading'!Z10</f>
        <v>0</v>
      </c>
      <c r="G10" s="121">
        <f>IF((G9+F10)=G9,0,G9+F10)</f>
        <v>0</v>
      </c>
      <c r="I10" s="138">
        <v>8</v>
      </c>
      <c r="J10" s="130">
        <f t="shared" si="0"/>
        <v>0</v>
      </c>
      <c r="K10" s="121">
        <f>IF((K9+J10)=K9,0,$K$3+SUM($J$3:$J10))</f>
        <v>0</v>
      </c>
      <c r="M10" s="136">
        <v>44774</v>
      </c>
      <c r="N10" s="130">
        <f t="shared" si="1"/>
        <v>50</v>
      </c>
      <c r="O10" s="123"/>
    </row>
    <row r="11" spans="1:15" ht="16.5" x14ac:dyDescent="0.25">
      <c r="A11" s="124"/>
      <c r="E11" s="133">
        <f>IF('Journal de Trading'!AB11="",1,'Journal de Trading'!AB11)</f>
        <v>1</v>
      </c>
      <c r="F11" s="130">
        <f>'Journal de Trading'!Z11</f>
        <v>0</v>
      </c>
      <c r="G11" s="121">
        <f t="shared" ref="G11:G74" si="3">IF((G10+F11)=G10,0,G10+F11)</f>
        <v>0</v>
      </c>
      <c r="I11" s="138">
        <v>9</v>
      </c>
      <c r="J11" s="130">
        <f t="shared" si="0"/>
        <v>0</v>
      </c>
      <c r="K11" s="121">
        <f>IF((K10+J11)=K10,0,$K$3+SUM($J$3:$J11))</f>
        <v>0</v>
      </c>
      <c r="M11" s="136">
        <v>44805</v>
      </c>
      <c r="N11" s="130">
        <f t="shared" si="1"/>
        <v>110</v>
      </c>
      <c r="O11" s="123"/>
    </row>
    <row r="12" spans="1:15" ht="16.5" x14ac:dyDescent="0.25">
      <c r="A12" s="124"/>
      <c r="E12" s="133">
        <f>IF('Journal de Trading'!AB12="",1,'Journal de Trading'!AB12)</f>
        <v>1</v>
      </c>
      <c r="F12" s="130">
        <f>'Journal de Trading'!Z12</f>
        <v>0</v>
      </c>
      <c r="G12" s="121">
        <f t="shared" si="3"/>
        <v>0</v>
      </c>
      <c r="I12" s="138">
        <v>10</v>
      </c>
      <c r="J12" s="130">
        <f t="shared" si="0"/>
        <v>0</v>
      </c>
      <c r="K12" s="121">
        <f>IF((K11+J12)=K11,0,$K$3+SUM($J$3:$J12))</f>
        <v>0</v>
      </c>
      <c r="M12" s="136">
        <v>44835</v>
      </c>
      <c r="N12" s="130">
        <f t="shared" si="1"/>
        <v>0</v>
      </c>
      <c r="O12" s="123"/>
    </row>
    <row r="13" spans="1:15" ht="16.5" x14ac:dyDescent="0.25">
      <c r="A13" s="124"/>
      <c r="E13" s="133">
        <f>IF('Journal de Trading'!AB13="",1,'Journal de Trading'!AB13)</f>
        <v>1</v>
      </c>
      <c r="F13" s="130">
        <f>'Journal de Trading'!Z13</f>
        <v>0</v>
      </c>
      <c r="G13" s="121">
        <f t="shared" si="3"/>
        <v>0</v>
      </c>
      <c r="I13" s="138">
        <v>11</v>
      </c>
      <c r="J13" s="130">
        <f t="shared" si="0"/>
        <v>0</v>
      </c>
      <c r="K13" s="121">
        <f>IF((K12+J13)=K12,0,$K$3+SUM($J$3:$J13))</f>
        <v>0</v>
      </c>
      <c r="M13" s="136">
        <v>44866</v>
      </c>
      <c r="N13" s="130">
        <f t="shared" si="1"/>
        <v>0</v>
      </c>
      <c r="O13" s="123"/>
    </row>
    <row r="14" spans="1:15" ht="17.25" thickBot="1" x14ac:dyDescent="0.3">
      <c r="A14" s="124"/>
      <c r="E14" s="133">
        <f>IF('Journal de Trading'!AB14="",1,'Journal de Trading'!AB14)</f>
        <v>1</v>
      </c>
      <c r="F14" s="130">
        <f>'Journal de Trading'!Z14</f>
        <v>0</v>
      </c>
      <c r="G14" s="121">
        <f t="shared" si="3"/>
        <v>0</v>
      </c>
      <c r="I14" s="138">
        <v>12</v>
      </c>
      <c r="J14" s="130">
        <f t="shared" si="0"/>
        <v>0</v>
      </c>
      <c r="K14" s="121">
        <f>IF((K13+J14)=K13,0,$K$3+SUM($J$3:$J14))</f>
        <v>0</v>
      </c>
      <c r="M14" s="142">
        <v>44896</v>
      </c>
      <c r="N14" s="131">
        <f t="shared" si="1"/>
        <v>-110</v>
      </c>
      <c r="O14" s="125"/>
    </row>
    <row r="15" spans="1:15" ht="16.5" x14ac:dyDescent="0.25">
      <c r="A15" s="124"/>
      <c r="E15" s="133">
        <f>IF('Journal de Trading'!AB15="",1,'Journal de Trading'!AB15)</f>
        <v>1</v>
      </c>
      <c r="F15" s="130">
        <f>'Journal de Trading'!Z15</f>
        <v>0</v>
      </c>
      <c r="G15" s="121">
        <f t="shared" si="3"/>
        <v>0</v>
      </c>
      <c r="I15" s="138">
        <v>13</v>
      </c>
      <c r="J15" s="130">
        <f t="shared" si="0"/>
        <v>0</v>
      </c>
      <c r="K15" s="121">
        <f>IF((K14+J15)=K14,0,$K$3+SUM($J$3:$J15))</f>
        <v>0</v>
      </c>
      <c r="L15" s="122"/>
      <c r="M15" s="143"/>
      <c r="O15" s="144"/>
    </row>
    <row r="16" spans="1:15" ht="16.5" x14ac:dyDescent="0.25">
      <c r="A16" s="124"/>
      <c r="E16" s="133">
        <f>IF('Journal de Trading'!AB16="",1,'Journal de Trading'!AB16)</f>
        <v>1</v>
      </c>
      <c r="F16" s="130">
        <f>'Journal de Trading'!Z16</f>
        <v>0</v>
      </c>
      <c r="G16" s="121">
        <f t="shared" si="3"/>
        <v>0</v>
      </c>
      <c r="I16" s="138">
        <v>14</v>
      </c>
      <c r="J16" s="130">
        <f t="shared" si="0"/>
        <v>0</v>
      </c>
      <c r="K16" s="121">
        <f>IF((K15+J16)=K15,0,$K$3+SUM($J$3:$J16))</f>
        <v>0</v>
      </c>
      <c r="L16" s="122"/>
    </row>
    <row r="17" spans="1:12" ht="16.5" x14ac:dyDescent="0.25">
      <c r="A17" s="124"/>
      <c r="E17" s="133">
        <f>IF('Journal de Trading'!AB17="",1,'Journal de Trading'!AB17)</f>
        <v>1</v>
      </c>
      <c r="F17" s="130">
        <f>'Journal de Trading'!Z17</f>
        <v>0</v>
      </c>
      <c r="G17" s="121">
        <f t="shared" si="3"/>
        <v>0</v>
      </c>
      <c r="I17" s="138">
        <v>15</v>
      </c>
      <c r="J17" s="130">
        <f t="shared" si="0"/>
        <v>0</v>
      </c>
      <c r="K17" s="121">
        <f>IF((K16+J17)=K16,0,$K$3+SUM($J$3:$J17))</f>
        <v>0</v>
      </c>
      <c r="L17" s="122"/>
    </row>
    <row r="18" spans="1:12" ht="16.5" x14ac:dyDescent="0.25">
      <c r="A18" s="124"/>
      <c r="E18" s="133">
        <f>IF('Journal de Trading'!AB18="",1,'Journal de Trading'!AB18)</f>
        <v>1</v>
      </c>
      <c r="F18" s="130">
        <f>'Journal de Trading'!Z18</f>
        <v>0</v>
      </c>
      <c r="G18" s="121">
        <f t="shared" si="3"/>
        <v>0</v>
      </c>
      <c r="I18" s="138">
        <v>16</v>
      </c>
      <c r="J18" s="130">
        <f t="shared" si="0"/>
        <v>0</v>
      </c>
      <c r="K18" s="121">
        <f>IF((K17+J18)=K17,0,$K$3+SUM($J$3:$J18))</f>
        <v>0</v>
      </c>
      <c r="L18" s="122"/>
    </row>
    <row r="19" spans="1:12" ht="16.5" x14ac:dyDescent="0.25">
      <c r="A19" s="124"/>
      <c r="E19" s="133">
        <f>IF('Journal de Trading'!AB19="",1,'Journal de Trading'!AB19)</f>
        <v>1</v>
      </c>
      <c r="F19" s="130">
        <f>'Journal de Trading'!Z19</f>
        <v>0</v>
      </c>
      <c r="G19" s="121">
        <f t="shared" si="3"/>
        <v>0</v>
      </c>
      <c r="I19" s="138">
        <v>17</v>
      </c>
      <c r="J19" s="130">
        <f t="shared" si="0"/>
        <v>0</v>
      </c>
      <c r="K19" s="121">
        <f>IF((K18+J19)=K18,0,$K$3+SUM($J$3:$J19))</f>
        <v>0</v>
      </c>
      <c r="L19" s="122"/>
    </row>
    <row r="20" spans="1:12" ht="16.5" x14ac:dyDescent="0.25">
      <c r="A20" s="124"/>
      <c r="E20" s="133">
        <f>IF('Journal de Trading'!AB20="",1,'Journal de Trading'!AB20)</f>
        <v>1</v>
      </c>
      <c r="F20" s="130">
        <f>'Journal de Trading'!Z20</f>
        <v>0</v>
      </c>
      <c r="G20" s="121">
        <f t="shared" si="3"/>
        <v>0</v>
      </c>
      <c r="I20" s="138">
        <v>18</v>
      </c>
      <c r="J20" s="130">
        <f t="shared" si="0"/>
        <v>0</v>
      </c>
      <c r="K20" s="121">
        <f>IF((K19+J20)=K19,0,$K$3+SUM($J$3:$J20))</f>
        <v>0</v>
      </c>
      <c r="L20" s="122"/>
    </row>
    <row r="21" spans="1:12" ht="16.5" x14ac:dyDescent="0.25">
      <c r="A21" s="124"/>
      <c r="E21" s="133">
        <f>IF('Journal de Trading'!AB21="",1,'Journal de Trading'!AB21)</f>
        <v>1</v>
      </c>
      <c r="F21" s="130">
        <f>'Journal de Trading'!Z21</f>
        <v>0</v>
      </c>
      <c r="G21" s="121">
        <f t="shared" si="3"/>
        <v>0</v>
      </c>
      <c r="I21" s="138">
        <v>19</v>
      </c>
      <c r="J21" s="130">
        <f t="shared" si="0"/>
        <v>0</v>
      </c>
      <c r="K21" s="121">
        <f>IF((K20+J21)=K20,0,$K$3+SUM($J$3:$J21))</f>
        <v>0</v>
      </c>
      <c r="L21" s="122"/>
    </row>
    <row r="22" spans="1:12" ht="16.5" x14ac:dyDescent="0.25">
      <c r="E22" s="133">
        <f>IF('Journal de Trading'!AB22="",1,'Journal de Trading'!AB22)</f>
        <v>1</v>
      </c>
      <c r="F22" s="130">
        <f>'Journal de Trading'!Z22</f>
        <v>0</v>
      </c>
      <c r="G22" s="121">
        <f t="shared" si="3"/>
        <v>0</v>
      </c>
      <c r="I22" s="138">
        <v>20</v>
      </c>
      <c r="J22" s="130">
        <f t="shared" si="0"/>
        <v>0</v>
      </c>
      <c r="K22" s="121">
        <f>IF((K21+J22)=K21,0,$K$3+SUM($J$3:$J22))</f>
        <v>0</v>
      </c>
      <c r="L22" s="122"/>
    </row>
    <row r="23" spans="1:12" ht="16.5" x14ac:dyDescent="0.25">
      <c r="E23" s="133">
        <f>IF('Journal de Trading'!AB23="",1,'Journal de Trading'!AB23)</f>
        <v>1</v>
      </c>
      <c r="F23" s="130">
        <f>'Journal de Trading'!Z23</f>
        <v>0</v>
      </c>
      <c r="G23" s="121">
        <f t="shared" si="3"/>
        <v>0</v>
      </c>
      <c r="I23" s="138">
        <v>21</v>
      </c>
      <c r="J23" s="130">
        <f t="shared" si="0"/>
        <v>0</v>
      </c>
      <c r="K23" s="121">
        <f>IF((K22+J23)=K22,0,$K$3+SUM($J$3:$J23))</f>
        <v>0</v>
      </c>
      <c r="L23" s="122"/>
    </row>
    <row r="24" spans="1:12" ht="16.5" x14ac:dyDescent="0.25">
      <c r="E24" s="133">
        <f>IF('Journal de Trading'!AB24="",1,'Journal de Trading'!AB24)</f>
        <v>1</v>
      </c>
      <c r="F24" s="130">
        <f>'Journal de Trading'!Z24</f>
        <v>0</v>
      </c>
      <c r="G24" s="121">
        <f t="shared" si="3"/>
        <v>0</v>
      </c>
      <c r="I24" s="138">
        <v>22</v>
      </c>
      <c r="J24" s="130">
        <f t="shared" si="0"/>
        <v>0</v>
      </c>
      <c r="K24" s="121">
        <f>IF((K23+J24)=K23,0,$K$3+SUM($J$3:$J24))</f>
        <v>0</v>
      </c>
      <c r="L24" s="122"/>
    </row>
    <row r="25" spans="1:12" ht="16.5" x14ac:dyDescent="0.25">
      <c r="E25" s="133">
        <f>IF('Journal de Trading'!AB25="",1,'Journal de Trading'!AB25)</f>
        <v>1</v>
      </c>
      <c r="F25" s="130">
        <f>'Journal de Trading'!Z25</f>
        <v>0</v>
      </c>
      <c r="G25" s="121">
        <f t="shared" si="3"/>
        <v>0</v>
      </c>
      <c r="I25" s="138">
        <v>23</v>
      </c>
      <c r="J25" s="130">
        <f t="shared" si="0"/>
        <v>0</v>
      </c>
      <c r="K25" s="121">
        <f>IF((K24+J25)=K24,0,$K$3+SUM($J$3:$J25))</f>
        <v>0</v>
      </c>
      <c r="L25" s="122"/>
    </row>
    <row r="26" spans="1:12" ht="16.5" x14ac:dyDescent="0.25">
      <c r="E26" s="133">
        <f>IF('Journal de Trading'!AB26="",1,'Journal de Trading'!AB26)</f>
        <v>1</v>
      </c>
      <c r="F26" s="130">
        <f>'Journal de Trading'!Z26</f>
        <v>0</v>
      </c>
      <c r="G26" s="121">
        <f t="shared" si="3"/>
        <v>0</v>
      </c>
      <c r="I26" s="138">
        <v>24</v>
      </c>
      <c r="J26" s="130">
        <f t="shared" si="0"/>
        <v>-20</v>
      </c>
      <c r="K26" s="121">
        <f>IF((K25+J26)=K25,0,$K$3+SUM($J$3:$J26))</f>
        <v>4980</v>
      </c>
      <c r="L26" s="122"/>
    </row>
    <row r="27" spans="1:12" ht="16.5" x14ac:dyDescent="0.25">
      <c r="E27" s="133">
        <f>IF('Journal de Trading'!AB27="",1,'Journal de Trading'!AB27)</f>
        <v>1</v>
      </c>
      <c r="F27" s="130">
        <f>'Journal de Trading'!Z27</f>
        <v>0</v>
      </c>
      <c r="G27" s="121">
        <f t="shared" si="3"/>
        <v>0</v>
      </c>
      <c r="I27" s="138">
        <v>25</v>
      </c>
      <c r="J27" s="130">
        <f t="shared" si="0"/>
        <v>0</v>
      </c>
      <c r="K27" s="121">
        <f>IF((K26+J27)=K26,0,$K$3+SUM($J$3:$J27))</f>
        <v>0</v>
      </c>
      <c r="L27" s="122"/>
    </row>
    <row r="28" spans="1:12" ht="16.5" x14ac:dyDescent="0.25">
      <c r="E28" s="133">
        <f>IF('Journal de Trading'!AB28="",1,'Journal de Trading'!AB28)</f>
        <v>1</v>
      </c>
      <c r="F28" s="130">
        <f>'Journal de Trading'!Z28</f>
        <v>0</v>
      </c>
      <c r="G28" s="121">
        <f t="shared" si="3"/>
        <v>0</v>
      </c>
      <c r="I28" s="138">
        <v>26</v>
      </c>
      <c r="J28" s="130">
        <f t="shared" si="0"/>
        <v>0</v>
      </c>
      <c r="K28" s="121">
        <f>IF((K27+J28)=K27,0,$K$3+SUM($J$3:$J28))</f>
        <v>0</v>
      </c>
      <c r="L28" s="122"/>
    </row>
    <row r="29" spans="1:12" ht="16.5" x14ac:dyDescent="0.25">
      <c r="E29" s="133">
        <f>IF('Journal de Trading'!AB29="",1,'Journal de Trading'!AB29)</f>
        <v>1</v>
      </c>
      <c r="F29" s="130">
        <f>'Journal de Trading'!Z29</f>
        <v>0</v>
      </c>
      <c r="G29" s="121">
        <f t="shared" si="3"/>
        <v>0</v>
      </c>
      <c r="I29" s="138">
        <v>27</v>
      </c>
      <c r="J29" s="130">
        <f t="shared" si="0"/>
        <v>0</v>
      </c>
      <c r="K29" s="121">
        <f>IF((K28+J29)=K28,0,$K$3+SUM($J$3:$J29))</f>
        <v>0</v>
      </c>
      <c r="L29" s="122"/>
    </row>
    <row r="30" spans="1:12" ht="16.5" x14ac:dyDescent="0.25">
      <c r="E30" s="133">
        <f>IF('Journal de Trading'!AB30="",1,'Journal de Trading'!AB30)</f>
        <v>1</v>
      </c>
      <c r="F30" s="130">
        <f>'Journal de Trading'!Z30</f>
        <v>0</v>
      </c>
      <c r="G30" s="121">
        <f t="shared" si="3"/>
        <v>0</v>
      </c>
      <c r="I30" s="138">
        <v>28</v>
      </c>
      <c r="J30" s="130">
        <f t="shared" si="0"/>
        <v>0</v>
      </c>
      <c r="K30" s="121">
        <f>IF((K29+J30)=K29,0,$K$3+SUM($J$3:$J30))</f>
        <v>0</v>
      </c>
      <c r="L30" s="122"/>
    </row>
    <row r="31" spans="1:12" ht="16.5" x14ac:dyDescent="0.25">
      <c r="E31" s="133">
        <f>IF('Journal de Trading'!AB31="",1,'Journal de Trading'!AB31)</f>
        <v>1</v>
      </c>
      <c r="F31" s="130">
        <f>'Journal de Trading'!Z31</f>
        <v>0</v>
      </c>
      <c r="G31" s="121">
        <f t="shared" si="3"/>
        <v>0</v>
      </c>
      <c r="I31" s="138">
        <v>29</v>
      </c>
      <c r="J31" s="130">
        <f t="shared" si="0"/>
        <v>0</v>
      </c>
      <c r="K31" s="121">
        <f>IF((K30+J31)=K30,0,$K$3+SUM($J$3:$J31))</f>
        <v>0</v>
      </c>
      <c r="L31" s="122"/>
    </row>
    <row r="32" spans="1:12" ht="16.5" x14ac:dyDescent="0.25">
      <c r="E32" s="133">
        <f>IF('Journal de Trading'!AB32="",1,'Journal de Trading'!AB32)</f>
        <v>1</v>
      </c>
      <c r="F32" s="130">
        <f>'Journal de Trading'!Z32</f>
        <v>0</v>
      </c>
      <c r="G32" s="121">
        <f t="shared" si="3"/>
        <v>0</v>
      </c>
      <c r="I32" s="138">
        <v>30</v>
      </c>
      <c r="J32" s="130">
        <f t="shared" si="0"/>
        <v>0</v>
      </c>
      <c r="K32" s="121">
        <f>IF((K31+J32)=K31,0,$K$3+SUM($J$3:$J32))</f>
        <v>0</v>
      </c>
      <c r="L32" s="122"/>
    </row>
    <row r="33" spans="5:12" ht="16.5" x14ac:dyDescent="0.25">
      <c r="E33" s="133">
        <f>IF('Journal de Trading'!AB33="",1,'Journal de Trading'!AB33)</f>
        <v>1</v>
      </c>
      <c r="F33" s="130">
        <f>'Journal de Trading'!Z33</f>
        <v>0</v>
      </c>
      <c r="G33" s="121">
        <f t="shared" si="3"/>
        <v>0</v>
      </c>
      <c r="I33" s="138">
        <v>31</v>
      </c>
      <c r="J33" s="130">
        <f t="shared" si="0"/>
        <v>0</v>
      </c>
      <c r="K33" s="121">
        <f>IF((K32+J33)=K32,0,$K$3+SUM($J$3:$J33))</f>
        <v>0</v>
      </c>
      <c r="L33" s="122"/>
    </row>
    <row r="34" spans="5:12" ht="16.5" x14ac:dyDescent="0.25">
      <c r="E34" s="133">
        <f>IF('Journal de Trading'!AB34="",1,'Journal de Trading'!AB34)</f>
        <v>1</v>
      </c>
      <c r="F34" s="130">
        <f>'Journal de Trading'!Z34</f>
        <v>0</v>
      </c>
      <c r="G34" s="121">
        <f t="shared" si="3"/>
        <v>0</v>
      </c>
      <c r="I34" s="138">
        <v>32</v>
      </c>
      <c r="J34" s="130">
        <f t="shared" si="0"/>
        <v>0</v>
      </c>
      <c r="K34" s="121">
        <f>IF((K33+J34)=K33,0,$K$3+SUM($J$3:$J34))</f>
        <v>0</v>
      </c>
      <c r="L34" s="122"/>
    </row>
    <row r="35" spans="5:12" ht="16.5" x14ac:dyDescent="0.25">
      <c r="E35" s="133">
        <f>IF('Journal de Trading'!AB35="",1,'Journal de Trading'!AB35)</f>
        <v>1</v>
      </c>
      <c r="F35" s="130">
        <f>'Journal de Trading'!Z35</f>
        <v>0</v>
      </c>
      <c r="G35" s="121">
        <f t="shared" si="3"/>
        <v>0</v>
      </c>
      <c r="I35" s="138">
        <v>33</v>
      </c>
      <c r="J35" s="130">
        <f t="shared" si="0"/>
        <v>50</v>
      </c>
      <c r="K35" s="121">
        <f>IF((K34+J35)=K34,0,$K$3+SUM($J$3:$J35))</f>
        <v>5030</v>
      </c>
      <c r="L35" s="122"/>
    </row>
    <row r="36" spans="5:12" ht="16.5" x14ac:dyDescent="0.25">
      <c r="E36" s="133">
        <f>IF('Journal de Trading'!AB36="",1,'Journal de Trading'!AB36)</f>
        <v>1</v>
      </c>
      <c r="F36" s="130">
        <f>'Journal de Trading'!Z36</f>
        <v>0</v>
      </c>
      <c r="G36" s="121">
        <f t="shared" si="3"/>
        <v>0</v>
      </c>
      <c r="I36" s="138">
        <v>34</v>
      </c>
      <c r="J36" s="130">
        <f t="shared" si="0"/>
        <v>0</v>
      </c>
      <c r="K36" s="121">
        <f>IF((K35+J36)=K35,0,$K$3+SUM($J$3:$J36))</f>
        <v>0</v>
      </c>
      <c r="L36" s="122"/>
    </row>
    <row r="37" spans="5:12" ht="16.5" x14ac:dyDescent="0.25">
      <c r="E37" s="133">
        <f>IF('Journal de Trading'!AB37="",1,'Journal de Trading'!AB37)</f>
        <v>1</v>
      </c>
      <c r="F37" s="130">
        <f>'Journal de Trading'!Z37</f>
        <v>0</v>
      </c>
      <c r="G37" s="121">
        <f t="shared" si="3"/>
        <v>0</v>
      </c>
      <c r="I37" s="138">
        <v>35</v>
      </c>
      <c r="J37" s="130">
        <f t="shared" si="0"/>
        <v>0</v>
      </c>
      <c r="K37" s="121">
        <f>IF((K36+J37)=K36,0,$K$3+SUM($J$3:$J37))</f>
        <v>0</v>
      </c>
    </row>
    <row r="38" spans="5:12" ht="16.5" x14ac:dyDescent="0.25">
      <c r="E38" s="133">
        <f>IF('Journal de Trading'!AB38="",1,'Journal de Trading'!AB38)</f>
        <v>1</v>
      </c>
      <c r="F38" s="130">
        <f>'Journal de Trading'!Z38</f>
        <v>0</v>
      </c>
      <c r="G38" s="121">
        <f t="shared" si="3"/>
        <v>0</v>
      </c>
      <c r="I38" s="138">
        <v>36</v>
      </c>
      <c r="J38" s="130">
        <f t="shared" si="0"/>
        <v>0</v>
      </c>
      <c r="K38" s="121">
        <f>IF((K37+J38)=K37,0,$K$3+SUM($J$3:$J38))</f>
        <v>0</v>
      </c>
    </row>
    <row r="39" spans="5:12" ht="16.5" x14ac:dyDescent="0.25">
      <c r="E39" s="133">
        <f>IF('Journal de Trading'!AB39="",1,'Journal de Trading'!AB39)</f>
        <v>1</v>
      </c>
      <c r="F39" s="130">
        <f>'Journal de Trading'!Z39</f>
        <v>0</v>
      </c>
      <c r="G39" s="121">
        <f t="shared" si="3"/>
        <v>0</v>
      </c>
      <c r="I39" s="138">
        <v>37</v>
      </c>
      <c r="J39" s="130">
        <f t="shared" si="0"/>
        <v>0</v>
      </c>
      <c r="K39" s="121">
        <f>IF((K38+J39)=K38,0,$K$3+SUM($J$3:$J39))</f>
        <v>0</v>
      </c>
    </row>
    <row r="40" spans="5:12" ht="16.5" x14ac:dyDescent="0.25">
      <c r="E40" s="133">
        <f>IF('Journal de Trading'!AB40="",1,'Journal de Trading'!AB40)</f>
        <v>1</v>
      </c>
      <c r="F40" s="130">
        <f>'Journal de Trading'!Z40</f>
        <v>0</v>
      </c>
      <c r="G40" s="121">
        <f t="shared" si="3"/>
        <v>0</v>
      </c>
      <c r="I40" s="138">
        <v>38</v>
      </c>
      <c r="J40" s="130">
        <f t="shared" si="0"/>
        <v>110</v>
      </c>
      <c r="K40" s="121">
        <f>IF((K39+J40)=K39,0,$K$3+SUM($J$3:$J40))</f>
        <v>5140</v>
      </c>
    </row>
    <row r="41" spans="5:12" ht="16.5" x14ac:dyDescent="0.25">
      <c r="E41" s="133">
        <f>IF('Journal de Trading'!AB41="",1,'Journal de Trading'!AB41)</f>
        <v>1</v>
      </c>
      <c r="F41" s="130">
        <f>'Journal de Trading'!Z41</f>
        <v>0</v>
      </c>
      <c r="G41" s="121">
        <f t="shared" si="3"/>
        <v>0</v>
      </c>
      <c r="I41" s="138">
        <v>39</v>
      </c>
      <c r="J41" s="130">
        <f t="shared" si="0"/>
        <v>0</v>
      </c>
      <c r="K41" s="121">
        <f>IF((K40+J41)=K40,0,$K$3+SUM($J$3:$J41))</f>
        <v>0</v>
      </c>
    </row>
    <row r="42" spans="5:12" ht="16.5" x14ac:dyDescent="0.25">
      <c r="E42" s="133">
        <f>IF('Journal de Trading'!AB42="",1,'Journal de Trading'!AB42)</f>
        <v>1</v>
      </c>
      <c r="F42" s="130">
        <f>'Journal de Trading'!Z42</f>
        <v>0</v>
      </c>
      <c r="G42" s="121">
        <f t="shared" si="3"/>
        <v>0</v>
      </c>
      <c r="I42" s="138">
        <v>40</v>
      </c>
      <c r="J42" s="130">
        <f t="shared" si="0"/>
        <v>0</v>
      </c>
      <c r="K42" s="121">
        <f>IF((K41+J42)=K41,0,$K$3+SUM($J$3:$J42))</f>
        <v>0</v>
      </c>
    </row>
    <row r="43" spans="5:12" ht="16.5" x14ac:dyDescent="0.25">
      <c r="E43" s="133">
        <f>IF('Journal de Trading'!AB43="",1,'Journal de Trading'!AB43)</f>
        <v>1</v>
      </c>
      <c r="F43" s="130">
        <f>'Journal de Trading'!Z43</f>
        <v>0</v>
      </c>
      <c r="G43" s="121">
        <f t="shared" si="3"/>
        <v>0</v>
      </c>
      <c r="I43" s="138">
        <v>41</v>
      </c>
      <c r="J43" s="130">
        <f t="shared" si="0"/>
        <v>0</v>
      </c>
      <c r="K43" s="121">
        <f>IF((K42+J43)=K42,0,$K$3+SUM($J$3:$J43))</f>
        <v>0</v>
      </c>
    </row>
    <row r="44" spans="5:12" ht="16.5" x14ac:dyDescent="0.25">
      <c r="E44" s="133">
        <f>IF('Journal de Trading'!AB44="",1,'Journal de Trading'!AB44)</f>
        <v>1</v>
      </c>
      <c r="F44" s="130">
        <f>'Journal de Trading'!Z44</f>
        <v>0</v>
      </c>
      <c r="G44" s="121">
        <f t="shared" si="3"/>
        <v>0</v>
      </c>
      <c r="I44" s="138">
        <v>42</v>
      </c>
      <c r="J44" s="130">
        <f t="shared" si="0"/>
        <v>0</v>
      </c>
      <c r="K44" s="121">
        <f>IF((K43+J44)=K43,0,$K$3+SUM($J$3:$J44))</f>
        <v>0</v>
      </c>
    </row>
    <row r="45" spans="5:12" ht="16.5" x14ac:dyDescent="0.25">
      <c r="E45" s="133">
        <f>IF('Journal de Trading'!AB45="",1,'Journal de Trading'!AB45)</f>
        <v>1</v>
      </c>
      <c r="F45" s="130">
        <f>'Journal de Trading'!Z45</f>
        <v>0</v>
      </c>
      <c r="G45" s="121">
        <f t="shared" si="3"/>
        <v>0</v>
      </c>
      <c r="I45" s="138">
        <v>43</v>
      </c>
      <c r="J45" s="130">
        <f t="shared" si="0"/>
        <v>0</v>
      </c>
      <c r="K45" s="121">
        <f>IF((K44+J45)=K44,0,$K$3+SUM($J$3:$J45))</f>
        <v>0</v>
      </c>
    </row>
    <row r="46" spans="5:12" ht="16.5" x14ac:dyDescent="0.25">
      <c r="E46" s="133">
        <f>IF('Journal de Trading'!AB46="",1,'Journal de Trading'!AB46)</f>
        <v>1</v>
      </c>
      <c r="F46" s="130">
        <f>'Journal de Trading'!Z46</f>
        <v>0</v>
      </c>
      <c r="G46" s="121">
        <f t="shared" si="3"/>
        <v>0</v>
      </c>
      <c r="I46" s="138">
        <v>44</v>
      </c>
      <c r="J46" s="130">
        <f t="shared" si="0"/>
        <v>0</v>
      </c>
      <c r="K46" s="121">
        <f>IF((K45+J46)=K45,0,$K$3+SUM($J$3:$J46))</f>
        <v>0</v>
      </c>
    </row>
    <row r="47" spans="5:12" ht="16.5" x14ac:dyDescent="0.25">
      <c r="E47" s="133">
        <f>IF('Journal de Trading'!AB47="",1,'Journal de Trading'!AB47)</f>
        <v>1</v>
      </c>
      <c r="F47" s="130">
        <f>'Journal de Trading'!Z47</f>
        <v>0</v>
      </c>
      <c r="G47" s="121">
        <f t="shared" si="3"/>
        <v>0</v>
      </c>
      <c r="I47" s="138">
        <v>45</v>
      </c>
      <c r="J47" s="130">
        <f t="shared" si="0"/>
        <v>0</v>
      </c>
      <c r="K47" s="121">
        <f>IF((K46+J47)=K46,0,$K$3+SUM($J$3:$J47))</f>
        <v>0</v>
      </c>
    </row>
    <row r="48" spans="5:12" ht="16.5" x14ac:dyDescent="0.25">
      <c r="E48" s="133">
        <f>IF('Journal de Trading'!AB48="",1,'Journal de Trading'!AB48)</f>
        <v>1</v>
      </c>
      <c r="F48" s="130">
        <f>'Journal de Trading'!Z48</f>
        <v>0</v>
      </c>
      <c r="G48" s="121">
        <f t="shared" si="3"/>
        <v>0</v>
      </c>
      <c r="I48" s="138">
        <v>46</v>
      </c>
      <c r="J48" s="130">
        <f t="shared" si="0"/>
        <v>0</v>
      </c>
      <c r="K48" s="121">
        <f>IF((K47+J48)=K47,0,$K$3+SUM($J$3:$J48))</f>
        <v>0</v>
      </c>
    </row>
    <row r="49" spans="5:11" ht="16.5" x14ac:dyDescent="0.25">
      <c r="E49" s="133">
        <f>IF('Journal de Trading'!AB49="",1,'Journal de Trading'!AB49)</f>
        <v>1</v>
      </c>
      <c r="F49" s="130">
        <f>'Journal de Trading'!Z49</f>
        <v>0</v>
      </c>
      <c r="G49" s="121">
        <f t="shared" si="3"/>
        <v>0</v>
      </c>
      <c r="I49" s="138">
        <v>47</v>
      </c>
      <c r="J49" s="130">
        <f t="shared" si="0"/>
        <v>0</v>
      </c>
      <c r="K49" s="121">
        <f>IF((K48+J49)=K48,0,$K$3+SUM($J$3:$J49))</f>
        <v>0</v>
      </c>
    </row>
    <row r="50" spans="5:11" ht="16.5" x14ac:dyDescent="0.25">
      <c r="E50" s="133">
        <f>IF('Journal de Trading'!AB50="",1,'Journal de Trading'!AB50)</f>
        <v>1</v>
      </c>
      <c r="F50" s="130">
        <f>'Journal de Trading'!Z50</f>
        <v>0</v>
      </c>
      <c r="G50" s="121">
        <f t="shared" si="3"/>
        <v>0</v>
      </c>
      <c r="I50" s="138">
        <v>48</v>
      </c>
      <c r="J50" s="130">
        <f t="shared" si="0"/>
        <v>0</v>
      </c>
      <c r="K50" s="121">
        <f>IF((K49+J50)=K49,0,$K$3+SUM($J$3:$J50))</f>
        <v>0</v>
      </c>
    </row>
    <row r="51" spans="5:11" ht="16.5" x14ac:dyDescent="0.25">
      <c r="E51" s="133">
        <f>IF('Journal de Trading'!AB51="",1,'Journal de Trading'!AB51)</f>
        <v>1</v>
      </c>
      <c r="F51" s="130">
        <f>'Journal de Trading'!Z51</f>
        <v>0</v>
      </c>
      <c r="G51" s="121">
        <f t="shared" si="3"/>
        <v>0</v>
      </c>
      <c r="I51" s="138">
        <v>49</v>
      </c>
      <c r="J51" s="130">
        <f t="shared" si="0"/>
        <v>0</v>
      </c>
      <c r="K51" s="121">
        <f>IF((K50+J51)=K50,0,$K$3+SUM($J$3:$J51))</f>
        <v>0</v>
      </c>
    </row>
    <row r="52" spans="5:11" ht="16.5" x14ac:dyDescent="0.25">
      <c r="E52" s="133">
        <f>IF('Journal de Trading'!AB52="",1,'Journal de Trading'!AB52)</f>
        <v>1</v>
      </c>
      <c r="F52" s="130">
        <f>'Journal de Trading'!Z52</f>
        <v>0</v>
      </c>
      <c r="G52" s="121">
        <f t="shared" si="3"/>
        <v>0</v>
      </c>
      <c r="I52" s="138">
        <v>50</v>
      </c>
      <c r="J52" s="130">
        <f t="shared" si="0"/>
        <v>0</v>
      </c>
      <c r="K52" s="121">
        <f>IF((K51+J52)=K51,0,$K$3+SUM($J$3:$J52))</f>
        <v>0</v>
      </c>
    </row>
    <row r="53" spans="5:11" ht="16.5" x14ac:dyDescent="0.25">
      <c r="E53" s="133">
        <f>IF('Journal de Trading'!AB53="",1,'Journal de Trading'!AB53)</f>
        <v>1</v>
      </c>
      <c r="F53" s="130">
        <f>'Journal de Trading'!Z53</f>
        <v>0</v>
      </c>
      <c r="G53" s="121">
        <f t="shared" si="3"/>
        <v>0</v>
      </c>
      <c r="I53" s="138">
        <v>51</v>
      </c>
      <c r="J53" s="130">
        <f t="shared" si="0"/>
        <v>-110</v>
      </c>
      <c r="K53" s="121">
        <f>IF((K52+J53)=K52,0,$K$3+SUM($J$3:$J53))</f>
        <v>5030</v>
      </c>
    </row>
    <row r="54" spans="5:11" ht="17.25" thickBot="1" x14ac:dyDescent="0.3">
      <c r="E54" s="133">
        <f>IF('Journal de Trading'!AB54="",1,'Journal de Trading'!AB54)</f>
        <v>1</v>
      </c>
      <c r="F54" s="130">
        <f>'Journal de Trading'!Z54</f>
        <v>0</v>
      </c>
      <c r="G54" s="121">
        <f t="shared" si="3"/>
        <v>0</v>
      </c>
      <c r="I54" s="139">
        <v>52</v>
      </c>
      <c r="J54" s="140">
        <f t="shared" si="0"/>
        <v>0</v>
      </c>
      <c r="K54" s="121">
        <f>IF((K53+J54)=K53,0,$K$3+SUM($J$3:$J54))</f>
        <v>0</v>
      </c>
    </row>
    <row r="55" spans="5:11" ht="16.5" x14ac:dyDescent="0.25">
      <c r="E55" s="133">
        <f>IF('Journal de Trading'!AB55="",1,'Journal de Trading'!AB55)</f>
        <v>1</v>
      </c>
      <c r="F55" s="130">
        <f>'Journal de Trading'!Z55</f>
        <v>0</v>
      </c>
      <c r="G55" s="121">
        <f t="shared" si="3"/>
        <v>0</v>
      </c>
    </row>
    <row r="56" spans="5:11" ht="16.5" x14ac:dyDescent="0.25">
      <c r="E56" s="133">
        <f>IF('Journal de Trading'!AB56="",1,'Journal de Trading'!AB56)</f>
        <v>1</v>
      </c>
      <c r="F56" s="130">
        <f>'Journal de Trading'!Z56</f>
        <v>0</v>
      </c>
      <c r="G56" s="121">
        <f t="shared" si="3"/>
        <v>0</v>
      </c>
    </row>
    <row r="57" spans="5:11" ht="16.5" x14ac:dyDescent="0.25">
      <c r="E57" s="133">
        <f>IF('Journal de Trading'!AB57="",1,'Journal de Trading'!AB57)</f>
        <v>1</v>
      </c>
      <c r="F57" s="130">
        <f>'Journal de Trading'!Z57</f>
        <v>0</v>
      </c>
      <c r="G57" s="121">
        <f t="shared" si="3"/>
        <v>0</v>
      </c>
    </row>
    <row r="58" spans="5:11" ht="16.5" x14ac:dyDescent="0.25">
      <c r="E58" s="133">
        <f>IF('Journal de Trading'!AB58="",1,'Journal de Trading'!AB58)</f>
        <v>1</v>
      </c>
      <c r="F58" s="130">
        <f>'Journal de Trading'!Z58</f>
        <v>0</v>
      </c>
      <c r="G58" s="121">
        <f t="shared" si="3"/>
        <v>0</v>
      </c>
    </row>
    <row r="59" spans="5:11" ht="16.5" x14ac:dyDescent="0.25">
      <c r="E59" s="133">
        <f>IF('Journal de Trading'!AB59="",1,'Journal de Trading'!AB59)</f>
        <v>1</v>
      </c>
      <c r="F59" s="130">
        <f>'Journal de Trading'!Z59</f>
        <v>0</v>
      </c>
      <c r="G59" s="121">
        <f t="shared" si="3"/>
        <v>0</v>
      </c>
    </row>
    <row r="60" spans="5:11" ht="16.5" x14ac:dyDescent="0.25">
      <c r="E60" s="133">
        <f>IF('Journal de Trading'!AB60="",1,'Journal de Trading'!AB60)</f>
        <v>1</v>
      </c>
      <c r="F60" s="130">
        <f>'Journal de Trading'!Z60</f>
        <v>0</v>
      </c>
      <c r="G60" s="121">
        <f t="shared" si="3"/>
        <v>0</v>
      </c>
    </row>
    <row r="61" spans="5:11" ht="16.5" x14ac:dyDescent="0.25">
      <c r="E61" s="133">
        <f>IF('Journal de Trading'!AB61="",1,'Journal de Trading'!AB61)</f>
        <v>1</v>
      </c>
      <c r="F61" s="130">
        <f>'Journal de Trading'!Z61</f>
        <v>0</v>
      </c>
      <c r="G61" s="121">
        <f t="shared" si="3"/>
        <v>0</v>
      </c>
    </row>
    <row r="62" spans="5:11" ht="16.5" x14ac:dyDescent="0.25">
      <c r="E62" s="133">
        <f>IF('Journal de Trading'!AB62="",1,'Journal de Trading'!AB62)</f>
        <v>1</v>
      </c>
      <c r="F62" s="130">
        <f>'Journal de Trading'!Z62</f>
        <v>0</v>
      </c>
      <c r="G62" s="121">
        <f t="shared" si="3"/>
        <v>0</v>
      </c>
    </row>
    <row r="63" spans="5:11" ht="16.5" x14ac:dyDescent="0.25">
      <c r="E63" s="133">
        <f>IF('Journal de Trading'!AB63="",1,'Journal de Trading'!AB63)</f>
        <v>1</v>
      </c>
      <c r="F63" s="130">
        <f>'Journal de Trading'!Z63</f>
        <v>0</v>
      </c>
      <c r="G63" s="121">
        <f t="shared" si="3"/>
        <v>0</v>
      </c>
    </row>
    <row r="64" spans="5:11" ht="16.5" x14ac:dyDescent="0.25">
      <c r="E64" s="133">
        <f>IF('Journal de Trading'!AB64="",1,'Journal de Trading'!AB64)</f>
        <v>1</v>
      </c>
      <c r="F64" s="130">
        <f>'Journal de Trading'!Z64</f>
        <v>0</v>
      </c>
      <c r="G64" s="121">
        <f t="shared" si="3"/>
        <v>0</v>
      </c>
    </row>
    <row r="65" spans="5:7" ht="16.5" x14ac:dyDescent="0.25">
      <c r="E65" s="133">
        <f>IF('Journal de Trading'!AB65="",1,'Journal de Trading'!AB65)</f>
        <v>1</v>
      </c>
      <c r="F65" s="130">
        <f>'Journal de Trading'!Z65</f>
        <v>0</v>
      </c>
      <c r="G65" s="121">
        <f t="shared" si="3"/>
        <v>0</v>
      </c>
    </row>
    <row r="66" spans="5:7" ht="16.5" x14ac:dyDescent="0.25">
      <c r="E66" s="133">
        <f>IF('Journal de Trading'!AB66="",1,'Journal de Trading'!AB66)</f>
        <v>1</v>
      </c>
      <c r="F66" s="130">
        <f>'Journal de Trading'!Z66</f>
        <v>0</v>
      </c>
      <c r="G66" s="121">
        <f t="shared" si="3"/>
        <v>0</v>
      </c>
    </row>
    <row r="67" spans="5:7" ht="16.5" x14ac:dyDescent="0.25">
      <c r="E67" s="133">
        <f>IF('Journal de Trading'!AB67="",1,'Journal de Trading'!AB67)</f>
        <v>1</v>
      </c>
      <c r="F67" s="130">
        <f>'Journal de Trading'!Z67</f>
        <v>0</v>
      </c>
      <c r="G67" s="121">
        <f t="shared" si="3"/>
        <v>0</v>
      </c>
    </row>
    <row r="68" spans="5:7" ht="16.5" x14ac:dyDescent="0.25">
      <c r="E68" s="133">
        <f>IF('Journal de Trading'!AB68="",1,'Journal de Trading'!AB68)</f>
        <v>1</v>
      </c>
      <c r="F68" s="130">
        <f>'Journal de Trading'!Z68</f>
        <v>0</v>
      </c>
      <c r="G68" s="121">
        <f t="shared" si="3"/>
        <v>0</v>
      </c>
    </row>
    <row r="69" spans="5:7" ht="16.5" x14ac:dyDescent="0.25">
      <c r="E69" s="133">
        <f>IF('Journal de Trading'!AB69="",1,'Journal de Trading'!AB69)</f>
        <v>1</v>
      </c>
      <c r="F69" s="130">
        <f>'Journal de Trading'!Z69</f>
        <v>0</v>
      </c>
      <c r="G69" s="121">
        <f t="shared" si="3"/>
        <v>0</v>
      </c>
    </row>
    <row r="70" spans="5:7" ht="16.5" x14ac:dyDescent="0.25">
      <c r="E70" s="133">
        <f>IF('Journal de Trading'!AB70="",1,'Journal de Trading'!AB70)</f>
        <v>1</v>
      </c>
      <c r="F70" s="130">
        <f>'Journal de Trading'!Z70</f>
        <v>0</v>
      </c>
      <c r="G70" s="121">
        <f t="shared" si="3"/>
        <v>0</v>
      </c>
    </row>
    <row r="71" spans="5:7" ht="16.5" x14ac:dyDescent="0.25">
      <c r="E71" s="133">
        <f>IF('Journal de Trading'!AB71="",1,'Journal de Trading'!AB71)</f>
        <v>1</v>
      </c>
      <c r="F71" s="130">
        <f>'Journal de Trading'!Z71</f>
        <v>0</v>
      </c>
      <c r="G71" s="121">
        <f t="shared" si="3"/>
        <v>0</v>
      </c>
    </row>
    <row r="72" spans="5:7" ht="16.5" x14ac:dyDescent="0.25">
      <c r="E72" s="133">
        <f>IF('Journal de Trading'!AB72="",1,'Journal de Trading'!AB72)</f>
        <v>1</v>
      </c>
      <c r="F72" s="130">
        <f>'Journal de Trading'!Z72</f>
        <v>0</v>
      </c>
      <c r="G72" s="121">
        <f t="shared" si="3"/>
        <v>0</v>
      </c>
    </row>
    <row r="73" spans="5:7" ht="16.5" x14ac:dyDescent="0.25">
      <c r="E73" s="133">
        <f>IF('Journal de Trading'!AB73="",1,'Journal de Trading'!AB73)</f>
        <v>1</v>
      </c>
      <c r="F73" s="130">
        <f>'Journal de Trading'!Z73</f>
        <v>0</v>
      </c>
      <c r="G73" s="121">
        <f t="shared" si="3"/>
        <v>0</v>
      </c>
    </row>
    <row r="74" spans="5:7" ht="16.5" x14ac:dyDescent="0.25">
      <c r="E74" s="133">
        <f>IF('Journal de Trading'!AB74="",1,'Journal de Trading'!AB74)</f>
        <v>1</v>
      </c>
      <c r="F74" s="130">
        <f>'Journal de Trading'!Z74</f>
        <v>0</v>
      </c>
      <c r="G74" s="121">
        <f t="shared" si="3"/>
        <v>0</v>
      </c>
    </row>
    <row r="75" spans="5:7" ht="16.5" x14ac:dyDescent="0.25">
      <c r="E75" s="133">
        <f>IF('Journal de Trading'!AB75="",1,'Journal de Trading'!AB75)</f>
        <v>1</v>
      </c>
      <c r="F75" s="130">
        <f>'Journal de Trading'!Z75</f>
        <v>0</v>
      </c>
      <c r="G75" s="121">
        <f t="shared" ref="G75:G100" si="4">IF((G74+F75)=G74,0,G74+F75)</f>
        <v>0</v>
      </c>
    </row>
    <row r="76" spans="5:7" ht="16.5" x14ac:dyDescent="0.25">
      <c r="E76" s="133">
        <f>IF('Journal de Trading'!AB76="",1,'Journal de Trading'!AB76)</f>
        <v>1</v>
      </c>
      <c r="F76" s="130">
        <f>'Journal de Trading'!Z76</f>
        <v>0</v>
      </c>
      <c r="G76" s="121">
        <f t="shared" si="4"/>
        <v>0</v>
      </c>
    </row>
    <row r="77" spans="5:7" ht="16.5" x14ac:dyDescent="0.25">
      <c r="E77" s="133">
        <f>IF('Journal de Trading'!AB77="",1,'Journal de Trading'!AB77)</f>
        <v>1</v>
      </c>
      <c r="F77" s="130">
        <f>'Journal de Trading'!Z77</f>
        <v>0</v>
      </c>
      <c r="G77" s="121">
        <f t="shared" si="4"/>
        <v>0</v>
      </c>
    </row>
    <row r="78" spans="5:7" ht="16.5" x14ac:dyDescent="0.25">
      <c r="E78" s="133">
        <f>IF('Journal de Trading'!AB78="",1,'Journal de Trading'!AB78)</f>
        <v>1</v>
      </c>
      <c r="F78" s="130">
        <f>'Journal de Trading'!Z78</f>
        <v>0</v>
      </c>
      <c r="G78" s="121">
        <f t="shared" si="4"/>
        <v>0</v>
      </c>
    </row>
    <row r="79" spans="5:7" ht="16.5" x14ac:dyDescent="0.25">
      <c r="E79" s="133">
        <f>IF('Journal de Trading'!AB79="",1,'Journal de Trading'!AB79)</f>
        <v>1</v>
      </c>
      <c r="F79" s="130">
        <f>'Journal de Trading'!Z79</f>
        <v>0</v>
      </c>
      <c r="G79" s="121">
        <f t="shared" si="4"/>
        <v>0</v>
      </c>
    </row>
    <row r="80" spans="5:7" ht="16.5" x14ac:dyDescent="0.25">
      <c r="E80" s="133">
        <f>IF('Journal de Trading'!AB80="",1,'Journal de Trading'!AB80)</f>
        <v>1</v>
      </c>
      <c r="F80" s="130">
        <f>'Journal de Trading'!Z80</f>
        <v>0</v>
      </c>
      <c r="G80" s="121">
        <f t="shared" si="4"/>
        <v>0</v>
      </c>
    </row>
    <row r="81" spans="5:7" ht="16.5" x14ac:dyDescent="0.25">
      <c r="E81" s="133">
        <f>IF('Journal de Trading'!AB81="",1,'Journal de Trading'!AB81)</f>
        <v>1</v>
      </c>
      <c r="F81" s="130">
        <f>'Journal de Trading'!Z81</f>
        <v>0</v>
      </c>
      <c r="G81" s="121">
        <f t="shared" si="4"/>
        <v>0</v>
      </c>
    </row>
    <row r="82" spans="5:7" ht="16.5" x14ac:dyDescent="0.25">
      <c r="E82" s="133">
        <f>IF('Journal de Trading'!AB82="",1,'Journal de Trading'!AB82)</f>
        <v>1</v>
      </c>
      <c r="F82" s="130">
        <f>'Journal de Trading'!Z82</f>
        <v>0</v>
      </c>
      <c r="G82" s="121">
        <f t="shared" si="4"/>
        <v>0</v>
      </c>
    </row>
    <row r="83" spans="5:7" ht="16.5" x14ac:dyDescent="0.25">
      <c r="E83" s="133">
        <f>IF('Journal de Trading'!AB83="",1,'Journal de Trading'!AB83)</f>
        <v>1</v>
      </c>
      <c r="F83" s="130">
        <f>'Journal de Trading'!Z83</f>
        <v>0</v>
      </c>
      <c r="G83" s="121">
        <f t="shared" si="4"/>
        <v>0</v>
      </c>
    </row>
    <row r="84" spans="5:7" ht="16.5" x14ac:dyDescent="0.25">
      <c r="E84" s="133">
        <f>IF('Journal de Trading'!AB84="",1,'Journal de Trading'!AB84)</f>
        <v>1</v>
      </c>
      <c r="F84" s="130">
        <f>'Journal de Trading'!Z84</f>
        <v>0</v>
      </c>
      <c r="G84" s="121">
        <f t="shared" si="4"/>
        <v>0</v>
      </c>
    </row>
    <row r="85" spans="5:7" ht="16.5" x14ac:dyDescent="0.25">
      <c r="E85" s="133">
        <f>IF('Journal de Trading'!AB85="",1,'Journal de Trading'!AB85)</f>
        <v>1</v>
      </c>
      <c r="F85" s="130">
        <f>'Journal de Trading'!Z85</f>
        <v>0</v>
      </c>
      <c r="G85" s="121">
        <f t="shared" si="4"/>
        <v>0</v>
      </c>
    </row>
    <row r="86" spans="5:7" ht="16.5" x14ac:dyDescent="0.25">
      <c r="E86" s="133">
        <f>IF('Journal de Trading'!AB86="",1,'Journal de Trading'!AB86)</f>
        <v>1</v>
      </c>
      <c r="F86" s="130">
        <f>'Journal de Trading'!Z86</f>
        <v>0</v>
      </c>
      <c r="G86" s="121">
        <f t="shared" si="4"/>
        <v>0</v>
      </c>
    </row>
    <row r="87" spans="5:7" ht="16.5" x14ac:dyDescent="0.25">
      <c r="E87" s="133">
        <f>IF('Journal de Trading'!AB87="",1,'Journal de Trading'!AB87)</f>
        <v>1</v>
      </c>
      <c r="F87" s="130">
        <f>'Journal de Trading'!Z87</f>
        <v>0</v>
      </c>
      <c r="G87" s="121">
        <f t="shared" si="4"/>
        <v>0</v>
      </c>
    </row>
    <row r="88" spans="5:7" ht="16.5" x14ac:dyDescent="0.25">
      <c r="E88" s="133">
        <f>IF('Journal de Trading'!AB88="",1,'Journal de Trading'!AB88)</f>
        <v>1</v>
      </c>
      <c r="F88" s="130">
        <f>'Journal de Trading'!Z88</f>
        <v>0</v>
      </c>
      <c r="G88" s="121">
        <f t="shared" si="4"/>
        <v>0</v>
      </c>
    </row>
    <row r="89" spans="5:7" ht="16.5" x14ac:dyDescent="0.25">
      <c r="E89" s="133">
        <f>IF('Journal de Trading'!AB89="",1,'Journal de Trading'!AB89)</f>
        <v>1</v>
      </c>
      <c r="F89" s="130">
        <f>'Journal de Trading'!Z89</f>
        <v>0</v>
      </c>
      <c r="G89" s="121">
        <f t="shared" si="4"/>
        <v>0</v>
      </c>
    </row>
    <row r="90" spans="5:7" ht="16.5" x14ac:dyDescent="0.25">
      <c r="E90" s="133">
        <f>IF('Journal de Trading'!AB90="",1,'Journal de Trading'!AB90)</f>
        <v>1</v>
      </c>
      <c r="F90" s="130">
        <f>'Journal de Trading'!Z90</f>
        <v>0</v>
      </c>
      <c r="G90" s="121">
        <f t="shared" si="4"/>
        <v>0</v>
      </c>
    </row>
    <row r="91" spans="5:7" ht="16.5" x14ac:dyDescent="0.25">
      <c r="E91" s="133">
        <f>IF('Journal de Trading'!AB91="",1,'Journal de Trading'!AB91)</f>
        <v>1</v>
      </c>
      <c r="F91" s="130">
        <f>'Journal de Trading'!Z91</f>
        <v>0</v>
      </c>
      <c r="G91" s="121">
        <f t="shared" si="4"/>
        <v>0</v>
      </c>
    </row>
    <row r="92" spans="5:7" ht="16.5" x14ac:dyDescent="0.25">
      <c r="E92" s="133">
        <f>IF('Journal de Trading'!AB92="",1,'Journal de Trading'!AB92)</f>
        <v>1</v>
      </c>
      <c r="F92" s="130">
        <f>'Journal de Trading'!Z92</f>
        <v>0</v>
      </c>
      <c r="G92" s="121">
        <f t="shared" si="4"/>
        <v>0</v>
      </c>
    </row>
    <row r="93" spans="5:7" ht="16.5" x14ac:dyDescent="0.25">
      <c r="E93" s="133">
        <f>IF('Journal de Trading'!AB93="",1,'Journal de Trading'!AB93)</f>
        <v>1</v>
      </c>
      <c r="F93" s="130">
        <f>'Journal de Trading'!Z93</f>
        <v>0</v>
      </c>
      <c r="G93" s="121">
        <f t="shared" si="4"/>
        <v>0</v>
      </c>
    </row>
    <row r="94" spans="5:7" ht="16.5" x14ac:dyDescent="0.25">
      <c r="E94" s="133">
        <f>IF('Journal de Trading'!AB94="",1,'Journal de Trading'!AB94)</f>
        <v>1</v>
      </c>
      <c r="F94" s="130">
        <f>'Journal de Trading'!Z94</f>
        <v>0</v>
      </c>
      <c r="G94" s="121">
        <f t="shared" si="4"/>
        <v>0</v>
      </c>
    </row>
    <row r="95" spans="5:7" ht="16.5" x14ac:dyDescent="0.25">
      <c r="E95" s="133">
        <f>IF('Journal de Trading'!AB95="",1,'Journal de Trading'!AB95)</f>
        <v>1</v>
      </c>
      <c r="F95" s="130">
        <f>'Journal de Trading'!Z95</f>
        <v>0</v>
      </c>
      <c r="G95" s="121">
        <f t="shared" si="4"/>
        <v>0</v>
      </c>
    </row>
    <row r="96" spans="5:7" ht="16.5" x14ac:dyDescent="0.25">
      <c r="E96" s="133">
        <f>IF('Journal de Trading'!AB96="",1,'Journal de Trading'!AB96)</f>
        <v>1</v>
      </c>
      <c r="F96" s="130">
        <f>'Journal de Trading'!Z96</f>
        <v>0</v>
      </c>
      <c r="G96" s="121">
        <f t="shared" si="4"/>
        <v>0</v>
      </c>
    </row>
    <row r="97" spans="5:7" ht="16.5" x14ac:dyDescent="0.25">
      <c r="E97" s="133">
        <f>IF('Journal de Trading'!AB97="",1,'Journal de Trading'!AB97)</f>
        <v>1</v>
      </c>
      <c r="F97" s="130">
        <f>'Journal de Trading'!Z97</f>
        <v>0</v>
      </c>
      <c r="G97" s="121">
        <f t="shared" si="4"/>
        <v>0</v>
      </c>
    </row>
    <row r="98" spans="5:7" ht="16.5" x14ac:dyDescent="0.25">
      <c r="E98" s="133">
        <f>IF('Journal de Trading'!AB98="",1,'Journal de Trading'!AB98)</f>
        <v>1</v>
      </c>
      <c r="F98" s="130">
        <f>'Journal de Trading'!Z98</f>
        <v>0</v>
      </c>
      <c r="G98" s="121">
        <f t="shared" si="4"/>
        <v>0</v>
      </c>
    </row>
    <row r="99" spans="5:7" ht="16.5" x14ac:dyDescent="0.25">
      <c r="E99" s="133">
        <f>IF('Journal de Trading'!AB99="",1,'Journal de Trading'!AB99)</f>
        <v>1</v>
      </c>
      <c r="F99" s="130">
        <f>'Journal de Trading'!Z99</f>
        <v>0</v>
      </c>
      <c r="G99" s="121">
        <f t="shared" si="4"/>
        <v>0</v>
      </c>
    </row>
    <row r="100" spans="5:7" ht="17.25" thickBot="1" x14ac:dyDescent="0.3">
      <c r="E100" s="134">
        <f>IF('Journal de Trading'!AB100="",1,'Journal de Trading'!AB100)</f>
        <v>1</v>
      </c>
      <c r="F100" s="131">
        <f>'Journal de Trading'!Z100</f>
        <v>0</v>
      </c>
      <c r="G100" s="141">
        <f t="shared" si="4"/>
        <v>0</v>
      </c>
    </row>
  </sheetData>
  <conditionalFormatting sqref="F3:F100">
    <cfRule type="cellIs" dxfId="13" priority="18" operator="greaterThan">
      <formula>0.01</formula>
    </cfRule>
    <cfRule type="cellIs" dxfId="12" priority="19" operator="equal">
      <formula>0</formula>
    </cfRule>
    <cfRule type="cellIs" dxfId="11" priority="20" operator="lessThan">
      <formula>-0.01</formula>
    </cfRule>
  </conditionalFormatting>
  <conditionalFormatting sqref="N3:N14">
    <cfRule type="cellIs" dxfId="10" priority="15" operator="greaterThan">
      <formula>0.01</formula>
    </cfRule>
    <cfRule type="cellIs" dxfId="9" priority="16" operator="equal">
      <formula>0</formula>
    </cfRule>
    <cfRule type="cellIs" dxfId="8" priority="17" operator="lessThan">
      <formula>-0.01</formula>
    </cfRule>
  </conditionalFormatting>
  <conditionalFormatting sqref="J3:J54">
    <cfRule type="cellIs" dxfId="7" priority="12" operator="greaterThan">
      <formula>0.01</formula>
    </cfRule>
    <cfRule type="cellIs" dxfId="6" priority="13" operator="equal">
      <formula>0</formula>
    </cfRule>
    <cfRule type="cellIs" dxfId="5" priority="14" operator="lessThan">
      <formula>-0.01</formula>
    </cfRule>
  </conditionalFormatting>
  <conditionalFormatting sqref="E3:E100">
    <cfRule type="cellIs" dxfId="4" priority="11" operator="equal">
      <formula>1</formula>
    </cfRule>
  </conditionalFormatting>
  <conditionalFormatting sqref="G1:G1048576">
    <cfRule type="cellIs" dxfId="3" priority="2" operator="equal">
      <formula>0</formula>
    </cfRule>
  </conditionalFormatting>
  <conditionalFormatting sqref="K1:K1048576">
    <cfRule type="cellIs" dxfId="2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Journal de Trading</vt:lpstr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Ducoeur</dc:creator>
  <cp:lastModifiedBy>Courtin</cp:lastModifiedBy>
  <cp:lastPrinted>2022-06-18T22:01:17Z</cp:lastPrinted>
  <dcterms:created xsi:type="dcterms:W3CDTF">2022-03-12T20:14:36Z</dcterms:created>
  <dcterms:modified xsi:type="dcterms:W3CDTF">2022-07-01T04:17:42Z</dcterms:modified>
</cp:coreProperties>
</file>