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200BA41D-B49C-449F-9305-015D8FE14079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Feuil1" sheetId="1" r:id="rId1"/>
    <sheet name="essa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2" l="1"/>
  <c r="E7" i="2"/>
  <c r="I7" i="2" s="1"/>
  <c r="F7" i="2"/>
  <c r="G7" i="2"/>
  <c r="H7" i="2"/>
  <c r="E8" i="2"/>
  <c r="F8" i="2"/>
  <c r="G8" i="2"/>
  <c r="H8" i="2"/>
  <c r="E9" i="2"/>
  <c r="I9" i="2" s="1"/>
  <c r="F9" i="2"/>
  <c r="G9" i="2"/>
  <c r="H9" i="2"/>
  <c r="E10" i="2"/>
  <c r="I10" i="2" s="1"/>
  <c r="F10" i="2"/>
  <c r="G10" i="2"/>
  <c r="H10" i="2"/>
  <c r="E11" i="2"/>
  <c r="I11" i="2" s="1"/>
  <c r="F11" i="2"/>
  <c r="G11" i="2"/>
  <c r="H11" i="2"/>
  <c r="E12" i="2"/>
  <c r="I12" i="2" s="1"/>
  <c r="F12" i="2"/>
  <c r="G12" i="2"/>
  <c r="H12" i="2"/>
  <c r="E13" i="2"/>
  <c r="I13" i="2" s="1"/>
  <c r="F13" i="2"/>
  <c r="G13" i="2"/>
  <c r="H13" i="2"/>
  <c r="E14" i="2"/>
  <c r="I14" i="2" s="1"/>
  <c r="F14" i="2"/>
  <c r="G14" i="2"/>
  <c r="H14" i="2"/>
  <c r="E15" i="2"/>
  <c r="I15" i="2" s="1"/>
  <c r="F15" i="2"/>
  <c r="G15" i="2"/>
  <c r="H15" i="2"/>
  <c r="E16" i="2"/>
  <c r="I16" i="2" s="1"/>
  <c r="F16" i="2"/>
  <c r="G16" i="2"/>
  <c r="H16" i="2"/>
  <c r="E17" i="2"/>
  <c r="F17" i="2"/>
  <c r="I17" i="2" s="1"/>
  <c r="G17" i="2"/>
  <c r="H17" i="2"/>
  <c r="E18" i="2"/>
  <c r="I18" i="2" s="1"/>
  <c r="F18" i="2"/>
  <c r="G18" i="2"/>
  <c r="H18" i="2"/>
  <c r="E19" i="2"/>
  <c r="F19" i="2"/>
  <c r="G19" i="2"/>
  <c r="H19" i="2"/>
  <c r="E20" i="2"/>
  <c r="I20" i="2" s="1"/>
  <c r="F20" i="2"/>
  <c r="G20" i="2"/>
  <c r="H20" i="2"/>
  <c r="E21" i="2"/>
  <c r="I21" i="2" s="1"/>
  <c r="F21" i="2"/>
  <c r="G21" i="2"/>
  <c r="H21" i="2"/>
  <c r="E22" i="2"/>
  <c r="I22" i="2" s="1"/>
  <c r="F22" i="2"/>
  <c r="G22" i="2"/>
  <c r="H22" i="2"/>
  <c r="E23" i="2"/>
  <c r="I23" i="2" s="1"/>
  <c r="F23" i="2"/>
  <c r="G23" i="2"/>
  <c r="H23" i="2"/>
  <c r="E24" i="2"/>
  <c r="I24" i="2" s="1"/>
  <c r="F24" i="2"/>
  <c r="G24" i="2"/>
  <c r="H24" i="2"/>
  <c r="H6" i="2"/>
  <c r="G6" i="2"/>
  <c r="F6" i="2"/>
  <c r="E6" i="2"/>
  <c r="I6" i="2" s="1"/>
  <c r="C25" i="2"/>
  <c r="H20" i="1"/>
  <c r="G20" i="1"/>
  <c r="C25" i="1"/>
  <c r="B29" i="1" s="1"/>
  <c r="E13" i="1"/>
  <c r="D7" i="1"/>
  <c r="H6" i="1"/>
  <c r="G7" i="1"/>
  <c r="G8" i="1"/>
  <c r="G9" i="1"/>
  <c r="G11" i="1"/>
  <c r="G12" i="1"/>
  <c r="G13" i="1"/>
  <c r="G15" i="1"/>
  <c r="G16" i="1"/>
  <c r="G17" i="1"/>
  <c r="G18" i="1"/>
  <c r="G19" i="1"/>
  <c r="G21" i="1"/>
  <c r="G22" i="1"/>
  <c r="G23" i="1"/>
  <c r="G24" i="1"/>
  <c r="F14" i="1"/>
  <c r="H14" i="1" s="1"/>
  <c r="F21" i="1"/>
  <c r="H21" i="1" s="1"/>
  <c r="E8" i="1"/>
  <c r="E9" i="1"/>
  <c r="F9" i="1" s="1"/>
  <c r="H10" i="1"/>
  <c r="E11" i="1"/>
  <c r="E12" i="1"/>
  <c r="F12" i="1" s="1"/>
  <c r="E15" i="1"/>
  <c r="E16" i="1"/>
  <c r="F16" i="1" s="1"/>
  <c r="E17" i="1"/>
  <c r="F17" i="1" s="1"/>
  <c r="E18" i="1"/>
  <c r="F18" i="1" s="1"/>
  <c r="E19" i="1"/>
  <c r="E21" i="1"/>
  <c r="E22" i="1"/>
  <c r="E23" i="1"/>
  <c r="F23" i="1" s="1"/>
  <c r="D24" i="1"/>
  <c r="E24" i="1" s="1"/>
  <c r="F24" i="1" s="1"/>
  <c r="D6" i="1"/>
  <c r="I19" i="2" l="1"/>
  <c r="H25" i="2"/>
  <c r="C33" i="2" s="1"/>
  <c r="I8" i="2"/>
  <c r="E25" i="2"/>
  <c r="C30" i="2" s="1"/>
  <c r="G25" i="1"/>
  <c r="B33" i="1" s="1"/>
  <c r="D25" i="1"/>
  <c r="B30" i="1" s="1"/>
  <c r="E7" i="1"/>
  <c r="F7" i="1" s="1"/>
  <c r="H7" i="1" s="1"/>
  <c r="H24" i="1"/>
  <c r="H18" i="1"/>
  <c r="H8" i="1"/>
  <c r="F8" i="1"/>
  <c r="E25" i="1"/>
  <c r="B31" i="1" s="1"/>
  <c r="F22" i="1"/>
  <c r="H22" i="1" s="1"/>
  <c r="H23" i="1"/>
  <c r="H16" i="1"/>
  <c r="F13" i="1"/>
  <c r="H13" i="1" s="1"/>
  <c r="H17" i="1"/>
  <c r="F19" i="1"/>
  <c r="H19" i="1" s="1"/>
  <c r="F15" i="1"/>
  <c r="H15" i="1" s="1"/>
  <c r="F11" i="1"/>
  <c r="H11" i="1" s="1"/>
  <c r="H12" i="1"/>
  <c r="H9" i="1"/>
  <c r="F25" i="1" l="1"/>
  <c r="B32" i="1" s="1"/>
  <c r="B35" i="1" s="1"/>
  <c r="F25" i="2"/>
  <c r="C31" i="2" s="1"/>
  <c r="H25" i="1"/>
  <c r="G32" i="1" l="1"/>
  <c r="G25" i="2"/>
  <c r="C32" i="2" s="1"/>
  <c r="C35" i="2" s="1"/>
  <c r="I25" i="2"/>
  <c r="H32" i="2" l="1"/>
</calcChain>
</file>

<file path=xl/sharedStrings.xml><?xml version="1.0" encoding="utf-8"?>
<sst xmlns="http://schemas.openxmlformats.org/spreadsheetml/2006/main" count="29" uniqueCount="18">
  <si>
    <t>Date facturation</t>
  </si>
  <si>
    <t>Désignation</t>
  </si>
  <si>
    <t>Montant H.T</t>
  </si>
  <si>
    <t>Montant TTC</t>
  </si>
  <si>
    <t>Mois</t>
  </si>
  <si>
    <t>TVA</t>
  </si>
  <si>
    <t xml:space="preserve">TOTAL </t>
  </si>
  <si>
    <t>TOTAL H.T</t>
  </si>
  <si>
    <t>TOTAL TVA 2,1%</t>
  </si>
  <si>
    <t>TOTAL TVA 5,5%</t>
  </si>
  <si>
    <t>TOTAL TVA 10%</t>
  </si>
  <si>
    <t>TOTAL TVA 20%</t>
  </si>
  <si>
    <t>Comparatif</t>
  </si>
  <si>
    <t>Tx
n°</t>
  </si>
  <si>
    <t>Montant HT</t>
  </si>
  <si>
    <t>Montant
TTC</t>
  </si>
  <si>
    <t>TOTAL HT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</si>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</sst>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0.00;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2" fontId="0" fillId="0" borderId="2" xfId="0" quotePrefix="1" applyNumberFormat="1" applyBorder="1"/>
    <xf numFmtId="2" fontId="0" fillId="0" borderId="1" xfId="0" applyNumberFormat="1" applyBorder="1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0" fontId="0" fillId="0" borderId="6" xfId="0" applyBorder="1"/>
    <xf numFmtId="2" fontId="0" fillId="0" borderId="6" xfId="0" applyNumberFormat="1" applyBorder="1"/>
    <xf numFmtId="2" fontId="0" fillId="0" borderId="7" xfId="0" quotePrefix="1" applyNumberFormat="1" applyBorder="1"/>
    <xf numFmtId="2" fontId="0" fillId="0" borderId="7" xfId="0" applyNumberFormat="1" applyBorder="1"/>
    <xf numFmtId="0" fontId="1" fillId="2" borderId="8" xfId="0" applyFont="1" applyFill="1" applyBorder="1"/>
    <xf numFmtId="0" fontId="1" fillId="2" borderId="9" xfId="0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0" fillId="0" borderId="2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2" fontId="0" fillId="0" borderId="2" xfId="0" applyNumberFormat="1" applyBorder="1" applyAlignment="1">
      <alignment horizontal="right" indent="1"/>
    </xf>
    <xf numFmtId="2" fontId="0" fillId="0" borderId="1" xfId="0" applyNumberFormat="1" applyBorder="1" applyAlignment="1">
      <alignment horizontal="right" indent="1"/>
    </xf>
    <xf numFmtId="2" fontId="0" fillId="0" borderId="6" xfId="0" applyNumberFormat="1" applyBorder="1" applyAlignment="1">
      <alignment horizontal="right" indent="1"/>
    </xf>
    <xf numFmtId="2" fontId="1" fillId="2" borderId="9" xfId="0" applyNumberFormat="1" applyFont="1" applyFill="1" applyBorder="1" applyAlignment="1">
      <alignment horizontal="right" indent="1"/>
    </xf>
    <xf numFmtId="165" fontId="0" fillId="0" borderId="2" xfId="0" quotePrefix="1" applyNumberFormat="1" applyBorder="1" applyAlignment="1">
      <alignment horizontal="right" indent="1"/>
    </xf>
    <xf numFmtId="165" fontId="0" fillId="0" borderId="2" xfId="0" applyNumberFormat="1" applyBorder="1" applyAlignment="1">
      <alignment horizontal="right" indent="1"/>
    </xf>
    <xf numFmtId="165" fontId="0" fillId="0" borderId="7" xfId="0" quotePrefix="1" applyNumberFormat="1" applyBorder="1" applyAlignment="1">
      <alignment horizontal="right" indent="1"/>
    </xf>
    <xf numFmtId="165" fontId="0" fillId="0" borderId="7" xfId="0" applyNumberFormat="1" applyBorder="1" applyAlignment="1">
      <alignment horizontal="right" indent="1"/>
    </xf>
    <xf numFmtId="165" fontId="1" fillId="2" borderId="9" xfId="0" applyNumberFormat="1" applyFont="1" applyFill="1" applyBorder="1" applyAlignment="1">
      <alignment horizontal="right" indent="1"/>
    </xf>
    <xf numFmtId="165" fontId="1" fillId="2" borderId="10" xfId="0" applyNumberFormat="1" applyFont="1" applyFill="1" applyBorder="1" applyAlignment="1">
      <alignment horizontal="right" indent="1"/>
    </xf>
    <xf numFmtId="2" fontId="1" fillId="0" borderId="0" xfId="0" applyNumberFormat="1" applyFont="1" applyAlignment="1">
      <alignment horizontal="right" indent="1"/>
    </xf>
    <xf numFmtId="2" fontId="0" fillId="0" borderId="0" xfId="0" applyNumberFormat="1" applyAlignment="1">
      <alignment horizontal="right" indent="1"/>
    </xf>
    <xf numFmtId="165" fontId="0" fillId="0" borderId="0" xfId="0" applyNumberFormat="1" applyAlignment="1">
      <alignment horizontal="right" indent="1"/>
    </xf>
    <xf numFmtId="0" fontId="0" fillId="0" borderId="0" xfId="0" applyFont="1"/>
    <xf numFmtId="2" fontId="0" fillId="0" borderId="0" xfId="0" applyNumberFormat="1" applyAlignment="1">
      <alignment horizontal="left" indent="19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5"/>
  <sheetViews>
    <sheetView topLeftCell="A6" workbookViewId="0">
      <selection activeCell="G32" sqref="G32"/>
    </sheetView>
  </sheetViews>
  <sheetFormatPr baseColWidth="10" defaultColWidth="8.88671875" defaultRowHeight="14.4" x14ac:dyDescent="0.3"/>
  <cols>
    <col min="1" max="1" width="13.109375" customWidth="1"/>
    <col min="2" max="2" width="40.44140625" customWidth="1"/>
    <col min="3" max="7" width="10.77734375" customWidth="1"/>
    <col min="8" max="8" width="14.77734375" customWidth="1"/>
  </cols>
  <sheetData>
    <row r="2" spans="1:8" x14ac:dyDescent="0.3">
      <c r="A2" t="s">
        <v>4</v>
      </c>
      <c r="B2" s="1">
        <v>44197</v>
      </c>
    </row>
    <row r="4" spans="1:8" ht="15" thickBot="1" x14ac:dyDescent="0.35">
      <c r="D4" t="s">
        <v>5</v>
      </c>
    </row>
    <row r="5" spans="1:8" ht="29.4" thickBot="1" x14ac:dyDescent="0.35">
      <c r="A5" s="4" t="s">
        <v>0</v>
      </c>
      <c r="B5" s="5" t="s">
        <v>1</v>
      </c>
      <c r="C5" s="6" t="s">
        <v>2</v>
      </c>
      <c r="D5" s="8">
        <v>2.1000000000000001E-2</v>
      </c>
      <c r="E5" s="8">
        <v>5.5E-2</v>
      </c>
      <c r="F5" s="9">
        <v>0.1</v>
      </c>
      <c r="G5" s="9">
        <v>0.2</v>
      </c>
      <c r="H5" s="7" t="s">
        <v>3</v>
      </c>
    </row>
    <row r="6" spans="1:8" x14ac:dyDescent="0.3">
      <c r="A6" s="3"/>
      <c r="B6" s="3"/>
      <c r="C6" s="10">
        <v>10</v>
      </c>
      <c r="D6" s="11">
        <f>C6*$D$5</f>
        <v>0.21000000000000002</v>
      </c>
      <c r="E6" s="11"/>
      <c r="F6" s="11"/>
      <c r="G6" s="11"/>
      <c r="H6" s="10">
        <f>SUM(C6:G6)</f>
        <v>10.210000000000001</v>
      </c>
    </row>
    <row r="7" spans="1:8" x14ac:dyDescent="0.3">
      <c r="A7" s="2"/>
      <c r="B7" s="2"/>
      <c r="C7" s="12">
        <v>20</v>
      </c>
      <c r="D7" s="11">
        <f t="shared" ref="D7" si="0">C7*$D$5</f>
        <v>0.42000000000000004</v>
      </c>
      <c r="E7" s="11">
        <f>D7*$E$5</f>
        <v>2.3100000000000002E-2</v>
      </c>
      <c r="F7" s="11">
        <f t="shared" ref="F7:F24" si="1">E7*$F$5</f>
        <v>2.3100000000000004E-3</v>
      </c>
      <c r="G7" s="11">
        <f t="shared" ref="G7:G24" si="2">C7*$D$5</f>
        <v>0.42000000000000004</v>
      </c>
      <c r="H7" s="10">
        <f t="shared" ref="H7:H24" si="3">SUM(C7:G7)</f>
        <v>20.865410000000004</v>
      </c>
    </row>
    <row r="8" spans="1:8" x14ac:dyDescent="0.3">
      <c r="A8" s="2"/>
      <c r="B8" s="2"/>
      <c r="C8" s="12">
        <v>21</v>
      </c>
      <c r="D8" s="11"/>
      <c r="E8" s="11">
        <f t="shared" ref="E8:E24" si="4">D8*$E$5</f>
        <v>0</v>
      </c>
      <c r="F8" s="11">
        <f t="shared" si="1"/>
        <v>0</v>
      </c>
      <c r="G8" s="11">
        <f t="shared" si="2"/>
        <v>0.441</v>
      </c>
      <c r="H8" s="10">
        <f t="shared" si="3"/>
        <v>21.440999999999999</v>
      </c>
    </row>
    <row r="9" spans="1:8" x14ac:dyDescent="0.3">
      <c r="A9" s="2"/>
      <c r="B9" s="2"/>
      <c r="C9" s="12">
        <v>22</v>
      </c>
      <c r="D9" s="11"/>
      <c r="E9" s="11">
        <f t="shared" si="4"/>
        <v>0</v>
      </c>
      <c r="F9" s="11">
        <f t="shared" si="1"/>
        <v>0</v>
      </c>
      <c r="G9" s="11">
        <f t="shared" si="2"/>
        <v>0.46200000000000002</v>
      </c>
      <c r="H9" s="10">
        <f t="shared" si="3"/>
        <v>22.462</v>
      </c>
    </row>
    <row r="10" spans="1:8" x14ac:dyDescent="0.3">
      <c r="A10" s="2"/>
      <c r="B10" s="2"/>
      <c r="C10" s="12">
        <v>23</v>
      </c>
      <c r="D10" s="11"/>
      <c r="E10" s="11"/>
      <c r="F10" s="11"/>
      <c r="G10" s="11"/>
      <c r="H10" s="10">
        <f t="shared" si="3"/>
        <v>23</v>
      </c>
    </row>
    <row r="11" spans="1:8" x14ac:dyDescent="0.3">
      <c r="A11" s="2"/>
      <c r="B11" s="2"/>
      <c r="C11" s="12">
        <v>24</v>
      </c>
      <c r="D11" s="11"/>
      <c r="E11" s="11">
        <f t="shared" si="4"/>
        <v>0</v>
      </c>
      <c r="F11" s="11">
        <f t="shared" si="1"/>
        <v>0</v>
      </c>
      <c r="G11" s="11">
        <f t="shared" si="2"/>
        <v>0.504</v>
      </c>
      <c r="H11" s="10">
        <f t="shared" si="3"/>
        <v>24.504000000000001</v>
      </c>
    </row>
    <row r="12" spans="1:8" x14ac:dyDescent="0.3">
      <c r="A12" s="2"/>
      <c r="B12" s="2"/>
      <c r="C12" s="12">
        <v>25</v>
      </c>
      <c r="D12" s="11"/>
      <c r="E12" s="11">
        <f t="shared" si="4"/>
        <v>0</v>
      </c>
      <c r="F12" s="11">
        <f t="shared" si="1"/>
        <v>0</v>
      </c>
      <c r="G12" s="11">
        <f t="shared" si="2"/>
        <v>0.52500000000000002</v>
      </c>
      <c r="H12" s="10">
        <f t="shared" si="3"/>
        <v>25.524999999999999</v>
      </c>
    </row>
    <row r="13" spans="1:8" x14ac:dyDescent="0.3">
      <c r="A13" s="2"/>
      <c r="B13" s="2"/>
      <c r="C13" s="12">
        <v>26</v>
      </c>
      <c r="D13" s="11"/>
      <c r="E13" s="11">
        <f t="shared" si="4"/>
        <v>0</v>
      </c>
      <c r="F13" s="11">
        <f t="shared" si="1"/>
        <v>0</v>
      </c>
      <c r="G13" s="11">
        <f t="shared" si="2"/>
        <v>0.54600000000000004</v>
      </c>
      <c r="H13" s="10">
        <f t="shared" si="3"/>
        <v>26.545999999999999</v>
      </c>
    </row>
    <row r="14" spans="1:8" x14ac:dyDescent="0.3">
      <c r="A14" s="2"/>
      <c r="B14" s="2"/>
      <c r="C14" s="12">
        <v>27</v>
      </c>
      <c r="D14" s="11"/>
      <c r="E14" s="11"/>
      <c r="F14" s="11">
        <f t="shared" si="1"/>
        <v>0</v>
      </c>
      <c r="G14" s="11"/>
      <c r="H14" s="10">
        <f t="shared" si="3"/>
        <v>27</v>
      </c>
    </row>
    <row r="15" spans="1:8" x14ac:dyDescent="0.3">
      <c r="A15" s="2"/>
      <c r="B15" s="2"/>
      <c r="C15" s="12">
        <v>28</v>
      </c>
      <c r="D15" s="11"/>
      <c r="E15" s="11">
        <f t="shared" si="4"/>
        <v>0</v>
      </c>
      <c r="F15" s="11">
        <f t="shared" si="1"/>
        <v>0</v>
      </c>
      <c r="G15" s="11">
        <f t="shared" si="2"/>
        <v>0.58800000000000008</v>
      </c>
      <c r="H15" s="10">
        <f t="shared" si="3"/>
        <v>28.588000000000001</v>
      </c>
    </row>
    <row r="16" spans="1:8" x14ac:dyDescent="0.3">
      <c r="A16" s="2"/>
      <c r="B16" s="2"/>
      <c r="C16" s="12">
        <v>29</v>
      </c>
      <c r="D16" s="11"/>
      <c r="E16" s="11">
        <f t="shared" si="4"/>
        <v>0</v>
      </c>
      <c r="F16" s="11">
        <f t="shared" si="1"/>
        <v>0</v>
      </c>
      <c r="G16" s="11">
        <f t="shared" si="2"/>
        <v>0.60899999999999999</v>
      </c>
      <c r="H16" s="10">
        <f t="shared" si="3"/>
        <v>29.609000000000002</v>
      </c>
    </row>
    <row r="17" spans="1:8" x14ac:dyDescent="0.3">
      <c r="A17" s="2"/>
      <c r="B17" s="2"/>
      <c r="C17" s="12">
        <v>30</v>
      </c>
      <c r="D17" s="11"/>
      <c r="E17" s="11">
        <f t="shared" si="4"/>
        <v>0</v>
      </c>
      <c r="F17" s="11">
        <f t="shared" si="1"/>
        <v>0</v>
      </c>
      <c r="G17" s="11">
        <f t="shared" si="2"/>
        <v>0.63</v>
      </c>
      <c r="H17" s="10">
        <f t="shared" si="3"/>
        <v>30.63</v>
      </c>
    </row>
    <row r="18" spans="1:8" x14ac:dyDescent="0.3">
      <c r="A18" s="2"/>
      <c r="B18" s="2"/>
      <c r="C18" s="12">
        <v>31</v>
      </c>
      <c r="D18" s="11"/>
      <c r="E18" s="11">
        <f t="shared" si="4"/>
        <v>0</v>
      </c>
      <c r="F18" s="11">
        <f t="shared" si="1"/>
        <v>0</v>
      </c>
      <c r="G18" s="11">
        <f t="shared" si="2"/>
        <v>0.65100000000000002</v>
      </c>
      <c r="H18" s="10">
        <f t="shared" si="3"/>
        <v>31.651</v>
      </c>
    </row>
    <row r="19" spans="1:8" x14ac:dyDescent="0.3">
      <c r="A19" s="2"/>
      <c r="B19" s="2"/>
      <c r="C19" s="12">
        <v>32</v>
      </c>
      <c r="D19" s="11"/>
      <c r="E19" s="11">
        <f t="shared" si="4"/>
        <v>0</v>
      </c>
      <c r="F19" s="11">
        <f t="shared" si="1"/>
        <v>0</v>
      </c>
      <c r="G19" s="11">
        <f t="shared" si="2"/>
        <v>0.67200000000000004</v>
      </c>
      <c r="H19" s="10">
        <f t="shared" si="3"/>
        <v>32.671999999999997</v>
      </c>
    </row>
    <row r="20" spans="1:8" x14ac:dyDescent="0.3">
      <c r="A20" s="2"/>
      <c r="B20" s="2"/>
      <c r="C20" s="12">
        <v>34</v>
      </c>
      <c r="D20" s="11"/>
      <c r="E20" s="11"/>
      <c r="F20" s="11"/>
      <c r="G20" s="11">
        <f t="shared" si="2"/>
        <v>0.71400000000000008</v>
      </c>
      <c r="H20" s="10">
        <f t="shared" si="3"/>
        <v>34.713999999999999</v>
      </c>
    </row>
    <row r="21" spans="1:8" x14ac:dyDescent="0.3">
      <c r="A21" s="2"/>
      <c r="B21" s="2"/>
      <c r="C21" s="12">
        <v>33</v>
      </c>
      <c r="D21" s="11"/>
      <c r="E21" s="11">
        <f t="shared" si="4"/>
        <v>0</v>
      </c>
      <c r="F21" s="11">
        <f t="shared" si="1"/>
        <v>0</v>
      </c>
      <c r="G21" s="11">
        <f t="shared" si="2"/>
        <v>0.69300000000000006</v>
      </c>
      <c r="H21" s="10">
        <f t="shared" si="3"/>
        <v>33.692999999999998</v>
      </c>
    </row>
    <row r="22" spans="1:8" x14ac:dyDescent="0.3">
      <c r="A22" s="2"/>
      <c r="B22" s="2"/>
      <c r="C22" s="12">
        <v>34</v>
      </c>
      <c r="D22" s="11"/>
      <c r="E22" s="11">
        <f t="shared" si="4"/>
        <v>0</v>
      </c>
      <c r="F22" s="11">
        <f t="shared" si="1"/>
        <v>0</v>
      </c>
      <c r="G22" s="11">
        <f t="shared" si="2"/>
        <v>0.71400000000000008</v>
      </c>
      <c r="H22" s="10">
        <f t="shared" si="3"/>
        <v>34.713999999999999</v>
      </c>
    </row>
    <row r="23" spans="1:8" x14ac:dyDescent="0.3">
      <c r="A23" s="2"/>
      <c r="B23" s="2"/>
      <c r="C23" s="12">
        <v>35</v>
      </c>
      <c r="D23" s="11"/>
      <c r="E23" s="11">
        <f t="shared" si="4"/>
        <v>0</v>
      </c>
      <c r="F23" s="11">
        <f t="shared" si="1"/>
        <v>0</v>
      </c>
      <c r="G23" s="11">
        <f t="shared" si="2"/>
        <v>0.7350000000000001</v>
      </c>
      <c r="H23" s="10">
        <f t="shared" si="3"/>
        <v>35.734999999999999</v>
      </c>
    </row>
    <row r="24" spans="1:8" ht="15" thickBot="1" x14ac:dyDescent="0.35">
      <c r="A24" s="16"/>
      <c r="B24" s="16"/>
      <c r="C24" s="17">
        <v>36</v>
      </c>
      <c r="D24" s="18">
        <f t="shared" ref="D24" si="5">C24*$D$5</f>
        <v>0.75600000000000001</v>
      </c>
      <c r="E24" s="18">
        <f t="shared" si="4"/>
        <v>4.1579999999999999E-2</v>
      </c>
      <c r="F24" s="18">
        <f t="shared" si="1"/>
        <v>4.1580000000000002E-3</v>
      </c>
      <c r="G24" s="18">
        <f t="shared" si="2"/>
        <v>0.75600000000000001</v>
      </c>
      <c r="H24" s="19">
        <f t="shared" si="3"/>
        <v>37.557738000000001</v>
      </c>
    </row>
    <row r="25" spans="1:8" ht="15" thickBot="1" x14ac:dyDescent="0.35">
      <c r="A25" s="20" t="s">
        <v>6</v>
      </c>
      <c r="B25" s="21"/>
      <c r="C25" s="22">
        <f>SUM(C6:C24)</f>
        <v>520</v>
      </c>
      <c r="D25" s="22">
        <f t="shared" ref="D25:H25" si="6">SUM(D6:D24)</f>
        <v>1.3860000000000001</v>
      </c>
      <c r="E25" s="22">
        <f t="shared" si="6"/>
        <v>6.4680000000000001E-2</v>
      </c>
      <c r="F25" s="22">
        <f t="shared" si="6"/>
        <v>6.4680000000000007E-3</v>
      </c>
      <c r="G25" s="22">
        <f t="shared" si="6"/>
        <v>9.66</v>
      </c>
      <c r="H25" s="23">
        <f t="shared" si="6"/>
        <v>531.11714799999993</v>
      </c>
    </row>
    <row r="29" spans="1:8" x14ac:dyDescent="0.3">
      <c r="A29" t="s">
        <v>7</v>
      </c>
      <c r="B29" s="14">
        <f>+C25</f>
        <v>520</v>
      </c>
    </row>
    <row r="30" spans="1:8" x14ac:dyDescent="0.3">
      <c r="A30" t="s">
        <v>8</v>
      </c>
      <c r="B30" s="14">
        <f>+D25</f>
        <v>1.3860000000000001</v>
      </c>
    </row>
    <row r="31" spans="1:8" x14ac:dyDescent="0.3">
      <c r="A31" t="s">
        <v>9</v>
      </c>
      <c r="B31" s="14">
        <f>+E25</f>
        <v>6.4680000000000001E-2</v>
      </c>
    </row>
    <row r="32" spans="1:8" x14ac:dyDescent="0.3">
      <c r="A32" t="s">
        <v>10</v>
      </c>
      <c r="B32" s="14">
        <f>+F25</f>
        <v>6.4680000000000007E-3</v>
      </c>
      <c r="F32" s="13" t="s">
        <v>12</v>
      </c>
      <c r="G32" s="15">
        <f>+B35-H25</f>
        <v>0</v>
      </c>
    </row>
    <row r="33" spans="1:2" x14ac:dyDescent="0.3">
      <c r="A33" t="s">
        <v>11</v>
      </c>
      <c r="B33" s="14">
        <f>+G25</f>
        <v>9.66</v>
      </c>
    </row>
    <row r="35" spans="1:2" x14ac:dyDescent="0.3">
      <c r="A35" s="13" t="s">
        <v>6</v>
      </c>
      <c r="B35" s="15">
        <f>SUM(B29:B34)</f>
        <v>531.11714799999993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zoomScale="95" zoomScaleNormal="95" workbookViewId="0">
      <selection activeCell="D6" sqref="D6"/>
    </sheetView>
  </sheetViews>
  <sheetFormatPr baseColWidth="10" defaultColWidth="8.88671875" defaultRowHeight="14.4" x14ac:dyDescent="0.3"/>
  <cols>
    <col min="1" max="1" width="13.109375" customWidth="1"/>
    <col min="2" max="2" width="40.44140625" customWidth="1"/>
    <col min="3" max="3" width="10.77734375" customWidth="1"/>
    <col min="4" max="4" width="5.77734375" customWidth="1"/>
    <col min="5" max="9" width="10.77734375" customWidth="1"/>
  </cols>
  <sheetData>
    <row r="2" spans="1:9" x14ac:dyDescent="0.3">
      <c r="A2" t="s">
        <v>4</v>
      </c>
      <c r="B2" s="1">
        <v>44197</v>
      </c>
    </row>
    <row r="4" spans="1:9" ht="15" thickBot="1" x14ac:dyDescent="0.35">
      <c r="E4" t="s">
        <v>5</v>
      </c>
    </row>
    <row r="5" spans="1:9" ht="29.4" thickBot="1" x14ac:dyDescent="0.35">
      <c r="A5" s="4" t="s">
        <v>0</v>
      </c>
      <c r="B5" s="5" t="s">
        <v>1</v>
      </c>
      <c r="C5" s="6" t="s">
        <v>14</v>
      </c>
      <c r="D5" s="6" t="s">
        <v>13</v>
      </c>
      <c r="E5" s="8">
        <v>2.1000000000000001E-2</v>
      </c>
      <c r="F5" s="8">
        <v>5.5E-2</v>
      </c>
      <c r="G5" s="9">
        <v>0.1</v>
      </c>
      <c r="H5" s="9">
        <v>0.2</v>
      </c>
      <c r="I5" s="7" t="s">
        <v>15</v>
      </c>
    </row>
    <row r="6" spans="1:9" x14ac:dyDescent="0.3">
      <c r="A6" s="3"/>
      <c r="B6" s="3"/>
      <c r="C6" s="26">
        <v>10</v>
      </c>
      <c r="D6" s="24">
        <v>4</v>
      </c>
      <c r="E6" s="30">
        <f>IF(D6=1,ROUND(C6*E$5,2),0)</f>
        <v>0</v>
      </c>
      <c r="F6" s="30">
        <f>IF(D6=2,ROUND(C6*F$5,2),0)</f>
        <v>0</v>
      </c>
      <c r="G6" s="30">
        <f>IF(D6=3,ROUND(C6*G$5,2),0)</f>
        <v>0</v>
      </c>
      <c r="H6" s="30">
        <f>IF(D6=4,ROUND(C6*H$5,2),0)</f>
        <v>2</v>
      </c>
      <c r="I6" s="31">
        <f>SUM(C6,E6:H6)</f>
        <v>12</v>
      </c>
    </row>
    <row r="7" spans="1:9" x14ac:dyDescent="0.3">
      <c r="A7" s="2"/>
      <c r="B7" s="2"/>
      <c r="C7" s="27">
        <v>20</v>
      </c>
      <c r="D7" s="24">
        <v>1</v>
      </c>
      <c r="E7" s="30">
        <f t="shared" ref="E7:E24" si="0">IF(D7=1,ROUND(C7*E$5,2),0)</f>
        <v>0.42</v>
      </c>
      <c r="F7" s="30">
        <f t="shared" ref="F7:F24" si="1">IF(D7=2,ROUND(C7*F$5,2),0)</f>
        <v>0</v>
      </c>
      <c r="G7" s="30">
        <f t="shared" ref="G7:G24" si="2">IF(D7=3,ROUND(C7*G$5,2),0)</f>
        <v>0</v>
      </c>
      <c r="H7" s="30">
        <f t="shared" ref="H7:H24" si="3">IF(D7=4,ROUND(C7*H$5,2),0)</f>
        <v>0</v>
      </c>
      <c r="I7" s="31">
        <f t="shared" ref="I7:I24" si="4">SUM(C7,E7:H7)</f>
        <v>20.420000000000002</v>
      </c>
    </row>
    <row r="8" spans="1:9" x14ac:dyDescent="0.3">
      <c r="A8" s="2"/>
      <c r="B8" s="2"/>
      <c r="C8" s="27">
        <v>21</v>
      </c>
      <c r="D8" s="24">
        <v>2</v>
      </c>
      <c r="E8" s="30">
        <f t="shared" si="0"/>
        <v>0</v>
      </c>
      <c r="F8" s="30">
        <f t="shared" si="1"/>
        <v>1.1599999999999999</v>
      </c>
      <c r="G8" s="30">
        <f t="shared" si="2"/>
        <v>0</v>
      </c>
      <c r="H8" s="30">
        <f t="shared" si="3"/>
        <v>0</v>
      </c>
      <c r="I8" s="31">
        <f t="shared" si="4"/>
        <v>22.16</v>
      </c>
    </row>
    <row r="9" spans="1:9" x14ac:dyDescent="0.3">
      <c r="A9" s="2"/>
      <c r="B9" s="2"/>
      <c r="C9" s="27">
        <v>22</v>
      </c>
      <c r="D9" s="24">
        <v>2</v>
      </c>
      <c r="E9" s="30">
        <f t="shared" si="0"/>
        <v>0</v>
      </c>
      <c r="F9" s="30">
        <f t="shared" si="1"/>
        <v>1.21</v>
      </c>
      <c r="G9" s="30">
        <f t="shared" si="2"/>
        <v>0</v>
      </c>
      <c r="H9" s="30">
        <f t="shared" si="3"/>
        <v>0</v>
      </c>
      <c r="I9" s="31">
        <f t="shared" si="4"/>
        <v>23.21</v>
      </c>
    </row>
    <row r="10" spans="1:9" x14ac:dyDescent="0.3">
      <c r="A10" s="2"/>
      <c r="B10" s="2"/>
      <c r="C10" s="27">
        <v>23</v>
      </c>
      <c r="D10" s="24">
        <v>3</v>
      </c>
      <c r="E10" s="30">
        <f t="shared" si="0"/>
        <v>0</v>
      </c>
      <c r="F10" s="30">
        <f t="shared" si="1"/>
        <v>0</v>
      </c>
      <c r="G10" s="30">
        <f t="shared" si="2"/>
        <v>2.2999999999999998</v>
      </c>
      <c r="H10" s="30">
        <f t="shared" si="3"/>
        <v>0</v>
      </c>
      <c r="I10" s="31">
        <f t="shared" si="4"/>
        <v>25.3</v>
      </c>
    </row>
    <row r="11" spans="1:9" x14ac:dyDescent="0.3">
      <c r="A11" s="2"/>
      <c r="B11" s="2"/>
      <c r="C11" s="27">
        <v>24</v>
      </c>
      <c r="D11" s="24">
        <v>4</v>
      </c>
      <c r="E11" s="30">
        <f t="shared" si="0"/>
        <v>0</v>
      </c>
      <c r="F11" s="30">
        <f t="shared" si="1"/>
        <v>0</v>
      </c>
      <c r="G11" s="30">
        <f t="shared" si="2"/>
        <v>0</v>
      </c>
      <c r="H11" s="30">
        <f t="shared" si="3"/>
        <v>4.8</v>
      </c>
      <c r="I11" s="31">
        <f t="shared" si="4"/>
        <v>28.8</v>
      </c>
    </row>
    <row r="12" spans="1:9" x14ac:dyDescent="0.3">
      <c r="A12" s="2"/>
      <c r="B12" s="2"/>
      <c r="C12" s="27">
        <v>25</v>
      </c>
      <c r="D12" s="24">
        <v>2</v>
      </c>
      <c r="E12" s="30">
        <f t="shared" si="0"/>
        <v>0</v>
      </c>
      <c r="F12" s="30">
        <f t="shared" si="1"/>
        <v>1.38</v>
      </c>
      <c r="G12" s="30">
        <f t="shared" si="2"/>
        <v>0</v>
      </c>
      <c r="H12" s="30">
        <f t="shared" si="3"/>
        <v>0</v>
      </c>
      <c r="I12" s="31">
        <f t="shared" si="4"/>
        <v>26.38</v>
      </c>
    </row>
    <row r="13" spans="1:9" x14ac:dyDescent="0.3">
      <c r="A13" s="2"/>
      <c r="B13" s="2"/>
      <c r="C13" s="27">
        <v>26</v>
      </c>
      <c r="D13" s="24">
        <v>3</v>
      </c>
      <c r="E13" s="30">
        <f t="shared" si="0"/>
        <v>0</v>
      </c>
      <c r="F13" s="30">
        <f t="shared" si="1"/>
        <v>0</v>
      </c>
      <c r="G13" s="30">
        <f t="shared" si="2"/>
        <v>2.6</v>
      </c>
      <c r="H13" s="30">
        <f t="shared" si="3"/>
        <v>0</v>
      </c>
      <c r="I13" s="31">
        <f t="shared" si="4"/>
        <v>28.6</v>
      </c>
    </row>
    <row r="14" spans="1:9" x14ac:dyDescent="0.3">
      <c r="A14" s="2"/>
      <c r="B14" s="2"/>
      <c r="C14" s="27">
        <v>27</v>
      </c>
      <c r="D14" s="24">
        <v>1</v>
      </c>
      <c r="E14" s="30">
        <f t="shared" si="0"/>
        <v>0.56999999999999995</v>
      </c>
      <c r="F14" s="30">
        <f t="shared" si="1"/>
        <v>0</v>
      </c>
      <c r="G14" s="30">
        <f t="shared" si="2"/>
        <v>0</v>
      </c>
      <c r="H14" s="30">
        <f t="shared" si="3"/>
        <v>0</v>
      </c>
      <c r="I14" s="31">
        <f t="shared" si="4"/>
        <v>27.57</v>
      </c>
    </row>
    <row r="15" spans="1:9" x14ac:dyDescent="0.3">
      <c r="A15" s="2"/>
      <c r="B15" s="2"/>
      <c r="C15" s="27">
        <v>28</v>
      </c>
      <c r="D15" s="24">
        <v>1</v>
      </c>
      <c r="E15" s="30">
        <f t="shared" si="0"/>
        <v>0.59</v>
      </c>
      <c r="F15" s="30">
        <f t="shared" si="1"/>
        <v>0</v>
      </c>
      <c r="G15" s="30">
        <f t="shared" si="2"/>
        <v>0</v>
      </c>
      <c r="H15" s="30">
        <f t="shared" si="3"/>
        <v>0</v>
      </c>
      <c r="I15" s="31">
        <f t="shared" si="4"/>
        <v>28.59</v>
      </c>
    </row>
    <row r="16" spans="1:9" x14ac:dyDescent="0.3">
      <c r="A16" s="2"/>
      <c r="B16" s="2"/>
      <c r="C16" s="27">
        <v>29</v>
      </c>
      <c r="D16" s="24">
        <v>3</v>
      </c>
      <c r="E16" s="30">
        <f t="shared" si="0"/>
        <v>0</v>
      </c>
      <c r="F16" s="30">
        <f t="shared" si="1"/>
        <v>0</v>
      </c>
      <c r="G16" s="30">
        <f t="shared" si="2"/>
        <v>2.9</v>
      </c>
      <c r="H16" s="30">
        <f t="shared" si="3"/>
        <v>0</v>
      </c>
      <c r="I16" s="31">
        <f t="shared" si="4"/>
        <v>31.9</v>
      </c>
    </row>
    <row r="17" spans="1:9" x14ac:dyDescent="0.3">
      <c r="A17" s="2"/>
      <c r="B17" s="2"/>
      <c r="C17" s="27">
        <v>30</v>
      </c>
      <c r="D17" s="24">
        <v>4</v>
      </c>
      <c r="E17" s="30">
        <f t="shared" si="0"/>
        <v>0</v>
      </c>
      <c r="F17" s="30">
        <f t="shared" si="1"/>
        <v>0</v>
      </c>
      <c r="G17" s="30">
        <f t="shared" si="2"/>
        <v>0</v>
      </c>
      <c r="H17" s="30">
        <f t="shared" si="3"/>
        <v>6</v>
      </c>
      <c r="I17" s="31">
        <f t="shared" si="4"/>
        <v>36</v>
      </c>
    </row>
    <row r="18" spans="1:9" x14ac:dyDescent="0.3">
      <c r="A18" s="2"/>
      <c r="B18" s="2"/>
      <c r="C18" s="27">
        <v>31</v>
      </c>
      <c r="D18" s="24">
        <v>2</v>
      </c>
      <c r="E18" s="30">
        <f t="shared" si="0"/>
        <v>0</v>
      </c>
      <c r="F18" s="30">
        <f t="shared" si="1"/>
        <v>1.71</v>
      </c>
      <c r="G18" s="30">
        <f t="shared" si="2"/>
        <v>0</v>
      </c>
      <c r="H18" s="30">
        <f t="shared" si="3"/>
        <v>0</v>
      </c>
      <c r="I18" s="31">
        <f t="shared" si="4"/>
        <v>32.71</v>
      </c>
    </row>
    <row r="19" spans="1:9" x14ac:dyDescent="0.3">
      <c r="A19" s="2"/>
      <c r="B19" s="2"/>
      <c r="C19" s="27">
        <v>32</v>
      </c>
      <c r="D19" s="24">
        <v>3</v>
      </c>
      <c r="E19" s="30">
        <f t="shared" si="0"/>
        <v>0</v>
      </c>
      <c r="F19" s="30">
        <f t="shared" si="1"/>
        <v>0</v>
      </c>
      <c r="G19" s="30">
        <f t="shared" si="2"/>
        <v>3.2</v>
      </c>
      <c r="H19" s="30">
        <f t="shared" si="3"/>
        <v>0</v>
      </c>
      <c r="I19" s="31">
        <f t="shared" si="4"/>
        <v>35.200000000000003</v>
      </c>
    </row>
    <row r="20" spans="1:9" x14ac:dyDescent="0.3">
      <c r="A20" s="2"/>
      <c r="B20" s="2"/>
      <c r="C20" s="27">
        <v>34</v>
      </c>
      <c r="D20" s="24">
        <v>1</v>
      </c>
      <c r="E20" s="30">
        <f t="shared" si="0"/>
        <v>0.71</v>
      </c>
      <c r="F20" s="30">
        <f t="shared" si="1"/>
        <v>0</v>
      </c>
      <c r="G20" s="30">
        <f t="shared" si="2"/>
        <v>0</v>
      </c>
      <c r="H20" s="30">
        <f t="shared" si="3"/>
        <v>0</v>
      </c>
      <c r="I20" s="31">
        <f t="shared" si="4"/>
        <v>34.71</v>
      </c>
    </row>
    <row r="21" spans="1:9" x14ac:dyDescent="0.3">
      <c r="A21" s="2"/>
      <c r="B21" s="2"/>
      <c r="C21" s="27">
        <v>33</v>
      </c>
      <c r="D21" s="24">
        <v>4</v>
      </c>
      <c r="E21" s="30">
        <f t="shared" si="0"/>
        <v>0</v>
      </c>
      <c r="F21" s="30">
        <f t="shared" si="1"/>
        <v>0</v>
      </c>
      <c r="G21" s="30">
        <f t="shared" si="2"/>
        <v>0</v>
      </c>
      <c r="H21" s="30">
        <f t="shared" si="3"/>
        <v>6.6</v>
      </c>
      <c r="I21" s="31">
        <f t="shared" si="4"/>
        <v>39.6</v>
      </c>
    </row>
    <row r="22" spans="1:9" x14ac:dyDescent="0.3">
      <c r="A22" s="2"/>
      <c r="B22" s="2"/>
      <c r="C22" s="27">
        <v>34</v>
      </c>
      <c r="D22" s="24">
        <v>3</v>
      </c>
      <c r="E22" s="30">
        <f t="shared" si="0"/>
        <v>0</v>
      </c>
      <c r="F22" s="30">
        <f t="shared" si="1"/>
        <v>0</v>
      </c>
      <c r="G22" s="30">
        <f t="shared" si="2"/>
        <v>3.4</v>
      </c>
      <c r="H22" s="30">
        <f t="shared" si="3"/>
        <v>0</v>
      </c>
      <c r="I22" s="31">
        <f t="shared" si="4"/>
        <v>37.4</v>
      </c>
    </row>
    <row r="23" spans="1:9" x14ac:dyDescent="0.3">
      <c r="A23" s="2"/>
      <c r="B23" s="2"/>
      <c r="C23" s="27">
        <v>35</v>
      </c>
      <c r="D23" s="24">
        <v>2</v>
      </c>
      <c r="E23" s="30">
        <f t="shared" si="0"/>
        <v>0</v>
      </c>
      <c r="F23" s="30">
        <f t="shared" si="1"/>
        <v>1.93</v>
      </c>
      <c r="G23" s="30">
        <f t="shared" si="2"/>
        <v>0</v>
      </c>
      <c r="H23" s="30">
        <f t="shared" si="3"/>
        <v>0</v>
      </c>
      <c r="I23" s="31">
        <f t="shared" si="4"/>
        <v>36.93</v>
      </c>
    </row>
    <row r="24" spans="1:9" ht="15" thickBot="1" x14ac:dyDescent="0.35">
      <c r="A24" s="16"/>
      <c r="B24" s="16"/>
      <c r="C24" s="28">
        <v>36</v>
      </c>
      <c r="D24" s="25">
        <v>1</v>
      </c>
      <c r="E24" s="32">
        <f t="shared" si="0"/>
        <v>0.76</v>
      </c>
      <c r="F24" s="32">
        <f t="shared" si="1"/>
        <v>0</v>
      </c>
      <c r="G24" s="32">
        <f t="shared" si="2"/>
        <v>0</v>
      </c>
      <c r="H24" s="32">
        <f t="shared" si="3"/>
        <v>0</v>
      </c>
      <c r="I24" s="33">
        <f t="shared" si="4"/>
        <v>36.76</v>
      </c>
    </row>
    <row r="25" spans="1:9" ht="15" thickBot="1" x14ac:dyDescent="0.35">
      <c r="A25" s="20" t="s">
        <v>6</v>
      </c>
      <c r="B25" s="21"/>
      <c r="C25" s="29">
        <f>SUM(C6:C24)</f>
        <v>520</v>
      </c>
      <c r="D25" s="22"/>
      <c r="E25" s="34">
        <f t="shared" ref="E25:I25" si="5">SUM(E6:E24)</f>
        <v>3.05</v>
      </c>
      <c r="F25" s="34">
        <f t="shared" si="5"/>
        <v>7.39</v>
      </c>
      <c r="G25" s="34">
        <f t="shared" si="5"/>
        <v>14.4</v>
      </c>
      <c r="H25" s="34">
        <f t="shared" si="5"/>
        <v>19.399999999999999</v>
      </c>
      <c r="I25" s="35">
        <f t="shared" si="5"/>
        <v>564.2399999999999</v>
      </c>
    </row>
    <row r="29" spans="1:9" x14ac:dyDescent="0.3">
      <c r="B29" s="40" t="s">
        <v>16</v>
      </c>
      <c r="C29" s="37">
        <f>C25</f>
        <v>520</v>
      </c>
    </row>
    <row r="30" spans="1:9" x14ac:dyDescent="0.3">
      <c r="B30" s="40" t="s">
        <v>8</v>
      </c>
      <c r="C30" s="38">
        <f>E25</f>
        <v>3.05</v>
      </c>
    </row>
    <row r="31" spans="1:9" x14ac:dyDescent="0.3">
      <c r="B31" s="40" t="s">
        <v>9</v>
      </c>
      <c r="C31" s="38">
        <f>F25</f>
        <v>7.39</v>
      </c>
    </row>
    <row r="32" spans="1:9" x14ac:dyDescent="0.3">
      <c r="B32" s="40" t="s">
        <v>10</v>
      </c>
      <c r="C32" s="38">
        <f>G25</f>
        <v>14.4</v>
      </c>
      <c r="G32" s="13" t="s">
        <v>12</v>
      </c>
      <c r="H32" s="36">
        <f>C35-I25</f>
        <v>0</v>
      </c>
    </row>
    <row r="33" spans="1:3" x14ac:dyDescent="0.3">
      <c r="B33" s="40" t="s">
        <v>11</v>
      </c>
      <c r="C33" s="38">
        <f>H25</f>
        <v>19.399999999999999</v>
      </c>
    </row>
    <row r="35" spans="1:3" x14ac:dyDescent="0.3">
      <c r="A35" s="39"/>
      <c r="B35" s="36" t="s">
        <v>17</v>
      </c>
      <c r="C35" s="36">
        <f>SUM(C29:C33)</f>
        <v>564.2399999999999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essai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2022-07-26T10:18:33Z</dcterms:modified>
</cp:coreProperties>
</file>