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E:\_Docs_Prog_Excel\__En_Attente\PHILOU1020\"/>
    </mc:Choice>
  </mc:AlternateContent>
  <bookViews>
    <workbookView xWindow="0" yWindow="0" windowWidth="23490" windowHeight="11205" tabRatio="634" activeTab="3"/>
  </bookViews>
  <sheets>
    <sheet name="Fiche_Saisie" sheetId="8" r:id="rId1"/>
    <sheet name="TCD2" sheetId="4" r:id="rId2"/>
    <sheet name="TCD1" sheetId="5" r:id="rId3"/>
    <sheet name="Base_données" sheetId="1" r:id="rId4"/>
    <sheet name="Modif_Saisie" sheetId="7" r:id="rId5"/>
    <sheet name="Base_Adresses" sheetId="3" r:id="rId6"/>
    <sheet name="Grand_Est" sheetId="2" r:id="rId7"/>
    <sheet name="Feuil1" sheetId="9" r:id="rId8"/>
  </sheets>
  <definedNames>
    <definedName name="_xlnm._FilterDatabase" localSheetId="3" hidden="1">Base_données!$A$19:$AE$19</definedName>
    <definedName name="ANCRE_1">Base_données!$A$2</definedName>
    <definedName name="ANCRE_2">Base_données!$A$18</definedName>
    <definedName name="code_postal">Base_données!$T$2</definedName>
    <definedName name="commercial">Base_données!$K$2</definedName>
    <definedName name="contrôle_Code_Postal">Base_données!$T$3</definedName>
    <definedName name="Contrôle_commercial">Base_données!$K$3</definedName>
    <definedName name="Contrôle_F_ou_P">Base_données!$I$2</definedName>
    <definedName name="contrôle_nom_filleul">Base_données!$O$3</definedName>
    <definedName name="Contrôle_Nom_Parrain">Base_données!$L$3</definedName>
    <definedName name="Contrôle_Nom_Rue">Base_données!$S$3</definedName>
    <definedName name="contrôle_Nom_Ville">Base_données!$U$3</definedName>
    <definedName name="Contrôle_Num_Rue">Base_données!$R$3</definedName>
    <definedName name="Contrôle_Num_Téléphone_Filleul">Base_données!$Q$3</definedName>
    <definedName name="Contrôle_Num_Téléphone_Parrain">Base_données!$N$3</definedName>
    <definedName name="Contrôle_Parrain_Filleul">Base_données!$I$3</definedName>
    <definedName name="Contrôle_Prénom_Filleul">Base_données!$P$3</definedName>
    <definedName name="contrôle_Prénom_parrain">Base_données!$M$3</definedName>
    <definedName name="liste_Code">Base_données!$A$20:$A$186</definedName>
    <definedName name="liste_code_postal_villes">Grand_Est!$F$15:$F$61</definedName>
    <definedName name="Liste_Commerciaux">Grand_Est!$I$20:$I$34</definedName>
    <definedName name="liste_Communes">Grand_Est!$G$15:$G$61</definedName>
    <definedName name="Liste_Mois">Grand_Est!$L$3:$L$15</definedName>
    <definedName name="Nom_filleul">Base_données!$O$2</definedName>
    <definedName name="nom_parrain">Base_données!$L$2</definedName>
    <definedName name="Nom_rue">Base_données!$S$2</definedName>
    <definedName name="Nom_ville">Base_données!$U$2</definedName>
    <definedName name="Num_rue">Base_données!$R$2</definedName>
    <definedName name="Num_téléphone_Filleul">Base_données!$Q$2</definedName>
    <definedName name="Parrain_filleul">Grand_Est!$I$14:$I$16</definedName>
    <definedName name="pose_effectuée">Grand_Est!$H$14:$H$16</definedName>
    <definedName name="Prénom_filleul">Base_données!$P$2</definedName>
    <definedName name="Prénom_parrain">Base_données!$M$2</definedName>
    <definedName name="SAISIE">Base_données!$A$2:$AD$2</definedName>
  </definedNames>
  <calcPr calcId="152511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88" i="1" l="1"/>
  <c r="G188" i="1"/>
  <c r="F188" i="1"/>
  <c r="E188" i="1"/>
  <c r="D188" i="1"/>
  <c r="C188" i="1"/>
  <c r="A188" i="1" s="1"/>
  <c r="B188" i="1"/>
  <c r="H187" i="1"/>
  <c r="G187" i="1"/>
  <c r="F187" i="1"/>
  <c r="E187" i="1"/>
  <c r="D187" i="1"/>
  <c r="C187" i="1"/>
  <c r="B187" i="1"/>
  <c r="A187" i="1"/>
  <c r="E186" i="1" l="1"/>
  <c r="E184" i="1"/>
  <c r="C5" i="9" l="1"/>
  <c r="H186" i="1"/>
  <c r="G186" i="1"/>
  <c r="F186" i="1"/>
  <c r="D186" i="1"/>
  <c r="C186" i="1"/>
  <c r="A186" i="1" s="1"/>
  <c r="B186" i="1"/>
  <c r="H2" i="9"/>
  <c r="G2" i="9"/>
  <c r="F2" i="9"/>
  <c r="E2" i="9"/>
  <c r="D2" i="9"/>
  <c r="C2" i="9"/>
  <c r="B2" i="9"/>
  <c r="F8" i="7"/>
  <c r="H180" i="1"/>
  <c r="H181" i="1"/>
  <c r="H182" i="1"/>
  <c r="H183" i="1"/>
  <c r="H184" i="1"/>
  <c r="H185" i="1"/>
  <c r="O3" i="1"/>
  <c r="P3" i="1"/>
  <c r="N3" i="1"/>
  <c r="Q3" i="1"/>
  <c r="U3" i="8"/>
  <c r="T3" i="8"/>
  <c r="S3" i="8"/>
  <c r="R3" i="8"/>
  <c r="B184" i="1"/>
  <c r="B185" i="1"/>
  <c r="I3" i="8"/>
  <c r="AD3" i="8"/>
  <c r="AC3" i="8"/>
  <c r="AB3" i="8"/>
  <c r="AA3" i="8"/>
  <c r="Z3" i="8"/>
  <c r="Y3" i="8"/>
  <c r="X3" i="8"/>
  <c r="W3" i="8"/>
  <c r="V3" i="8"/>
  <c r="Q3" i="8"/>
  <c r="P3" i="8"/>
  <c r="O3" i="8"/>
  <c r="D8" i="8"/>
  <c r="C11" i="8"/>
  <c r="E11" i="8" s="1"/>
  <c r="G11" i="8" s="1"/>
  <c r="A7" i="8"/>
  <c r="A9" i="8" s="1"/>
  <c r="K1" i="8"/>
  <c r="L1" i="8" s="1"/>
  <c r="M1" i="8" s="1"/>
  <c r="N1" i="8" s="1"/>
  <c r="O1" i="8" s="1"/>
  <c r="P1" i="8" s="1"/>
  <c r="Q1" i="8" s="1"/>
  <c r="R1" i="8" s="1"/>
  <c r="S1" i="8" s="1"/>
  <c r="T1" i="8" s="1"/>
  <c r="U1" i="8" s="1"/>
  <c r="V1" i="8" s="1"/>
  <c r="W1" i="8" s="1"/>
  <c r="X1" i="8" s="1"/>
  <c r="Y1" i="8" s="1"/>
  <c r="Z1" i="8" s="1"/>
  <c r="AA1" i="8" s="1"/>
  <c r="AB1" i="8" s="1"/>
  <c r="AC1" i="8" s="1"/>
  <c r="AD1" i="8" s="1"/>
  <c r="G3" i="7"/>
  <c r="G5" i="7"/>
  <c r="A18" i="1"/>
  <c r="H2" i="1"/>
  <c r="B2" i="1"/>
  <c r="B3" i="7"/>
  <c r="A3" i="7"/>
  <c r="C11" i="7"/>
  <c r="E11" i="7" s="1"/>
  <c r="G11" i="7" s="1"/>
  <c r="A7" i="7"/>
  <c r="A9" i="7" s="1"/>
  <c r="C9" i="7" s="1"/>
  <c r="E9" i="7" s="1"/>
  <c r="A13" i="7" s="1"/>
  <c r="C13" i="7" s="1"/>
  <c r="E13" i="7" s="1"/>
  <c r="A15" i="7" s="1"/>
  <c r="C15" i="7" s="1"/>
  <c r="E15" i="7" s="1"/>
  <c r="G15" i="7" s="1"/>
  <c r="A17" i="7" s="1"/>
  <c r="C17" i="7" s="1"/>
  <c r="E17" i="7" s="1"/>
  <c r="G17" i="7" s="1"/>
  <c r="A20" i="7" s="1"/>
  <c r="C20" i="7" s="1"/>
  <c r="A22" i="7" s="1"/>
  <c r="C22" i="7" s="1"/>
  <c r="E22" i="7" s="1"/>
  <c r="R3" i="1"/>
  <c r="S3" i="1"/>
  <c r="K1" i="7"/>
  <c r="L1" i="7" s="1"/>
  <c r="M1" i="7" s="1"/>
  <c r="N1" i="7" s="1"/>
  <c r="O1" i="7" s="1"/>
  <c r="P1" i="7" s="1"/>
  <c r="Q1" i="7" s="1"/>
  <c r="R1" i="7" s="1"/>
  <c r="S1" i="7" s="1"/>
  <c r="T1" i="7" s="1"/>
  <c r="U1" i="7" s="1"/>
  <c r="V1" i="7" s="1"/>
  <c r="W1" i="7" s="1"/>
  <c r="X1" i="7" s="1"/>
  <c r="Y1" i="7" s="1"/>
  <c r="Z1" i="7" s="1"/>
  <c r="AA1" i="7" s="1"/>
  <c r="AB1" i="7" s="1"/>
  <c r="AC1" i="7" s="1"/>
  <c r="AD1" i="7" s="1"/>
  <c r="J6" i="1"/>
  <c r="B21" i="1"/>
  <c r="C21" i="1"/>
  <c r="D21" i="1"/>
  <c r="E21" i="1"/>
  <c r="F21" i="1"/>
  <c r="G21" i="1"/>
  <c r="H21" i="1"/>
  <c r="B22" i="1"/>
  <c r="C22" i="1"/>
  <c r="D22" i="1"/>
  <c r="E22" i="1"/>
  <c r="F22" i="1"/>
  <c r="G22" i="1"/>
  <c r="H22" i="1"/>
  <c r="B23" i="1"/>
  <c r="C23" i="1"/>
  <c r="A23" i="1" s="1"/>
  <c r="D23" i="1"/>
  <c r="E23" i="1"/>
  <c r="F23" i="1"/>
  <c r="G23" i="1"/>
  <c r="H23" i="1"/>
  <c r="B24" i="1"/>
  <c r="C24" i="1"/>
  <c r="A24" i="1" s="1"/>
  <c r="D24" i="1"/>
  <c r="E24" i="1"/>
  <c r="F24" i="1"/>
  <c r="G24" i="1"/>
  <c r="H24" i="1"/>
  <c r="B25" i="1"/>
  <c r="C25" i="1"/>
  <c r="D25" i="1"/>
  <c r="E25" i="1"/>
  <c r="F25" i="1"/>
  <c r="G25" i="1"/>
  <c r="H25" i="1"/>
  <c r="B26" i="1"/>
  <c r="C26" i="1"/>
  <c r="D26" i="1"/>
  <c r="E26" i="1"/>
  <c r="F26" i="1"/>
  <c r="G26" i="1"/>
  <c r="H26" i="1"/>
  <c r="B27" i="1"/>
  <c r="C27" i="1"/>
  <c r="A27" i="1" s="1"/>
  <c r="D27" i="1"/>
  <c r="E27" i="1"/>
  <c r="F27" i="1"/>
  <c r="G27" i="1"/>
  <c r="H27" i="1"/>
  <c r="B28" i="1"/>
  <c r="C28" i="1"/>
  <c r="A28" i="1" s="1"/>
  <c r="D28" i="1"/>
  <c r="E28" i="1"/>
  <c r="F28" i="1"/>
  <c r="G28" i="1"/>
  <c r="H28" i="1"/>
  <c r="B29" i="1"/>
  <c r="C29" i="1"/>
  <c r="D29" i="1"/>
  <c r="E29" i="1"/>
  <c r="F29" i="1"/>
  <c r="G29" i="1"/>
  <c r="H29" i="1"/>
  <c r="B30" i="1"/>
  <c r="C30" i="1"/>
  <c r="D30" i="1"/>
  <c r="E30" i="1"/>
  <c r="F30" i="1"/>
  <c r="G30" i="1"/>
  <c r="H30" i="1"/>
  <c r="B31" i="1"/>
  <c r="C31" i="1"/>
  <c r="A31" i="1" s="1"/>
  <c r="D31" i="1"/>
  <c r="E31" i="1"/>
  <c r="F31" i="1"/>
  <c r="G31" i="1"/>
  <c r="H31" i="1"/>
  <c r="B32" i="1"/>
  <c r="C32" i="1"/>
  <c r="A32" i="1" s="1"/>
  <c r="D32" i="1"/>
  <c r="E32" i="1"/>
  <c r="F32" i="1"/>
  <c r="G32" i="1"/>
  <c r="H32" i="1"/>
  <c r="B33" i="1"/>
  <c r="C33" i="1"/>
  <c r="D33" i="1"/>
  <c r="E33" i="1"/>
  <c r="F33" i="1"/>
  <c r="G33" i="1"/>
  <c r="H33" i="1"/>
  <c r="B34" i="1"/>
  <c r="C34" i="1"/>
  <c r="D34" i="1"/>
  <c r="E34" i="1"/>
  <c r="F34" i="1"/>
  <c r="G34" i="1"/>
  <c r="H34" i="1"/>
  <c r="B35" i="1"/>
  <c r="C35" i="1"/>
  <c r="D35" i="1"/>
  <c r="E35" i="1"/>
  <c r="F35" i="1"/>
  <c r="G35" i="1"/>
  <c r="H35" i="1"/>
  <c r="B36" i="1"/>
  <c r="C36" i="1"/>
  <c r="A36" i="1" s="1"/>
  <c r="D36" i="1"/>
  <c r="E36" i="1"/>
  <c r="F36" i="1"/>
  <c r="G36" i="1"/>
  <c r="H36" i="1"/>
  <c r="B37" i="1"/>
  <c r="C37" i="1"/>
  <c r="D37" i="1"/>
  <c r="E37" i="1"/>
  <c r="F37" i="1"/>
  <c r="G37" i="1"/>
  <c r="H37" i="1"/>
  <c r="B38" i="1"/>
  <c r="C38" i="1"/>
  <c r="D38" i="1"/>
  <c r="E38" i="1"/>
  <c r="F38" i="1"/>
  <c r="G38" i="1"/>
  <c r="H38" i="1"/>
  <c r="B39" i="1"/>
  <c r="C39" i="1"/>
  <c r="D39" i="1"/>
  <c r="E39" i="1"/>
  <c r="F39" i="1"/>
  <c r="G39" i="1"/>
  <c r="H39" i="1"/>
  <c r="B40" i="1"/>
  <c r="C40" i="1"/>
  <c r="A40" i="1" s="1"/>
  <c r="D40" i="1"/>
  <c r="E40" i="1"/>
  <c r="F40" i="1"/>
  <c r="G40" i="1"/>
  <c r="H40" i="1"/>
  <c r="B41" i="1"/>
  <c r="C41" i="1"/>
  <c r="D41" i="1"/>
  <c r="E41" i="1"/>
  <c r="F41" i="1"/>
  <c r="G41" i="1"/>
  <c r="H41" i="1"/>
  <c r="B42" i="1"/>
  <c r="C42" i="1"/>
  <c r="D42" i="1"/>
  <c r="E42" i="1"/>
  <c r="F42" i="1"/>
  <c r="G42" i="1"/>
  <c r="H42" i="1"/>
  <c r="B43" i="1"/>
  <c r="C43" i="1"/>
  <c r="A43" i="1" s="1"/>
  <c r="D43" i="1"/>
  <c r="E43" i="1"/>
  <c r="F43" i="1"/>
  <c r="G43" i="1"/>
  <c r="H43" i="1"/>
  <c r="B44" i="1"/>
  <c r="C44" i="1"/>
  <c r="A44" i="1" s="1"/>
  <c r="D44" i="1"/>
  <c r="E44" i="1"/>
  <c r="F44" i="1"/>
  <c r="G44" i="1"/>
  <c r="H44" i="1"/>
  <c r="B45" i="1"/>
  <c r="C45" i="1"/>
  <c r="D45" i="1"/>
  <c r="E45" i="1"/>
  <c r="F45" i="1"/>
  <c r="G45" i="1"/>
  <c r="H45" i="1"/>
  <c r="B46" i="1"/>
  <c r="C46" i="1"/>
  <c r="D46" i="1"/>
  <c r="E46" i="1"/>
  <c r="F46" i="1"/>
  <c r="G46" i="1"/>
  <c r="H46" i="1"/>
  <c r="B47" i="1"/>
  <c r="C47" i="1"/>
  <c r="A47" i="1" s="1"/>
  <c r="D47" i="1"/>
  <c r="E47" i="1"/>
  <c r="F47" i="1"/>
  <c r="G47" i="1"/>
  <c r="H47" i="1"/>
  <c r="B48" i="1"/>
  <c r="C48" i="1"/>
  <c r="A48" i="1" s="1"/>
  <c r="D48" i="1"/>
  <c r="E48" i="1"/>
  <c r="F48" i="1"/>
  <c r="G48" i="1"/>
  <c r="H48" i="1"/>
  <c r="B49" i="1"/>
  <c r="C49" i="1"/>
  <c r="D49" i="1"/>
  <c r="E49" i="1"/>
  <c r="F49" i="1"/>
  <c r="G49" i="1"/>
  <c r="H49" i="1"/>
  <c r="B50" i="1"/>
  <c r="C50" i="1"/>
  <c r="D50" i="1"/>
  <c r="E50" i="1"/>
  <c r="F50" i="1"/>
  <c r="G50" i="1"/>
  <c r="H50" i="1"/>
  <c r="B51" i="1"/>
  <c r="C51" i="1"/>
  <c r="A51" i="1" s="1"/>
  <c r="D51" i="1"/>
  <c r="E51" i="1"/>
  <c r="F51" i="1"/>
  <c r="G51" i="1"/>
  <c r="H51" i="1"/>
  <c r="B52" i="1"/>
  <c r="C52" i="1"/>
  <c r="A52" i="1" s="1"/>
  <c r="D52" i="1"/>
  <c r="E52" i="1"/>
  <c r="F52" i="1"/>
  <c r="G52" i="1"/>
  <c r="H52" i="1"/>
  <c r="B53" i="1"/>
  <c r="C53" i="1"/>
  <c r="D53" i="1"/>
  <c r="E53" i="1"/>
  <c r="F53" i="1"/>
  <c r="G53" i="1"/>
  <c r="H53" i="1"/>
  <c r="B54" i="1"/>
  <c r="C54" i="1"/>
  <c r="D54" i="1"/>
  <c r="E54" i="1"/>
  <c r="F54" i="1"/>
  <c r="G54" i="1"/>
  <c r="H54" i="1"/>
  <c r="B55" i="1"/>
  <c r="C55" i="1"/>
  <c r="D55" i="1"/>
  <c r="E55" i="1"/>
  <c r="F55" i="1"/>
  <c r="G55" i="1"/>
  <c r="H55" i="1"/>
  <c r="B56" i="1"/>
  <c r="C56" i="1"/>
  <c r="A56" i="1" s="1"/>
  <c r="D56" i="1"/>
  <c r="E56" i="1"/>
  <c r="F56" i="1"/>
  <c r="G56" i="1"/>
  <c r="H56" i="1"/>
  <c r="B57" i="1"/>
  <c r="C57" i="1"/>
  <c r="D57" i="1"/>
  <c r="E57" i="1"/>
  <c r="F57" i="1"/>
  <c r="G57" i="1"/>
  <c r="H57" i="1"/>
  <c r="B58" i="1"/>
  <c r="C58" i="1"/>
  <c r="D58" i="1"/>
  <c r="E58" i="1"/>
  <c r="F58" i="1"/>
  <c r="G58" i="1"/>
  <c r="H58" i="1"/>
  <c r="B59" i="1"/>
  <c r="C59" i="1"/>
  <c r="D59" i="1"/>
  <c r="E59" i="1"/>
  <c r="F59" i="1"/>
  <c r="G59" i="1"/>
  <c r="H59" i="1"/>
  <c r="B60" i="1"/>
  <c r="C60" i="1"/>
  <c r="A60" i="1" s="1"/>
  <c r="D60" i="1"/>
  <c r="E60" i="1"/>
  <c r="F60" i="1"/>
  <c r="G60" i="1"/>
  <c r="H60" i="1"/>
  <c r="B61" i="1"/>
  <c r="C61" i="1"/>
  <c r="D61" i="1"/>
  <c r="E61" i="1"/>
  <c r="F61" i="1"/>
  <c r="G61" i="1"/>
  <c r="H61" i="1"/>
  <c r="B62" i="1"/>
  <c r="C62" i="1"/>
  <c r="D62" i="1"/>
  <c r="E62" i="1"/>
  <c r="F62" i="1"/>
  <c r="G62" i="1"/>
  <c r="H62" i="1"/>
  <c r="B63" i="1"/>
  <c r="C63" i="1"/>
  <c r="D63" i="1"/>
  <c r="E63" i="1"/>
  <c r="F63" i="1"/>
  <c r="G63" i="1"/>
  <c r="H63" i="1"/>
  <c r="B64" i="1"/>
  <c r="C64" i="1"/>
  <c r="A64" i="1" s="1"/>
  <c r="D64" i="1"/>
  <c r="E64" i="1"/>
  <c r="F64" i="1"/>
  <c r="G64" i="1"/>
  <c r="H64" i="1"/>
  <c r="B65" i="1"/>
  <c r="C65" i="1"/>
  <c r="D65" i="1"/>
  <c r="E65" i="1"/>
  <c r="F65" i="1"/>
  <c r="G65" i="1"/>
  <c r="H65" i="1"/>
  <c r="B66" i="1"/>
  <c r="C66" i="1"/>
  <c r="D66" i="1"/>
  <c r="E66" i="1"/>
  <c r="F66" i="1"/>
  <c r="G66" i="1"/>
  <c r="H66" i="1"/>
  <c r="B67" i="1"/>
  <c r="C67" i="1"/>
  <c r="D67" i="1"/>
  <c r="E67" i="1"/>
  <c r="F67" i="1"/>
  <c r="G67" i="1"/>
  <c r="H67" i="1"/>
  <c r="B68" i="1"/>
  <c r="C68" i="1"/>
  <c r="A68" i="1" s="1"/>
  <c r="D68" i="1"/>
  <c r="E68" i="1"/>
  <c r="F68" i="1"/>
  <c r="G68" i="1"/>
  <c r="H68" i="1"/>
  <c r="B69" i="1"/>
  <c r="C69" i="1"/>
  <c r="D69" i="1"/>
  <c r="E69" i="1"/>
  <c r="F69" i="1"/>
  <c r="G69" i="1"/>
  <c r="H69" i="1"/>
  <c r="B70" i="1"/>
  <c r="C70" i="1"/>
  <c r="D70" i="1"/>
  <c r="E70" i="1"/>
  <c r="F70" i="1"/>
  <c r="G70" i="1"/>
  <c r="H70" i="1"/>
  <c r="B71" i="1"/>
  <c r="C71" i="1"/>
  <c r="D71" i="1"/>
  <c r="E71" i="1"/>
  <c r="F71" i="1"/>
  <c r="G71" i="1"/>
  <c r="H71" i="1"/>
  <c r="B72" i="1"/>
  <c r="C72" i="1"/>
  <c r="A72" i="1" s="1"/>
  <c r="D72" i="1"/>
  <c r="E72" i="1"/>
  <c r="F72" i="1"/>
  <c r="G72" i="1"/>
  <c r="H72" i="1"/>
  <c r="B73" i="1"/>
  <c r="C73" i="1"/>
  <c r="D73" i="1"/>
  <c r="E73" i="1"/>
  <c r="F73" i="1"/>
  <c r="G73" i="1"/>
  <c r="H73" i="1"/>
  <c r="B74" i="1"/>
  <c r="C74" i="1"/>
  <c r="D74" i="1"/>
  <c r="E74" i="1"/>
  <c r="F74" i="1"/>
  <c r="G74" i="1"/>
  <c r="H74" i="1"/>
  <c r="B75" i="1"/>
  <c r="C75" i="1"/>
  <c r="D75" i="1"/>
  <c r="E75" i="1"/>
  <c r="F75" i="1"/>
  <c r="G75" i="1"/>
  <c r="H75" i="1"/>
  <c r="B76" i="1"/>
  <c r="C76" i="1"/>
  <c r="A76" i="1" s="1"/>
  <c r="D76" i="1"/>
  <c r="E76" i="1"/>
  <c r="F76" i="1"/>
  <c r="G76" i="1"/>
  <c r="H76" i="1"/>
  <c r="B77" i="1"/>
  <c r="C77" i="1"/>
  <c r="D77" i="1"/>
  <c r="E77" i="1"/>
  <c r="F77" i="1"/>
  <c r="G77" i="1"/>
  <c r="H77" i="1"/>
  <c r="B78" i="1"/>
  <c r="C78" i="1"/>
  <c r="D78" i="1"/>
  <c r="E78" i="1"/>
  <c r="F78" i="1"/>
  <c r="G78" i="1"/>
  <c r="H78" i="1"/>
  <c r="B79" i="1"/>
  <c r="C79" i="1"/>
  <c r="D79" i="1"/>
  <c r="E79" i="1"/>
  <c r="F79" i="1"/>
  <c r="G79" i="1"/>
  <c r="H79" i="1"/>
  <c r="B80" i="1"/>
  <c r="C80" i="1"/>
  <c r="A80" i="1" s="1"/>
  <c r="D80" i="1"/>
  <c r="E80" i="1"/>
  <c r="F80" i="1"/>
  <c r="G80" i="1"/>
  <c r="H80" i="1"/>
  <c r="B81" i="1"/>
  <c r="C81" i="1"/>
  <c r="D81" i="1"/>
  <c r="E81" i="1"/>
  <c r="F81" i="1"/>
  <c r="G81" i="1"/>
  <c r="H81" i="1"/>
  <c r="B82" i="1"/>
  <c r="C82" i="1"/>
  <c r="D82" i="1"/>
  <c r="E82" i="1"/>
  <c r="F82" i="1"/>
  <c r="G82" i="1"/>
  <c r="H82" i="1"/>
  <c r="B83" i="1"/>
  <c r="C83" i="1"/>
  <c r="D83" i="1"/>
  <c r="E83" i="1"/>
  <c r="F83" i="1"/>
  <c r="G83" i="1"/>
  <c r="H83" i="1"/>
  <c r="B84" i="1"/>
  <c r="C84" i="1"/>
  <c r="A84" i="1" s="1"/>
  <c r="D84" i="1"/>
  <c r="E84" i="1"/>
  <c r="F84" i="1"/>
  <c r="G84" i="1"/>
  <c r="H84" i="1"/>
  <c r="B85" i="1"/>
  <c r="C85" i="1"/>
  <c r="D85" i="1"/>
  <c r="E85" i="1"/>
  <c r="F85" i="1"/>
  <c r="G85" i="1"/>
  <c r="H85" i="1"/>
  <c r="B86" i="1"/>
  <c r="C86" i="1"/>
  <c r="D86" i="1"/>
  <c r="E86" i="1"/>
  <c r="F86" i="1"/>
  <c r="G86" i="1"/>
  <c r="H86" i="1"/>
  <c r="B87" i="1"/>
  <c r="C87" i="1"/>
  <c r="D87" i="1"/>
  <c r="E87" i="1"/>
  <c r="F87" i="1"/>
  <c r="G87" i="1"/>
  <c r="H87" i="1"/>
  <c r="B88" i="1"/>
  <c r="C88" i="1"/>
  <c r="A88" i="1" s="1"/>
  <c r="D88" i="1"/>
  <c r="E88" i="1"/>
  <c r="F88" i="1"/>
  <c r="G88" i="1"/>
  <c r="H88" i="1"/>
  <c r="B89" i="1"/>
  <c r="C89" i="1"/>
  <c r="D89" i="1"/>
  <c r="E89" i="1"/>
  <c r="F89" i="1"/>
  <c r="G89" i="1"/>
  <c r="H89" i="1"/>
  <c r="B90" i="1"/>
  <c r="C90" i="1"/>
  <c r="D90" i="1"/>
  <c r="E90" i="1"/>
  <c r="F90" i="1"/>
  <c r="G90" i="1"/>
  <c r="H90" i="1"/>
  <c r="B91" i="1"/>
  <c r="C91" i="1"/>
  <c r="D91" i="1"/>
  <c r="E91" i="1"/>
  <c r="F91" i="1"/>
  <c r="G91" i="1"/>
  <c r="H91" i="1"/>
  <c r="B92" i="1"/>
  <c r="C92" i="1"/>
  <c r="A92" i="1" s="1"/>
  <c r="D92" i="1"/>
  <c r="E92" i="1"/>
  <c r="F92" i="1"/>
  <c r="G92" i="1"/>
  <c r="H92" i="1"/>
  <c r="B93" i="1"/>
  <c r="C93" i="1"/>
  <c r="D93" i="1"/>
  <c r="E93" i="1"/>
  <c r="F93" i="1"/>
  <c r="G93" i="1"/>
  <c r="H93" i="1"/>
  <c r="B94" i="1"/>
  <c r="C94" i="1"/>
  <c r="D94" i="1"/>
  <c r="E94" i="1"/>
  <c r="F94" i="1"/>
  <c r="G94" i="1"/>
  <c r="H94" i="1"/>
  <c r="B95" i="1"/>
  <c r="C95" i="1"/>
  <c r="D95" i="1"/>
  <c r="E95" i="1"/>
  <c r="F95" i="1"/>
  <c r="G95" i="1"/>
  <c r="H95" i="1"/>
  <c r="B96" i="1"/>
  <c r="C96" i="1"/>
  <c r="A96" i="1" s="1"/>
  <c r="D96" i="1"/>
  <c r="E96" i="1"/>
  <c r="F96" i="1"/>
  <c r="G96" i="1"/>
  <c r="H96" i="1"/>
  <c r="B97" i="1"/>
  <c r="C97" i="1"/>
  <c r="D97" i="1"/>
  <c r="E97" i="1"/>
  <c r="F97" i="1"/>
  <c r="G97" i="1"/>
  <c r="H97" i="1"/>
  <c r="B98" i="1"/>
  <c r="C98" i="1"/>
  <c r="D98" i="1"/>
  <c r="E98" i="1"/>
  <c r="F98" i="1"/>
  <c r="G98" i="1"/>
  <c r="H98" i="1"/>
  <c r="B99" i="1"/>
  <c r="C99" i="1"/>
  <c r="D99" i="1"/>
  <c r="E99" i="1"/>
  <c r="F99" i="1"/>
  <c r="G99" i="1"/>
  <c r="H99" i="1"/>
  <c r="B100" i="1"/>
  <c r="C100" i="1"/>
  <c r="A100" i="1" s="1"/>
  <c r="D100" i="1"/>
  <c r="E100" i="1"/>
  <c r="F100" i="1"/>
  <c r="G100" i="1"/>
  <c r="H100" i="1"/>
  <c r="B101" i="1"/>
  <c r="C101" i="1"/>
  <c r="D101" i="1"/>
  <c r="E101" i="1"/>
  <c r="F101" i="1"/>
  <c r="G101" i="1"/>
  <c r="H101" i="1"/>
  <c r="B102" i="1"/>
  <c r="C102" i="1"/>
  <c r="D102" i="1"/>
  <c r="E102" i="1"/>
  <c r="F102" i="1"/>
  <c r="G102" i="1"/>
  <c r="H102" i="1"/>
  <c r="B103" i="1"/>
  <c r="C103" i="1"/>
  <c r="D103" i="1"/>
  <c r="E103" i="1"/>
  <c r="F103" i="1"/>
  <c r="G103" i="1"/>
  <c r="H103" i="1"/>
  <c r="B104" i="1"/>
  <c r="C104" i="1"/>
  <c r="A104" i="1" s="1"/>
  <c r="D104" i="1"/>
  <c r="E104" i="1"/>
  <c r="F104" i="1"/>
  <c r="G104" i="1"/>
  <c r="H104" i="1"/>
  <c r="B105" i="1"/>
  <c r="C105" i="1"/>
  <c r="D105" i="1"/>
  <c r="E105" i="1"/>
  <c r="F105" i="1"/>
  <c r="G105" i="1"/>
  <c r="H105" i="1"/>
  <c r="B106" i="1"/>
  <c r="C106" i="1"/>
  <c r="D106" i="1"/>
  <c r="E106" i="1"/>
  <c r="F106" i="1"/>
  <c r="G106" i="1"/>
  <c r="H106" i="1"/>
  <c r="B107" i="1"/>
  <c r="C107" i="1"/>
  <c r="D107" i="1"/>
  <c r="E107" i="1"/>
  <c r="F107" i="1"/>
  <c r="G107" i="1"/>
  <c r="H107" i="1"/>
  <c r="B108" i="1"/>
  <c r="C108" i="1"/>
  <c r="A108" i="1" s="1"/>
  <c r="D108" i="1"/>
  <c r="E108" i="1"/>
  <c r="F108" i="1"/>
  <c r="G108" i="1"/>
  <c r="H108" i="1"/>
  <c r="B109" i="1"/>
  <c r="C109" i="1"/>
  <c r="D109" i="1"/>
  <c r="E109" i="1"/>
  <c r="F109" i="1"/>
  <c r="G109" i="1"/>
  <c r="H109" i="1"/>
  <c r="B110" i="1"/>
  <c r="C110" i="1"/>
  <c r="D110" i="1"/>
  <c r="E110" i="1"/>
  <c r="F110" i="1"/>
  <c r="G110" i="1"/>
  <c r="H110" i="1"/>
  <c r="B111" i="1"/>
  <c r="C111" i="1"/>
  <c r="D111" i="1"/>
  <c r="E111" i="1"/>
  <c r="F111" i="1"/>
  <c r="G111" i="1"/>
  <c r="H111" i="1"/>
  <c r="B112" i="1"/>
  <c r="C112" i="1"/>
  <c r="A112" i="1" s="1"/>
  <c r="D112" i="1"/>
  <c r="E112" i="1"/>
  <c r="F112" i="1"/>
  <c r="G112" i="1"/>
  <c r="H112" i="1"/>
  <c r="B113" i="1"/>
  <c r="C113" i="1"/>
  <c r="D113" i="1"/>
  <c r="E113" i="1"/>
  <c r="F113" i="1"/>
  <c r="G113" i="1"/>
  <c r="H113" i="1"/>
  <c r="B114" i="1"/>
  <c r="C114" i="1"/>
  <c r="D114" i="1"/>
  <c r="E114" i="1"/>
  <c r="F114" i="1"/>
  <c r="G114" i="1"/>
  <c r="H114" i="1"/>
  <c r="B115" i="1"/>
  <c r="C115" i="1"/>
  <c r="D115" i="1"/>
  <c r="E115" i="1"/>
  <c r="F115" i="1"/>
  <c r="G115" i="1"/>
  <c r="H115" i="1"/>
  <c r="B116" i="1"/>
  <c r="C116" i="1"/>
  <c r="A116" i="1" s="1"/>
  <c r="D116" i="1"/>
  <c r="E116" i="1"/>
  <c r="F116" i="1"/>
  <c r="G116" i="1"/>
  <c r="H116" i="1"/>
  <c r="B117" i="1"/>
  <c r="C117" i="1"/>
  <c r="D117" i="1"/>
  <c r="E117" i="1"/>
  <c r="F117" i="1"/>
  <c r="G117" i="1"/>
  <c r="H117" i="1"/>
  <c r="B118" i="1"/>
  <c r="C118" i="1"/>
  <c r="D118" i="1"/>
  <c r="E118" i="1"/>
  <c r="F118" i="1"/>
  <c r="G118" i="1"/>
  <c r="H118" i="1"/>
  <c r="B119" i="1"/>
  <c r="C119" i="1"/>
  <c r="D119" i="1"/>
  <c r="E119" i="1"/>
  <c r="F119" i="1"/>
  <c r="G119" i="1"/>
  <c r="H119" i="1"/>
  <c r="B120" i="1"/>
  <c r="C120" i="1"/>
  <c r="A120" i="1" s="1"/>
  <c r="D120" i="1"/>
  <c r="E120" i="1"/>
  <c r="F120" i="1"/>
  <c r="G120" i="1"/>
  <c r="H120" i="1"/>
  <c r="B121" i="1"/>
  <c r="C121" i="1"/>
  <c r="D121" i="1"/>
  <c r="E121" i="1"/>
  <c r="F121" i="1"/>
  <c r="G121" i="1"/>
  <c r="H121" i="1"/>
  <c r="B122" i="1"/>
  <c r="C122" i="1"/>
  <c r="D122" i="1"/>
  <c r="E122" i="1"/>
  <c r="F122" i="1"/>
  <c r="G122" i="1"/>
  <c r="H122" i="1"/>
  <c r="B123" i="1"/>
  <c r="C123" i="1"/>
  <c r="D123" i="1"/>
  <c r="E123" i="1"/>
  <c r="F123" i="1"/>
  <c r="G123" i="1"/>
  <c r="H123" i="1"/>
  <c r="B124" i="1"/>
  <c r="C124" i="1"/>
  <c r="A124" i="1" s="1"/>
  <c r="D124" i="1"/>
  <c r="E124" i="1"/>
  <c r="F124" i="1"/>
  <c r="G124" i="1"/>
  <c r="H124" i="1"/>
  <c r="B125" i="1"/>
  <c r="C125" i="1"/>
  <c r="D125" i="1"/>
  <c r="E125" i="1"/>
  <c r="F125" i="1"/>
  <c r="G125" i="1"/>
  <c r="H125" i="1"/>
  <c r="B126" i="1"/>
  <c r="C126" i="1"/>
  <c r="D126" i="1"/>
  <c r="E126" i="1"/>
  <c r="F126" i="1"/>
  <c r="G126" i="1"/>
  <c r="H126" i="1"/>
  <c r="B127" i="1"/>
  <c r="C127" i="1"/>
  <c r="D127" i="1"/>
  <c r="E127" i="1"/>
  <c r="F127" i="1"/>
  <c r="G127" i="1"/>
  <c r="H127" i="1"/>
  <c r="B128" i="1"/>
  <c r="C128" i="1"/>
  <c r="A128" i="1" s="1"/>
  <c r="D128" i="1"/>
  <c r="E128" i="1"/>
  <c r="F128" i="1"/>
  <c r="G128" i="1"/>
  <c r="H128" i="1"/>
  <c r="B129" i="1"/>
  <c r="C129" i="1"/>
  <c r="D129" i="1"/>
  <c r="E129" i="1"/>
  <c r="F129" i="1"/>
  <c r="G129" i="1"/>
  <c r="H129" i="1"/>
  <c r="B130" i="1"/>
  <c r="C130" i="1"/>
  <c r="D130" i="1"/>
  <c r="E130" i="1"/>
  <c r="F130" i="1"/>
  <c r="G130" i="1"/>
  <c r="H130" i="1"/>
  <c r="B131" i="1"/>
  <c r="C131" i="1"/>
  <c r="D131" i="1"/>
  <c r="E131" i="1"/>
  <c r="F131" i="1"/>
  <c r="G131" i="1"/>
  <c r="H131" i="1"/>
  <c r="B132" i="1"/>
  <c r="C132" i="1"/>
  <c r="A132" i="1" s="1"/>
  <c r="D132" i="1"/>
  <c r="E132" i="1"/>
  <c r="F132" i="1"/>
  <c r="G132" i="1"/>
  <c r="H132" i="1"/>
  <c r="B133" i="1"/>
  <c r="C133" i="1"/>
  <c r="D133" i="1"/>
  <c r="E133" i="1"/>
  <c r="F133" i="1"/>
  <c r="G133" i="1"/>
  <c r="H133" i="1"/>
  <c r="B134" i="1"/>
  <c r="C134" i="1"/>
  <c r="D134" i="1"/>
  <c r="E134" i="1"/>
  <c r="F134" i="1"/>
  <c r="G134" i="1"/>
  <c r="H134" i="1"/>
  <c r="B135" i="1"/>
  <c r="C135" i="1"/>
  <c r="D135" i="1"/>
  <c r="E135" i="1"/>
  <c r="F135" i="1"/>
  <c r="G135" i="1"/>
  <c r="H135" i="1"/>
  <c r="B136" i="1"/>
  <c r="C136" i="1"/>
  <c r="A136" i="1" s="1"/>
  <c r="D136" i="1"/>
  <c r="E136" i="1"/>
  <c r="F136" i="1"/>
  <c r="G136" i="1"/>
  <c r="H136" i="1"/>
  <c r="B137" i="1"/>
  <c r="C137" i="1"/>
  <c r="D137" i="1"/>
  <c r="E137" i="1"/>
  <c r="F137" i="1"/>
  <c r="G137" i="1"/>
  <c r="H137" i="1"/>
  <c r="B138" i="1"/>
  <c r="C138" i="1"/>
  <c r="D138" i="1"/>
  <c r="E138" i="1"/>
  <c r="F138" i="1"/>
  <c r="G138" i="1"/>
  <c r="H138" i="1"/>
  <c r="B139" i="1"/>
  <c r="C139" i="1"/>
  <c r="D139" i="1"/>
  <c r="E139" i="1"/>
  <c r="F139" i="1"/>
  <c r="G139" i="1"/>
  <c r="H139" i="1"/>
  <c r="B140" i="1"/>
  <c r="C140" i="1"/>
  <c r="A140" i="1" s="1"/>
  <c r="D140" i="1"/>
  <c r="E140" i="1"/>
  <c r="F140" i="1"/>
  <c r="G140" i="1"/>
  <c r="H140" i="1"/>
  <c r="B141" i="1"/>
  <c r="C141" i="1"/>
  <c r="D141" i="1"/>
  <c r="E141" i="1"/>
  <c r="F141" i="1"/>
  <c r="G141" i="1"/>
  <c r="H141" i="1"/>
  <c r="B142" i="1"/>
  <c r="C142" i="1"/>
  <c r="D142" i="1"/>
  <c r="E142" i="1"/>
  <c r="F142" i="1"/>
  <c r="G142" i="1"/>
  <c r="H142" i="1"/>
  <c r="B143" i="1"/>
  <c r="C143" i="1"/>
  <c r="D143" i="1"/>
  <c r="E143" i="1"/>
  <c r="F143" i="1"/>
  <c r="G143" i="1"/>
  <c r="H143" i="1"/>
  <c r="B144" i="1"/>
  <c r="C144" i="1"/>
  <c r="A144" i="1" s="1"/>
  <c r="D144" i="1"/>
  <c r="E144" i="1"/>
  <c r="F144" i="1"/>
  <c r="G144" i="1"/>
  <c r="H144" i="1"/>
  <c r="B145" i="1"/>
  <c r="C145" i="1"/>
  <c r="D145" i="1"/>
  <c r="E145" i="1"/>
  <c r="F145" i="1"/>
  <c r="G145" i="1"/>
  <c r="H145" i="1"/>
  <c r="B146" i="1"/>
  <c r="C146" i="1"/>
  <c r="D146" i="1"/>
  <c r="E146" i="1"/>
  <c r="F146" i="1"/>
  <c r="G146" i="1"/>
  <c r="H146" i="1"/>
  <c r="B147" i="1"/>
  <c r="C147" i="1"/>
  <c r="D147" i="1"/>
  <c r="E147" i="1"/>
  <c r="F147" i="1"/>
  <c r="G147" i="1"/>
  <c r="H147" i="1"/>
  <c r="B148" i="1"/>
  <c r="C148" i="1"/>
  <c r="A148" i="1" s="1"/>
  <c r="D148" i="1"/>
  <c r="E148" i="1"/>
  <c r="F148" i="1"/>
  <c r="G148" i="1"/>
  <c r="H148" i="1"/>
  <c r="B149" i="1"/>
  <c r="C149" i="1"/>
  <c r="D149" i="1"/>
  <c r="E149" i="1"/>
  <c r="F149" i="1"/>
  <c r="G149" i="1"/>
  <c r="H149" i="1"/>
  <c r="B150" i="1"/>
  <c r="C150" i="1"/>
  <c r="D150" i="1"/>
  <c r="E150" i="1"/>
  <c r="F150" i="1"/>
  <c r="G150" i="1"/>
  <c r="H150" i="1"/>
  <c r="B151" i="1"/>
  <c r="C151" i="1"/>
  <c r="D151" i="1"/>
  <c r="E151" i="1"/>
  <c r="F151" i="1"/>
  <c r="G151" i="1"/>
  <c r="H151" i="1"/>
  <c r="B152" i="1"/>
  <c r="C152" i="1"/>
  <c r="A152" i="1" s="1"/>
  <c r="D152" i="1"/>
  <c r="E152" i="1"/>
  <c r="F152" i="1"/>
  <c r="G152" i="1"/>
  <c r="H152" i="1"/>
  <c r="B153" i="1"/>
  <c r="C153" i="1"/>
  <c r="D153" i="1"/>
  <c r="E153" i="1"/>
  <c r="F153" i="1"/>
  <c r="G153" i="1"/>
  <c r="H153" i="1"/>
  <c r="B154" i="1"/>
  <c r="C154" i="1"/>
  <c r="D154" i="1"/>
  <c r="E154" i="1"/>
  <c r="F154" i="1"/>
  <c r="G154" i="1"/>
  <c r="H154" i="1"/>
  <c r="B155" i="1"/>
  <c r="C155" i="1"/>
  <c r="D155" i="1"/>
  <c r="E155" i="1"/>
  <c r="F155" i="1"/>
  <c r="G155" i="1"/>
  <c r="H155" i="1"/>
  <c r="B156" i="1"/>
  <c r="C156" i="1"/>
  <c r="A156" i="1" s="1"/>
  <c r="D156" i="1"/>
  <c r="E156" i="1"/>
  <c r="F156" i="1"/>
  <c r="G156" i="1"/>
  <c r="H156" i="1"/>
  <c r="B157" i="1"/>
  <c r="C157" i="1"/>
  <c r="D157" i="1"/>
  <c r="E157" i="1"/>
  <c r="F157" i="1"/>
  <c r="G157" i="1"/>
  <c r="H157" i="1"/>
  <c r="B158" i="1"/>
  <c r="C158" i="1"/>
  <c r="D158" i="1"/>
  <c r="E158" i="1"/>
  <c r="F158" i="1"/>
  <c r="G158" i="1"/>
  <c r="H158" i="1"/>
  <c r="B159" i="1"/>
  <c r="C159" i="1"/>
  <c r="D159" i="1"/>
  <c r="E159" i="1"/>
  <c r="F159" i="1"/>
  <c r="G159" i="1"/>
  <c r="H159" i="1"/>
  <c r="B160" i="1"/>
  <c r="C160" i="1"/>
  <c r="A160" i="1" s="1"/>
  <c r="D160" i="1"/>
  <c r="E160" i="1"/>
  <c r="F160" i="1"/>
  <c r="G160" i="1"/>
  <c r="H160" i="1"/>
  <c r="B161" i="1"/>
  <c r="C161" i="1"/>
  <c r="D161" i="1"/>
  <c r="E161" i="1"/>
  <c r="F161" i="1"/>
  <c r="G161" i="1"/>
  <c r="H161" i="1"/>
  <c r="B162" i="1"/>
  <c r="C162" i="1"/>
  <c r="D162" i="1"/>
  <c r="E162" i="1"/>
  <c r="F162" i="1"/>
  <c r="G162" i="1"/>
  <c r="H162" i="1"/>
  <c r="B163" i="1"/>
  <c r="C163" i="1"/>
  <c r="D163" i="1"/>
  <c r="E163" i="1"/>
  <c r="F163" i="1"/>
  <c r="G163" i="1"/>
  <c r="H163" i="1"/>
  <c r="B164" i="1"/>
  <c r="C164" i="1"/>
  <c r="A164" i="1" s="1"/>
  <c r="D164" i="1"/>
  <c r="E164" i="1"/>
  <c r="F164" i="1"/>
  <c r="G164" i="1"/>
  <c r="H164" i="1"/>
  <c r="B165" i="1"/>
  <c r="C165" i="1"/>
  <c r="D165" i="1"/>
  <c r="E165" i="1"/>
  <c r="F165" i="1"/>
  <c r="G165" i="1"/>
  <c r="H165" i="1"/>
  <c r="B166" i="1"/>
  <c r="C166" i="1"/>
  <c r="D166" i="1"/>
  <c r="E166" i="1"/>
  <c r="F166" i="1"/>
  <c r="G166" i="1"/>
  <c r="H166" i="1"/>
  <c r="B167" i="1"/>
  <c r="C167" i="1"/>
  <c r="D167" i="1"/>
  <c r="E167" i="1"/>
  <c r="F167" i="1"/>
  <c r="G167" i="1"/>
  <c r="H167" i="1"/>
  <c r="B168" i="1"/>
  <c r="C168" i="1"/>
  <c r="A168" i="1" s="1"/>
  <c r="D168" i="1"/>
  <c r="E168" i="1"/>
  <c r="F168" i="1"/>
  <c r="G168" i="1"/>
  <c r="H168" i="1"/>
  <c r="B169" i="1"/>
  <c r="C169" i="1"/>
  <c r="D169" i="1"/>
  <c r="E169" i="1"/>
  <c r="F169" i="1"/>
  <c r="G169" i="1"/>
  <c r="H169" i="1"/>
  <c r="B170" i="1"/>
  <c r="C170" i="1"/>
  <c r="D170" i="1"/>
  <c r="E170" i="1"/>
  <c r="F170" i="1"/>
  <c r="G170" i="1"/>
  <c r="H170" i="1"/>
  <c r="B171" i="1"/>
  <c r="C171" i="1"/>
  <c r="D171" i="1"/>
  <c r="E171" i="1"/>
  <c r="F171" i="1"/>
  <c r="G171" i="1"/>
  <c r="H171" i="1"/>
  <c r="B172" i="1"/>
  <c r="C172" i="1"/>
  <c r="A172" i="1" s="1"/>
  <c r="D172" i="1"/>
  <c r="E172" i="1"/>
  <c r="F172" i="1"/>
  <c r="G172" i="1"/>
  <c r="H172" i="1"/>
  <c r="B173" i="1"/>
  <c r="C173" i="1"/>
  <c r="D173" i="1"/>
  <c r="E173" i="1"/>
  <c r="F173" i="1"/>
  <c r="G173" i="1"/>
  <c r="H173" i="1"/>
  <c r="B174" i="1"/>
  <c r="C174" i="1"/>
  <c r="D174" i="1"/>
  <c r="E174" i="1"/>
  <c r="F174" i="1"/>
  <c r="G174" i="1"/>
  <c r="H174" i="1"/>
  <c r="B175" i="1"/>
  <c r="C175" i="1"/>
  <c r="D175" i="1"/>
  <c r="E175" i="1"/>
  <c r="F175" i="1"/>
  <c r="G175" i="1"/>
  <c r="H175" i="1"/>
  <c r="B176" i="1"/>
  <c r="C176" i="1"/>
  <c r="A176" i="1" s="1"/>
  <c r="D176" i="1"/>
  <c r="E176" i="1"/>
  <c r="F176" i="1"/>
  <c r="G176" i="1"/>
  <c r="H176" i="1"/>
  <c r="B177" i="1"/>
  <c r="C177" i="1"/>
  <c r="D177" i="1"/>
  <c r="E177" i="1"/>
  <c r="F177" i="1"/>
  <c r="G177" i="1"/>
  <c r="H177" i="1"/>
  <c r="B178" i="1"/>
  <c r="C178" i="1"/>
  <c r="D178" i="1"/>
  <c r="E178" i="1"/>
  <c r="F178" i="1"/>
  <c r="G178" i="1"/>
  <c r="H178" i="1"/>
  <c r="B179" i="1"/>
  <c r="C179" i="1"/>
  <c r="D179" i="1"/>
  <c r="E179" i="1"/>
  <c r="F179" i="1"/>
  <c r="G179" i="1"/>
  <c r="H179" i="1"/>
  <c r="B180" i="1"/>
  <c r="C180" i="1"/>
  <c r="A180" i="1" s="1"/>
  <c r="D180" i="1"/>
  <c r="E180" i="1"/>
  <c r="F180" i="1"/>
  <c r="G180" i="1"/>
  <c r="B181" i="1"/>
  <c r="C181" i="1"/>
  <c r="D181" i="1"/>
  <c r="E181" i="1"/>
  <c r="F181" i="1"/>
  <c r="G181" i="1"/>
  <c r="B182" i="1"/>
  <c r="C182" i="1"/>
  <c r="A182" i="1" s="1"/>
  <c r="D182" i="1"/>
  <c r="E182" i="1"/>
  <c r="F182" i="1"/>
  <c r="G182" i="1"/>
  <c r="B183" i="1"/>
  <c r="C183" i="1"/>
  <c r="D183" i="1"/>
  <c r="E183" i="1"/>
  <c r="F183" i="1"/>
  <c r="G183" i="1"/>
  <c r="C184" i="1"/>
  <c r="A184" i="1" s="1"/>
  <c r="D184" i="1"/>
  <c r="F184" i="1"/>
  <c r="G184" i="1"/>
  <c r="C185" i="1"/>
  <c r="D185" i="1"/>
  <c r="E185" i="1"/>
  <c r="F185" i="1"/>
  <c r="G185" i="1"/>
  <c r="V2" i="1"/>
  <c r="AB2" i="1" s="1"/>
  <c r="J4" i="1"/>
  <c r="L4" i="1" s="1"/>
  <c r="AC18" i="1"/>
  <c r="AC16" i="1"/>
  <c r="C4" i="1"/>
  <c r="C5" i="1"/>
  <c r="H3" i="8" s="1"/>
  <c r="E20" i="1"/>
  <c r="D20" i="1"/>
  <c r="B18" i="1"/>
  <c r="C20" i="1"/>
  <c r="L9" i="1"/>
  <c r="K10" i="1" s="1"/>
  <c r="G20" i="1"/>
  <c r="F20" i="1"/>
  <c r="B20" i="1"/>
  <c r="F18" i="1"/>
  <c r="E2" i="1"/>
  <c r="D2" i="1"/>
  <c r="C2" i="1"/>
  <c r="H18" i="1"/>
  <c r="G18" i="1"/>
  <c r="F2" i="1"/>
  <c r="A65" i="1" l="1"/>
  <c r="A37" i="1"/>
  <c r="A97" i="1"/>
  <c r="A93" i="1"/>
  <c r="A89" i="1"/>
  <c r="A85" i="1"/>
  <c r="A73" i="1"/>
  <c r="A69" i="1"/>
  <c r="A173" i="1"/>
  <c r="A169" i="1"/>
  <c r="A165" i="1"/>
  <c r="A161" i="1"/>
  <c r="A157" i="1"/>
  <c r="A153" i="1"/>
  <c r="A149" i="1"/>
  <c r="A145" i="1"/>
  <c r="A141" i="1"/>
  <c r="A137" i="1"/>
  <c r="A133" i="1"/>
  <c r="A129" i="1"/>
  <c r="A125" i="1"/>
  <c r="A121" i="1"/>
  <c r="A117" i="1"/>
  <c r="A113" i="1"/>
  <c r="A109" i="1"/>
  <c r="A105" i="1"/>
  <c r="A101" i="1"/>
  <c r="A185" i="1"/>
  <c r="A177" i="1"/>
  <c r="A81" i="1"/>
  <c r="A77" i="1"/>
  <c r="A61" i="1"/>
  <c r="A57" i="1"/>
  <c r="A53" i="1"/>
  <c r="A49" i="1"/>
  <c r="A45" i="1"/>
  <c r="A41" i="1"/>
  <c r="A33" i="1"/>
  <c r="A29" i="1"/>
  <c r="A25" i="1"/>
  <c r="A21" i="1"/>
  <c r="A181" i="1"/>
  <c r="A178" i="1"/>
  <c r="A174" i="1"/>
  <c r="A170" i="1"/>
  <c r="A166" i="1"/>
  <c r="A162" i="1"/>
  <c r="A158" i="1"/>
  <c r="A154" i="1"/>
  <c r="A150" i="1"/>
  <c r="A146" i="1"/>
  <c r="A142" i="1"/>
  <c r="A138" i="1"/>
  <c r="A134" i="1"/>
  <c r="A130" i="1"/>
  <c r="A126" i="1"/>
  <c r="A122" i="1"/>
  <c r="A118" i="1"/>
  <c r="A114" i="1"/>
  <c r="A110" i="1"/>
  <c r="A106" i="1"/>
  <c r="A102" i="1"/>
  <c r="A98" i="1"/>
  <c r="A94" i="1"/>
  <c r="A90" i="1"/>
  <c r="A86" i="1"/>
  <c r="A82" i="1"/>
  <c r="A78" i="1"/>
  <c r="A74" i="1"/>
  <c r="A70" i="1"/>
  <c r="A66" i="1"/>
  <c r="A62" i="1"/>
  <c r="A58" i="1"/>
  <c r="A54" i="1"/>
  <c r="A50" i="1"/>
  <c r="A46" i="1"/>
  <c r="A42" i="1"/>
  <c r="A38" i="1"/>
  <c r="A34" i="1"/>
  <c r="A30" i="1"/>
  <c r="A26" i="1"/>
  <c r="A22" i="1"/>
  <c r="A183" i="1"/>
  <c r="A20" i="1"/>
  <c r="A179" i="1"/>
  <c r="A175" i="1"/>
  <c r="A171" i="1"/>
  <c r="A167" i="1"/>
  <c r="A163" i="1"/>
  <c r="A159" i="1"/>
  <c r="A155" i="1"/>
  <c r="A151" i="1"/>
  <c r="A147" i="1"/>
  <c r="A143" i="1"/>
  <c r="A139" i="1"/>
  <c r="A135" i="1"/>
  <c r="A131" i="1"/>
  <c r="A127" i="1"/>
  <c r="A123" i="1"/>
  <c r="A119" i="1"/>
  <c r="A115" i="1"/>
  <c r="A111" i="1"/>
  <c r="A107" i="1"/>
  <c r="A103" i="1"/>
  <c r="A99" i="1"/>
  <c r="A95" i="1"/>
  <c r="A91" i="1"/>
  <c r="A87" i="1"/>
  <c r="A83" i="1"/>
  <c r="A79" i="1"/>
  <c r="A75" i="1"/>
  <c r="A71" i="1"/>
  <c r="A67" i="1"/>
  <c r="A63" i="1"/>
  <c r="A59" i="1"/>
  <c r="A55" i="1"/>
  <c r="A39" i="1"/>
  <c r="A35" i="1"/>
  <c r="E10" i="1"/>
  <c r="J3" i="8"/>
  <c r="E3" i="8" s="1"/>
  <c r="L3" i="8"/>
  <c r="C9" i="8"/>
  <c r="K3" i="8"/>
  <c r="S14" i="1"/>
  <c r="N4" i="1"/>
  <c r="R14" i="1"/>
  <c r="S13" i="1"/>
  <c r="S12" i="1"/>
  <c r="S11" i="1"/>
  <c r="Z2" i="1"/>
  <c r="S16" i="1"/>
  <c r="S15" i="1"/>
  <c r="AC17" i="1"/>
  <c r="M4" i="1"/>
  <c r="K8" i="1"/>
  <c r="V10" i="1"/>
  <c r="W10" i="1" s="1"/>
  <c r="X10" i="1" s="1"/>
  <c r="Y10" i="1" s="1"/>
  <c r="Z10" i="1" s="1"/>
  <c r="H18" i="7" l="1"/>
  <c r="Y3" i="7" s="1"/>
  <c r="R16" i="1"/>
  <c r="R13" i="1"/>
  <c r="B14" i="7"/>
  <c r="O3" i="7" s="1"/>
  <c r="D3" i="8"/>
  <c r="D8" i="7"/>
  <c r="J3" i="7" s="1"/>
  <c r="E3" i="7" s="1"/>
  <c r="R15" i="1"/>
  <c r="D10" i="7"/>
  <c r="M3" i="7" s="1"/>
  <c r="F23" i="7"/>
  <c r="AD3" i="7" s="1"/>
  <c r="B8" i="7"/>
  <c r="K3" i="7" s="1"/>
  <c r="B18" i="7"/>
  <c r="V3" i="7" s="1"/>
  <c r="B23" i="7"/>
  <c r="AB3" i="7" s="1"/>
  <c r="R11" i="1"/>
  <c r="B10" i="7"/>
  <c r="L3" i="7" s="1"/>
  <c r="F14" i="7"/>
  <c r="Q3" i="7" s="1"/>
  <c r="D23" i="7"/>
  <c r="AC3" i="7" s="1"/>
  <c r="F18" i="7"/>
  <c r="X3" i="7" s="1"/>
  <c r="D21" i="7"/>
  <c r="AA3" i="7" s="1"/>
  <c r="D18" i="7"/>
  <c r="W3" i="7" s="1"/>
  <c r="F10" i="7"/>
  <c r="N3" i="7" s="1"/>
  <c r="L10" i="1"/>
  <c r="F10" i="1" s="1"/>
  <c r="F11" i="1" s="1"/>
  <c r="R12" i="1"/>
  <c r="B21" i="7"/>
  <c r="Z3" i="7" s="1"/>
  <c r="D14" i="7"/>
  <c r="P3" i="7" s="1"/>
  <c r="C3" i="8"/>
  <c r="M3" i="8"/>
  <c r="B3" i="8" s="1"/>
  <c r="E9" i="8"/>
  <c r="H3" i="7"/>
  <c r="S10" i="1"/>
  <c r="H20" i="1"/>
  <c r="G2" i="1"/>
  <c r="Z13" i="1"/>
  <c r="X11" i="1"/>
  <c r="W16" i="1"/>
  <c r="W12" i="1"/>
  <c r="V13" i="1"/>
  <c r="Z15" i="1"/>
  <c r="Z11" i="1"/>
  <c r="Y14" i="1"/>
  <c r="X15" i="1"/>
  <c r="V16" i="1"/>
  <c r="W13" i="1"/>
  <c r="V17" i="1"/>
  <c r="Z17" i="1"/>
  <c r="V14" i="1"/>
  <c r="Z14" i="1"/>
  <c r="Y15" i="1"/>
  <c r="X13" i="1"/>
  <c r="W11" i="1"/>
  <c r="Y12" i="1"/>
  <c r="X16" i="1"/>
  <c r="X12" i="1"/>
  <c r="X14" i="1"/>
  <c r="V11" i="1"/>
  <c r="V12" i="1"/>
  <c r="V15" i="1"/>
  <c r="Y11" i="1"/>
  <c r="Z16" i="1"/>
  <c r="X17" i="1"/>
  <c r="Y13" i="1"/>
  <c r="W17" i="1"/>
  <c r="W14" i="1"/>
  <c r="Z12" i="1"/>
  <c r="W15" i="1"/>
  <c r="Y16" i="1"/>
  <c r="Y17" i="1"/>
  <c r="M10" i="1" l="1"/>
  <c r="G10" i="1" s="1"/>
  <c r="C3" i="7"/>
  <c r="D5" i="7" s="1"/>
  <c r="F3" i="7"/>
  <c r="D3" i="7"/>
  <c r="F3" i="8"/>
  <c r="B16" i="7"/>
  <c r="B12" i="7" s="1"/>
  <c r="D16" i="7"/>
  <c r="D12" i="7" s="1"/>
  <c r="H16" i="7"/>
  <c r="H12" i="7" s="1"/>
  <c r="F16" i="7"/>
  <c r="F12" i="7" s="1"/>
  <c r="N3" i="8"/>
  <c r="A13" i="8"/>
  <c r="O10" i="1" l="1"/>
  <c r="O11" i="1" s="1"/>
  <c r="R3" i="7"/>
  <c r="S3" i="7"/>
  <c r="U3" i="7"/>
  <c r="T3" i="7"/>
  <c r="C13" i="8"/>
  <c r="O16" i="1" l="1"/>
  <c r="O12" i="1"/>
  <c r="O14" i="1"/>
  <c r="P10" i="1"/>
  <c r="I10" i="1" s="1"/>
  <c r="O15" i="1"/>
  <c r="H10" i="1"/>
  <c r="O13" i="1"/>
  <c r="E13" i="8"/>
  <c r="M3" i="1"/>
  <c r="F3" i="1"/>
  <c r="I3" i="1"/>
  <c r="T3" i="1"/>
  <c r="K3" i="1"/>
  <c r="L3" i="1"/>
  <c r="A15" i="8" l="1"/>
  <c r="C15" i="8" s="1"/>
  <c r="E15" i="8" s="1"/>
  <c r="G15" i="8" s="1"/>
  <c r="A17" i="8" s="1"/>
  <c r="K4" i="1"/>
  <c r="H2" i="3"/>
  <c r="B2" i="3"/>
  <c r="C2" i="3"/>
  <c r="D2" i="3"/>
  <c r="E2" i="3"/>
  <c r="F2" i="3"/>
  <c r="G2" i="3"/>
  <c r="A2" i="3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C17" i="8" l="1"/>
  <c r="T4" i="1"/>
  <c r="U4" i="1"/>
  <c r="R4" i="1"/>
  <c r="S4" i="1"/>
  <c r="Q4" i="1"/>
  <c r="P4" i="1"/>
  <c r="O4" i="1"/>
  <c r="E17" i="8" l="1"/>
  <c r="B3" i="1"/>
  <c r="J3" i="1"/>
  <c r="AD3" i="1"/>
  <c r="AA3" i="1"/>
  <c r="AB3" i="1"/>
  <c r="Z3" i="1"/>
  <c r="W3" i="1"/>
  <c r="X3" i="1"/>
  <c r="Y3" i="1"/>
  <c r="H3" i="1"/>
  <c r="G17" i="8" l="1"/>
  <c r="G3" i="1"/>
  <c r="E3" i="1"/>
  <c r="D3" i="1"/>
  <c r="C3" i="1"/>
  <c r="U7" i="1"/>
  <c r="U6" i="1"/>
  <c r="U5" i="1"/>
  <c r="R6" i="1"/>
  <c r="F15" i="2"/>
  <c r="A20" i="8" l="1"/>
  <c r="L11" i="1"/>
  <c r="L14" i="1"/>
  <c r="K11" i="1"/>
  <c r="P11" i="1"/>
  <c r="M11" i="1"/>
  <c r="M14" i="1"/>
  <c r="K12" i="1"/>
  <c r="P14" i="1"/>
  <c r="K13" i="1"/>
  <c r="K14" i="1"/>
  <c r="L12" i="1"/>
  <c r="L15" i="1"/>
  <c r="K15" i="1"/>
  <c r="M12" i="1"/>
  <c r="M15" i="1"/>
  <c r="K16" i="1"/>
  <c r="P12" i="1"/>
  <c r="P15" i="1"/>
  <c r="L13" i="1"/>
  <c r="L16" i="1"/>
  <c r="M13" i="1"/>
  <c r="M16" i="1"/>
  <c r="P13" i="1"/>
  <c r="P16" i="1"/>
  <c r="H12" i="1"/>
  <c r="H15" i="1"/>
  <c r="G13" i="1"/>
  <c r="I12" i="1"/>
  <c r="I15" i="1"/>
  <c r="F13" i="1"/>
  <c r="F16" i="1"/>
  <c r="G16" i="1"/>
  <c r="H13" i="1"/>
  <c r="H16" i="1"/>
  <c r="I13" i="1"/>
  <c r="I16" i="1"/>
  <c r="F14" i="1"/>
  <c r="E12" i="1"/>
  <c r="E16" i="1"/>
  <c r="G11" i="1"/>
  <c r="G14" i="1"/>
  <c r="E13" i="1"/>
  <c r="H11" i="1"/>
  <c r="H14" i="1"/>
  <c r="E14" i="1"/>
  <c r="I11" i="1"/>
  <c r="I14" i="1"/>
  <c r="E15" i="1"/>
  <c r="F12" i="1"/>
  <c r="F15" i="1"/>
  <c r="G12" i="1"/>
  <c r="G15" i="1"/>
  <c r="E11" i="1"/>
  <c r="G14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7" i="2"/>
  <c r="D778" i="2"/>
  <c r="D779" i="2"/>
  <c r="D780" i="2"/>
  <c r="D781" i="2"/>
  <c r="D782" i="2"/>
  <c r="D783" i="2"/>
  <c r="D784" i="2"/>
  <c r="D785" i="2"/>
  <c r="D786" i="2"/>
  <c r="D787" i="2"/>
  <c r="D788" i="2"/>
  <c r="D789" i="2"/>
  <c r="D790" i="2"/>
  <c r="D791" i="2"/>
  <c r="D792" i="2"/>
  <c r="D793" i="2"/>
  <c r="D794" i="2"/>
  <c r="D795" i="2"/>
  <c r="D796" i="2"/>
  <c r="D797" i="2"/>
  <c r="D798" i="2"/>
  <c r="D799" i="2"/>
  <c r="D800" i="2"/>
  <c r="D801" i="2"/>
  <c r="D802" i="2"/>
  <c r="D803" i="2"/>
  <c r="D804" i="2"/>
  <c r="D805" i="2"/>
  <c r="D806" i="2"/>
  <c r="D807" i="2"/>
  <c r="D808" i="2"/>
  <c r="D809" i="2"/>
  <c r="D810" i="2"/>
  <c r="D811" i="2"/>
  <c r="D812" i="2"/>
  <c r="D813" i="2"/>
  <c r="D814" i="2"/>
  <c r="D815" i="2"/>
  <c r="D816" i="2"/>
  <c r="D817" i="2"/>
  <c r="D818" i="2"/>
  <c r="D819" i="2"/>
  <c r="D820" i="2"/>
  <c r="D821" i="2"/>
  <c r="D822" i="2"/>
  <c r="D823" i="2"/>
  <c r="D824" i="2"/>
  <c r="D825" i="2"/>
  <c r="D826" i="2"/>
  <c r="D827" i="2"/>
  <c r="D828" i="2"/>
  <c r="D829" i="2"/>
  <c r="D830" i="2"/>
  <c r="D831" i="2"/>
  <c r="D832" i="2"/>
  <c r="D833" i="2"/>
  <c r="D834" i="2"/>
  <c r="D835" i="2"/>
  <c r="D836" i="2"/>
  <c r="D837" i="2"/>
  <c r="D838" i="2"/>
  <c r="D839" i="2"/>
  <c r="D840" i="2"/>
  <c r="D841" i="2"/>
  <c r="D842" i="2"/>
  <c r="D843" i="2"/>
  <c r="D844" i="2"/>
  <c r="D845" i="2"/>
  <c r="D846" i="2"/>
  <c r="D847" i="2"/>
  <c r="D848" i="2"/>
  <c r="D849" i="2"/>
  <c r="D850" i="2"/>
  <c r="D851" i="2"/>
  <c r="D852" i="2"/>
  <c r="D853" i="2"/>
  <c r="D854" i="2"/>
  <c r="D855" i="2"/>
  <c r="D856" i="2"/>
  <c r="D857" i="2"/>
  <c r="D858" i="2"/>
  <c r="D859" i="2"/>
  <c r="D860" i="2"/>
  <c r="D861" i="2"/>
  <c r="D862" i="2"/>
  <c r="D863" i="2"/>
  <c r="D864" i="2"/>
  <c r="D865" i="2"/>
  <c r="D866" i="2"/>
  <c r="D867" i="2"/>
  <c r="D868" i="2"/>
  <c r="D869" i="2"/>
  <c r="D870" i="2"/>
  <c r="D871" i="2"/>
  <c r="D872" i="2"/>
  <c r="D873" i="2"/>
  <c r="D874" i="2"/>
  <c r="D875" i="2"/>
  <c r="D876" i="2"/>
  <c r="D877" i="2"/>
  <c r="D878" i="2"/>
  <c r="D879" i="2"/>
  <c r="D880" i="2"/>
  <c r="D881" i="2"/>
  <c r="D882" i="2"/>
  <c r="D883" i="2"/>
  <c r="D884" i="2"/>
  <c r="D885" i="2"/>
  <c r="D886" i="2"/>
  <c r="D887" i="2"/>
  <c r="D888" i="2"/>
  <c r="D889" i="2"/>
  <c r="D890" i="2"/>
  <c r="D891" i="2"/>
  <c r="D892" i="2"/>
  <c r="D893" i="2"/>
  <c r="D894" i="2"/>
  <c r="D895" i="2"/>
  <c r="D896" i="2"/>
  <c r="D897" i="2"/>
  <c r="D898" i="2"/>
  <c r="D899" i="2"/>
  <c r="D900" i="2"/>
  <c r="D901" i="2"/>
  <c r="D902" i="2"/>
  <c r="D903" i="2"/>
  <c r="D904" i="2"/>
  <c r="D905" i="2"/>
  <c r="D906" i="2"/>
  <c r="D907" i="2"/>
  <c r="D908" i="2"/>
  <c r="D909" i="2"/>
  <c r="D910" i="2"/>
  <c r="D911" i="2"/>
  <c r="D912" i="2"/>
  <c r="D913" i="2"/>
  <c r="D914" i="2"/>
  <c r="D915" i="2"/>
  <c r="D916" i="2"/>
  <c r="D917" i="2"/>
  <c r="D918" i="2"/>
  <c r="D919" i="2"/>
  <c r="D920" i="2"/>
  <c r="D921" i="2"/>
  <c r="D922" i="2"/>
  <c r="D923" i="2"/>
  <c r="D924" i="2"/>
  <c r="D925" i="2"/>
  <c r="D926" i="2"/>
  <c r="D927" i="2"/>
  <c r="D928" i="2"/>
  <c r="D929" i="2"/>
  <c r="D930" i="2"/>
  <c r="D931" i="2"/>
  <c r="D932" i="2"/>
  <c r="D933" i="2"/>
  <c r="D934" i="2"/>
  <c r="D935" i="2"/>
  <c r="D936" i="2"/>
  <c r="D937" i="2"/>
  <c r="D938" i="2"/>
  <c r="D939" i="2"/>
  <c r="D940" i="2"/>
  <c r="D941" i="2"/>
  <c r="D942" i="2"/>
  <c r="D943" i="2"/>
  <c r="D944" i="2"/>
  <c r="D945" i="2"/>
  <c r="D946" i="2"/>
  <c r="D947" i="2"/>
  <c r="D948" i="2"/>
  <c r="D949" i="2"/>
  <c r="D950" i="2"/>
  <c r="D951" i="2"/>
  <c r="D952" i="2"/>
  <c r="D953" i="2"/>
  <c r="D954" i="2"/>
  <c r="D955" i="2"/>
  <c r="D956" i="2"/>
  <c r="D957" i="2"/>
  <c r="D958" i="2"/>
  <c r="D959" i="2"/>
  <c r="D960" i="2"/>
  <c r="D961" i="2"/>
  <c r="D962" i="2"/>
  <c r="D963" i="2"/>
  <c r="D964" i="2"/>
  <c r="D965" i="2"/>
  <c r="D966" i="2"/>
  <c r="D967" i="2"/>
  <c r="D968" i="2"/>
  <c r="D969" i="2"/>
  <c r="D970" i="2"/>
  <c r="D971" i="2"/>
  <c r="D972" i="2"/>
  <c r="D973" i="2"/>
  <c r="D974" i="2"/>
  <c r="D975" i="2"/>
  <c r="D976" i="2"/>
  <c r="D977" i="2"/>
  <c r="D978" i="2"/>
  <c r="D979" i="2"/>
  <c r="D980" i="2"/>
  <c r="D981" i="2"/>
  <c r="D982" i="2"/>
  <c r="D983" i="2"/>
  <c r="D984" i="2"/>
  <c r="D985" i="2"/>
  <c r="D986" i="2"/>
  <c r="D987" i="2"/>
  <c r="D988" i="2"/>
  <c r="D989" i="2"/>
  <c r="D990" i="2"/>
  <c r="D991" i="2"/>
  <c r="D992" i="2"/>
  <c r="D993" i="2"/>
  <c r="D994" i="2"/>
  <c r="D995" i="2"/>
  <c r="D996" i="2"/>
  <c r="D997" i="2"/>
  <c r="D998" i="2"/>
  <c r="D999" i="2"/>
  <c r="D1000" i="2"/>
  <c r="D1001" i="2"/>
  <c r="D1002" i="2"/>
  <c r="D1003" i="2"/>
  <c r="D1004" i="2"/>
  <c r="D1005" i="2"/>
  <c r="D1006" i="2"/>
  <c r="D1007" i="2"/>
  <c r="D1008" i="2"/>
  <c r="D1009" i="2"/>
  <c r="D1010" i="2"/>
  <c r="D1011" i="2"/>
  <c r="D1012" i="2"/>
  <c r="D1013" i="2"/>
  <c r="D1014" i="2"/>
  <c r="D1015" i="2"/>
  <c r="D1016" i="2"/>
  <c r="D1017" i="2"/>
  <c r="D1018" i="2"/>
  <c r="D1019" i="2"/>
  <c r="D1020" i="2"/>
  <c r="D1021" i="2"/>
  <c r="D1022" i="2"/>
  <c r="D1023" i="2"/>
  <c r="D1024" i="2"/>
  <c r="D1025" i="2"/>
  <c r="D1026" i="2"/>
  <c r="D1027" i="2"/>
  <c r="D1028" i="2"/>
  <c r="D1029" i="2"/>
  <c r="D1030" i="2"/>
  <c r="D1031" i="2"/>
  <c r="D1032" i="2"/>
  <c r="D1033" i="2"/>
  <c r="D1034" i="2"/>
  <c r="D1035" i="2"/>
  <c r="D1036" i="2"/>
  <c r="D1037" i="2"/>
  <c r="D1038" i="2"/>
  <c r="D1039" i="2"/>
  <c r="D1040" i="2"/>
  <c r="D1041" i="2"/>
  <c r="D1042" i="2"/>
  <c r="D1043" i="2"/>
  <c r="D1044" i="2"/>
  <c r="D1045" i="2"/>
  <c r="D1046" i="2"/>
  <c r="D1047" i="2"/>
  <c r="D1048" i="2"/>
  <c r="D1049" i="2"/>
  <c r="D1050" i="2"/>
  <c r="D1051" i="2"/>
  <c r="D1052" i="2"/>
  <c r="D1053" i="2"/>
  <c r="D1054" i="2"/>
  <c r="D1055" i="2"/>
  <c r="D1056" i="2"/>
  <c r="D1057" i="2"/>
  <c r="D1058" i="2"/>
  <c r="D1059" i="2"/>
  <c r="D1060" i="2"/>
  <c r="D1061" i="2"/>
  <c r="D1062" i="2"/>
  <c r="D1063" i="2"/>
  <c r="D1064" i="2"/>
  <c r="D1065" i="2"/>
  <c r="D1066" i="2"/>
  <c r="D1067" i="2"/>
  <c r="D1068" i="2"/>
  <c r="D1069" i="2"/>
  <c r="D1070" i="2"/>
  <c r="D1071" i="2"/>
  <c r="D1072" i="2"/>
  <c r="D1073" i="2"/>
  <c r="D1074" i="2"/>
  <c r="D1075" i="2"/>
  <c r="D1076" i="2"/>
  <c r="D1077" i="2"/>
  <c r="D1078" i="2"/>
  <c r="D1079" i="2"/>
  <c r="D1080" i="2"/>
  <c r="D1081" i="2"/>
  <c r="D1082" i="2"/>
  <c r="D1083" i="2"/>
  <c r="D1084" i="2"/>
  <c r="D1085" i="2"/>
  <c r="D1086" i="2"/>
  <c r="D1087" i="2"/>
  <c r="D1088" i="2"/>
  <c r="D1089" i="2"/>
  <c r="D1090" i="2"/>
  <c r="D1091" i="2"/>
  <c r="D1092" i="2"/>
  <c r="D1093" i="2"/>
  <c r="D1094" i="2"/>
  <c r="D1095" i="2"/>
  <c r="D1096" i="2"/>
  <c r="D1097" i="2"/>
  <c r="D1098" i="2"/>
  <c r="D1099" i="2"/>
  <c r="D1100" i="2"/>
  <c r="D1101" i="2"/>
  <c r="D1102" i="2"/>
  <c r="D1103" i="2"/>
  <c r="D1104" i="2"/>
  <c r="D1105" i="2"/>
  <c r="D1106" i="2"/>
  <c r="D1107" i="2"/>
  <c r="D1108" i="2"/>
  <c r="D1109" i="2"/>
  <c r="D1110" i="2"/>
  <c r="D1111" i="2"/>
  <c r="D1112" i="2"/>
  <c r="D1113" i="2"/>
  <c r="D1114" i="2"/>
  <c r="D1115" i="2"/>
  <c r="D1116" i="2"/>
  <c r="D1117" i="2"/>
  <c r="D1118" i="2"/>
  <c r="D1119" i="2"/>
  <c r="D1120" i="2"/>
  <c r="D1121" i="2"/>
  <c r="D1122" i="2"/>
  <c r="D1123" i="2"/>
  <c r="D1124" i="2"/>
  <c r="D1125" i="2"/>
  <c r="D1126" i="2"/>
  <c r="D1127" i="2"/>
  <c r="D1128" i="2"/>
  <c r="D1129" i="2"/>
  <c r="D1130" i="2"/>
  <c r="D1131" i="2"/>
  <c r="D1132" i="2"/>
  <c r="D1133" i="2"/>
  <c r="D1134" i="2"/>
  <c r="D1135" i="2"/>
  <c r="D1136" i="2"/>
  <c r="D1137" i="2"/>
  <c r="D1138" i="2"/>
  <c r="D1139" i="2"/>
  <c r="D1140" i="2"/>
  <c r="D1141" i="2"/>
  <c r="D1142" i="2"/>
  <c r="D1143" i="2"/>
  <c r="D1144" i="2"/>
  <c r="D1145" i="2"/>
  <c r="D1146" i="2"/>
  <c r="D1147" i="2"/>
  <c r="D1148" i="2"/>
  <c r="D1149" i="2"/>
  <c r="D1150" i="2"/>
  <c r="D1151" i="2"/>
  <c r="D1152" i="2"/>
  <c r="D1153" i="2"/>
  <c r="D1154" i="2"/>
  <c r="D1155" i="2"/>
  <c r="D1156" i="2"/>
  <c r="D1157" i="2"/>
  <c r="D1158" i="2"/>
  <c r="D1159" i="2"/>
  <c r="D1160" i="2"/>
  <c r="D1161" i="2"/>
  <c r="D1162" i="2"/>
  <c r="D1163" i="2"/>
  <c r="D1164" i="2"/>
  <c r="D1165" i="2"/>
  <c r="D1166" i="2"/>
  <c r="D1167" i="2"/>
  <c r="D1168" i="2"/>
  <c r="D1169" i="2"/>
  <c r="D1170" i="2"/>
  <c r="D1171" i="2"/>
  <c r="D1172" i="2"/>
  <c r="D1173" i="2"/>
  <c r="D1174" i="2"/>
  <c r="D1175" i="2"/>
  <c r="D1176" i="2"/>
  <c r="D1177" i="2"/>
  <c r="D1178" i="2"/>
  <c r="D1179" i="2"/>
  <c r="D1180" i="2"/>
  <c r="D1181" i="2"/>
  <c r="D1182" i="2"/>
  <c r="D1183" i="2"/>
  <c r="D1184" i="2"/>
  <c r="D1185" i="2"/>
  <c r="D1186" i="2"/>
  <c r="D1187" i="2"/>
  <c r="D1188" i="2"/>
  <c r="D1189" i="2"/>
  <c r="D1190" i="2"/>
  <c r="D1191" i="2"/>
  <c r="D1192" i="2"/>
  <c r="D1193" i="2"/>
  <c r="D1194" i="2"/>
  <c r="D1195" i="2"/>
  <c r="D1196" i="2"/>
  <c r="D1197" i="2"/>
  <c r="D1198" i="2"/>
  <c r="D1199" i="2"/>
  <c r="D1200" i="2"/>
  <c r="D1201" i="2"/>
  <c r="D1202" i="2"/>
  <c r="D1203" i="2"/>
  <c r="D1204" i="2"/>
  <c r="D1205" i="2"/>
  <c r="D1206" i="2"/>
  <c r="D1207" i="2"/>
  <c r="D1208" i="2"/>
  <c r="D1209" i="2"/>
  <c r="D1210" i="2"/>
  <c r="D1211" i="2"/>
  <c r="D1212" i="2"/>
  <c r="D1213" i="2"/>
  <c r="D1214" i="2"/>
  <c r="D1215" i="2"/>
  <c r="D1216" i="2"/>
  <c r="D1217" i="2"/>
  <c r="D1218" i="2"/>
  <c r="D1219" i="2"/>
  <c r="D1220" i="2"/>
  <c r="D1221" i="2"/>
  <c r="D1222" i="2"/>
  <c r="D1223" i="2"/>
  <c r="D1224" i="2"/>
  <c r="D1225" i="2"/>
  <c r="D1226" i="2"/>
  <c r="D1227" i="2"/>
  <c r="D1228" i="2"/>
  <c r="D1229" i="2"/>
  <c r="D1230" i="2"/>
  <c r="D1231" i="2"/>
  <c r="D1232" i="2"/>
  <c r="D1233" i="2"/>
  <c r="D1234" i="2"/>
  <c r="D1235" i="2"/>
  <c r="D1236" i="2"/>
  <c r="D1237" i="2"/>
  <c r="D1238" i="2"/>
  <c r="D1239" i="2"/>
  <c r="D1240" i="2"/>
  <c r="D1241" i="2"/>
  <c r="D1242" i="2"/>
  <c r="D1243" i="2"/>
  <c r="D1244" i="2"/>
  <c r="D1245" i="2"/>
  <c r="D1246" i="2"/>
  <c r="D1247" i="2"/>
  <c r="D1248" i="2"/>
  <c r="D1249" i="2"/>
  <c r="D1250" i="2"/>
  <c r="D1251" i="2"/>
  <c r="D1252" i="2"/>
  <c r="D1253" i="2"/>
  <c r="D1254" i="2"/>
  <c r="D1255" i="2"/>
  <c r="D1256" i="2"/>
  <c r="D1257" i="2"/>
  <c r="D1258" i="2"/>
  <c r="D1259" i="2"/>
  <c r="D1260" i="2"/>
  <c r="D1261" i="2"/>
  <c r="D1262" i="2"/>
  <c r="D1263" i="2"/>
  <c r="D1264" i="2"/>
  <c r="D1265" i="2"/>
  <c r="D1266" i="2"/>
  <c r="D1267" i="2"/>
  <c r="D1268" i="2"/>
  <c r="D1269" i="2"/>
  <c r="D1270" i="2"/>
  <c r="D1271" i="2"/>
  <c r="D1272" i="2"/>
  <c r="D1273" i="2"/>
  <c r="D1274" i="2"/>
  <c r="D1275" i="2"/>
  <c r="D1276" i="2"/>
  <c r="D1277" i="2"/>
  <c r="D1278" i="2"/>
  <c r="D1279" i="2"/>
  <c r="D1280" i="2"/>
  <c r="D1281" i="2"/>
  <c r="D1282" i="2"/>
  <c r="D1283" i="2"/>
  <c r="D1284" i="2"/>
  <c r="D1285" i="2"/>
  <c r="D1286" i="2"/>
  <c r="D1287" i="2"/>
  <c r="D1288" i="2"/>
  <c r="D1289" i="2"/>
  <c r="D1290" i="2"/>
  <c r="D1291" i="2"/>
  <c r="D1292" i="2"/>
  <c r="D1293" i="2"/>
  <c r="D1294" i="2"/>
  <c r="D1295" i="2"/>
  <c r="D1296" i="2"/>
  <c r="D1297" i="2"/>
  <c r="D1298" i="2"/>
  <c r="D1299" i="2"/>
  <c r="D1300" i="2"/>
  <c r="D1301" i="2"/>
  <c r="D1302" i="2"/>
  <c r="D1303" i="2"/>
  <c r="D1304" i="2"/>
  <c r="D1305" i="2"/>
  <c r="D1306" i="2"/>
  <c r="D1307" i="2"/>
  <c r="D1308" i="2"/>
  <c r="D1309" i="2"/>
  <c r="D1310" i="2"/>
  <c r="D1311" i="2"/>
  <c r="D1312" i="2"/>
  <c r="D1313" i="2"/>
  <c r="D1314" i="2"/>
  <c r="D1315" i="2"/>
  <c r="D1316" i="2"/>
  <c r="D1317" i="2"/>
  <c r="D1318" i="2"/>
  <c r="D1319" i="2"/>
  <c r="D1320" i="2"/>
  <c r="D1321" i="2"/>
  <c r="D1322" i="2"/>
  <c r="D1323" i="2"/>
  <c r="D1324" i="2"/>
  <c r="D1325" i="2"/>
  <c r="D1326" i="2"/>
  <c r="D1327" i="2"/>
  <c r="D1328" i="2"/>
  <c r="D1329" i="2"/>
  <c r="D1330" i="2"/>
  <c r="D1331" i="2"/>
  <c r="D1332" i="2"/>
  <c r="D1333" i="2"/>
  <c r="D1334" i="2"/>
  <c r="D1335" i="2"/>
  <c r="D1336" i="2"/>
  <c r="D1337" i="2"/>
  <c r="D1338" i="2"/>
  <c r="D1339" i="2"/>
  <c r="D1340" i="2"/>
  <c r="D1341" i="2"/>
  <c r="D1342" i="2"/>
  <c r="D1343" i="2"/>
  <c r="D1344" i="2"/>
  <c r="D1345" i="2"/>
  <c r="D1346" i="2"/>
  <c r="D1347" i="2"/>
  <c r="D1348" i="2"/>
  <c r="D1349" i="2"/>
  <c r="D1350" i="2"/>
  <c r="D1351" i="2"/>
  <c r="D1352" i="2"/>
  <c r="D1353" i="2"/>
  <c r="D1354" i="2"/>
  <c r="D1355" i="2"/>
  <c r="D1356" i="2"/>
  <c r="D1357" i="2"/>
  <c r="D1358" i="2"/>
  <c r="D1359" i="2"/>
  <c r="D1360" i="2"/>
  <c r="D1361" i="2"/>
  <c r="D1362" i="2"/>
  <c r="D1363" i="2"/>
  <c r="D1364" i="2"/>
  <c r="D1365" i="2"/>
  <c r="D1366" i="2"/>
  <c r="D1367" i="2"/>
  <c r="D1368" i="2"/>
  <c r="D1369" i="2"/>
  <c r="D1370" i="2"/>
  <c r="D1371" i="2"/>
  <c r="D1372" i="2"/>
  <c r="D1373" i="2"/>
  <c r="D1374" i="2"/>
  <c r="D1375" i="2"/>
  <c r="D1376" i="2"/>
  <c r="D1377" i="2"/>
  <c r="D1378" i="2"/>
  <c r="D1379" i="2"/>
  <c r="D1380" i="2"/>
  <c r="D1381" i="2"/>
  <c r="D1382" i="2"/>
  <c r="D1383" i="2"/>
  <c r="D1384" i="2"/>
  <c r="D1385" i="2"/>
  <c r="D1386" i="2"/>
  <c r="D1387" i="2"/>
  <c r="D1388" i="2"/>
  <c r="D1389" i="2"/>
  <c r="D1390" i="2"/>
  <c r="D1391" i="2"/>
  <c r="D1392" i="2"/>
  <c r="D1393" i="2"/>
  <c r="D1394" i="2"/>
  <c r="D1395" i="2"/>
  <c r="D1396" i="2"/>
  <c r="D1397" i="2"/>
  <c r="D1398" i="2"/>
  <c r="D1399" i="2"/>
  <c r="D1400" i="2"/>
  <c r="D1401" i="2"/>
  <c r="D1402" i="2"/>
  <c r="D1403" i="2"/>
  <c r="D1404" i="2"/>
  <c r="D1405" i="2"/>
  <c r="D1406" i="2"/>
  <c r="D1407" i="2"/>
  <c r="D1408" i="2"/>
  <c r="D1409" i="2"/>
  <c r="D1410" i="2"/>
  <c r="D1411" i="2"/>
  <c r="D1412" i="2"/>
  <c r="D1413" i="2"/>
  <c r="D1414" i="2"/>
  <c r="D1415" i="2"/>
  <c r="D1416" i="2"/>
  <c r="D1417" i="2"/>
  <c r="D1418" i="2"/>
  <c r="D1419" i="2"/>
  <c r="D1420" i="2"/>
  <c r="D1421" i="2"/>
  <c r="D1422" i="2"/>
  <c r="D1423" i="2"/>
  <c r="D1424" i="2"/>
  <c r="D1425" i="2"/>
  <c r="D1426" i="2"/>
  <c r="D1427" i="2"/>
  <c r="D1428" i="2"/>
  <c r="D1429" i="2"/>
  <c r="D1430" i="2"/>
  <c r="D1431" i="2"/>
  <c r="D1432" i="2"/>
  <c r="D1433" i="2"/>
  <c r="D1434" i="2"/>
  <c r="D1435" i="2"/>
  <c r="D1436" i="2"/>
  <c r="D1437" i="2"/>
  <c r="D1438" i="2"/>
  <c r="D1439" i="2"/>
  <c r="D1440" i="2"/>
  <c r="D1441" i="2"/>
  <c r="D1442" i="2"/>
  <c r="D1443" i="2"/>
  <c r="D1444" i="2"/>
  <c r="D1445" i="2"/>
  <c r="D1446" i="2"/>
  <c r="D1447" i="2"/>
  <c r="D1448" i="2"/>
  <c r="D1449" i="2"/>
  <c r="D1450" i="2"/>
  <c r="D1451" i="2"/>
  <c r="D1452" i="2"/>
  <c r="D1453" i="2"/>
  <c r="D1454" i="2"/>
  <c r="D1455" i="2"/>
  <c r="D1456" i="2"/>
  <c r="D1457" i="2"/>
  <c r="D1458" i="2"/>
  <c r="D1459" i="2"/>
  <c r="D1460" i="2"/>
  <c r="D1461" i="2"/>
  <c r="D1462" i="2"/>
  <c r="D1463" i="2"/>
  <c r="D1464" i="2"/>
  <c r="D1465" i="2"/>
  <c r="D1466" i="2"/>
  <c r="D1467" i="2"/>
  <c r="D1468" i="2"/>
  <c r="D1469" i="2"/>
  <c r="D1470" i="2"/>
  <c r="D1471" i="2"/>
  <c r="D1472" i="2"/>
  <c r="D1473" i="2"/>
  <c r="D1474" i="2"/>
  <c r="D1475" i="2"/>
  <c r="D1476" i="2"/>
  <c r="D1477" i="2"/>
  <c r="D1478" i="2"/>
  <c r="D1479" i="2"/>
  <c r="D1480" i="2"/>
  <c r="D1481" i="2"/>
  <c r="D1482" i="2"/>
  <c r="D1483" i="2"/>
  <c r="D1484" i="2"/>
  <c r="D1485" i="2"/>
  <c r="D1486" i="2"/>
  <c r="D1487" i="2"/>
  <c r="D1488" i="2"/>
  <c r="D1489" i="2"/>
  <c r="D1490" i="2"/>
  <c r="D1491" i="2"/>
  <c r="D1492" i="2"/>
  <c r="D1493" i="2"/>
  <c r="D1494" i="2"/>
  <c r="D1495" i="2"/>
  <c r="D1496" i="2"/>
  <c r="D1497" i="2"/>
  <c r="D1498" i="2"/>
  <c r="D1499" i="2"/>
  <c r="D1500" i="2"/>
  <c r="D1501" i="2"/>
  <c r="D1502" i="2"/>
  <c r="D1503" i="2"/>
  <c r="D1504" i="2"/>
  <c r="D1505" i="2"/>
  <c r="D1506" i="2"/>
  <c r="D1507" i="2"/>
  <c r="D1508" i="2"/>
  <c r="D1509" i="2"/>
  <c r="D1510" i="2"/>
  <c r="D1511" i="2"/>
  <c r="D1512" i="2"/>
  <c r="D1513" i="2"/>
  <c r="D1514" i="2"/>
  <c r="D1515" i="2"/>
  <c r="D1516" i="2"/>
  <c r="D1517" i="2"/>
  <c r="D1518" i="2"/>
  <c r="D1519" i="2"/>
  <c r="D1520" i="2"/>
  <c r="D1521" i="2"/>
  <c r="D1522" i="2"/>
  <c r="D1523" i="2"/>
  <c r="D1524" i="2"/>
  <c r="D1525" i="2"/>
  <c r="D1526" i="2"/>
  <c r="D1527" i="2"/>
  <c r="D1528" i="2"/>
  <c r="D1529" i="2"/>
  <c r="D1530" i="2"/>
  <c r="D1531" i="2"/>
  <c r="D1532" i="2"/>
  <c r="D1533" i="2"/>
  <c r="D1534" i="2"/>
  <c r="D1535" i="2"/>
  <c r="D1536" i="2"/>
  <c r="D1537" i="2"/>
  <c r="D1538" i="2"/>
  <c r="D1539" i="2"/>
  <c r="D1540" i="2"/>
  <c r="D1541" i="2"/>
  <c r="D1542" i="2"/>
  <c r="D1543" i="2"/>
  <c r="D1544" i="2"/>
  <c r="D1545" i="2"/>
  <c r="D1546" i="2"/>
  <c r="D1547" i="2"/>
  <c r="D1548" i="2"/>
  <c r="D1549" i="2"/>
  <c r="D1550" i="2"/>
  <c r="D1551" i="2"/>
  <c r="D1552" i="2"/>
  <c r="D1553" i="2"/>
  <c r="D1554" i="2"/>
  <c r="D1555" i="2"/>
  <c r="D1556" i="2"/>
  <c r="D1557" i="2"/>
  <c r="D1558" i="2"/>
  <c r="D1559" i="2"/>
  <c r="D1560" i="2"/>
  <c r="D1561" i="2"/>
  <c r="D1562" i="2"/>
  <c r="D1563" i="2"/>
  <c r="D1564" i="2"/>
  <c r="D1565" i="2"/>
  <c r="D1566" i="2"/>
  <c r="D1567" i="2"/>
  <c r="D1568" i="2"/>
  <c r="D1569" i="2"/>
  <c r="D1570" i="2"/>
  <c r="D1571" i="2"/>
  <c r="D1572" i="2"/>
  <c r="D1573" i="2"/>
  <c r="D1574" i="2"/>
  <c r="D1575" i="2"/>
  <c r="D1576" i="2"/>
  <c r="D1577" i="2"/>
  <c r="D1578" i="2"/>
  <c r="D1579" i="2"/>
  <c r="D1580" i="2"/>
  <c r="D1581" i="2"/>
  <c r="D1582" i="2"/>
  <c r="D1583" i="2"/>
  <c r="D1584" i="2"/>
  <c r="D1585" i="2"/>
  <c r="D1586" i="2"/>
  <c r="D1587" i="2"/>
  <c r="D1588" i="2"/>
  <c r="D1589" i="2"/>
  <c r="D1590" i="2"/>
  <c r="D1591" i="2"/>
  <c r="D1592" i="2"/>
  <c r="D1593" i="2"/>
  <c r="D1594" i="2"/>
  <c r="D1595" i="2"/>
  <c r="D1596" i="2"/>
  <c r="D1597" i="2"/>
  <c r="D1598" i="2"/>
  <c r="D1599" i="2"/>
  <c r="D1600" i="2"/>
  <c r="D1601" i="2"/>
  <c r="D1602" i="2"/>
  <c r="D1603" i="2"/>
  <c r="D1604" i="2"/>
  <c r="D1605" i="2"/>
  <c r="D1606" i="2"/>
  <c r="D1607" i="2"/>
  <c r="D1608" i="2"/>
  <c r="D1609" i="2"/>
  <c r="D1610" i="2"/>
  <c r="D1611" i="2"/>
  <c r="D1612" i="2"/>
  <c r="D1613" i="2"/>
  <c r="D1614" i="2"/>
  <c r="D1615" i="2"/>
  <c r="D1616" i="2"/>
  <c r="D1617" i="2"/>
  <c r="D1618" i="2"/>
  <c r="D1619" i="2"/>
  <c r="D1620" i="2"/>
  <c r="D1621" i="2"/>
  <c r="D1622" i="2"/>
  <c r="D1623" i="2"/>
  <c r="D1624" i="2"/>
  <c r="D1625" i="2"/>
  <c r="D1626" i="2"/>
  <c r="D1627" i="2"/>
  <c r="D1628" i="2"/>
  <c r="D1629" i="2"/>
  <c r="D1630" i="2"/>
  <c r="D1631" i="2"/>
  <c r="D1632" i="2"/>
  <c r="D1633" i="2"/>
  <c r="D1634" i="2"/>
  <c r="D1635" i="2"/>
  <c r="D1636" i="2"/>
  <c r="D1637" i="2"/>
  <c r="D1638" i="2"/>
  <c r="D1639" i="2"/>
  <c r="D1640" i="2"/>
  <c r="D1641" i="2"/>
  <c r="D1642" i="2"/>
  <c r="D1643" i="2"/>
  <c r="D1644" i="2"/>
  <c r="D1645" i="2"/>
  <c r="D1646" i="2"/>
  <c r="D1647" i="2"/>
  <c r="D1648" i="2"/>
  <c r="D1649" i="2"/>
  <c r="D1650" i="2"/>
  <c r="D1651" i="2"/>
  <c r="D1652" i="2"/>
  <c r="D1653" i="2"/>
  <c r="D1654" i="2"/>
  <c r="D1655" i="2"/>
  <c r="D1656" i="2"/>
  <c r="D1657" i="2"/>
  <c r="D1658" i="2"/>
  <c r="D1659" i="2"/>
  <c r="D1660" i="2"/>
  <c r="D1661" i="2"/>
  <c r="D1662" i="2"/>
  <c r="D1663" i="2"/>
  <c r="D1664" i="2"/>
  <c r="D1665" i="2"/>
  <c r="D1666" i="2"/>
  <c r="D1667" i="2"/>
  <c r="D1668" i="2"/>
  <c r="D1669" i="2"/>
  <c r="D1670" i="2"/>
  <c r="D1671" i="2"/>
  <c r="D1672" i="2"/>
  <c r="D1673" i="2"/>
  <c r="D1674" i="2"/>
  <c r="D1675" i="2"/>
  <c r="D1676" i="2"/>
  <c r="D1677" i="2"/>
  <c r="D1678" i="2"/>
  <c r="D1679" i="2"/>
  <c r="D1680" i="2"/>
  <c r="D1681" i="2"/>
  <c r="D1682" i="2"/>
  <c r="D1683" i="2"/>
  <c r="D1684" i="2"/>
  <c r="D1685" i="2"/>
  <c r="D1686" i="2"/>
  <c r="D1687" i="2"/>
  <c r="D1688" i="2"/>
  <c r="D1689" i="2"/>
  <c r="D1690" i="2"/>
  <c r="D1691" i="2"/>
  <c r="D1692" i="2"/>
  <c r="D1693" i="2"/>
  <c r="D1694" i="2"/>
  <c r="D1695" i="2"/>
  <c r="D1696" i="2"/>
  <c r="D1697" i="2"/>
  <c r="D1698" i="2"/>
  <c r="D1699" i="2"/>
  <c r="D1700" i="2"/>
  <c r="D1701" i="2"/>
  <c r="D1702" i="2"/>
  <c r="D1703" i="2"/>
  <c r="D1704" i="2"/>
  <c r="D1705" i="2"/>
  <c r="D1706" i="2"/>
  <c r="D1707" i="2"/>
  <c r="D1708" i="2"/>
  <c r="D1709" i="2"/>
  <c r="D1710" i="2"/>
  <c r="D1711" i="2"/>
  <c r="D1712" i="2"/>
  <c r="D1713" i="2"/>
  <c r="D1714" i="2"/>
  <c r="D1715" i="2"/>
  <c r="D1716" i="2"/>
  <c r="D1717" i="2"/>
  <c r="D1718" i="2"/>
  <c r="D1719" i="2"/>
  <c r="D1720" i="2"/>
  <c r="D1721" i="2"/>
  <c r="D1722" i="2"/>
  <c r="D1723" i="2"/>
  <c r="D1724" i="2"/>
  <c r="D1725" i="2"/>
  <c r="D1726" i="2"/>
  <c r="D1727" i="2"/>
  <c r="D1728" i="2"/>
  <c r="D1729" i="2"/>
  <c r="D1730" i="2"/>
  <c r="D1731" i="2"/>
  <c r="D1732" i="2"/>
  <c r="D1733" i="2"/>
  <c r="D1734" i="2"/>
  <c r="D1735" i="2"/>
  <c r="D1736" i="2"/>
  <c r="D1737" i="2"/>
  <c r="D1738" i="2"/>
  <c r="D1739" i="2"/>
  <c r="D1740" i="2"/>
  <c r="D1741" i="2"/>
  <c r="D1742" i="2"/>
  <c r="D1743" i="2"/>
  <c r="D1744" i="2"/>
  <c r="D1745" i="2"/>
  <c r="D1746" i="2"/>
  <c r="D1747" i="2"/>
  <c r="D1748" i="2"/>
  <c r="D1749" i="2"/>
  <c r="D1750" i="2"/>
  <c r="D1751" i="2"/>
  <c r="D1752" i="2"/>
  <c r="D1753" i="2"/>
  <c r="D1754" i="2"/>
  <c r="D1755" i="2"/>
  <c r="D1756" i="2"/>
  <c r="D1757" i="2"/>
  <c r="D1758" i="2"/>
  <c r="D1759" i="2"/>
  <c r="D1760" i="2"/>
  <c r="D1761" i="2"/>
  <c r="D1762" i="2"/>
  <c r="D1763" i="2"/>
  <c r="D1764" i="2"/>
  <c r="D1765" i="2"/>
  <c r="D1766" i="2"/>
  <c r="D1767" i="2"/>
  <c r="D1768" i="2"/>
  <c r="D1769" i="2"/>
  <c r="D1770" i="2"/>
  <c r="D1771" i="2"/>
  <c r="D1772" i="2"/>
  <c r="D1773" i="2"/>
  <c r="D1774" i="2"/>
  <c r="D1775" i="2"/>
  <c r="D1776" i="2"/>
  <c r="D1777" i="2"/>
  <c r="D1778" i="2"/>
  <c r="D1779" i="2"/>
  <c r="D1780" i="2"/>
  <c r="D1781" i="2"/>
  <c r="D1782" i="2"/>
  <c r="D1783" i="2"/>
  <c r="D1784" i="2"/>
  <c r="D1785" i="2"/>
  <c r="D1786" i="2"/>
  <c r="D1787" i="2"/>
  <c r="D1788" i="2"/>
  <c r="D1789" i="2"/>
  <c r="D1790" i="2"/>
  <c r="D1791" i="2"/>
  <c r="D1792" i="2"/>
  <c r="D1793" i="2"/>
  <c r="D1794" i="2"/>
  <c r="D1795" i="2"/>
  <c r="D1796" i="2"/>
  <c r="D1797" i="2"/>
  <c r="D1798" i="2"/>
  <c r="D1799" i="2"/>
  <c r="D1800" i="2"/>
  <c r="D1801" i="2"/>
  <c r="D1802" i="2"/>
  <c r="D1803" i="2"/>
  <c r="D1804" i="2"/>
  <c r="D1805" i="2"/>
  <c r="D1806" i="2"/>
  <c r="D1807" i="2"/>
  <c r="D1808" i="2"/>
  <c r="D1809" i="2"/>
  <c r="D1810" i="2"/>
  <c r="D1811" i="2"/>
  <c r="D1812" i="2"/>
  <c r="D1813" i="2"/>
  <c r="D1814" i="2"/>
  <c r="D1815" i="2"/>
  <c r="D1816" i="2"/>
  <c r="D1817" i="2"/>
  <c r="D1818" i="2"/>
  <c r="D1819" i="2"/>
  <c r="D1820" i="2"/>
  <c r="D1821" i="2"/>
  <c r="D1822" i="2"/>
  <c r="D1823" i="2"/>
  <c r="D1824" i="2"/>
  <c r="D1825" i="2"/>
  <c r="D1826" i="2"/>
  <c r="D1827" i="2"/>
  <c r="D1828" i="2"/>
  <c r="D1829" i="2"/>
  <c r="D1830" i="2"/>
  <c r="D1831" i="2"/>
  <c r="D1832" i="2"/>
  <c r="D1833" i="2"/>
  <c r="D1834" i="2"/>
  <c r="D1835" i="2"/>
  <c r="D1836" i="2"/>
  <c r="D1837" i="2"/>
  <c r="D1838" i="2"/>
  <c r="D1839" i="2"/>
  <c r="D1840" i="2"/>
  <c r="D1841" i="2"/>
  <c r="D1842" i="2"/>
  <c r="D1843" i="2"/>
  <c r="D1844" i="2"/>
  <c r="D1845" i="2"/>
  <c r="D1846" i="2"/>
  <c r="D1847" i="2"/>
  <c r="D1848" i="2"/>
  <c r="D1849" i="2"/>
  <c r="D1850" i="2"/>
  <c r="D1851" i="2"/>
  <c r="D1852" i="2"/>
  <c r="D1853" i="2"/>
  <c r="D1854" i="2"/>
  <c r="D1855" i="2"/>
  <c r="D1856" i="2"/>
  <c r="D1857" i="2"/>
  <c r="D1858" i="2"/>
  <c r="D1859" i="2"/>
  <c r="D1860" i="2"/>
  <c r="D1861" i="2"/>
  <c r="D1862" i="2"/>
  <c r="D1863" i="2"/>
  <c r="D1864" i="2"/>
  <c r="D1865" i="2"/>
  <c r="D1866" i="2"/>
  <c r="D1867" i="2"/>
  <c r="D1868" i="2"/>
  <c r="D1869" i="2"/>
  <c r="D1870" i="2"/>
  <c r="D1871" i="2"/>
  <c r="D1872" i="2"/>
  <c r="D1873" i="2"/>
  <c r="D1874" i="2"/>
  <c r="D1875" i="2"/>
  <c r="D1876" i="2"/>
  <c r="D1877" i="2"/>
  <c r="D1878" i="2"/>
  <c r="D1879" i="2"/>
  <c r="D1880" i="2"/>
  <c r="D1881" i="2"/>
  <c r="D1882" i="2"/>
  <c r="D1883" i="2"/>
  <c r="D1884" i="2"/>
  <c r="D1885" i="2"/>
  <c r="D1886" i="2"/>
  <c r="D1887" i="2"/>
  <c r="D1888" i="2"/>
  <c r="D1889" i="2"/>
  <c r="D1890" i="2"/>
  <c r="D1891" i="2"/>
  <c r="D1892" i="2"/>
  <c r="D1893" i="2"/>
  <c r="D1894" i="2"/>
  <c r="D1895" i="2"/>
  <c r="D1896" i="2"/>
  <c r="D1897" i="2"/>
  <c r="D1898" i="2"/>
  <c r="D1899" i="2"/>
  <c r="D1900" i="2"/>
  <c r="D1901" i="2"/>
  <c r="D1902" i="2"/>
  <c r="D1903" i="2"/>
  <c r="D1904" i="2"/>
  <c r="D1905" i="2"/>
  <c r="D1906" i="2"/>
  <c r="D1907" i="2"/>
  <c r="D1908" i="2"/>
  <c r="D1909" i="2"/>
  <c r="D1910" i="2"/>
  <c r="D1911" i="2"/>
  <c r="D1912" i="2"/>
  <c r="D1913" i="2"/>
  <c r="D1914" i="2"/>
  <c r="D1915" i="2"/>
  <c r="D1916" i="2"/>
  <c r="D1917" i="2"/>
  <c r="D1918" i="2"/>
  <c r="D1919" i="2"/>
  <c r="D1920" i="2"/>
  <c r="D1921" i="2"/>
  <c r="D1922" i="2"/>
  <c r="D1923" i="2"/>
  <c r="D1924" i="2"/>
  <c r="D1925" i="2"/>
  <c r="D1926" i="2"/>
  <c r="D1927" i="2"/>
  <c r="D1928" i="2"/>
  <c r="D1929" i="2"/>
  <c r="D1930" i="2"/>
  <c r="D1931" i="2"/>
  <c r="D1932" i="2"/>
  <c r="D1933" i="2"/>
  <c r="D1934" i="2"/>
  <c r="D1935" i="2"/>
  <c r="D1936" i="2"/>
  <c r="D1937" i="2"/>
  <c r="D1938" i="2"/>
  <c r="D1939" i="2"/>
  <c r="D1940" i="2"/>
  <c r="D1941" i="2"/>
  <c r="D1942" i="2"/>
  <c r="D1943" i="2"/>
  <c r="D1944" i="2"/>
  <c r="D1945" i="2"/>
  <c r="D1946" i="2"/>
  <c r="D1947" i="2"/>
  <c r="D1948" i="2"/>
  <c r="D1949" i="2"/>
  <c r="D1950" i="2"/>
  <c r="D1951" i="2"/>
  <c r="D1952" i="2"/>
  <c r="D1953" i="2"/>
  <c r="D1954" i="2"/>
  <c r="D1955" i="2"/>
  <c r="D1956" i="2"/>
  <c r="D1957" i="2"/>
  <c r="D1958" i="2"/>
  <c r="D1959" i="2"/>
  <c r="D1960" i="2"/>
  <c r="D1961" i="2"/>
  <c r="D1962" i="2"/>
  <c r="D1963" i="2"/>
  <c r="D1964" i="2"/>
  <c r="D1965" i="2"/>
  <c r="D1966" i="2"/>
  <c r="D1967" i="2"/>
  <c r="D1968" i="2"/>
  <c r="D1969" i="2"/>
  <c r="D1970" i="2"/>
  <c r="D1971" i="2"/>
  <c r="D1972" i="2"/>
  <c r="D1973" i="2"/>
  <c r="D1974" i="2"/>
  <c r="D1975" i="2"/>
  <c r="D1976" i="2"/>
  <c r="D1977" i="2"/>
  <c r="D1978" i="2"/>
  <c r="D1979" i="2"/>
  <c r="D1980" i="2"/>
  <c r="D1981" i="2"/>
  <c r="D1982" i="2"/>
  <c r="D1983" i="2"/>
  <c r="D1984" i="2"/>
  <c r="D1985" i="2"/>
  <c r="D1986" i="2"/>
  <c r="D1987" i="2"/>
  <c r="D1988" i="2"/>
  <c r="D1989" i="2"/>
  <c r="D1990" i="2"/>
  <c r="D1991" i="2"/>
  <c r="D1992" i="2"/>
  <c r="D1993" i="2"/>
  <c r="D1994" i="2"/>
  <c r="D1995" i="2"/>
  <c r="D1996" i="2"/>
  <c r="D1997" i="2"/>
  <c r="D1998" i="2"/>
  <c r="D1999" i="2"/>
  <c r="D2000" i="2"/>
  <c r="D2001" i="2"/>
  <c r="D2002" i="2"/>
  <c r="D2003" i="2"/>
  <c r="D2004" i="2"/>
  <c r="D2005" i="2"/>
  <c r="D2006" i="2"/>
  <c r="D2007" i="2"/>
  <c r="D2008" i="2"/>
  <c r="D2009" i="2"/>
  <c r="D2010" i="2"/>
  <c r="D2011" i="2"/>
  <c r="D2012" i="2"/>
  <c r="D2013" i="2"/>
  <c r="D2014" i="2"/>
  <c r="D2015" i="2"/>
  <c r="D2016" i="2"/>
  <c r="D2017" i="2"/>
  <c r="D2018" i="2"/>
  <c r="D2019" i="2"/>
  <c r="D2020" i="2"/>
  <c r="D2021" i="2"/>
  <c r="D2022" i="2"/>
  <c r="D2023" i="2"/>
  <c r="D2024" i="2"/>
  <c r="D2025" i="2"/>
  <c r="D2026" i="2"/>
  <c r="D2027" i="2"/>
  <c r="D2028" i="2"/>
  <c r="D2029" i="2"/>
  <c r="D2030" i="2"/>
  <c r="D2031" i="2"/>
  <c r="D2032" i="2"/>
  <c r="D2033" i="2"/>
  <c r="D2034" i="2"/>
  <c r="D2035" i="2"/>
  <c r="D2036" i="2"/>
  <c r="D2037" i="2"/>
  <c r="D2038" i="2"/>
  <c r="D2039" i="2"/>
  <c r="D2040" i="2"/>
  <c r="D2041" i="2"/>
  <c r="D2042" i="2"/>
  <c r="D2043" i="2"/>
  <c r="D2044" i="2"/>
  <c r="D2045" i="2"/>
  <c r="D2046" i="2"/>
  <c r="D2047" i="2"/>
  <c r="D2048" i="2"/>
  <c r="D2049" i="2"/>
  <c r="D2050" i="2"/>
  <c r="D2051" i="2"/>
  <c r="D2052" i="2"/>
  <c r="D2053" i="2"/>
  <c r="D2054" i="2"/>
  <c r="D2055" i="2"/>
  <c r="D2056" i="2"/>
  <c r="D2057" i="2"/>
  <c r="D2058" i="2"/>
  <c r="D2059" i="2"/>
  <c r="D2060" i="2"/>
  <c r="D2061" i="2"/>
  <c r="D2062" i="2"/>
  <c r="D2063" i="2"/>
  <c r="D2064" i="2"/>
  <c r="D2065" i="2"/>
  <c r="D2066" i="2"/>
  <c r="D2067" i="2"/>
  <c r="D2068" i="2"/>
  <c r="D2069" i="2"/>
  <c r="D2070" i="2"/>
  <c r="D2071" i="2"/>
  <c r="D2072" i="2"/>
  <c r="D2073" i="2"/>
  <c r="D2074" i="2"/>
  <c r="D2075" i="2"/>
  <c r="D2076" i="2"/>
  <c r="D2077" i="2"/>
  <c r="D2078" i="2"/>
  <c r="D2079" i="2"/>
  <c r="D2080" i="2"/>
  <c r="D2081" i="2"/>
  <c r="D2082" i="2"/>
  <c r="D2083" i="2"/>
  <c r="D2084" i="2"/>
  <c r="D2085" i="2"/>
  <c r="D2086" i="2"/>
  <c r="D2087" i="2"/>
  <c r="D2088" i="2"/>
  <c r="D2089" i="2"/>
  <c r="D2090" i="2"/>
  <c r="D2091" i="2"/>
  <c r="D2092" i="2"/>
  <c r="D2093" i="2"/>
  <c r="D2094" i="2"/>
  <c r="D2095" i="2"/>
  <c r="D2096" i="2"/>
  <c r="D2097" i="2"/>
  <c r="D2098" i="2"/>
  <c r="D2099" i="2"/>
  <c r="D2100" i="2"/>
  <c r="D2101" i="2"/>
  <c r="D2102" i="2"/>
  <c r="D2103" i="2"/>
  <c r="D2104" i="2"/>
  <c r="D2105" i="2"/>
  <c r="D2106" i="2"/>
  <c r="D2107" i="2"/>
  <c r="D2108" i="2"/>
  <c r="D2109" i="2"/>
  <c r="D2110" i="2"/>
  <c r="D2111" i="2"/>
  <c r="D2112" i="2"/>
  <c r="D2113" i="2"/>
  <c r="D2114" i="2"/>
  <c r="D2115" i="2"/>
  <c r="D2116" i="2"/>
  <c r="D2117" i="2"/>
  <c r="D2118" i="2"/>
  <c r="D2119" i="2"/>
  <c r="D2120" i="2"/>
  <c r="D2121" i="2"/>
  <c r="D2122" i="2"/>
  <c r="D2123" i="2"/>
  <c r="D2124" i="2"/>
  <c r="D2125" i="2"/>
  <c r="D2126" i="2"/>
  <c r="D2127" i="2"/>
  <c r="D2128" i="2"/>
  <c r="D2129" i="2"/>
  <c r="D2130" i="2"/>
  <c r="D2131" i="2"/>
  <c r="D2132" i="2"/>
  <c r="D2133" i="2"/>
  <c r="D2134" i="2"/>
  <c r="D2135" i="2"/>
  <c r="D2136" i="2"/>
  <c r="D2137" i="2"/>
  <c r="D2138" i="2"/>
  <c r="D2139" i="2"/>
  <c r="D2140" i="2"/>
  <c r="D2141" i="2"/>
  <c r="D2142" i="2"/>
  <c r="D2143" i="2"/>
  <c r="D2144" i="2"/>
  <c r="D2145" i="2"/>
  <c r="D2146" i="2"/>
  <c r="D2147" i="2"/>
  <c r="D2148" i="2"/>
  <c r="D2149" i="2"/>
  <c r="D2150" i="2"/>
  <c r="D2151" i="2"/>
  <c r="D2152" i="2"/>
  <c r="D2153" i="2"/>
  <c r="D2154" i="2"/>
  <c r="D2155" i="2"/>
  <c r="D2156" i="2"/>
  <c r="D2157" i="2"/>
  <c r="D2158" i="2"/>
  <c r="D2159" i="2"/>
  <c r="D2160" i="2"/>
  <c r="D2161" i="2"/>
  <c r="D2162" i="2"/>
  <c r="D2163" i="2"/>
  <c r="D2164" i="2"/>
  <c r="D2165" i="2"/>
  <c r="D2166" i="2"/>
  <c r="D2167" i="2"/>
  <c r="D2168" i="2"/>
  <c r="D2169" i="2"/>
  <c r="D2170" i="2"/>
  <c r="D2171" i="2"/>
  <c r="D2172" i="2"/>
  <c r="D2173" i="2"/>
  <c r="D2174" i="2"/>
  <c r="D2175" i="2"/>
  <c r="D2176" i="2"/>
  <c r="D2177" i="2"/>
  <c r="D2178" i="2"/>
  <c r="D2179" i="2"/>
  <c r="D2180" i="2"/>
  <c r="D2181" i="2"/>
  <c r="D2182" i="2"/>
  <c r="D2183" i="2"/>
  <c r="D2184" i="2"/>
  <c r="D2185" i="2"/>
  <c r="D2186" i="2"/>
  <c r="D2187" i="2"/>
  <c r="D2188" i="2"/>
  <c r="D2189" i="2"/>
  <c r="D2190" i="2"/>
  <c r="D2191" i="2"/>
  <c r="D2192" i="2"/>
  <c r="D2193" i="2"/>
  <c r="D2194" i="2"/>
  <c r="D2195" i="2"/>
  <c r="D2196" i="2"/>
  <c r="D2197" i="2"/>
  <c r="D2198" i="2"/>
  <c r="D2199" i="2"/>
  <c r="D2200" i="2"/>
  <c r="D2201" i="2"/>
  <c r="D2202" i="2"/>
  <c r="D2203" i="2"/>
  <c r="D2204" i="2"/>
  <c r="D2205" i="2"/>
  <c r="D2206" i="2"/>
  <c r="D2207" i="2"/>
  <c r="D2208" i="2"/>
  <c r="D2209" i="2"/>
  <c r="D2210" i="2"/>
  <c r="D2211" i="2"/>
  <c r="D2212" i="2"/>
  <c r="D2213" i="2"/>
  <c r="D2214" i="2"/>
  <c r="D2215" i="2"/>
  <c r="D2216" i="2"/>
  <c r="D2217" i="2"/>
  <c r="D2218" i="2"/>
  <c r="D2219" i="2"/>
  <c r="D2220" i="2"/>
  <c r="D2221" i="2"/>
  <c r="D2222" i="2"/>
  <c r="D2223" i="2"/>
  <c r="D2224" i="2"/>
  <c r="D2225" i="2"/>
  <c r="D2226" i="2"/>
  <c r="D2227" i="2"/>
  <c r="D2228" i="2"/>
  <c r="D2229" i="2"/>
  <c r="D2230" i="2"/>
  <c r="D2231" i="2"/>
  <c r="D2232" i="2"/>
  <c r="D2233" i="2"/>
  <c r="D2234" i="2"/>
  <c r="D2235" i="2"/>
  <c r="D2236" i="2"/>
  <c r="D2237" i="2"/>
  <c r="D2238" i="2"/>
  <c r="D2239" i="2"/>
  <c r="D2240" i="2"/>
  <c r="D2241" i="2"/>
  <c r="D2242" i="2"/>
  <c r="D2243" i="2"/>
  <c r="D2244" i="2"/>
  <c r="D2245" i="2"/>
  <c r="D2246" i="2"/>
  <c r="D2247" i="2"/>
  <c r="D2248" i="2"/>
  <c r="D2249" i="2"/>
  <c r="D2250" i="2"/>
  <c r="D2251" i="2"/>
  <c r="D2252" i="2"/>
  <c r="D2253" i="2"/>
  <c r="D2254" i="2"/>
  <c r="D2255" i="2"/>
  <c r="D2256" i="2"/>
  <c r="D2257" i="2"/>
  <c r="D2258" i="2"/>
  <c r="D2259" i="2"/>
  <c r="D2260" i="2"/>
  <c r="D2261" i="2"/>
  <c r="D2262" i="2"/>
  <c r="D2263" i="2"/>
  <c r="D2264" i="2"/>
  <c r="D2265" i="2"/>
  <c r="D2266" i="2"/>
  <c r="D2267" i="2"/>
  <c r="D2268" i="2"/>
  <c r="D2269" i="2"/>
  <c r="D2270" i="2"/>
  <c r="D2271" i="2"/>
  <c r="D2272" i="2"/>
  <c r="D2273" i="2"/>
  <c r="D2274" i="2"/>
  <c r="D2275" i="2"/>
  <c r="D2276" i="2"/>
  <c r="D2277" i="2"/>
  <c r="D2278" i="2"/>
  <c r="D2279" i="2"/>
  <c r="D2280" i="2"/>
  <c r="D2281" i="2"/>
  <c r="D2282" i="2"/>
  <c r="D2283" i="2"/>
  <c r="D2284" i="2"/>
  <c r="D2285" i="2"/>
  <c r="D2286" i="2"/>
  <c r="D2287" i="2"/>
  <c r="D2288" i="2"/>
  <c r="D2289" i="2"/>
  <c r="D2290" i="2"/>
  <c r="D2291" i="2"/>
  <c r="D2292" i="2"/>
  <c r="D2293" i="2"/>
  <c r="D2294" i="2"/>
  <c r="D2295" i="2"/>
  <c r="D2296" i="2"/>
  <c r="D2297" i="2"/>
  <c r="D2298" i="2"/>
  <c r="D2299" i="2"/>
  <c r="D2300" i="2"/>
  <c r="D2301" i="2"/>
  <c r="D2302" i="2"/>
  <c r="D2303" i="2"/>
  <c r="D2304" i="2"/>
  <c r="D2305" i="2"/>
  <c r="D2306" i="2"/>
  <c r="D2307" i="2"/>
  <c r="D2308" i="2"/>
  <c r="D2309" i="2"/>
  <c r="D2310" i="2"/>
  <c r="D2311" i="2"/>
  <c r="D2312" i="2"/>
  <c r="D2313" i="2"/>
  <c r="D2314" i="2"/>
  <c r="D2315" i="2"/>
  <c r="D2316" i="2"/>
  <c r="D2317" i="2"/>
  <c r="D2318" i="2"/>
  <c r="D2319" i="2"/>
  <c r="D2320" i="2"/>
  <c r="D2321" i="2"/>
  <c r="D2322" i="2"/>
  <c r="D2323" i="2"/>
  <c r="D2324" i="2"/>
  <c r="D2325" i="2"/>
  <c r="D2326" i="2"/>
  <c r="D2327" i="2"/>
  <c r="D2328" i="2"/>
  <c r="D2329" i="2"/>
  <c r="D2330" i="2"/>
  <c r="D2331" i="2"/>
  <c r="D2332" i="2"/>
  <c r="D2333" i="2"/>
  <c r="D2334" i="2"/>
  <c r="D2335" i="2"/>
  <c r="D2336" i="2"/>
  <c r="D2337" i="2"/>
  <c r="D2338" i="2"/>
  <c r="D2339" i="2"/>
  <c r="D2340" i="2"/>
  <c r="D2341" i="2"/>
  <c r="D2342" i="2"/>
  <c r="D2343" i="2"/>
  <c r="D2344" i="2"/>
  <c r="D2345" i="2"/>
  <c r="D2346" i="2"/>
  <c r="D2347" i="2"/>
  <c r="D2348" i="2"/>
  <c r="D2349" i="2"/>
  <c r="D2350" i="2"/>
  <c r="D2351" i="2"/>
  <c r="D2352" i="2"/>
  <c r="D2353" i="2"/>
  <c r="D2354" i="2"/>
  <c r="D2355" i="2"/>
  <c r="D2356" i="2"/>
  <c r="D2357" i="2"/>
  <c r="D2358" i="2"/>
  <c r="D2359" i="2"/>
  <c r="D2360" i="2"/>
  <c r="D2361" i="2"/>
  <c r="D2362" i="2"/>
  <c r="D2363" i="2"/>
  <c r="D2364" i="2"/>
  <c r="D2365" i="2"/>
  <c r="D2366" i="2"/>
  <c r="D2367" i="2"/>
  <c r="D2368" i="2"/>
  <c r="D2369" i="2"/>
  <c r="D2370" i="2"/>
  <c r="D2371" i="2"/>
  <c r="D2372" i="2"/>
  <c r="D2373" i="2"/>
  <c r="D2374" i="2"/>
  <c r="D2375" i="2"/>
  <c r="D2376" i="2"/>
  <c r="D2377" i="2"/>
  <c r="D2378" i="2"/>
  <c r="D2379" i="2"/>
  <c r="D2380" i="2"/>
  <c r="D2381" i="2"/>
  <c r="D2382" i="2"/>
  <c r="D2383" i="2"/>
  <c r="D2384" i="2"/>
  <c r="D2385" i="2"/>
  <c r="D2386" i="2"/>
  <c r="D2387" i="2"/>
  <c r="D2388" i="2"/>
  <c r="D2389" i="2"/>
  <c r="D2390" i="2"/>
  <c r="D2391" i="2"/>
  <c r="D2392" i="2"/>
  <c r="D2393" i="2"/>
  <c r="D2394" i="2"/>
  <c r="D2395" i="2"/>
  <c r="D2396" i="2"/>
  <c r="D2397" i="2"/>
  <c r="D2398" i="2"/>
  <c r="D2399" i="2"/>
  <c r="D2400" i="2"/>
  <c r="D2401" i="2"/>
  <c r="D2402" i="2"/>
  <c r="D2403" i="2"/>
  <c r="D2404" i="2"/>
  <c r="D2405" i="2"/>
  <c r="D2406" i="2"/>
  <c r="D2407" i="2"/>
  <c r="D2408" i="2"/>
  <c r="D2409" i="2"/>
  <c r="D2410" i="2"/>
  <c r="D2411" i="2"/>
  <c r="D2412" i="2"/>
  <c r="D2413" i="2"/>
  <c r="D2414" i="2"/>
  <c r="D2415" i="2"/>
  <c r="D2416" i="2"/>
  <c r="D2417" i="2"/>
  <c r="D2418" i="2"/>
  <c r="D2419" i="2"/>
  <c r="D2420" i="2"/>
  <c r="D2421" i="2"/>
  <c r="D2422" i="2"/>
  <c r="D2423" i="2"/>
  <c r="D2424" i="2"/>
  <c r="D2425" i="2"/>
  <c r="D2426" i="2"/>
  <c r="D2427" i="2"/>
  <c r="D2428" i="2"/>
  <c r="D2429" i="2"/>
  <c r="D2430" i="2"/>
  <c r="D2431" i="2"/>
  <c r="D2432" i="2"/>
  <c r="D2433" i="2"/>
  <c r="D2434" i="2"/>
  <c r="D2435" i="2"/>
  <c r="D2436" i="2"/>
  <c r="D2437" i="2"/>
  <c r="D2438" i="2"/>
  <c r="D2439" i="2"/>
  <c r="D2440" i="2"/>
  <c r="D2441" i="2"/>
  <c r="D2442" i="2"/>
  <c r="D2443" i="2"/>
  <c r="D2444" i="2"/>
  <c r="D2445" i="2"/>
  <c r="D2446" i="2"/>
  <c r="D2447" i="2"/>
  <c r="D2448" i="2"/>
  <c r="D2449" i="2"/>
  <c r="D2450" i="2"/>
  <c r="D2451" i="2"/>
  <c r="D2452" i="2"/>
  <c r="D2453" i="2"/>
  <c r="D2454" i="2"/>
  <c r="D2455" i="2"/>
  <c r="D2456" i="2"/>
  <c r="D2457" i="2"/>
  <c r="D2458" i="2"/>
  <c r="D2459" i="2"/>
  <c r="D2460" i="2"/>
  <c r="D2461" i="2"/>
  <c r="D2462" i="2"/>
  <c r="D2463" i="2"/>
  <c r="D2464" i="2"/>
  <c r="D2465" i="2"/>
  <c r="D2466" i="2"/>
  <c r="D2467" i="2"/>
  <c r="D2468" i="2"/>
  <c r="D2469" i="2"/>
  <c r="D2470" i="2"/>
  <c r="D2471" i="2"/>
  <c r="D2472" i="2"/>
  <c r="D2473" i="2"/>
  <c r="D2474" i="2"/>
  <c r="D2475" i="2"/>
  <c r="D2476" i="2"/>
  <c r="D2477" i="2"/>
  <c r="D2478" i="2"/>
  <c r="D2479" i="2"/>
  <c r="D2480" i="2"/>
  <c r="D2481" i="2"/>
  <c r="D2482" i="2"/>
  <c r="D2483" i="2"/>
  <c r="D2484" i="2"/>
  <c r="D2485" i="2"/>
  <c r="D2486" i="2"/>
  <c r="D2487" i="2"/>
  <c r="D2488" i="2"/>
  <c r="D2489" i="2"/>
  <c r="D2490" i="2"/>
  <c r="D2491" i="2"/>
  <c r="D2492" i="2"/>
  <c r="D2493" i="2"/>
  <c r="D2494" i="2"/>
  <c r="D2495" i="2"/>
  <c r="D2496" i="2"/>
  <c r="D2497" i="2"/>
  <c r="D2498" i="2"/>
  <c r="D2499" i="2"/>
  <c r="D2500" i="2"/>
  <c r="D2501" i="2"/>
  <c r="D2502" i="2"/>
  <c r="D2503" i="2"/>
  <c r="D2504" i="2"/>
  <c r="D2505" i="2"/>
  <c r="D2506" i="2"/>
  <c r="D2507" i="2"/>
  <c r="D2508" i="2"/>
  <c r="D2509" i="2"/>
  <c r="D2510" i="2"/>
  <c r="D2511" i="2"/>
  <c r="D2512" i="2"/>
  <c r="D2513" i="2"/>
  <c r="D2514" i="2"/>
  <c r="D2515" i="2"/>
  <c r="D2516" i="2"/>
  <c r="D2517" i="2"/>
  <c r="D2518" i="2"/>
  <c r="D2519" i="2"/>
  <c r="D2520" i="2"/>
  <c r="D2521" i="2"/>
  <c r="D2522" i="2"/>
  <c r="D2523" i="2"/>
  <c r="D2524" i="2"/>
  <c r="D2525" i="2"/>
  <c r="D2526" i="2"/>
  <c r="D2527" i="2"/>
  <c r="D2528" i="2"/>
  <c r="D2529" i="2"/>
  <c r="D2530" i="2"/>
  <c r="D2531" i="2"/>
  <c r="D2532" i="2"/>
  <c r="D2533" i="2"/>
  <c r="D2534" i="2"/>
  <c r="D2535" i="2"/>
  <c r="D2536" i="2"/>
  <c r="D2537" i="2"/>
  <c r="D2538" i="2"/>
  <c r="D2539" i="2"/>
  <c r="D2540" i="2"/>
  <c r="D2541" i="2"/>
  <c r="D2542" i="2"/>
  <c r="D2543" i="2"/>
  <c r="D2544" i="2"/>
  <c r="D2545" i="2"/>
  <c r="D2546" i="2"/>
  <c r="D2547" i="2"/>
  <c r="D2548" i="2"/>
  <c r="D2549" i="2"/>
  <c r="D2550" i="2"/>
  <c r="D2551" i="2"/>
  <c r="D2552" i="2"/>
  <c r="D2553" i="2"/>
  <c r="D2554" i="2"/>
  <c r="D2555" i="2"/>
  <c r="D2556" i="2"/>
  <c r="D2557" i="2"/>
  <c r="D2558" i="2"/>
  <c r="D2559" i="2"/>
  <c r="D2560" i="2"/>
  <c r="D2561" i="2"/>
  <c r="D2562" i="2"/>
  <c r="D2563" i="2"/>
  <c r="D2564" i="2"/>
  <c r="D2565" i="2"/>
  <c r="D2566" i="2"/>
  <c r="D2567" i="2"/>
  <c r="D2568" i="2"/>
  <c r="D2569" i="2"/>
  <c r="D2570" i="2"/>
  <c r="D2571" i="2"/>
  <c r="D2572" i="2"/>
  <c r="D2573" i="2"/>
  <c r="D2574" i="2"/>
  <c r="D2575" i="2"/>
  <c r="D2576" i="2"/>
  <c r="D2577" i="2"/>
  <c r="D2578" i="2"/>
  <c r="D2579" i="2"/>
  <c r="D2580" i="2"/>
  <c r="D2581" i="2"/>
  <c r="D2582" i="2"/>
  <c r="D2583" i="2"/>
  <c r="D2584" i="2"/>
  <c r="D2585" i="2"/>
  <c r="D2586" i="2"/>
  <c r="D2587" i="2"/>
  <c r="D2588" i="2"/>
  <c r="D2589" i="2"/>
  <c r="D2590" i="2"/>
  <c r="D2591" i="2"/>
  <c r="D2592" i="2"/>
  <c r="D2593" i="2"/>
  <c r="D2594" i="2"/>
  <c r="D2595" i="2"/>
  <c r="D2596" i="2"/>
  <c r="D2597" i="2"/>
  <c r="D2598" i="2"/>
  <c r="D2599" i="2"/>
  <c r="D2600" i="2"/>
  <c r="D2601" i="2"/>
  <c r="D2602" i="2"/>
  <c r="D2603" i="2"/>
  <c r="D2604" i="2"/>
  <c r="D2605" i="2"/>
  <c r="D2606" i="2"/>
  <c r="D2607" i="2"/>
  <c r="D2608" i="2"/>
  <c r="D2609" i="2"/>
  <c r="D2610" i="2"/>
  <c r="D2611" i="2"/>
  <c r="D2612" i="2"/>
  <c r="D2613" i="2"/>
  <c r="D2614" i="2"/>
  <c r="D2615" i="2"/>
  <c r="D2616" i="2"/>
  <c r="D2617" i="2"/>
  <c r="D2618" i="2"/>
  <c r="D2619" i="2"/>
  <c r="D2620" i="2"/>
  <c r="D2621" i="2"/>
  <c r="D2622" i="2"/>
  <c r="D2623" i="2"/>
  <c r="D2624" i="2"/>
  <c r="D2625" i="2"/>
  <c r="D2626" i="2"/>
  <c r="D2627" i="2"/>
  <c r="D2628" i="2"/>
  <c r="D2629" i="2"/>
  <c r="D2630" i="2"/>
  <c r="D2631" i="2"/>
  <c r="D2632" i="2"/>
  <c r="D2633" i="2"/>
  <c r="D2634" i="2"/>
  <c r="D2635" i="2"/>
  <c r="D2636" i="2"/>
  <c r="D2637" i="2"/>
  <c r="D2638" i="2"/>
  <c r="D2639" i="2"/>
  <c r="D2640" i="2"/>
  <c r="D2641" i="2"/>
  <c r="D2642" i="2"/>
  <c r="D2643" i="2"/>
  <c r="D2644" i="2"/>
  <c r="D2645" i="2"/>
  <c r="D2646" i="2"/>
  <c r="D2647" i="2"/>
  <c r="D2648" i="2"/>
  <c r="D2649" i="2"/>
  <c r="D2650" i="2"/>
  <c r="D2651" i="2"/>
  <c r="D2652" i="2"/>
  <c r="D2653" i="2"/>
  <c r="D2654" i="2"/>
  <c r="D2655" i="2"/>
  <c r="D2656" i="2"/>
  <c r="D2657" i="2"/>
  <c r="D2658" i="2"/>
  <c r="D2659" i="2"/>
  <c r="D2660" i="2"/>
  <c r="D2661" i="2"/>
  <c r="D2662" i="2"/>
  <c r="D2663" i="2"/>
  <c r="D2664" i="2"/>
  <c r="D2665" i="2"/>
  <c r="D2666" i="2"/>
  <c r="D2667" i="2"/>
  <c r="D2668" i="2"/>
  <c r="D2669" i="2"/>
  <c r="D2670" i="2"/>
  <c r="D2671" i="2"/>
  <c r="D2672" i="2"/>
  <c r="D2673" i="2"/>
  <c r="D2674" i="2"/>
  <c r="D2675" i="2"/>
  <c r="D2676" i="2"/>
  <c r="D2677" i="2"/>
  <c r="D2678" i="2"/>
  <c r="D2679" i="2"/>
  <c r="D2680" i="2"/>
  <c r="D2681" i="2"/>
  <c r="D2682" i="2"/>
  <c r="D2683" i="2"/>
  <c r="D2684" i="2"/>
  <c r="D2685" i="2"/>
  <c r="D2686" i="2"/>
  <c r="D2687" i="2"/>
  <c r="D2688" i="2"/>
  <c r="D2689" i="2"/>
  <c r="D2690" i="2"/>
  <c r="D2691" i="2"/>
  <c r="D2692" i="2"/>
  <c r="D2693" i="2"/>
  <c r="D2694" i="2"/>
  <c r="D2695" i="2"/>
  <c r="D2696" i="2"/>
  <c r="D2697" i="2"/>
  <c r="D2698" i="2"/>
  <c r="D2699" i="2"/>
  <c r="D2700" i="2"/>
  <c r="D2701" i="2"/>
  <c r="D2702" i="2"/>
  <c r="D2703" i="2"/>
  <c r="D2704" i="2"/>
  <c r="D2705" i="2"/>
  <c r="D2706" i="2"/>
  <c r="D2707" i="2"/>
  <c r="D2708" i="2"/>
  <c r="D2709" i="2"/>
  <c r="D2710" i="2"/>
  <c r="D2711" i="2"/>
  <c r="D2712" i="2"/>
  <c r="D2713" i="2"/>
  <c r="D2714" i="2"/>
  <c r="D2715" i="2"/>
  <c r="D2716" i="2"/>
  <c r="D2717" i="2"/>
  <c r="D2718" i="2"/>
  <c r="D2719" i="2"/>
  <c r="D2720" i="2"/>
  <c r="D2721" i="2"/>
  <c r="D2722" i="2"/>
  <c r="D2723" i="2"/>
  <c r="D2724" i="2"/>
  <c r="D2725" i="2"/>
  <c r="D2726" i="2"/>
  <c r="D2727" i="2"/>
  <c r="D2728" i="2"/>
  <c r="D2729" i="2"/>
  <c r="D2730" i="2"/>
  <c r="D2731" i="2"/>
  <c r="D2732" i="2"/>
  <c r="D2733" i="2"/>
  <c r="D2734" i="2"/>
  <c r="D2735" i="2"/>
  <c r="D2736" i="2"/>
  <c r="D2737" i="2"/>
  <c r="D2738" i="2"/>
  <c r="D2739" i="2"/>
  <c r="D2740" i="2"/>
  <c r="D2741" i="2"/>
  <c r="D2742" i="2"/>
  <c r="D2743" i="2"/>
  <c r="D2744" i="2"/>
  <c r="D2745" i="2"/>
  <c r="D2746" i="2"/>
  <c r="D2747" i="2"/>
  <c r="D2748" i="2"/>
  <c r="D2749" i="2"/>
  <c r="D2750" i="2"/>
  <c r="D2751" i="2"/>
  <c r="D2752" i="2"/>
  <c r="D2753" i="2"/>
  <c r="D2754" i="2"/>
  <c r="D2755" i="2"/>
  <c r="D2756" i="2"/>
  <c r="D2757" i="2"/>
  <c r="D2758" i="2"/>
  <c r="D2759" i="2"/>
  <c r="D2760" i="2"/>
  <c r="D2761" i="2"/>
  <c r="D2762" i="2"/>
  <c r="D2763" i="2"/>
  <c r="D2764" i="2"/>
  <c r="D2765" i="2"/>
  <c r="D2766" i="2"/>
  <c r="D2767" i="2"/>
  <c r="D2768" i="2"/>
  <c r="D2769" i="2"/>
  <c r="D2770" i="2"/>
  <c r="D2771" i="2"/>
  <c r="D2772" i="2"/>
  <c r="D2773" i="2"/>
  <c r="D2774" i="2"/>
  <c r="D2775" i="2"/>
  <c r="D2776" i="2"/>
  <c r="D2777" i="2"/>
  <c r="D2778" i="2"/>
  <c r="D2779" i="2"/>
  <c r="D2780" i="2"/>
  <c r="D2781" i="2"/>
  <c r="D2782" i="2"/>
  <c r="D2783" i="2"/>
  <c r="D2784" i="2"/>
  <c r="D2785" i="2"/>
  <c r="D2786" i="2"/>
  <c r="D2787" i="2"/>
  <c r="D2788" i="2"/>
  <c r="D2789" i="2"/>
  <c r="D2790" i="2"/>
  <c r="D2791" i="2"/>
  <c r="D2792" i="2"/>
  <c r="D2793" i="2"/>
  <c r="D2794" i="2"/>
  <c r="D2795" i="2"/>
  <c r="D2796" i="2"/>
  <c r="D2797" i="2"/>
  <c r="D2798" i="2"/>
  <c r="D2799" i="2"/>
  <c r="D2800" i="2"/>
  <c r="D2801" i="2"/>
  <c r="D2802" i="2"/>
  <c r="D2803" i="2"/>
  <c r="D2804" i="2"/>
  <c r="D2805" i="2"/>
  <c r="D2806" i="2"/>
  <c r="D2807" i="2"/>
  <c r="D2808" i="2"/>
  <c r="D2809" i="2"/>
  <c r="D2810" i="2"/>
  <c r="D2811" i="2"/>
  <c r="D2812" i="2"/>
  <c r="D2813" i="2"/>
  <c r="D2814" i="2"/>
  <c r="D2815" i="2"/>
  <c r="D2816" i="2"/>
  <c r="D2817" i="2"/>
  <c r="D2818" i="2"/>
  <c r="D2819" i="2"/>
  <c r="D2820" i="2"/>
  <c r="D2821" i="2"/>
  <c r="D2822" i="2"/>
  <c r="D2823" i="2"/>
  <c r="D2824" i="2"/>
  <c r="D2825" i="2"/>
  <c r="D2826" i="2"/>
  <c r="D2827" i="2"/>
  <c r="D2828" i="2"/>
  <c r="D2829" i="2"/>
  <c r="D2830" i="2"/>
  <c r="D2831" i="2"/>
  <c r="D2832" i="2"/>
  <c r="D2833" i="2"/>
  <c r="D2834" i="2"/>
  <c r="D2835" i="2"/>
  <c r="D2836" i="2"/>
  <c r="D2837" i="2"/>
  <c r="D2838" i="2"/>
  <c r="D2839" i="2"/>
  <c r="D2840" i="2"/>
  <c r="D2841" i="2"/>
  <c r="D2842" i="2"/>
  <c r="D2843" i="2"/>
  <c r="D2844" i="2"/>
  <c r="D2845" i="2"/>
  <c r="D2846" i="2"/>
  <c r="D2847" i="2"/>
  <c r="D2848" i="2"/>
  <c r="D2849" i="2"/>
  <c r="D2850" i="2"/>
  <c r="D2851" i="2"/>
  <c r="D2852" i="2"/>
  <c r="D2853" i="2"/>
  <c r="D2854" i="2"/>
  <c r="D2855" i="2"/>
  <c r="D2856" i="2"/>
  <c r="D2857" i="2"/>
  <c r="D2858" i="2"/>
  <c r="D2859" i="2"/>
  <c r="D2860" i="2"/>
  <c r="D2861" i="2"/>
  <c r="D2862" i="2"/>
  <c r="D2863" i="2"/>
  <c r="D2864" i="2"/>
  <c r="D2865" i="2"/>
  <c r="D2866" i="2"/>
  <c r="D2867" i="2"/>
  <c r="D2868" i="2"/>
  <c r="D2869" i="2"/>
  <c r="D2870" i="2"/>
  <c r="D2871" i="2"/>
  <c r="D2872" i="2"/>
  <c r="D2873" i="2"/>
  <c r="D2874" i="2"/>
  <c r="D2875" i="2"/>
  <c r="D2876" i="2"/>
  <c r="D2877" i="2"/>
  <c r="D2878" i="2"/>
  <c r="D2879" i="2"/>
  <c r="D2880" i="2"/>
  <c r="D2881" i="2"/>
  <c r="D2882" i="2"/>
  <c r="D2883" i="2"/>
  <c r="D2884" i="2"/>
  <c r="D2885" i="2"/>
  <c r="D2886" i="2"/>
  <c r="D2887" i="2"/>
  <c r="D2888" i="2"/>
  <c r="D2889" i="2"/>
  <c r="D2890" i="2"/>
  <c r="D2891" i="2"/>
  <c r="D2892" i="2"/>
  <c r="D2893" i="2"/>
  <c r="D2894" i="2"/>
  <c r="D2895" i="2"/>
  <c r="D2896" i="2"/>
  <c r="D2897" i="2"/>
  <c r="D2898" i="2"/>
  <c r="D2899" i="2"/>
  <c r="D2900" i="2"/>
  <c r="D2901" i="2"/>
  <c r="D2902" i="2"/>
  <c r="D2903" i="2"/>
  <c r="D2904" i="2"/>
  <c r="D2905" i="2"/>
  <c r="D2906" i="2"/>
  <c r="D2907" i="2"/>
  <c r="D2908" i="2"/>
  <c r="D2909" i="2"/>
  <c r="D2910" i="2"/>
  <c r="D2911" i="2"/>
  <c r="D2912" i="2"/>
  <c r="D2913" i="2"/>
  <c r="D2914" i="2"/>
  <c r="D2915" i="2"/>
  <c r="D2916" i="2"/>
  <c r="D2917" i="2"/>
  <c r="D2918" i="2"/>
  <c r="D2919" i="2"/>
  <c r="D2920" i="2"/>
  <c r="D2921" i="2"/>
  <c r="D2922" i="2"/>
  <c r="D2923" i="2"/>
  <c r="D2924" i="2"/>
  <c r="D2925" i="2"/>
  <c r="D2926" i="2"/>
  <c r="D2927" i="2"/>
  <c r="D2928" i="2"/>
  <c r="D2929" i="2"/>
  <c r="D2930" i="2"/>
  <c r="D2931" i="2"/>
  <c r="D2932" i="2"/>
  <c r="D2933" i="2"/>
  <c r="D2934" i="2"/>
  <c r="D2935" i="2"/>
  <c r="D2936" i="2"/>
  <c r="D2937" i="2"/>
  <c r="D2938" i="2"/>
  <c r="D2939" i="2"/>
  <c r="D2940" i="2"/>
  <c r="D2941" i="2"/>
  <c r="D2942" i="2"/>
  <c r="D2943" i="2"/>
  <c r="D2944" i="2"/>
  <c r="D2945" i="2"/>
  <c r="D2946" i="2"/>
  <c r="D2947" i="2"/>
  <c r="D2948" i="2"/>
  <c r="D2949" i="2"/>
  <c r="D2950" i="2"/>
  <c r="D2951" i="2"/>
  <c r="D2952" i="2"/>
  <c r="D2953" i="2"/>
  <c r="D2954" i="2"/>
  <c r="D2955" i="2"/>
  <c r="D2956" i="2"/>
  <c r="D2957" i="2"/>
  <c r="D2958" i="2"/>
  <c r="D2959" i="2"/>
  <c r="D2960" i="2"/>
  <c r="D2961" i="2"/>
  <c r="D2962" i="2"/>
  <c r="D2963" i="2"/>
  <c r="D2964" i="2"/>
  <c r="D2965" i="2"/>
  <c r="D2966" i="2"/>
  <c r="D2967" i="2"/>
  <c r="D2968" i="2"/>
  <c r="D2969" i="2"/>
  <c r="D2970" i="2"/>
  <c r="D2971" i="2"/>
  <c r="D2972" i="2"/>
  <c r="D2973" i="2"/>
  <c r="D2974" i="2"/>
  <c r="D2975" i="2"/>
  <c r="D2976" i="2"/>
  <c r="D2977" i="2"/>
  <c r="D2978" i="2"/>
  <c r="D2979" i="2"/>
  <c r="D2980" i="2"/>
  <c r="D2981" i="2"/>
  <c r="D2982" i="2"/>
  <c r="D2983" i="2"/>
  <c r="D2984" i="2"/>
  <c r="D2985" i="2"/>
  <c r="D2986" i="2"/>
  <c r="D2987" i="2"/>
  <c r="D2988" i="2"/>
  <c r="D2989" i="2"/>
  <c r="D2990" i="2"/>
  <c r="D2991" i="2"/>
  <c r="D2992" i="2"/>
  <c r="D2993" i="2"/>
  <c r="D2994" i="2"/>
  <c r="D2995" i="2"/>
  <c r="D2996" i="2"/>
  <c r="D2997" i="2"/>
  <c r="D2998" i="2"/>
  <c r="D2999" i="2"/>
  <c r="D3000" i="2"/>
  <c r="D3001" i="2"/>
  <c r="D3002" i="2"/>
  <c r="D3003" i="2"/>
  <c r="D3004" i="2"/>
  <c r="D3005" i="2"/>
  <c r="D3006" i="2"/>
  <c r="D3007" i="2"/>
  <c r="D3008" i="2"/>
  <c r="D3009" i="2"/>
  <c r="D3010" i="2"/>
  <c r="D3011" i="2"/>
  <c r="D3012" i="2"/>
  <c r="D3013" i="2"/>
  <c r="D3014" i="2"/>
  <c r="D3015" i="2"/>
  <c r="D3016" i="2"/>
  <c r="D3017" i="2"/>
  <c r="D3018" i="2"/>
  <c r="D3019" i="2"/>
  <c r="D3020" i="2"/>
  <c r="D3021" i="2"/>
  <c r="D3022" i="2"/>
  <c r="D3023" i="2"/>
  <c r="D3024" i="2"/>
  <c r="D3025" i="2"/>
  <c r="D3026" i="2"/>
  <c r="D3027" i="2"/>
  <c r="D3028" i="2"/>
  <c r="D3029" i="2"/>
  <c r="D3030" i="2"/>
  <c r="D3031" i="2"/>
  <c r="D3032" i="2"/>
  <c r="D3033" i="2"/>
  <c r="D3034" i="2"/>
  <c r="D3035" i="2"/>
  <c r="D3036" i="2"/>
  <c r="D3037" i="2"/>
  <c r="D3038" i="2"/>
  <c r="D3039" i="2"/>
  <c r="D3040" i="2"/>
  <c r="D3041" i="2"/>
  <c r="D3042" i="2"/>
  <c r="D3043" i="2"/>
  <c r="D3044" i="2"/>
  <c r="D3045" i="2"/>
  <c r="D3046" i="2"/>
  <c r="D3047" i="2"/>
  <c r="D3048" i="2"/>
  <c r="D3049" i="2"/>
  <c r="D3050" i="2"/>
  <c r="D3051" i="2"/>
  <c r="D3052" i="2"/>
  <c r="D3053" i="2"/>
  <c r="D3054" i="2"/>
  <c r="D3055" i="2"/>
  <c r="D3056" i="2"/>
  <c r="D3057" i="2"/>
  <c r="D3058" i="2"/>
  <c r="D3059" i="2"/>
  <c r="D3060" i="2"/>
  <c r="D3061" i="2"/>
  <c r="D3062" i="2"/>
  <c r="D3063" i="2"/>
  <c r="D3064" i="2"/>
  <c r="D3065" i="2"/>
  <c r="D3066" i="2"/>
  <c r="D3067" i="2"/>
  <c r="D3068" i="2"/>
  <c r="D3069" i="2"/>
  <c r="D3070" i="2"/>
  <c r="D3071" i="2"/>
  <c r="D3072" i="2"/>
  <c r="D3073" i="2"/>
  <c r="D3074" i="2"/>
  <c r="D3075" i="2"/>
  <c r="D3076" i="2"/>
  <c r="D3077" i="2"/>
  <c r="D3078" i="2"/>
  <c r="D3079" i="2"/>
  <c r="D3080" i="2"/>
  <c r="D3081" i="2"/>
  <c r="D3082" i="2"/>
  <c r="D3083" i="2"/>
  <c r="D3084" i="2"/>
  <c r="D3085" i="2"/>
  <c r="D3086" i="2"/>
  <c r="D3087" i="2"/>
  <c r="D3088" i="2"/>
  <c r="D3089" i="2"/>
  <c r="D3090" i="2"/>
  <c r="D3091" i="2"/>
  <c r="D3092" i="2"/>
  <c r="D3093" i="2"/>
  <c r="D3094" i="2"/>
  <c r="D3095" i="2"/>
  <c r="D3096" i="2"/>
  <c r="D3097" i="2"/>
  <c r="D3098" i="2"/>
  <c r="D3099" i="2"/>
  <c r="D3100" i="2"/>
  <c r="D3101" i="2"/>
  <c r="D3102" i="2"/>
  <c r="D3103" i="2"/>
  <c r="D3104" i="2"/>
  <c r="D3105" i="2"/>
  <c r="D3106" i="2"/>
  <c r="D3107" i="2"/>
  <c r="D3108" i="2"/>
  <c r="D3109" i="2"/>
  <c r="D3110" i="2"/>
  <c r="D3111" i="2"/>
  <c r="D3112" i="2"/>
  <c r="D3113" i="2"/>
  <c r="D3114" i="2"/>
  <c r="D3115" i="2"/>
  <c r="D3116" i="2"/>
  <c r="D3117" i="2"/>
  <c r="D3118" i="2"/>
  <c r="D3119" i="2"/>
  <c r="D3120" i="2"/>
  <c r="D3121" i="2"/>
  <c r="D3122" i="2"/>
  <c r="D3123" i="2"/>
  <c r="D3124" i="2"/>
  <c r="D3125" i="2"/>
  <c r="D3126" i="2"/>
  <c r="D3127" i="2"/>
  <c r="D3128" i="2"/>
  <c r="D3129" i="2"/>
  <c r="D3130" i="2"/>
  <c r="D3131" i="2"/>
  <c r="D3132" i="2"/>
  <c r="D3133" i="2"/>
  <c r="D3134" i="2"/>
  <c r="D3135" i="2"/>
  <c r="D3136" i="2"/>
  <c r="D3137" i="2"/>
  <c r="D3138" i="2"/>
  <c r="D3139" i="2"/>
  <c r="D3140" i="2"/>
  <c r="D3141" i="2"/>
  <c r="D3142" i="2"/>
  <c r="D3143" i="2"/>
  <c r="D3144" i="2"/>
  <c r="D3145" i="2"/>
  <c r="D3146" i="2"/>
  <c r="D3147" i="2"/>
  <c r="D3148" i="2"/>
  <c r="D3149" i="2"/>
  <c r="D3150" i="2"/>
  <c r="D3151" i="2"/>
  <c r="D3152" i="2"/>
  <c r="D3153" i="2"/>
  <c r="D3154" i="2"/>
  <c r="D3155" i="2"/>
  <c r="D3156" i="2"/>
  <c r="D3157" i="2"/>
  <c r="D3158" i="2"/>
  <c r="D3159" i="2"/>
  <c r="D3160" i="2"/>
  <c r="D3161" i="2"/>
  <c r="D3162" i="2"/>
  <c r="D3163" i="2"/>
  <c r="D3164" i="2"/>
  <c r="D3165" i="2"/>
  <c r="D3166" i="2"/>
  <c r="D3167" i="2"/>
  <c r="D3168" i="2"/>
  <c r="D3169" i="2"/>
  <c r="D3170" i="2"/>
  <c r="D3171" i="2"/>
  <c r="D3172" i="2"/>
  <c r="D3173" i="2"/>
  <c r="D3174" i="2"/>
  <c r="D3175" i="2"/>
  <c r="D3176" i="2"/>
  <c r="D3177" i="2"/>
  <c r="D3178" i="2"/>
  <c r="D3179" i="2"/>
  <c r="D3180" i="2"/>
  <c r="D3181" i="2"/>
  <c r="D3182" i="2"/>
  <c r="D3183" i="2"/>
  <c r="D3184" i="2"/>
  <c r="D3185" i="2"/>
  <c r="D3186" i="2"/>
  <c r="D3187" i="2"/>
  <c r="D3188" i="2"/>
  <c r="D3189" i="2"/>
  <c r="D3190" i="2"/>
  <c r="D3191" i="2"/>
  <c r="D3192" i="2"/>
  <c r="D3193" i="2"/>
  <c r="D3194" i="2"/>
  <c r="D3195" i="2"/>
  <c r="D3196" i="2"/>
  <c r="D3197" i="2"/>
  <c r="D3198" i="2"/>
  <c r="D3199" i="2"/>
  <c r="D3200" i="2"/>
  <c r="D3201" i="2"/>
  <c r="D3202" i="2"/>
  <c r="D3203" i="2"/>
  <c r="D3204" i="2"/>
  <c r="D3205" i="2"/>
  <c r="D3206" i="2"/>
  <c r="D3207" i="2"/>
  <c r="D3208" i="2"/>
  <c r="D3209" i="2"/>
  <c r="D3210" i="2"/>
  <c r="D3211" i="2"/>
  <c r="D3212" i="2"/>
  <c r="D3213" i="2"/>
  <c r="D3214" i="2"/>
  <c r="D3215" i="2"/>
  <c r="D3216" i="2"/>
  <c r="D3217" i="2"/>
  <c r="D3218" i="2"/>
  <c r="D3219" i="2"/>
  <c r="D3220" i="2"/>
  <c r="D3221" i="2"/>
  <c r="D3222" i="2"/>
  <c r="D3223" i="2"/>
  <c r="D3224" i="2"/>
  <c r="D3225" i="2"/>
  <c r="D3226" i="2"/>
  <c r="D3227" i="2"/>
  <c r="D3228" i="2"/>
  <c r="D3229" i="2"/>
  <c r="D3230" i="2"/>
  <c r="D3231" i="2"/>
  <c r="D3232" i="2"/>
  <c r="D3233" i="2"/>
  <c r="D3234" i="2"/>
  <c r="D3235" i="2"/>
  <c r="D3236" i="2"/>
  <c r="D3237" i="2"/>
  <c r="D3238" i="2"/>
  <c r="D3239" i="2"/>
  <c r="D3240" i="2"/>
  <c r="D3241" i="2"/>
  <c r="D3242" i="2"/>
  <c r="D3243" i="2"/>
  <c r="D3244" i="2"/>
  <c r="D3245" i="2"/>
  <c r="D3246" i="2"/>
  <c r="D3247" i="2"/>
  <c r="D3248" i="2"/>
  <c r="D3249" i="2"/>
  <c r="D3250" i="2"/>
  <c r="D3251" i="2"/>
  <c r="D3252" i="2"/>
  <c r="D3253" i="2"/>
  <c r="D3254" i="2"/>
  <c r="D3255" i="2"/>
  <c r="D3256" i="2"/>
  <c r="D3257" i="2"/>
  <c r="D3258" i="2"/>
  <c r="D3259" i="2"/>
  <c r="D3260" i="2"/>
  <c r="D3261" i="2"/>
  <c r="D3262" i="2"/>
  <c r="D3263" i="2"/>
  <c r="D3264" i="2"/>
  <c r="D3265" i="2"/>
  <c r="D3266" i="2"/>
  <c r="D3267" i="2"/>
  <c r="D3268" i="2"/>
  <c r="D3269" i="2"/>
  <c r="D3270" i="2"/>
  <c r="D3271" i="2"/>
  <c r="D3272" i="2"/>
  <c r="D3273" i="2"/>
  <c r="D3274" i="2"/>
  <c r="D3275" i="2"/>
  <c r="D3276" i="2"/>
  <c r="D3277" i="2"/>
  <c r="D3278" i="2"/>
  <c r="D3279" i="2"/>
  <c r="D3280" i="2"/>
  <c r="D3281" i="2"/>
  <c r="D3282" i="2"/>
  <c r="D3283" i="2"/>
  <c r="D3284" i="2"/>
  <c r="D3285" i="2"/>
  <c r="D3286" i="2"/>
  <c r="D3287" i="2"/>
  <c r="D3288" i="2"/>
  <c r="D3289" i="2"/>
  <c r="D3290" i="2"/>
  <c r="D3291" i="2"/>
  <c r="D3292" i="2"/>
  <c r="D3293" i="2"/>
  <c r="D3294" i="2"/>
  <c r="D3295" i="2"/>
  <c r="D3296" i="2"/>
  <c r="D3297" i="2"/>
  <c r="D3298" i="2"/>
  <c r="D3299" i="2"/>
  <c r="D3300" i="2"/>
  <c r="D3301" i="2"/>
  <c r="D3302" i="2"/>
  <c r="D3303" i="2"/>
  <c r="D3304" i="2"/>
  <c r="D3305" i="2"/>
  <c r="D3306" i="2"/>
  <c r="D3307" i="2"/>
  <c r="D3308" i="2"/>
  <c r="D3309" i="2"/>
  <c r="D3310" i="2"/>
  <c r="D3311" i="2"/>
  <c r="D3312" i="2"/>
  <c r="D3313" i="2"/>
  <c r="D3314" i="2"/>
  <c r="D3315" i="2"/>
  <c r="D3316" i="2"/>
  <c r="D3317" i="2"/>
  <c r="D3318" i="2"/>
  <c r="D3319" i="2"/>
  <c r="D3320" i="2"/>
  <c r="D3321" i="2"/>
  <c r="D3322" i="2"/>
  <c r="D3323" i="2"/>
  <c r="D3324" i="2"/>
  <c r="D3325" i="2"/>
  <c r="D3326" i="2"/>
  <c r="D3327" i="2"/>
  <c r="D3328" i="2"/>
  <c r="D3329" i="2"/>
  <c r="D3330" i="2"/>
  <c r="D3331" i="2"/>
  <c r="D3332" i="2"/>
  <c r="D3333" i="2"/>
  <c r="D3334" i="2"/>
  <c r="D3335" i="2"/>
  <c r="D3336" i="2"/>
  <c r="D3337" i="2"/>
  <c r="D3338" i="2"/>
  <c r="D3339" i="2"/>
  <c r="D3340" i="2"/>
  <c r="D3341" i="2"/>
  <c r="D3342" i="2"/>
  <c r="D3343" i="2"/>
  <c r="D3344" i="2"/>
  <c r="D3345" i="2"/>
  <c r="D3346" i="2"/>
  <c r="D3347" i="2"/>
  <c r="D3348" i="2"/>
  <c r="D3349" i="2"/>
  <c r="D3350" i="2"/>
  <c r="D3351" i="2"/>
  <c r="D3352" i="2"/>
  <c r="D3353" i="2"/>
  <c r="D3354" i="2"/>
  <c r="D3355" i="2"/>
  <c r="D3356" i="2"/>
  <c r="D3357" i="2"/>
  <c r="D3358" i="2"/>
  <c r="D3359" i="2"/>
  <c r="D3360" i="2"/>
  <c r="D3361" i="2"/>
  <c r="D3362" i="2"/>
  <c r="D3363" i="2"/>
  <c r="D3364" i="2"/>
  <c r="D3365" i="2"/>
  <c r="D3366" i="2"/>
  <c r="D3367" i="2"/>
  <c r="D3368" i="2"/>
  <c r="D3369" i="2"/>
  <c r="D3370" i="2"/>
  <c r="D3371" i="2"/>
  <c r="D3372" i="2"/>
  <c r="D3373" i="2"/>
  <c r="D3374" i="2"/>
  <c r="D3375" i="2"/>
  <c r="D3376" i="2"/>
  <c r="D3377" i="2"/>
  <c r="D3378" i="2"/>
  <c r="D3379" i="2"/>
  <c r="D3380" i="2"/>
  <c r="D3381" i="2"/>
  <c r="D3382" i="2"/>
  <c r="D3383" i="2"/>
  <c r="D3384" i="2"/>
  <c r="D3385" i="2"/>
  <c r="D3386" i="2"/>
  <c r="D3387" i="2"/>
  <c r="D3388" i="2"/>
  <c r="D3389" i="2"/>
  <c r="D3390" i="2"/>
  <c r="D3391" i="2"/>
  <c r="D3392" i="2"/>
  <c r="D3393" i="2"/>
  <c r="D3394" i="2"/>
  <c r="D3395" i="2"/>
  <c r="D3396" i="2"/>
  <c r="D3397" i="2"/>
  <c r="D3398" i="2"/>
  <c r="D3399" i="2"/>
  <c r="D3400" i="2"/>
  <c r="D3401" i="2"/>
  <c r="D3402" i="2"/>
  <c r="D3403" i="2"/>
  <c r="D3404" i="2"/>
  <c r="D3405" i="2"/>
  <c r="D3406" i="2"/>
  <c r="D3407" i="2"/>
  <c r="D3408" i="2"/>
  <c r="D3409" i="2"/>
  <c r="D3410" i="2"/>
  <c r="D3411" i="2"/>
  <c r="D3412" i="2"/>
  <c r="D3413" i="2"/>
  <c r="D3414" i="2"/>
  <c r="D3415" i="2"/>
  <c r="D3416" i="2"/>
  <c r="D3417" i="2"/>
  <c r="D3418" i="2"/>
  <c r="D3419" i="2"/>
  <c r="D3420" i="2"/>
  <c r="D3421" i="2"/>
  <c r="D3422" i="2"/>
  <c r="D3423" i="2"/>
  <c r="D3424" i="2"/>
  <c r="D3425" i="2"/>
  <c r="D3426" i="2"/>
  <c r="D3427" i="2"/>
  <c r="D3428" i="2"/>
  <c r="D3429" i="2"/>
  <c r="D3430" i="2"/>
  <c r="D3431" i="2"/>
  <c r="D3432" i="2"/>
  <c r="D3433" i="2"/>
  <c r="D3434" i="2"/>
  <c r="D3435" i="2"/>
  <c r="D3436" i="2"/>
  <c r="D3437" i="2"/>
  <c r="D3438" i="2"/>
  <c r="D3439" i="2"/>
  <c r="D3440" i="2"/>
  <c r="D3441" i="2"/>
  <c r="D3442" i="2"/>
  <c r="D3443" i="2"/>
  <c r="D3444" i="2"/>
  <c r="D3445" i="2"/>
  <c r="D3446" i="2"/>
  <c r="D3447" i="2"/>
  <c r="D3448" i="2"/>
  <c r="D3449" i="2"/>
  <c r="D3450" i="2"/>
  <c r="D3451" i="2"/>
  <c r="D3452" i="2"/>
  <c r="D3453" i="2"/>
  <c r="D3454" i="2"/>
  <c r="D3455" i="2"/>
  <c r="D3456" i="2"/>
  <c r="D3457" i="2"/>
  <c r="D3458" i="2"/>
  <c r="D3459" i="2"/>
  <c r="D3460" i="2"/>
  <c r="D3461" i="2"/>
  <c r="D3462" i="2"/>
  <c r="D3463" i="2"/>
  <c r="D3464" i="2"/>
  <c r="D3465" i="2"/>
  <c r="D3466" i="2"/>
  <c r="D3467" i="2"/>
  <c r="D3468" i="2"/>
  <c r="D3469" i="2"/>
  <c r="D3470" i="2"/>
  <c r="D3471" i="2"/>
  <c r="D3472" i="2"/>
  <c r="D3473" i="2"/>
  <c r="D3474" i="2"/>
  <c r="D3475" i="2"/>
  <c r="D3476" i="2"/>
  <c r="D3477" i="2"/>
  <c r="D3478" i="2"/>
  <c r="D3479" i="2"/>
  <c r="D3480" i="2"/>
  <c r="D3481" i="2"/>
  <c r="D3482" i="2"/>
  <c r="D3483" i="2"/>
  <c r="D3484" i="2"/>
  <c r="D3485" i="2"/>
  <c r="D3486" i="2"/>
  <c r="D3487" i="2"/>
  <c r="D3488" i="2"/>
  <c r="D3489" i="2"/>
  <c r="D3490" i="2"/>
  <c r="D3491" i="2"/>
  <c r="D3492" i="2"/>
  <c r="D3493" i="2"/>
  <c r="D3494" i="2"/>
  <c r="D3495" i="2"/>
  <c r="D3496" i="2"/>
  <c r="D3497" i="2"/>
  <c r="D3498" i="2"/>
  <c r="D3499" i="2"/>
  <c r="D3500" i="2"/>
  <c r="D3501" i="2"/>
  <c r="D3502" i="2"/>
  <c r="D3503" i="2"/>
  <c r="D3504" i="2"/>
  <c r="D3505" i="2"/>
  <c r="D3506" i="2"/>
  <c r="D3507" i="2"/>
  <c r="D3508" i="2"/>
  <c r="D3509" i="2"/>
  <c r="D3510" i="2"/>
  <c r="D3511" i="2"/>
  <c r="D3512" i="2"/>
  <c r="D3513" i="2"/>
  <c r="D3514" i="2"/>
  <c r="D3515" i="2"/>
  <c r="D3516" i="2"/>
  <c r="D3517" i="2"/>
  <c r="D3518" i="2"/>
  <c r="D3519" i="2"/>
  <c r="D3520" i="2"/>
  <c r="D3521" i="2"/>
  <c r="D3522" i="2"/>
  <c r="D3523" i="2"/>
  <c r="D3524" i="2"/>
  <c r="D3525" i="2"/>
  <c r="D3526" i="2"/>
  <c r="D3527" i="2"/>
  <c r="D3528" i="2"/>
  <c r="D3529" i="2"/>
  <c r="D3530" i="2"/>
  <c r="D3531" i="2"/>
  <c r="D3532" i="2"/>
  <c r="D3533" i="2"/>
  <c r="D3534" i="2"/>
  <c r="D3535" i="2"/>
  <c r="D3536" i="2"/>
  <c r="D3537" i="2"/>
  <c r="D3538" i="2"/>
  <c r="D3539" i="2"/>
  <c r="D3540" i="2"/>
  <c r="D3541" i="2"/>
  <c r="D3542" i="2"/>
  <c r="D3543" i="2"/>
  <c r="D3544" i="2"/>
  <c r="D3545" i="2"/>
  <c r="D3546" i="2"/>
  <c r="D3547" i="2"/>
  <c r="D3548" i="2"/>
  <c r="D3549" i="2"/>
  <c r="D3550" i="2"/>
  <c r="D3551" i="2"/>
  <c r="D3552" i="2"/>
  <c r="D3553" i="2"/>
  <c r="D3554" i="2"/>
  <c r="D3555" i="2"/>
  <c r="D3556" i="2"/>
  <c r="D3557" i="2"/>
  <c r="D3558" i="2"/>
  <c r="D3559" i="2"/>
  <c r="D3560" i="2"/>
  <c r="D3561" i="2"/>
  <c r="D3562" i="2"/>
  <c r="D3563" i="2"/>
  <c r="D3564" i="2"/>
  <c r="D3565" i="2"/>
  <c r="D3566" i="2"/>
  <c r="D3567" i="2"/>
  <c r="D3568" i="2"/>
  <c r="D3569" i="2"/>
  <c r="D3570" i="2"/>
  <c r="D3571" i="2"/>
  <c r="D3572" i="2"/>
  <c r="D3573" i="2"/>
  <c r="D3574" i="2"/>
  <c r="D3575" i="2"/>
  <c r="D3576" i="2"/>
  <c r="D3577" i="2"/>
  <c r="D3578" i="2"/>
  <c r="D3579" i="2"/>
  <c r="D3580" i="2"/>
  <c r="D3581" i="2"/>
  <c r="D3582" i="2"/>
  <c r="D3583" i="2"/>
  <c r="D3584" i="2"/>
  <c r="D3585" i="2"/>
  <c r="D3586" i="2"/>
  <c r="D3587" i="2"/>
  <c r="D3588" i="2"/>
  <c r="D3589" i="2"/>
  <c r="D3590" i="2"/>
  <c r="D3591" i="2"/>
  <c r="D3592" i="2"/>
  <c r="D3593" i="2"/>
  <c r="D3594" i="2"/>
  <c r="D3595" i="2"/>
  <c r="D3596" i="2"/>
  <c r="D3597" i="2"/>
  <c r="D3598" i="2"/>
  <c r="D3599" i="2"/>
  <c r="D3600" i="2"/>
  <c r="D3601" i="2"/>
  <c r="D3602" i="2"/>
  <c r="D3603" i="2"/>
  <c r="D3604" i="2"/>
  <c r="D3605" i="2"/>
  <c r="D3606" i="2"/>
  <c r="D3607" i="2"/>
  <c r="D3608" i="2"/>
  <c r="D3609" i="2"/>
  <c r="D3610" i="2"/>
  <c r="D3611" i="2"/>
  <c r="D3612" i="2"/>
  <c r="D3613" i="2"/>
  <c r="D3614" i="2"/>
  <c r="D3615" i="2"/>
  <c r="D3616" i="2"/>
  <c r="D3617" i="2"/>
  <c r="D3618" i="2"/>
  <c r="D3619" i="2"/>
  <c r="D3620" i="2"/>
  <c r="D3621" i="2"/>
  <c r="D3622" i="2"/>
  <c r="D3623" i="2"/>
  <c r="D3624" i="2"/>
  <c r="D3625" i="2"/>
  <c r="D3626" i="2"/>
  <c r="D3627" i="2"/>
  <c r="D3628" i="2"/>
  <c r="D3629" i="2"/>
  <c r="D3630" i="2"/>
  <c r="D3631" i="2"/>
  <c r="D3632" i="2"/>
  <c r="D3633" i="2"/>
  <c r="D3634" i="2"/>
  <c r="D3635" i="2"/>
  <c r="D3636" i="2"/>
  <c r="D3637" i="2"/>
  <c r="D3638" i="2"/>
  <c r="D3639" i="2"/>
  <c r="D3640" i="2"/>
  <c r="D3641" i="2"/>
  <c r="D3642" i="2"/>
  <c r="D3643" i="2"/>
  <c r="D3644" i="2"/>
  <c r="D3645" i="2"/>
  <c r="D3646" i="2"/>
  <c r="D3647" i="2"/>
  <c r="D3648" i="2"/>
  <c r="D3649" i="2"/>
  <c r="D3650" i="2"/>
  <c r="D3651" i="2"/>
  <c r="D3652" i="2"/>
  <c r="D3653" i="2"/>
  <c r="D3654" i="2"/>
  <c r="D3655" i="2"/>
  <c r="D3656" i="2"/>
  <c r="D3657" i="2"/>
  <c r="D3658" i="2"/>
  <c r="D3659" i="2"/>
  <c r="D3660" i="2"/>
  <c r="D3661" i="2"/>
  <c r="D3662" i="2"/>
  <c r="D3663" i="2"/>
  <c r="D3664" i="2"/>
  <c r="D3665" i="2"/>
  <c r="D3666" i="2"/>
  <c r="D3667" i="2"/>
  <c r="D3668" i="2"/>
  <c r="D3669" i="2"/>
  <c r="D3670" i="2"/>
  <c r="D3671" i="2"/>
  <c r="D3672" i="2"/>
  <c r="D3673" i="2"/>
  <c r="D3674" i="2"/>
  <c r="D3675" i="2"/>
  <c r="D3676" i="2"/>
  <c r="D3677" i="2"/>
  <c r="D3678" i="2"/>
  <c r="D3679" i="2"/>
  <c r="D3680" i="2"/>
  <c r="D3681" i="2"/>
  <c r="D3682" i="2"/>
  <c r="D3683" i="2"/>
  <c r="D3684" i="2"/>
  <c r="D3685" i="2"/>
  <c r="D3686" i="2"/>
  <c r="D3687" i="2"/>
  <c r="D3688" i="2"/>
  <c r="D3689" i="2"/>
  <c r="D3690" i="2"/>
  <c r="D3691" i="2"/>
  <c r="D3692" i="2"/>
  <c r="D3693" i="2"/>
  <c r="D3694" i="2"/>
  <c r="D3695" i="2"/>
  <c r="D3696" i="2"/>
  <c r="D3697" i="2"/>
  <c r="D3698" i="2"/>
  <c r="D3699" i="2"/>
  <c r="D3700" i="2"/>
  <c r="D3701" i="2"/>
  <c r="D3702" i="2"/>
  <c r="D3703" i="2"/>
  <c r="D3704" i="2"/>
  <c r="D3705" i="2"/>
  <c r="D3706" i="2"/>
  <c r="D3707" i="2"/>
  <c r="D3708" i="2"/>
  <c r="D3709" i="2"/>
  <c r="D3710" i="2"/>
  <c r="D3711" i="2"/>
  <c r="D3712" i="2"/>
  <c r="D3713" i="2"/>
  <c r="D3714" i="2"/>
  <c r="D3715" i="2"/>
  <c r="D3716" i="2"/>
  <c r="D3717" i="2"/>
  <c r="D3718" i="2"/>
  <c r="D3719" i="2"/>
  <c r="D3720" i="2"/>
  <c r="D3721" i="2"/>
  <c r="D3722" i="2"/>
  <c r="D3723" i="2"/>
  <c r="D3724" i="2"/>
  <c r="D3725" i="2"/>
  <c r="D3726" i="2"/>
  <c r="D3727" i="2"/>
  <c r="D3728" i="2"/>
  <c r="D3729" i="2"/>
  <c r="D3730" i="2"/>
  <c r="D3731" i="2"/>
  <c r="D3732" i="2"/>
  <c r="D3733" i="2"/>
  <c r="D3734" i="2"/>
  <c r="D3735" i="2"/>
  <c r="D3736" i="2"/>
  <c r="D3737" i="2"/>
  <c r="D3738" i="2"/>
  <c r="D3739" i="2"/>
  <c r="D3740" i="2"/>
  <c r="D3741" i="2"/>
  <c r="D3742" i="2"/>
  <c r="D3743" i="2"/>
  <c r="D3744" i="2"/>
  <c r="D3745" i="2"/>
  <c r="D3746" i="2"/>
  <c r="D3747" i="2"/>
  <c r="D3748" i="2"/>
  <c r="D3749" i="2"/>
  <c r="D3750" i="2"/>
  <c r="D3751" i="2"/>
  <c r="D3752" i="2"/>
  <c r="D3753" i="2"/>
  <c r="D3754" i="2"/>
  <c r="D3755" i="2"/>
  <c r="D3756" i="2"/>
  <c r="D3757" i="2"/>
  <c r="D3758" i="2"/>
  <c r="D3759" i="2"/>
  <c r="D3760" i="2"/>
  <c r="D3761" i="2"/>
  <c r="D3762" i="2"/>
  <c r="D3763" i="2"/>
  <c r="D3764" i="2"/>
  <c r="D3765" i="2"/>
  <c r="D3766" i="2"/>
  <c r="D3767" i="2"/>
  <c r="D3768" i="2"/>
  <c r="D3769" i="2"/>
  <c r="D3770" i="2"/>
  <c r="D3771" i="2"/>
  <c r="D3772" i="2"/>
  <c r="D3773" i="2"/>
  <c r="D3774" i="2"/>
  <c r="D3775" i="2"/>
  <c r="D3776" i="2"/>
  <c r="D3777" i="2"/>
  <c r="D3778" i="2"/>
  <c r="D3779" i="2"/>
  <c r="D3780" i="2"/>
  <c r="D3781" i="2"/>
  <c r="D3782" i="2"/>
  <c r="D3783" i="2"/>
  <c r="D3784" i="2"/>
  <c r="D3785" i="2"/>
  <c r="D3786" i="2"/>
  <c r="D3787" i="2"/>
  <c r="D3788" i="2"/>
  <c r="D3789" i="2"/>
  <c r="D3790" i="2"/>
  <c r="D3791" i="2"/>
  <c r="D3792" i="2"/>
  <c r="D3793" i="2"/>
  <c r="D3794" i="2"/>
  <c r="D3795" i="2"/>
  <c r="D3796" i="2"/>
  <c r="D3797" i="2"/>
  <c r="D3798" i="2"/>
  <c r="D3799" i="2"/>
  <c r="D3800" i="2"/>
  <c r="D3801" i="2"/>
  <c r="D3802" i="2"/>
  <c r="D3803" i="2"/>
  <c r="D3804" i="2"/>
  <c r="D3805" i="2"/>
  <c r="D3806" i="2"/>
  <c r="D3807" i="2"/>
  <c r="D3808" i="2"/>
  <c r="D3809" i="2"/>
  <c r="D3810" i="2"/>
  <c r="D3811" i="2"/>
  <c r="D3812" i="2"/>
  <c r="D3813" i="2"/>
  <c r="D3814" i="2"/>
  <c r="D3815" i="2"/>
  <c r="D3816" i="2"/>
  <c r="D3817" i="2"/>
  <c r="D3818" i="2"/>
  <c r="D3819" i="2"/>
  <c r="D3820" i="2"/>
  <c r="D3821" i="2"/>
  <c r="D3822" i="2"/>
  <c r="D3823" i="2"/>
  <c r="D3824" i="2"/>
  <c r="D3825" i="2"/>
  <c r="D3826" i="2"/>
  <c r="D3827" i="2"/>
  <c r="D3828" i="2"/>
  <c r="D3829" i="2"/>
  <c r="D3830" i="2"/>
  <c r="D3831" i="2"/>
  <c r="D3832" i="2"/>
  <c r="D3833" i="2"/>
  <c r="D3834" i="2"/>
  <c r="D3835" i="2"/>
  <c r="D3836" i="2"/>
  <c r="D3837" i="2"/>
  <c r="D3838" i="2"/>
  <c r="D3839" i="2"/>
  <c r="D3840" i="2"/>
  <c r="D3841" i="2"/>
  <c r="D3842" i="2"/>
  <c r="D3843" i="2"/>
  <c r="D3844" i="2"/>
  <c r="D3845" i="2"/>
  <c r="D3846" i="2"/>
  <c r="D3847" i="2"/>
  <c r="D3848" i="2"/>
  <c r="D3849" i="2"/>
  <c r="D3850" i="2"/>
  <c r="D3851" i="2"/>
  <c r="D3852" i="2"/>
  <c r="D3853" i="2"/>
  <c r="D3854" i="2"/>
  <c r="D3855" i="2"/>
  <c r="D3856" i="2"/>
  <c r="D3857" i="2"/>
  <c r="D3858" i="2"/>
  <c r="D3859" i="2"/>
  <c r="D3860" i="2"/>
  <c r="D3861" i="2"/>
  <c r="D3862" i="2"/>
  <c r="D3863" i="2"/>
  <c r="D3864" i="2"/>
  <c r="D3865" i="2"/>
  <c r="D3866" i="2"/>
  <c r="D3867" i="2"/>
  <c r="D3868" i="2"/>
  <c r="D3869" i="2"/>
  <c r="D3870" i="2"/>
  <c r="D3871" i="2"/>
  <c r="D3872" i="2"/>
  <c r="D3873" i="2"/>
  <c r="D3874" i="2"/>
  <c r="D3875" i="2"/>
  <c r="D3876" i="2"/>
  <c r="D3877" i="2"/>
  <c r="D3878" i="2"/>
  <c r="D3879" i="2"/>
  <c r="D3880" i="2"/>
  <c r="D3881" i="2"/>
  <c r="D3882" i="2"/>
  <c r="D3883" i="2"/>
  <c r="D3884" i="2"/>
  <c r="D3885" i="2"/>
  <c r="D3886" i="2"/>
  <c r="D3887" i="2"/>
  <c r="D3888" i="2"/>
  <c r="D3889" i="2"/>
  <c r="D3890" i="2"/>
  <c r="D3891" i="2"/>
  <c r="D3892" i="2"/>
  <c r="D3893" i="2"/>
  <c r="D3894" i="2"/>
  <c r="D3895" i="2"/>
  <c r="D3896" i="2"/>
  <c r="D3897" i="2"/>
  <c r="D3898" i="2"/>
  <c r="D3899" i="2"/>
  <c r="D3900" i="2"/>
  <c r="D3901" i="2"/>
  <c r="D3902" i="2"/>
  <c r="D3903" i="2"/>
  <c r="D3904" i="2"/>
  <c r="D3905" i="2"/>
  <c r="D3906" i="2"/>
  <c r="D3907" i="2"/>
  <c r="D3908" i="2"/>
  <c r="D3909" i="2"/>
  <c r="D3910" i="2"/>
  <c r="D3911" i="2"/>
  <c r="D3912" i="2"/>
  <c r="D3913" i="2"/>
  <c r="D3914" i="2"/>
  <c r="D3915" i="2"/>
  <c r="D3916" i="2"/>
  <c r="D3917" i="2"/>
  <c r="D3918" i="2"/>
  <c r="D3919" i="2"/>
  <c r="D3920" i="2"/>
  <c r="D3921" i="2"/>
  <c r="D3922" i="2"/>
  <c r="D3923" i="2"/>
  <c r="D3924" i="2"/>
  <c r="D3925" i="2"/>
  <c r="D3926" i="2"/>
  <c r="D3927" i="2"/>
  <c r="D3928" i="2"/>
  <c r="D3929" i="2"/>
  <c r="D3930" i="2"/>
  <c r="D3931" i="2"/>
  <c r="D3932" i="2"/>
  <c r="D3933" i="2"/>
  <c r="D3934" i="2"/>
  <c r="D3935" i="2"/>
  <c r="D3936" i="2"/>
  <c r="D3937" i="2"/>
  <c r="D3938" i="2"/>
  <c r="D3939" i="2"/>
  <c r="D3940" i="2"/>
  <c r="D3941" i="2"/>
  <c r="D3942" i="2"/>
  <c r="D3943" i="2"/>
  <c r="D3944" i="2"/>
  <c r="D3945" i="2"/>
  <c r="D3946" i="2"/>
  <c r="D3947" i="2"/>
  <c r="D3948" i="2"/>
  <c r="D3949" i="2"/>
  <c r="D3950" i="2"/>
  <c r="D3951" i="2"/>
  <c r="D3952" i="2"/>
  <c r="D3953" i="2"/>
  <c r="D3954" i="2"/>
  <c r="D3955" i="2"/>
  <c r="D3956" i="2"/>
  <c r="D3957" i="2"/>
  <c r="D3958" i="2"/>
  <c r="D3959" i="2"/>
  <c r="D3960" i="2"/>
  <c r="D3961" i="2"/>
  <c r="D3962" i="2"/>
  <c r="D3963" i="2"/>
  <c r="D3964" i="2"/>
  <c r="D3965" i="2"/>
  <c r="D3966" i="2"/>
  <c r="D3967" i="2"/>
  <c r="D3968" i="2"/>
  <c r="D3969" i="2"/>
  <c r="D3970" i="2"/>
  <c r="D3971" i="2"/>
  <c r="D3972" i="2"/>
  <c r="D3973" i="2"/>
  <c r="D3974" i="2"/>
  <c r="D3975" i="2"/>
  <c r="D3976" i="2"/>
  <c r="D3977" i="2"/>
  <c r="D3978" i="2"/>
  <c r="D3979" i="2"/>
  <c r="D3980" i="2"/>
  <c r="D3981" i="2"/>
  <c r="D3982" i="2"/>
  <c r="D3983" i="2"/>
  <c r="D3984" i="2"/>
  <c r="D3985" i="2"/>
  <c r="D3986" i="2"/>
  <c r="D3987" i="2"/>
  <c r="D3988" i="2"/>
  <c r="D3989" i="2"/>
  <c r="D3990" i="2"/>
  <c r="D3991" i="2"/>
  <c r="D3992" i="2"/>
  <c r="D3993" i="2"/>
  <c r="D3994" i="2"/>
  <c r="D3995" i="2"/>
  <c r="D3996" i="2"/>
  <c r="D3997" i="2"/>
  <c r="D3998" i="2"/>
  <c r="D3999" i="2"/>
  <c r="D4000" i="2"/>
  <c r="D4001" i="2"/>
  <c r="D4002" i="2"/>
  <c r="D4003" i="2"/>
  <c r="D4004" i="2"/>
  <c r="D4005" i="2"/>
  <c r="D4006" i="2"/>
  <c r="D4007" i="2"/>
  <c r="D4008" i="2"/>
  <c r="D4009" i="2"/>
  <c r="D4010" i="2"/>
  <c r="D4011" i="2"/>
  <c r="D4012" i="2"/>
  <c r="D4013" i="2"/>
  <c r="D4014" i="2"/>
  <c r="D4015" i="2"/>
  <c r="D4016" i="2"/>
  <c r="D4017" i="2"/>
  <c r="D4018" i="2"/>
  <c r="D4019" i="2"/>
  <c r="D4020" i="2"/>
  <c r="D4021" i="2"/>
  <c r="D4022" i="2"/>
  <c r="D4023" i="2"/>
  <c r="D4024" i="2"/>
  <c r="D4025" i="2"/>
  <c r="D4026" i="2"/>
  <c r="D4027" i="2"/>
  <c r="D4028" i="2"/>
  <c r="D4029" i="2"/>
  <c r="D4030" i="2"/>
  <c r="D4031" i="2"/>
  <c r="D4032" i="2"/>
  <c r="D4033" i="2"/>
  <c r="D4034" i="2"/>
  <c r="D4035" i="2"/>
  <c r="D4036" i="2"/>
  <c r="D4037" i="2"/>
  <c r="D4038" i="2"/>
  <c r="D4039" i="2"/>
  <c r="D4040" i="2"/>
  <c r="D4041" i="2"/>
  <c r="D4042" i="2"/>
  <c r="D4043" i="2"/>
  <c r="D4044" i="2"/>
  <c r="D4045" i="2"/>
  <c r="D4046" i="2"/>
  <c r="D4047" i="2"/>
  <c r="D4048" i="2"/>
  <c r="D4049" i="2"/>
  <c r="D4050" i="2"/>
  <c r="D4051" i="2"/>
  <c r="D4052" i="2"/>
  <c r="D4053" i="2"/>
  <c r="D4054" i="2"/>
  <c r="D4055" i="2"/>
  <c r="D4056" i="2"/>
  <c r="D4057" i="2"/>
  <c r="D4058" i="2"/>
  <c r="D4059" i="2"/>
  <c r="D4060" i="2"/>
  <c r="D4061" i="2"/>
  <c r="D4062" i="2"/>
  <c r="D4063" i="2"/>
  <c r="D4064" i="2"/>
  <c r="D4065" i="2"/>
  <c r="D4066" i="2"/>
  <c r="D4067" i="2"/>
  <c r="D4068" i="2"/>
  <c r="D4069" i="2"/>
  <c r="D4070" i="2"/>
  <c r="D4071" i="2"/>
  <c r="D4072" i="2"/>
  <c r="D4073" i="2"/>
  <c r="D4074" i="2"/>
  <c r="D4075" i="2"/>
  <c r="D4076" i="2"/>
  <c r="D4077" i="2"/>
  <c r="D4078" i="2"/>
  <c r="D4079" i="2"/>
  <c r="D4080" i="2"/>
  <c r="D4081" i="2"/>
  <c r="D4082" i="2"/>
  <c r="D4083" i="2"/>
  <c r="D4084" i="2"/>
  <c r="D4085" i="2"/>
  <c r="D4086" i="2"/>
  <c r="D4087" i="2"/>
  <c r="D4088" i="2"/>
  <c r="D4089" i="2"/>
  <c r="D4090" i="2"/>
  <c r="D4091" i="2"/>
  <c r="D4092" i="2"/>
  <c r="D4093" i="2"/>
  <c r="D4094" i="2"/>
  <c r="D4095" i="2"/>
  <c r="D4096" i="2"/>
  <c r="D4097" i="2"/>
  <c r="D4098" i="2"/>
  <c r="D4099" i="2"/>
  <c r="D4100" i="2"/>
  <c r="D4101" i="2"/>
  <c r="D4102" i="2"/>
  <c r="D4103" i="2"/>
  <c r="D4104" i="2"/>
  <c r="D4105" i="2"/>
  <c r="D4106" i="2"/>
  <c r="D4107" i="2"/>
  <c r="D4108" i="2"/>
  <c r="D4109" i="2"/>
  <c r="D4110" i="2"/>
  <c r="D4111" i="2"/>
  <c r="D4112" i="2"/>
  <c r="D4113" i="2"/>
  <c r="D4114" i="2"/>
  <c r="D4115" i="2"/>
  <c r="D4116" i="2"/>
  <c r="D4117" i="2"/>
  <c r="D4118" i="2"/>
  <c r="D4119" i="2"/>
  <c r="D4120" i="2"/>
  <c r="D4121" i="2"/>
  <c r="D4122" i="2"/>
  <c r="D4123" i="2"/>
  <c r="D4124" i="2"/>
  <c r="D4125" i="2"/>
  <c r="D4126" i="2"/>
  <c r="D4127" i="2"/>
  <c r="D4128" i="2"/>
  <c r="D4129" i="2"/>
  <c r="D4130" i="2"/>
  <c r="D4131" i="2"/>
  <c r="D4132" i="2"/>
  <c r="D4133" i="2"/>
  <c r="D4134" i="2"/>
  <c r="D4135" i="2"/>
  <c r="D4136" i="2"/>
  <c r="D4137" i="2"/>
  <c r="D4138" i="2"/>
  <c r="D4139" i="2"/>
  <c r="D4140" i="2"/>
  <c r="D4141" i="2"/>
  <c r="D4142" i="2"/>
  <c r="D4143" i="2"/>
  <c r="D4144" i="2"/>
  <c r="D4145" i="2"/>
  <c r="D4146" i="2"/>
  <c r="D4147" i="2"/>
  <c r="D4148" i="2"/>
  <c r="D4149" i="2"/>
  <c r="D4150" i="2"/>
  <c r="D4151" i="2"/>
  <c r="D4152" i="2"/>
  <c r="D4153" i="2"/>
  <c r="D4154" i="2"/>
  <c r="D4155" i="2"/>
  <c r="D4156" i="2"/>
  <c r="D4157" i="2"/>
  <c r="D4158" i="2"/>
  <c r="D4159" i="2"/>
  <c r="D4160" i="2"/>
  <c r="D4161" i="2"/>
  <c r="D4162" i="2"/>
  <c r="D4163" i="2"/>
  <c r="D4164" i="2"/>
  <c r="D4165" i="2"/>
  <c r="D4166" i="2"/>
  <c r="D4167" i="2"/>
  <c r="D4168" i="2"/>
  <c r="D4169" i="2"/>
  <c r="D4170" i="2"/>
  <c r="D4171" i="2"/>
  <c r="D4172" i="2"/>
  <c r="D4173" i="2"/>
  <c r="D4174" i="2"/>
  <c r="D4175" i="2"/>
  <c r="D4176" i="2"/>
  <c r="D4177" i="2"/>
  <c r="D4178" i="2"/>
  <c r="D4179" i="2"/>
  <c r="D4180" i="2"/>
  <c r="D4181" i="2"/>
  <c r="D4182" i="2"/>
  <c r="D4183" i="2"/>
  <c r="D4184" i="2"/>
  <c r="D4185" i="2"/>
  <c r="D4186" i="2"/>
  <c r="D4187" i="2"/>
  <c r="D4188" i="2"/>
  <c r="D4189" i="2"/>
  <c r="D4190" i="2"/>
  <c r="D4191" i="2"/>
  <c r="D4192" i="2"/>
  <c r="D4193" i="2"/>
  <c r="D4194" i="2"/>
  <c r="D4195" i="2"/>
  <c r="D4196" i="2"/>
  <c r="D4197" i="2"/>
  <c r="D4198" i="2"/>
  <c r="D4199" i="2"/>
  <c r="D4200" i="2"/>
  <c r="D4201" i="2"/>
  <c r="D4202" i="2"/>
  <c r="D4203" i="2"/>
  <c r="D4204" i="2"/>
  <c r="D4205" i="2"/>
  <c r="D4206" i="2"/>
  <c r="D4207" i="2"/>
  <c r="D4208" i="2"/>
  <c r="D4209" i="2"/>
  <c r="D4210" i="2"/>
  <c r="D4211" i="2"/>
  <c r="D4212" i="2"/>
  <c r="D4213" i="2"/>
  <c r="D4214" i="2"/>
  <c r="D4215" i="2"/>
  <c r="D4216" i="2"/>
  <c r="D4217" i="2"/>
  <c r="D4218" i="2"/>
  <c r="D4219" i="2"/>
  <c r="D4220" i="2"/>
  <c r="D4221" i="2"/>
  <c r="D4222" i="2"/>
  <c r="D4223" i="2"/>
  <c r="D4224" i="2"/>
  <c r="D4225" i="2"/>
  <c r="D4226" i="2"/>
  <c r="D4227" i="2"/>
  <c r="D4228" i="2"/>
  <c r="D4229" i="2"/>
  <c r="D4230" i="2"/>
  <c r="D4231" i="2"/>
  <c r="D4232" i="2"/>
  <c r="D4233" i="2"/>
  <c r="D4234" i="2"/>
  <c r="D4235" i="2"/>
  <c r="D4236" i="2"/>
  <c r="D4237" i="2"/>
  <c r="D4238" i="2"/>
  <c r="D4239" i="2"/>
  <c r="D4240" i="2"/>
  <c r="D4241" i="2"/>
  <c r="D4242" i="2"/>
  <c r="D4243" i="2"/>
  <c r="D4244" i="2"/>
  <c r="D4245" i="2"/>
  <c r="D4246" i="2"/>
  <c r="D4247" i="2"/>
  <c r="D4248" i="2"/>
  <c r="D4249" i="2"/>
  <c r="D4250" i="2"/>
  <c r="D4251" i="2"/>
  <c r="D4252" i="2"/>
  <c r="D4253" i="2"/>
  <c r="D4254" i="2"/>
  <c r="D4255" i="2"/>
  <c r="D4256" i="2"/>
  <c r="D4257" i="2"/>
  <c r="D4258" i="2"/>
  <c r="D4259" i="2"/>
  <c r="D4260" i="2"/>
  <c r="D4261" i="2"/>
  <c r="D4262" i="2"/>
  <c r="D4263" i="2"/>
  <c r="D4264" i="2"/>
  <c r="D4265" i="2"/>
  <c r="D4266" i="2"/>
  <c r="D4267" i="2"/>
  <c r="D4268" i="2"/>
  <c r="D4269" i="2"/>
  <c r="D4270" i="2"/>
  <c r="D4271" i="2"/>
  <c r="D4272" i="2"/>
  <c r="D4273" i="2"/>
  <c r="D4274" i="2"/>
  <c r="D4275" i="2"/>
  <c r="D4276" i="2"/>
  <c r="D4277" i="2"/>
  <c r="D4278" i="2"/>
  <c r="D4279" i="2"/>
  <c r="D4280" i="2"/>
  <c r="D4281" i="2"/>
  <c r="D4282" i="2"/>
  <c r="D4283" i="2"/>
  <c r="D4284" i="2"/>
  <c r="D4285" i="2"/>
  <c r="D4286" i="2"/>
  <c r="D4287" i="2"/>
  <c r="D4288" i="2"/>
  <c r="D4289" i="2"/>
  <c r="D4290" i="2"/>
  <c r="D4291" i="2"/>
  <c r="D4292" i="2"/>
  <c r="D4293" i="2"/>
  <c r="D4294" i="2"/>
  <c r="D4295" i="2"/>
  <c r="D4296" i="2"/>
  <c r="D4297" i="2"/>
  <c r="D4298" i="2"/>
  <c r="D4299" i="2"/>
  <c r="D4300" i="2"/>
  <c r="D4301" i="2"/>
  <c r="D4302" i="2"/>
  <c r="D4303" i="2"/>
  <c r="D4304" i="2"/>
  <c r="D4305" i="2"/>
  <c r="D4306" i="2"/>
  <c r="D4307" i="2"/>
  <c r="D4308" i="2"/>
  <c r="D4309" i="2"/>
  <c r="D4310" i="2"/>
  <c r="D4311" i="2"/>
  <c r="D4312" i="2"/>
  <c r="D4313" i="2"/>
  <c r="D4314" i="2"/>
  <c r="D4315" i="2"/>
  <c r="D4316" i="2"/>
  <c r="D4317" i="2"/>
  <c r="D4318" i="2"/>
  <c r="D4319" i="2"/>
  <c r="D4320" i="2"/>
  <c r="D4321" i="2"/>
  <c r="D4322" i="2"/>
  <c r="D4323" i="2"/>
  <c r="D4324" i="2"/>
  <c r="D4325" i="2"/>
  <c r="D4326" i="2"/>
  <c r="D4327" i="2"/>
  <c r="D4328" i="2"/>
  <c r="D4329" i="2"/>
  <c r="D4330" i="2"/>
  <c r="D4331" i="2"/>
  <c r="D4332" i="2"/>
  <c r="D4333" i="2"/>
  <c r="D4334" i="2"/>
  <c r="D4335" i="2"/>
  <c r="D4336" i="2"/>
  <c r="D4337" i="2"/>
  <c r="D4338" i="2"/>
  <c r="D4339" i="2"/>
  <c r="D4340" i="2"/>
  <c r="D4341" i="2"/>
  <c r="D4342" i="2"/>
  <c r="D4343" i="2"/>
  <c r="D4344" i="2"/>
  <c r="D4345" i="2"/>
  <c r="D4346" i="2"/>
  <c r="D4347" i="2"/>
  <c r="D4348" i="2"/>
  <c r="D4349" i="2"/>
  <c r="D4350" i="2"/>
  <c r="D4351" i="2"/>
  <c r="D4352" i="2"/>
  <c r="D4353" i="2"/>
  <c r="D4354" i="2"/>
  <c r="D4355" i="2"/>
  <c r="D4356" i="2"/>
  <c r="D4357" i="2"/>
  <c r="D4358" i="2"/>
  <c r="D4359" i="2"/>
  <c r="D4360" i="2"/>
  <c r="D4361" i="2"/>
  <c r="D4362" i="2"/>
  <c r="D4363" i="2"/>
  <c r="D4364" i="2"/>
  <c r="D4365" i="2"/>
  <c r="D4366" i="2"/>
  <c r="D4367" i="2"/>
  <c r="D4368" i="2"/>
  <c r="D4369" i="2"/>
  <c r="D4370" i="2"/>
  <c r="D4371" i="2"/>
  <c r="D4372" i="2"/>
  <c r="D4373" i="2"/>
  <c r="D4374" i="2"/>
  <c r="D4375" i="2"/>
  <c r="D4376" i="2"/>
  <c r="D4377" i="2"/>
  <c r="D4378" i="2"/>
  <c r="D4379" i="2"/>
  <c r="D4380" i="2"/>
  <c r="D4381" i="2"/>
  <c r="D4382" i="2"/>
  <c r="D4383" i="2"/>
  <c r="D4384" i="2"/>
  <c r="D4385" i="2"/>
  <c r="D4386" i="2"/>
  <c r="D4387" i="2"/>
  <c r="D4388" i="2"/>
  <c r="D4389" i="2"/>
  <c r="D4390" i="2"/>
  <c r="D4391" i="2"/>
  <c r="D4392" i="2"/>
  <c r="D4393" i="2"/>
  <c r="D4394" i="2"/>
  <c r="D4395" i="2"/>
  <c r="D4396" i="2"/>
  <c r="D4397" i="2"/>
  <c r="D4398" i="2"/>
  <c r="D4399" i="2"/>
  <c r="D4400" i="2"/>
  <c r="D4401" i="2"/>
  <c r="D4402" i="2"/>
  <c r="D4403" i="2"/>
  <c r="D4404" i="2"/>
  <c r="D4405" i="2"/>
  <c r="D4406" i="2"/>
  <c r="D4407" i="2"/>
  <c r="D4408" i="2"/>
  <c r="D4409" i="2"/>
  <c r="D4410" i="2"/>
  <c r="D4411" i="2"/>
  <c r="D4412" i="2"/>
  <c r="D4413" i="2"/>
  <c r="D4414" i="2"/>
  <c r="D4415" i="2"/>
  <c r="D4416" i="2"/>
  <c r="D4417" i="2"/>
  <c r="D4418" i="2"/>
  <c r="D4419" i="2"/>
  <c r="D4420" i="2"/>
  <c r="D4421" i="2"/>
  <c r="D4422" i="2"/>
  <c r="D4423" i="2"/>
  <c r="D4424" i="2"/>
  <c r="D4425" i="2"/>
  <c r="D4426" i="2"/>
  <c r="D4427" i="2"/>
  <c r="D4428" i="2"/>
  <c r="D4429" i="2"/>
  <c r="D4430" i="2"/>
  <c r="D4431" i="2"/>
  <c r="D4432" i="2"/>
  <c r="D4433" i="2"/>
  <c r="D4434" i="2"/>
  <c r="D4435" i="2"/>
  <c r="D4436" i="2"/>
  <c r="D4437" i="2"/>
  <c r="D4438" i="2"/>
  <c r="D4439" i="2"/>
  <c r="D4440" i="2"/>
  <c r="D4441" i="2"/>
  <c r="D4442" i="2"/>
  <c r="D4443" i="2"/>
  <c r="D4444" i="2"/>
  <c r="D4445" i="2"/>
  <c r="D4446" i="2"/>
  <c r="D4447" i="2"/>
  <c r="D4448" i="2"/>
  <c r="D4449" i="2"/>
  <c r="D4450" i="2"/>
  <c r="D4451" i="2"/>
  <c r="D4452" i="2"/>
  <c r="D4453" i="2"/>
  <c r="D4454" i="2"/>
  <c r="D4455" i="2"/>
  <c r="D4456" i="2"/>
  <c r="D4457" i="2"/>
  <c r="D4458" i="2"/>
  <c r="D4459" i="2"/>
  <c r="D4460" i="2"/>
  <c r="D4461" i="2"/>
  <c r="D4462" i="2"/>
  <c r="D4463" i="2"/>
  <c r="D4464" i="2"/>
  <c r="D4465" i="2"/>
  <c r="D4466" i="2"/>
  <c r="D4467" i="2"/>
  <c r="D4468" i="2"/>
  <c r="D4469" i="2"/>
  <c r="D4470" i="2"/>
  <c r="D4471" i="2"/>
  <c r="D4472" i="2"/>
  <c r="D4473" i="2"/>
  <c r="D4474" i="2"/>
  <c r="D4475" i="2"/>
  <c r="D4476" i="2"/>
  <c r="D4477" i="2"/>
  <c r="D4478" i="2"/>
  <c r="D4479" i="2"/>
  <c r="D4480" i="2"/>
  <c r="D4481" i="2"/>
  <c r="D4482" i="2"/>
  <c r="D4483" i="2"/>
  <c r="D4484" i="2"/>
  <c r="D4485" i="2"/>
  <c r="D4486" i="2"/>
  <c r="D4487" i="2"/>
  <c r="D4488" i="2"/>
  <c r="D4489" i="2"/>
  <c r="D4490" i="2"/>
  <c r="D4491" i="2"/>
  <c r="D4492" i="2"/>
  <c r="D4493" i="2"/>
  <c r="D4494" i="2"/>
  <c r="D4495" i="2"/>
  <c r="D4496" i="2"/>
  <c r="D4497" i="2"/>
  <c r="D4498" i="2"/>
  <c r="D4499" i="2"/>
  <c r="D4500" i="2"/>
  <c r="D4501" i="2"/>
  <c r="D4502" i="2"/>
  <c r="D4503" i="2"/>
  <c r="D4504" i="2"/>
  <c r="D4505" i="2"/>
  <c r="D4506" i="2"/>
  <c r="D4507" i="2"/>
  <c r="D4508" i="2"/>
  <c r="D4509" i="2"/>
  <c r="D4510" i="2"/>
  <c r="D4511" i="2"/>
  <c r="D4512" i="2"/>
  <c r="D4513" i="2"/>
  <c r="D4514" i="2"/>
  <c r="D4515" i="2"/>
  <c r="D4516" i="2"/>
  <c r="D4517" i="2"/>
  <c r="D4518" i="2"/>
  <c r="D4519" i="2"/>
  <c r="D4520" i="2"/>
  <c r="D4521" i="2"/>
  <c r="D4522" i="2"/>
  <c r="D4523" i="2"/>
  <c r="D4524" i="2"/>
  <c r="D4525" i="2"/>
  <c r="D4526" i="2"/>
  <c r="D4527" i="2"/>
  <c r="D4528" i="2"/>
  <c r="D4529" i="2"/>
  <c r="D4530" i="2"/>
  <c r="D4531" i="2"/>
  <c r="D4532" i="2"/>
  <c r="D4533" i="2"/>
  <c r="D4534" i="2"/>
  <c r="D4535" i="2"/>
  <c r="D4536" i="2"/>
  <c r="D4537" i="2"/>
  <c r="D4538" i="2"/>
  <c r="D4539" i="2"/>
  <c r="D4540" i="2"/>
  <c r="D4541" i="2"/>
  <c r="D4542" i="2"/>
  <c r="D4543" i="2"/>
  <c r="D4544" i="2"/>
  <c r="D4545" i="2"/>
  <c r="D4546" i="2"/>
  <c r="D4547" i="2"/>
  <c r="D4548" i="2"/>
  <c r="D4549" i="2"/>
  <c r="D4550" i="2"/>
  <c r="D4551" i="2"/>
  <c r="D4552" i="2"/>
  <c r="D4553" i="2"/>
  <c r="D4554" i="2"/>
  <c r="D4555" i="2"/>
  <c r="D4556" i="2"/>
  <c r="D4557" i="2"/>
  <c r="D4558" i="2"/>
  <c r="D4559" i="2"/>
  <c r="D4560" i="2"/>
  <c r="D4561" i="2"/>
  <c r="D4562" i="2"/>
  <c r="D4563" i="2"/>
  <c r="D4564" i="2"/>
  <c r="D4565" i="2"/>
  <c r="D4566" i="2"/>
  <c r="D4567" i="2"/>
  <c r="D4568" i="2"/>
  <c r="D4569" i="2"/>
  <c r="D4570" i="2"/>
  <c r="D4571" i="2"/>
  <c r="D4572" i="2"/>
  <c r="D4573" i="2"/>
  <c r="D4574" i="2"/>
  <c r="D4575" i="2"/>
  <c r="D4576" i="2"/>
  <c r="D4577" i="2"/>
  <c r="D4578" i="2"/>
  <c r="D4579" i="2"/>
  <c r="D4580" i="2"/>
  <c r="D4581" i="2"/>
  <c r="D4582" i="2"/>
  <c r="D4583" i="2"/>
  <c r="D4584" i="2"/>
  <c r="D4585" i="2"/>
  <c r="D4586" i="2"/>
  <c r="D4587" i="2"/>
  <c r="D4588" i="2"/>
  <c r="D4589" i="2"/>
  <c r="D4590" i="2"/>
  <c r="D4591" i="2"/>
  <c r="D4592" i="2"/>
  <c r="D4593" i="2"/>
  <c r="D4594" i="2"/>
  <c r="D4595" i="2"/>
  <c r="D4596" i="2"/>
  <c r="D4597" i="2"/>
  <c r="D4598" i="2"/>
  <c r="D4599" i="2"/>
  <c r="D4600" i="2"/>
  <c r="D4601" i="2"/>
  <c r="D4602" i="2"/>
  <c r="D4603" i="2"/>
  <c r="D4604" i="2"/>
  <c r="D4605" i="2"/>
  <c r="D4606" i="2"/>
  <c r="D4607" i="2"/>
  <c r="D4608" i="2"/>
  <c r="D4609" i="2"/>
  <c r="D4610" i="2"/>
  <c r="D4611" i="2"/>
  <c r="D4612" i="2"/>
  <c r="D4613" i="2"/>
  <c r="D4614" i="2"/>
  <c r="D4615" i="2"/>
  <c r="D4616" i="2"/>
  <c r="D4617" i="2"/>
  <c r="D4618" i="2"/>
  <c r="D4619" i="2"/>
  <c r="D4620" i="2"/>
  <c r="D4621" i="2"/>
  <c r="D4622" i="2"/>
  <c r="D4623" i="2"/>
  <c r="D4624" i="2"/>
  <c r="D4625" i="2"/>
  <c r="D4626" i="2"/>
  <c r="D4627" i="2"/>
  <c r="D4628" i="2"/>
  <c r="D4629" i="2"/>
  <c r="D4630" i="2"/>
  <c r="D4631" i="2"/>
  <c r="D4632" i="2"/>
  <c r="D4633" i="2"/>
  <c r="D4634" i="2"/>
  <c r="D4635" i="2"/>
  <c r="D4636" i="2"/>
  <c r="D4637" i="2"/>
  <c r="D4638" i="2"/>
  <c r="D4639" i="2"/>
  <c r="D4640" i="2"/>
  <c r="D4641" i="2"/>
  <c r="D4642" i="2"/>
  <c r="D4643" i="2"/>
  <c r="D4644" i="2"/>
  <c r="D4645" i="2"/>
  <c r="D4646" i="2"/>
  <c r="D4647" i="2"/>
  <c r="D4648" i="2"/>
  <c r="D4649" i="2"/>
  <c r="D4650" i="2"/>
  <c r="D4651" i="2"/>
  <c r="D4652" i="2"/>
  <c r="D4653" i="2"/>
  <c r="D4654" i="2"/>
  <c r="D4655" i="2"/>
  <c r="D4656" i="2"/>
  <c r="D4657" i="2"/>
  <c r="D4658" i="2"/>
  <c r="D4659" i="2"/>
  <c r="D4660" i="2"/>
  <c r="D4661" i="2"/>
  <c r="D4662" i="2"/>
  <c r="D4663" i="2"/>
  <c r="D4664" i="2"/>
  <c r="D4665" i="2"/>
  <c r="D4666" i="2"/>
  <c r="D4667" i="2"/>
  <c r="D4668" i="2"/>
  <c r="D4669" i="2"/>
  <c r="D4670" i="2"/>
  <c r="D4671" i="2"/>
  <c r="D4672" i="2"/>
  <c r="D4673" i="2"/>
  <c r="D4674" i="2"/>
  <c r="D4675" i="2"/>
  <c r="D4676" i="2"/>
  <c r="D4677" i="2"/>
  <c r="D4678" i="2"/>
  <c r="D4679" i="2"/>
  <c r="D4680" i="2"/>
  <c r="D4681" i="2"/>
  <c r="D4682" i="2"/>
  <c r="D4683" i="2"/>
  <c r="D4684" i="2"/>
  <c r="D4685" i="2"/>
  <c r="D4686" i="2"/>
  <c r="D4687" i="2"/>
  <c r="D4688" i="2"/>
  <c r="D4689" i="2"/>
  <c r="D4690" i="2"/>
  <c r="D4691" i="2"/>
  <c r="D4692" i="2"/>
  <c r="D4693" i="2"/>
  <c r="D4694" i="2"/>
  <c r="D4695" i="2"/>
  <c r="D4696" i="2"/>
  <c r="D4697" i="2"/>
  <c r="D4698" i="2"/>
  <c r="D4699" i="2"/>
  <c r="D4700" i="2"/>
  <c r="D4701" i="2"/>
  <c r="D4702" i="2"/>
  <c r="D4703" i="2"/>
  <c r="D4704" i="2"/>
  <c r="D4705" i="2"/>
  <c r="D4706" i="2"/>
  <c r="D4707" i="2"/>
  <c r="D4708" i="2"/>
  <c r="D4709" i="2"/>
  <c r="D4710" i="2"/>
  <c r="D4711" i="2"/>
  <c r="D4712" i="2"/>
  <c r="D4713" i="2"/>
  <c r="D4714" i="2"/>
  <c r="D4715" i="2"/>
  <c r="D4716" i="2"/>
  <c r="D4717" i="2"/>
  <c r="D4718" i="2"/>
  <c r="D4719" i="2"/>
  <c r="D4720" i="2"/>
  <c r="D4721" i="2"/>
  <c r="D4722" i="2"/>
  <c r="D4723" i="2"/>
  <c r="D4724" i="2"/>
  <c r="D4725" i="2"/>
  <c r="D4726" i="2"/>
  <c r="D4727" i="2"/>
  <c r="D4728" i="2"/>
  <c r="D4729" i="2"/>
  <c r="D4730" i="2"/>
  <c r="D4731" i="2"/>
  <c r="D4732" i="2"/>
  <c r="D4733" i="2"/>
  <c r="D4734" i="2"/>
  <c r="D4735" i="2"/>
  <c r="D4736" i="2"/>
  <c r="D4737" i="2"/>
  <c r="D4738" i="2"/>
  <c r="D4739" i="2"/>
  <c r="D4740" i="2"/>
  <c r="D4741" i="2"/>
  <c r="D4742" i="2"/>
  <c r="D4743" i="2"/>
  <c r="D4744" i="2"/>
  <c r="D4745" i="2"/>
  <c r="D4746" i="2"/>
  <c r="D4747" i="2"/>
  <c r="D4748" i="2"/>
  <c r="D4749" i="2"/>
  <c r="D4750" i="2"/>
  <c r="D4751" i="2"/>
  <c r="D4752" i="2"/>
  <c r="D4753" i="2"/>
  <c r="D4754" i="2"/>
  <c r="D4755" i="2"/>
  <c r="D4756" i="2"/>
  <c r="D4757" i="2"/>
  <c r="D4758" i="2"/>
  <c r="D4759" i="2"/>
  <c r="D4760" i="2"/>
  <c r="D4761" i="2"/>
  <c r="D4762" i="2"/>
  <c r="D4763" i="2"/>
  <c r="D4764" i="2"/>
  <c r="D4765" i="2"/>
  <c r="D4766" i="2"/>
  <c r="D4767" i="2"/>
  <c r="D4768" i="2"/>
  <c r="D4769" i="2"/>
  <c r="D4770" i="2"/>
  <c r="D4771" i="2"/>
  <c r="D4772" i="2"/>
  <c r="D4773" i="2"/>
  <c r="D4774" i="2"/>
  <c r="D4775" i="2"/>
  <c r="D4776" i="2"/>
  <c r="D4777" i="2"/>
  <c r="D4778" i="2"/>
  <c r="D4779" i="2"/>
  <c r="D4780" i="2"/>
  <c r="D4781" i="2"/>
  <c r="D4782" i="2"/>
  <c r="D4783" i="2"/>
  <c r="D4784" i="2"/>
  <c r="D4785" i="2"/>
  <c r="D4786" i="2"/>
  <c r="D4787" i="2"/>
  <c r="D4788" i="2"/>
  <c r="D4789" i="2"/>
  <c r="D4790" i="2"/>
  <c r="D4791" i="2"/>
  <c r="D4792" i="2"/>
  <c r="D4793" i="2"/>
  <c r="D4794" i="2"/>
  <c r="D4795" i="2"/>
  <c r="D4796" i="2"/>
  <c r="D4797" i="2"/>
  <c r="D4798" i="2"/>
  <c r="D4799" i="2"/>
  <c r="D4800" i="2"/>
  <c r="D4801" i="2"/>
  <c r="D4802" i="2"/>
  <c r="D4803" i="2"/>
  <c r="D4804" i="2"/>
  <c r="D4805" i="2"/>
  <c r="D4806" i="2"/>
  <c r="D4807" i="2"/>
  <c r="D4808" i="2"/>
  <c r="D4809" i="2"/>
  <c r="D4810" i="2"/>
  <c r="D4811" i="2"/>
  <c r="D4812" i="2"/>
  <c r="D4813" i="2"/>
  <c r="D4814" i="2"/>
  <c r="D4815" i="2"/>
  <c r="D4816" i="2"/>
  <c r="D4817" i="2"/>
  <c r="D4818" i="2"/>
  <c r="D4819" i="2"/>
  <c r="D4820" i="2"/>
  <c r="D4821" i="2"/>
  <c r="D4822" i="2"/>
  <c r="D4823" i="2"/>
  <c r="D4824" i="2"/>
  <c r="D4825" i="2"/>
  <c r="D4826" i="2"/>
  <c r="D4827" i="2"/>
  <c r="D4828" i="2"/>
  <c r="D4829" i="2"/>
  <c r="D4830" i="2"/>
  <c r="D4831" i="2"/>
  <c r="D4832" i="2"/>
  <c r="D4833" i="2"/>
  <c r="D4834" i="2"/>
  <c r="D4835" i="2"/>
  <c r="D4836" i="2"/>
  <c r="D4837" i="2"/>
  <c r="D4838" i="2"/>
  <c r="D4839" i="2"/>
  <c r="D4840" i="2"/>
  <c r="D4841" i="2"/>
  <c r="D4842" i="2"/>
  <c r="D4843" i="2"/>
  <c r="D4844" i="2"/>
  <c r="D4845" i="2"/>
  <c r="D4846" i="2"/>
  <c r="D4847" i="2"/>
  <c r="D4848" i="2"/>
  <c r="D4849" i="2"/>
  <c r="D4850" i="2"/>
  <c r="D4851" i="2"/>
  <c r="D4852" i="2"/>
  <c r="D4853" i="2"/>
  <c r="D4854" i="2"/>
  <c r="D4855" i="2"/>
  <c r="D4856" i="2"/>
  <c r="D4857" i="2"/>
  <c r="D4858" i="2"/>
  <c r="D4859" i="2"/>
  <c r="D4860" i="2"/>
  <c r="D4861" i="2"/>
  <c r="D4862" i="2"/>
  <c r="D4863" i="2"/>
  <c r="D4864" i="2"/>
  <c r="D4865" i="2"/>
  <c r="D4866" i="2"/>
  <c r="D4867" i="2"/>
  <c r="D4868" i="2"/>
  <c r="D4869" i="2"/>
  <c r="D4870" i="2"/>
  <c r="D4871" i="2"/>
  <c r="D4872" i="2"/>
  <c r="D4873" i="2"/>
  <c r="D4874" i="2"/>
  <c r="D4875" i="2"/>
  <c r="D4876" i="2"/>
  <c r="D4877" i="2"/>
  <c r="D4878" i="2"/>
  <c r="D4879" i="2"/>
  <c r="D4880" i="2"/>
  <c r="D4881" i="2"/>
  <c r="D4882" i="2"/>
  <c r="D4883" i="2"/>
  <c r="D4884" i="2"/>
  <c r="D4885" i="2"/>
  <c r="D4886" i="2"/>
  <c r="D4887" i="2"/>
  <c r="D4888" i="2"/>
  <c r="D4889" i="2"/>
  <c r="D4890" i="2"/>
  <c r="D4891" i="2"/>
  <c r="D4892" i="2"/>
  <c r="D4893" i="2"/>
  <c r="D4894" i="2"/>
  <c r="D4895" i="2"/>
  <c r="D4896" i="2"/>
  <c r="D4897" i="2"/>
  <c r="D4898" i="2"/>
  <c r="D4899" i="2"/>
  <c r="D4900" i="2"/>
  <c r="D4901" i="2"/>
  <c r="D4902" i="2"/>
  <c r="D4903" i="2"/>
  <c r="D4904" i="2"/>
  <c r="D4905" i="2"/>
  <c r="D4906" i="2"/>
  <c r="D4907" i="2"/>
  <c r="D4908" i="2"/>
  <c r="D4909" i="2"/>
  <c r="D4910" i="2"/>
  <c r="D4911" i="2"/>
  <c r="D4912" i="2"/>
  <c r="D4913" i="2"/>
  <c r="D4914" i="2"/>
  <c r="D4915" i="2"/>
  <c r="D4916" i="2"/>
  <c r="D4917" i="2"/>
  <c r="D4918" i="2"/>
  <c r="D4919" i="2"/>
  <c r="D4920" i="2"/>
  <c r="D4921" i="2"/>
  <c r="D4922" i="2"/>
  <c r="D4923" i="2"/>
  <c r="D4924" i="2"/>
  <c r="D4925" i="2"/>
  <c r="D4926" i="2"/>
  <c r="D4927" i="2"/>
  <c r="D4928" i="2"/>
  <c r="D4929" i="2"/>
  <c r="D4930" i="2"/>
  <c r="D4931" i="2"/>
  <c r="D4932" i="2"/>
  <c r="D4933" i="2"/>
  <c r="D4934" i="2"/>
  <c r="D4935" i="2"/>
  <c r="D4936" i="2"/>
  <c r="D4937" i="2"/>
  <c r="D4938" i="2"/>
  <c r="D4939" i="2"/>
  <c r="D4940" i="2"/>
  <c r="D4941" i="2"/>
  <c r="D4942" i="2"/>
  <c r="D4943" i="2"/>
  <c r="D4944" i="2"/>
  <c r="D4945" i="2"/>
  <c r="D4946" i="2"/>
  <c r="D4947" i="2"/>
  <c r="D4948" i="2"/>
  <c r="D4949" i="2"/>
  <c r="D4950" i="2"/>
  <c r="D4951" i="2"/>
  <c r="D4952" i="2"/>
  <c r="D4953" i="2"/>
  <c r="D4954" i="2"/>
  <c r="D4955" i="2"/>
  <c r="D4956" i="2"/>
  <c r="D4957" i="2"/>
  <c r="D4958" i="2"/>
  <c r="D4959" i="2"/>
  <c r="D4960" i="2"/>
  <c r="D4961" i="2"/>
  <c r="D4962" i="2"/>
  <c r="D4963" i="2"/>
  <c r="D4964" i="2"/>
  <c r="D4965" i="2"/>
  <c r="D4966" i="2"/>
  <c r="D4967" i="2"/>
  <c r="D4968" i="2"/>
  <c r="D4969" i="2"/>
  <c r="D4970" i="2"/>
  <c r="D4971" i="2"/>
  <c r="D4972" i="2"/>
  <c r="D4973" i="2"/>
  <c r="D4974" i="2"/>
  <c r="D4975" i="2"/>
  <c r="D4976" i="2"/>
  <c r="D4977" i="2"/>
  <c r="D4978" i="2"/>
  <c r="D4979" i="2"/>
  <c r="D4980" i="2"/>
  <c r="D4981" i="2"/>
  <c r="D4982" i="2"/>
  <c r="D4983" i="2"/>
  <c r="D4984" i="2"/>
  <c r="D4985" i="2"/>
  <c r="D4986" i="2"/>
  <c r="D4987" i="2"/>
  <c r="D4988" i="2"/>
  <c r="D4989" i="2"/>
  <c r="D4990" i="2"/>
  <c r="D4991" i="2"/>
  <c r="D4992" i="2"/>
  <c r="D4993" i="2"/>
  <c r="D4994" i="2"/>
  <c r="D4995" i="2"/>
  <c r="D4996" i="2"/>
  <c r="D4997" i="2"/>
  <c r="D4998" i="2"/>
  <c r="D4999" i="2"/>
  <c r="D5000" i="2"/>
  <c r="D5001" i="2"/>
  <c r="D5002" i="2"/>
  <c r="D5003" i="2"/>
  <c r="D5004" i="2"/>
  <c r="D5005" i="2"/>
  <c r="D5006" i="2"/>
  <c r="D5007" i="2"/>
  <c r="D5008" i="2"/>
  <c r="D5009" i="2"/>
  <c r="D5010" i="2"/>
  <c r="D5011" i="2"/>
  <c r="D5012" i="2"/>
  <c r="D5013" i="2"/>
  <c r="D5014" i="2"/>
  <c r="D5015" i="2"/>
  <c r="D5016" i="2"/>
  <c r="D5017" i="2"/>
  <c r="D5018" i="2"/>
  <c r="D5019" i="2"/>
  <c r="D5020" i="2"/>
  <c r="D5021" i="2"/>
  <c r="D5022" i="2"/>
  <c r="D5023" i="2"/>
  <c r="D5024" i="2"/>
  <c r="D5025" i="2"/>
  <c r="D5026" i="2"/>
  <c r="D5027" i="2"/>
  <c r="D5028" i="2"/>
  <c r="D5029" i="2"/>
  <c r="D5030" i="2"/>
  <c r="D5031" i="2"/>
  <c r="D5032" i="2"/>
  <c r="D5033" i="2"/>
  <c r="D5034" i="2"/>
  <c r="D5035" i="2"/>
  <c r="D5036" i="2"/>
  <c r="D5037" i="2"/>
  <c r="D5038" i="2"/>
  <c r="D5039" i="2"/>
  <c r="D5040" i="2"/>
  <c r="D5041" i="2"/>
  <c r="D5042" i="2"/>
  <c r="D5043" i="2"/>
  <c r="D5044" i="2"/>
  <c r="D5045" i="2"/>
  <c r="D5046" i="2"/>
  <c r="D5047" i="2"/>
  <c r="D5048" i="2"/>
  <c r="D5049" i="2"/>
  <c r="D5050" i="2"/>
  <c r="D5051" i="2"/>
  <c r="D5052" i="2"/>
  <c r="D5053" i="2"/>
  <c r="D5054" i="2"/>
  <c r="D5055" i="2"/>
  <c r="D5056" i="2"/>
  <c r="D5057" i="2"/>
  <c r="D5058" i="2"/>
  <c r="D5059" i="2"/>
  <c r="D5060" i="2"/>
  <c r="D5061" i="2"/>
  <c r="D5062" i="2"/>
  <c r="D5063" i="2"/>
  <c r="D5064" i="2"/>
  <c r="D5065" i="2"/>
  <c r="D5066" i="2"/>
  <c r="D5067" i="2"/>
  <c r="D5068" i="2"/>
  <c r="D5069" i="2"/>
  <c r="D5070" i="2"/>
  <c r="D5071" i="2"/>
  <c r="D5072" i="2"/>
  <c r="D5073" i="2"/>
  <c r="D5074" i="2"/>
  <c r="D5075" i="2"/>
  <c r="D5076" i="2"/>
  <c r="D5077" i="2"/>
  <c r="D5078" i="2"/>
  <c r="D5079" i="2"/>
  <c r="D5080" i="2"/>
  <c r="D5081" i="2"/>
  <c r="D5082" i="2"/>
  <c r="D5083" i="2"/>
  <c r="D5084" i="2"/>
  <c r="D5085" i="2"/>
  <c r="D5086" i="2"/>
  <c r="D5087" i="2"/>
  <c r="D5088" i="2"/>
  <c r="D5089" i="2"/>
  <c r="D5090" i="2"/>
  <c r="D5091" i="2"/>
  <c r="D5092" i="2"/>
  <c r="D5093" i="2"/>
  <c r="D5094" i="2"/>
  <c r="D5095" i="2"/>
  <c r="D5096" i="2"/>
  <c r="D5097" i="2"/>
  <c r="D5098" i="2"/>
  <c r="D5099" i="2"/>
  <c r="D5100" i="2"/>
  <c r="D5101" i="2"/>
  <c r="D5102" i="2"/>
  <c r="D5103" i="2"/>
  <c r="D5104" i="2"/>
  <c r="D5105" i="2"/>
  <c r="D5106" i="2"/>
  <c r="D5107" i="2"/>
  <c r="D5108" i="2"/>
  <c r="D5109" i="2"/>
  <c r="D5110" i="2"/>
  <c r="D5111" i="2"/>
  <c r="D5112" i="2"/>
  <c r="D5113" i="2"/>
  <c r="D5114" i="2"/>
  <c r="D5115" i="2"/>
  <c r="D5116" i="2"/>
  <c r="D5117" i="2"/>
  <c r="D5118" i="2"/>
  <c r="D5119" i="2"/>
  <c r="D5120" i="2"/>
  <c r="D5121" i="2"/>
  <c r="D5122" i="2"/>
  <c r="D5123" i="2"/>
  <c r="D5124" i="2"/>
  <c r="D5125" i="2"/>
  <c r="D5126" i="2"/>
  <c r="D5127" i="2"/>
  <c r="D5128" i="2"/>
  <c r="D5129" i="2"/>
  <c r="D5130" i="2"/>
  <c r="D5131" i="2"/>
  <c r="D5132" i="2"/>
  <c r="D5133" i="2"/>
  <c r="D5134" i="2"/>
  <c r="D5135" i="2"/>
  <c r="D5136" i="2"/>
  <c r="D5137" i="2"/>
  <c r="D5138" i="2"/>
  <c r="D5139" i="2"/>
  <c r="D5140" i="2"/>
  <c r="D5141" i="2"/>
  <c r="D5142" i="2"/>
  <c r="D5143" i="2"/>
  <c r="D5144" i="2"/>
  <c r="D5145" i="2"/>
  <c r="D5146" i="2"/>
  <c r="D5147" i="2"/>
  <c r="D5148" i="2"/>
  <c r="D5149" i="2"/>
  <c r="D5150" i="2"/>
  <c r="D5151" i="2"/>
  <c r="D5152" i="2"/>
  <c r="D5153" i="2"/>
  <c r="D5154" i="2"/>
  <c r="D5155" i="2"/>
  <c r="D5156" i="2"/>
  <c r="D5157" i="2"/>
  <c r="D5158" i="2"/>
  <c r="D5159" i="2"/>
  <c r="D5160" i="2"/>
  <c r="D5161" i="2"/>
  <c r="D5162" i="2"/>
  <c r="D5163" i="2"/>
  <c r="D5164" i="2"/>
  <c r="D5165" i="2"/>
  <c r="D5166" i="2"/>
  <c r="D5167" i="2"/>
  <c r="D5168" i="2"/>
  <c r="D5169" i="2"/>
  <c r="D5170" i="2"/>
  <c r="D5171" i="2"/>
  <c r="D5172" i="2"/>
  <c r="D5173" i="2"/>
  <c r="D5174" i="2"/>
  <c r="D5175" i="2"/>
  <c r="D5176" i="2"/>
  <c r="D5177" i="2"/>
  <c r="D5178" i="2"/>
  <c r="D5179" i="2"/>
  <c r="D5180" i="2"/>
  <c r="D5181" i="2"/>
  <c r="D5182" i="2"/>
  <c r="D5183" i="2"/>
  <c r="D5184" i="2"/>
  <c r="D5185" i="2"/>
  <c r="D5186" i="2"/>
  <c r="D5187" i="2"/>
  <c r="D5188" i="2"/>
  <c r="D5189" i="2"/>
  <c r="D5190" i="2"/>
  <c r="D5191" i="2"/>
  <c r="D5192" i="2"/>
  <c r="D5193" i="2"/>
  <c r="D5194" i="2"/>
  <c r="D5195" i="2"/>
  <c r="D5196" i="2"/>
  <c r="D5197" i="2"/>
  <c r="D5198" i="2"/>
  <c r="D5199" i="2"/>
  <c r="D5200" i="2"/>
  <c r="D5201" i="2"/>
  <c r="D5202" i="2"/>
  <c r="D5203" i="2"/>
  <c r="D5204" i="2"/>
  <c r="D5205" i="2"/>
  <c r="D5206" i="2"/>
  <c r="D5207" i="2"/>
  <c r="D5208" i="2"/>
  <c r="D5209" i="2"/>
  <c r="D5210" i="2"/>
  <c r="D5211" i="2"/>
  <c r="D5212" i="2"/>
  <c r="D5213" i="2"/>
  <c r="D5214" i="2"/>
  <c r="D5215" i="2"/>
  <c r="D5216" i="2"/>
  <c r="D5217" i="2"/>
  <c r="D5218" i="2"/>
  <c r="D5219" i="2"/>
  <c r="D5220" i="2"/>
  <c r="D5221" i="2"/>
  <c r="D5222" i="2"/>
  <c r="D5223" i="2"/>
  <c r="D5224" i="2"/>
  <c r="D5225" i="2"/>
  <c r="D5226" i="2"/>
  <c r="D5227" i="2"/>
  <c r="D5228" i="2"/>
  <c r="D5229" i="2"/>
  <c r="D5230" i="2"/>
  <c r="D5231" i="2"/>
  <c r="D5232" i="2"/>
  <c r="D5233" i="2"/>
  <c r="D5234" i="2"/>
  <c r="D5235" i="2"/>
  <c r="D5236" i="2"/>
  <c r="D5237" i="2"/>
  <c r="D5238" i="2"/>
  <c r="D5239" i="2"/>
  <c r="D5240" i="2"/>
  <c r="D5241" i="2"/>
  <c r="D5242" i="2"/>
  <c r="D5243" i="2"/>
  <c r="D5244" i="2"/>
  <c r="D5245" i="2"/>
  <c r="D5246" i="2"/>
  <c r="D5247" i="2"/>
  <c r="D5248" i="2"/>
  <c r="D5249" i="2"/>
  <c r="D5250" i="2"/>
  <c r="D5251" i="2"/>
  <c r="D5252" i="2"/>
  <c r="D5253" i="2"/>
  <c r="D5254" i="2"/>
  <c r="D5255" i="2"/>
  <c r="D5256" i="2"/>
  <c r="D5257" i="2"/>
  <c r="D5258" i="2"/>
  <c r="D5259" i="2"/>
  <c r="D5260" i="2"/>
  <c r="D5261" i="2"/>
  <c r="D5262" i="2"/>
  <c r="D5263" i="2"/>
  <c r="D5264" i="2"/>
  <c r="D5265" i="2"/>
  <c r="D5266" i="2"/>
  <c r="D5267" i="2"/>
  <c r="D5268" i="2"/>
  <c r="D5269" i="2"/>
  <c r="D5270" i="2"/>
  <c r="D5271" i="2"/>
  <c r="D5272" i="2"/>
  <c r="D5273" i="2"/>
  <c r="D5274" i="2"/>
  <c r="D5275" i="2"/>
  <c r="D5276" i="2"/>
  <c r="D5277" i="2"/>
  <c r="D5278" i="2"/>
  <c r="D5279" i="2"/>
  <c r="D5280" i="2"/>
  <c r="D5281" i="2"/>
  <c r="D5282" i="2"/>
  <c r="D5283" i="2"/>
  <c r="D5284" i="2"/>
  <c r="D5285" i="2"/>
  <c r="D5286" i="2"/>
  <c r="D5287" i="2"/>
  <c r="D5288" i="2"/>
  <c r="D5289" i="2"/>
  <c r="D5290" i="2"/>
  <c r="D5291" i="2"/>
  <c r="D5292" i="2"/>
  <c r="D5293" i="2"/>
  <c r="D5294" i="2"/>
  <c r="D5295" i="2"/>
  <c r="D5296" i="2"/>
  <c r="D5297" i="2"/>
  <c r="D5298" i="2"/>
  <c r="D5299" i="2"/>
  <c r="D5300" i="2"/>
  <c r="D5301" i="2"/>
  <c r="D5302" i="2"/>
  <c r="D5303" i="2"/>
  <c r="D5304" i="2"/>
  <c r="D5305" i="2"/>
  <c r="D5306" i="2"/>
  <c r="D5307" i="2"/>
  <c r="D5308" i="2"/>
  <c r="D5309" i="2"/>
  <c r="D5310" i="2"/>
  <c r="D5311" i="2"/>
  <c r="D5312" i="2"/>
  <c r="D5313" i="2"/>
  <c r="D5314" i="2"/>
  <c r="D5315" i="2"/>
  <c r="D5316" i="2"/>
  <c r="D5317" i="2"/>
  <c r="D5318" i="2"/>
  <c r="D5319" i="2"/>
  <c r="D5320" i="2"/>
  <c r="D5321" i="2"/>
  <c r="D5322" i="2"/>
  <c r="D5323" i="2"/>
  <c r="D5324" i="2"/>
  <c r="D5325" i="2"/>
  <c r="D5326" i="2"/>
  <c r="D5327" i="2"/>
  <c r="D5328" i="2"/>
  <c r="D5329" i="2"/>
  <c r="D5330" i="2"/>
  <c r="D5331" i="2"/>
  <c r="D5332" i="2"/>
  <c r="D5333" i="2"/>
  <c r="D5334" i="2"/>
  <c r="D5335" i="2"/>
  <c r="D5336" i="2"/>
  <c r="D5337" i="2"/>
  <c r="D5338" i="2"/>
  <c r="D5339" i="2"/>
  <c r="D5340" i="2"/>
  <c r="D5341" i="2"/>
  <c r="D5342" i="2"/>
  <c r="D5343" i="2"/>
  <c r="D5344" i="2"/>
  <c r="D5345" i="2"/>
  <c r="D5346" i="2"/>
  <c r="D5347" i="2"/>
  <c r="D5348" i="2"/>
  <c r="D5349" i="2"/>
  <c r="D5350" i="2"/>
  <c r="D5351" i="2"/>
  <c r="D5352" i="2"/>
  <c r="D5353" i="2"/>
  <c r="D5354" i="2"/>
  <c r="D5355" i="2"/>
  <c r="D5356" i="2"/>
  <c r="D5357" i="2"/>
  <c r="D5358" i="2"/>
  <c r="D5359" i="2"/>
  <c r="D5360" i="2"/>
  <c r="D5361" i="2"/>
  <c r="D5362" i="2"/>
  <c r="D5363" i="2"/>
  <c r="D5364" i="2"/>
  <c r="D5365" i="2"/>
  <c r="D5366" i="2"/>
  <c r="D5367" i="2"/>
  <c r="D5368" i="2"/>
  <c r="D5369" i="2"/>
  <c r="D5370" i="2"/>
  <c r="D5371" i="2"/>
  <c r="D5372" i="2"/>
  <c r="D5373" i="2"/>
  <c r="D5374" i="2"/>
  <c r="D5375" i="2"/>
  <c r="D5376" i="2"/>
  <c r="D5377" i="2"/>
  <c r="D5378" i="2"/>
  <c r="D5379" i="2"/>
  <c r="D5380" i="2"/>
  <c r="D5381" i="2"/>
  <c r="D5382" i="2"/>
  <c r="D5383" i="2"/>
  <c r="D5384" i="2"/>
  <c r="D5385" i="2"/>
  <c r="D5386" i="2"/>
  <c r="D5387" i="2"/>
  <c r="D5388" i="2"/>
  <c r="D5389" i="2"/>
  <c r="D5390" i="2"/>
  <c r="D5391" i="2"/>
  <c r="D5392" i="2"/>
  <c r="D5393" i="2"/>
  <c r="D5394" i="2"/>
  <c r="D5395" i="2"/>
  <c r="D5396" i="2"/>
  <c r="D5397" i="2"/>
  <c r="D5398" i="2"/>
  <c r="D5399" i="2"/>
  <c r="D5400" i="2"/>
  <c r="D5401" i="2"/>
  <c r="D5402" i="2"/>
  <c r="D5403" i="2"/>
  <c r="D5404" i="2"/>
  <c r="D5405" i="2"/>
  <c r="D5406" i="2"/>
  <c r="D5407" i="2"/>
  <c r="D5408" i="2"/>
  <c r="D5409" i="2"/>
  <c r="D5410" i="2"/>
  <c r="D5411" i="2"/>
  <c r="D5412" i="2"/>
  <c r="D5413" i="2"/>
  <c r="D5414" i="2"/>
  <c r="D5415" i="2"/>
  <c r="D5416" i="2"/>
  <c r="D5417" i="2"/>
  <c r="D5418" i="2"/>
  <c r="D5419" i="2"/>
  <c r="D5420" i="2"/>
  <c r="D5421" i="2"/>
  <c r="D5422" i="2"/>
  <c r="D5423" i="2"/>
  <c r="D5424" i="2"/>
  <c r="D5425" i="2"/>
  <c r="D5426" i="2"/>
  <c r="D5427" i="2"/>
  <c r="D5428" i="2"/>
  <c r="D5429" i="2"/>
  <c r="D5430" i="2"/>
  <c r="D5431" i="2"/>
  <c r="D5432" i="2"/>
  <c r="D5433" i="2"/>
  <c r="D5434" i="2"/>
  <c r="D5435" i="2"/>
  <c r="D5436" i="2"/>
  <c r="D5437" i="2"/>
  <c r="D5438" i="2"/>
  <c r="D5439" i="2"/>
  <c r="D5440" i="2"/>
  <c r="D5441" i="2"/>
  <c r="D5442" i="2"/>
  <c r="D5443" i="2"/>
  <c r="D5444" i="2"/>
  <c r="D5445" i="2"/>
  <c r="D5446" i="2"/>
  <c r="D5447" i="2"/>
  <c r="D5448" i="2"/>
  <c r="D5449" i="2"/>
  <c r="D5450" i="2"/>
  <c r="D5451" i="2"/>
  <c r="D5452" i="2"/>
  <c r="D5453" i="2"/>
  <c r="D5454" i="2"/>
  <c r="D5455" i="2"/>
  <c r="D5456" i="2"/>
  <c r="D5457" i="2"/>
  <c r="D5458" i="2"/>
  <c r="D5459" i="2"/>
  <c r="D5460" i="2"/>
  <c r="D5461" i="2"/>
  <c r="D5462" i="2"/>
  <c r="D5463" i="2"/>
  <c r="D5464" i="2"/>
  <c r="D5465" i="2"/>
  <c r="D5466" i="2"/>
  <c r="D5467" i="2"/>
  <c r="D5468" i="2"/>
  <c r="D5469" i="2"/>
  <c r="D5470" i="2"/>
  <c r="D5471" i="2"/>
  <c r="D5472" i="2"/>
  <c r="D5473" i="2"/>
  <c r="D5474" i="2"/>
  <c r="D5475" i="2"/>
  <c r="D5476" i="2"/>
  <c r="D5477" i="2"/>
  <c r="D5478" i="2"/>
  <c r="D5479" i="2"/>
  <c r="D5480" i="2"/>
  <c r="D5481" i="2"/>
  <c r="D5482" i="2"/>
  <c r="D5483" i="2"/>
  <c r="D5484" i="2"/>
  <c r="D5485" i="2"/>
  <c r="D5486" i="2"/>
  <c r="D5487" i="2"/>
  <c r="D5488" i="2"/>
  <c r="D5489" i="2"/>
  <c r="D5490" i="2"/>
  <c r="D5491" i="2"/>
  <c r="D5492" i="2"/>
  <c r="D5493" i="2"/>
  <c r="D5494" i="2"/>
  <c r="D5495" i="2"/>
  <c r="D5496" i="2"/>
  <c r="D5497" i="2"/>
  <c r="D5498" i="2"/>
  <c r="D5499" i="2"/>
  <c r="D5500" i="2"/>
  <c r="D5501" i="2"/>
  <c r="D5502" i="2"/>
  <c r="D5503" i="2"/>
  <c r="D5504" i="2"/>
  <c r="D5505" i="2"/>
  <c r="D5506" i="2"/>
  <c r="D5507" i="2"/>
  <c r="D5508" i="2"/>
  <c r="D5509" i="2"/>
  <c r="D5510" i="2"/>
  <c r="D5511" i="2"/>
  <c r="D5512" i="2"/>
  <c r="D5513" i="2"/>
  <c r="D5514" i="2"/>
  <c r="D5515" i="2"/>
  <c r="D5516" i="2"/>
  <c r="D5517" i="2"/>
  <c r="D5518" i="2"/>
  <c r="D5519" i="2"/>
  <c r="D5520" i="2"/>
  <c r="D5521" i="2"/>
  <c r="D5522" i="2"/>
  <c r="D5523" i="2"/>
  <c r="D5524" i="2"/>
  <c r="D5525" i="2"/>
  <c r="D5526" i="2"/>
  <c r="D5527" i="2"/>
  <c r="D5528" i="2"/>
  <c r="D5529" i="2"/>
  <c r="D5530" i="2"/>
  <c r="D5531" i="2"/>
  <c r="D5532" i="2"/>
  <c r="D5533" i="2"/>
  <c r="D5534" i="2"/>
  <c r="D5535" i="2"/>
  <c r="D5536" i="2"/>
  <c r="D5537" i="2"/>
  <c r="D5538" i="2"/>
  <c r="D5539" i="2"/>
  <c r="D5540" i="2"/>
  <c r="D5541" i="2"/>
  <c r="D5542" i="2"/>
  <c r="D5543" i="2"/>
  <c r="D5544" i="2"/>
  <c r="D5545" i="2"/>
  <c r="D5546" i="2"/>
  <c r="D5547" i="2"/>
  <c r="D5548" i="2"/>
  <c r="D5549" i="2"/>
  <c r="D5550" i="2"/>
  <c r="D5551" i="2"/>
  <c r="D5552" i="2"/>
  <c r="D5553" i="2"/>
  <c r="D5554" i="2"/>
  <c r="D5555" i="2"/>
  <c r="D5556" i="2"/>
  <c r="D5557" i="2"/>
  <c r="D5558" i="2"/>
  <c r="D5559" i="2"/>
  <c r="D5560" i="2"/>
  <c r="D5561" i="2"/>
  <c r="D5562" i="2"/>
  <c r="D5563" i="2"/>
  <c r="D5564" i="2"/>
  <c r="D5565" i="2"/>
  <c r="D5566" i="2"/>
  <c r="D5567" i="2"/>
  <c r="D5568" i="2"/>
  <c r="D5569" i="2"/>
  <c r="D5570" i="2"/>
  <c r="D5571" i="2"/>
  <c r="D5572" i="2"/>
  <c r="D5573" i="2"/>
  <c r="D5574" i="2"/>
  <c r="D5575" i="2"/>
  <c r="D5576" i="2"/>
  <c r="D5577" i="2"/>
  <c r="D5578" i="2"/>
  <c r="D5579" i="2"/>
  <c r="D5580" i="2"/>
  <c r="D5581" i="2"/>
  <c r="D5582" i="2"/>
  <c r="D5583" i="2"/>
  <c r="D5584" i="2"/>
  <c r="D5585" i="2"/>
  <c r="D5586" i="2"/>
  <c r="D5587" i="2"/>
  <c r="D5588" i="2"/>
  <c r="D5589" i="2"/>
  <c r="D5590" i="2"/>
  <c r="D5591" i="2"/>
  <c r="D5592" i="2"/>
  <c r="D5593" i="2"/>
  <c r="D5594" i="2"/>
  <c r="D5595" i="2"/>
  <c r="D5596" i="2"/>
  <c r="D5597" i="2"/>
  <c r="D5598" i="2"/>
  <c r="D5599" i="2"/>
  <c r="D5600" i="2"/>
  <c r="D5601" i="2"/>
  <c r="D5602" i="2"/>
  <c r="D5603" i="2"/>
  <c r="D5604" i="2"/>
  <c r="D5605" i="2"/>
  <c r="D5606" i="2"/>
  <c r="D5607" i="2"/>
  <c r="D5608" i="2"/>
  <c r="D5609" i="2"/>
  <c r="D5610" i="2"/>
  <c r="D5611" i="2"/>
  <c r="D5612" i="2"/>
  <c r="D5613" i="2"/>
  <c r="D5614" i="2"/>
  <c r="D5615" i="2"/>
  <c r="D5616" i="2"/>
  <c r="D5617" i="2"/>
  <c r="D5618" i="2"/>
  <c r="D5619" i="2"/>
  <c r="D5620" i="2"/>
  <c r="D5621" i="2"/>
  <c r="D5622" i="2"/>
  <c r="D5623" i="2"/>
  <c r="D5624" i="2"/>
  <c r="D5625" i="2"/>
  <c r="D5626" i="2"/>
  <c r="D5627" i="2"/>
  <c r="D5628" i="2"/>
  <c r="D5629" i="2"/>
  <c r="D5630" i="2"/>
  <c r="D5631" i="2"/>
  <c r="D5632" i="2"/>
  <c r="D5633" i="2"/>
  <c r="D5634" i="2"/>
  <c r="D5635" i="2"/>
  <c r="D5636" i="2"/>
  <c r="D5637" i="2"/>
  <c r="D5638" i="2"/>
  <c r="D5639" i="2"/>
  <c r="D5640" i="2"/>
  <c r="D5641" i="2"/>
  <c r="D5642" i="2"/>
  <c r="D5643" i="2"/>
  <c r="D5644" i="2"/>
  <c r="D5645" i="2"/>
  <c r="D5646" i="2"/>
  <c r="D5647" i="2"/>
  <c r="D5648" i="2"/>
  <c r="D5649" i="2"/>
  <c r="D5650" i="2"/>
  <c r="D5651" i="2"/>
  <c r="D5652" i="2"/>
  <c r="D5653" i="2"/>
  <c r="D5654" i="2"/>
  <c r="D5655" i="2"/>
  <c r="D5656" i="2"/>
  <c r="D5657" i="2"/>
  <c r="D5658" i="2"/>
  <c r="D5659" i="2"/>
  <c r="D5660" i="2"/>
  <c r="D5661" i="2"/>
  <c r="D5662" i="2"/>
  <c r="D5663" i="2"/>
  <c r="D5664" i="2"/>
  <c r="D5665" i="2"/>
  <c r="D5666" i="2"/>
  <c r="D5667" i="2"/>
  <c r="D5668" i="2"/>
  <c r="D5669" i="2"/>
  <c r="D3" i="2"/>
  <c r="D4" i="2"/>
  <c r="D5" i="2"/>
  <c r="D6" i="2"/>
  <c r="D7" i="2"/>
  <c r="D2" i="2"/>
  <c r="F14" i="2"/>
  <c r="G15" i="2"/>
  <c r="F16" i="2"/>
  <c r="D1" i="2" l="1"/>
  <c r="C20" i="8"/>
  <c r="A3" i="1"/>
  <c r="F53" i="2"/>
  <c r="F54" i="2"/>
  <c r="F55" i="2"/>
  <c r="F56" i="2"/>
  <c r="F57" i="2"/>
  <c r="F58" i="2"/>
  <c r="F59" i="2"/>
  <c r="F60" i="2"/>
  <c r="F52" i="2"/>
  <c r="G57" i="2"/>
  <c r="G58" i="2"/>
  <c r="G59" i="2"/>
  <c r="G60" i="2"/>
  <c r="G52" i="2"/>
  <c r="G54" i="2"/>
  <c r="G55" i="2"/>
  <c r="G53" i="2"/>
  <c r="G56" i="2"/>
  <c r="G51" i="2"/>
  <c r="F51" i="2"/>
  <c r="F49" i="2"/>
  <c r="F36" i="2"/>
  <c r="G36" i="2"/>
  <c r="F47" i="2"/>
  <c r="G16" i="2"/>
  <c r="G27" i="2"/>
  <c r="F24" i="2"/>
  <c r="G32" i="2"/>
  <c r="F45" i="2"/>
  <c r="F17" i="2"/>
  <c r="F26" i="2"/>
  <c r="F48" i="2"/>
  <c r="G31" i="2"/>
  <c r="F21" i="2"/>
  <c r="G28" i="2"/>
  <c r="F50" i="2"/>
  <c r="F35" i="2"/>
  <c r="G46" i="2"/>
  <c r="F33" i="2"/>
  <c r="G48" i="2"/>
  <c r="G41" i="2"/>
  <c r="G26" i="2"/>
  <c r="G33" i="2"/>
  <c r="G29" i="2"/>
  <c r="F38" i="2"/>
  <c r="F27" i="2"/>
  <c r="G42" i="2"/>
  <c r="F28" i="2"/>
  <c r="F32" i="2"/>
  <c r="F42" i="2"/>
  <c r="G17" i="2"/>
  <c r="G30" i="2"/>
  <c r="F41" i="2"/>
  <c r="F23" i="2"/>
  <c r="G19" i="2"/>
  <c r="G40" i="2"/>
  <c r="F44" i="2"/>
  <c r="F46" i="2"/>
  <c r="G49" i="2"/>
  <c r="G50" i="2"/>
  <c r="F19" i="2"/>
  <c r="G25" i="2"/>
  <c r="G18" i="2"/>
  <c r="F34" i="2"/>
  <c r="G43" i="2"/>
  <c r="F39" i="2"/>
  <c r="F43" i="2"/>
  <c r="F18" i="2"/>
  <c r="G39" i="2"/>
  <c r="G44" i="2"/>
  <c r="G23" i="2"/>
  <c r="F40" i="2"/>
  <c r="F31" i="2"/>
  <c r="G45" i="2"/>
  <c r="F37" i="2"/>
  <c r="G24" i="2"/>
  <c r="G20" i="2"/>
  <c r="F25" i="2"/>
  <c r="G35" i="2"/>
  <c r="G37" i="2"/>
  <c r="F30" i="2"/>
  <c r="G22" i="2"/>
  <c r="G47" i="2"/>
  <c r="G34" i="2"/>
  <c r="G38" i="2"/>
  <c r="F29" i="2"/>
  <c r="F22" i="2"/>
  <c r="F20" i="2"/>
  <c r="G21" i="2"/>
  <c r="A3" i="8" l="1"/>
  <c r="G3" i="8"/>
  <c r="A22" i="8"/>
  <c r="U3" i="1"/>
  <c r="C22" i="8" l="1"/>
  <c r="E22" i="8" l="1"/>
</calcChain>
</file>

<file path=xl/sharedStrings.xml><?xml version="1.0" encoding="utf-8"?>
<sst xmlns="http://schemas.openxmlformats.org/spreadsheetml/2006/main" count="14386" uniqueCount="6815">
  <si>
    <t>Date</t>
  </si>
  <si>
    <t>N°-</t>
  </si>
  <si>
    <t>Rue</t>
  </si>
  <si>
    <t>CP</t>
  </si>
  <si>
    <t>Commune</t>
  </si>
  <si>
    <t>Résultat Phonning</t>
  </si>
  <si>
    <t>Téléphone</t>
  </si>
  <si>
    <t>Vente</t>
  </si>
  <si>
    <t>nom</t>
  </si>
  <si>
    <t>prenom</t>
  </si>
  <si>
    <t>relance1</t>
  </si>
  <si>
    <t>relance2</t>
  </si>
  <si>
    <t>pose effectue</t>
  </si>
  <si>
    <t>date/rdv client</t>
  </si>
  <si>
    <t>date de pose</t>
  </si>
  <si>
    <t>F</t>
  </si>
  <si>
    <t>JEAN</t>
  </si>
  <si>
    <t>PASCAL</t>
  </si>
  <si>
    <t>10000</t>
  </si>
  <si>
    <t>TROYES</t>
  </si>
  <si>
    <t>10100</t>
  </si>
  <si>
    <t>CRANCEY</t>
  </si>
  <si>
    <t>GELANNES</t>
  </si>
  <si>
    <t>LA FOSSE CORDUAN</t>
  </si>
  <si>
    <t>LES GRANGES</t>
  </si>
  <si>
    <t>OSSEY LES TROIS MAISONS</t>
  </si>
  <si>
    <t>PARS LES ROMILLY</t>
  </si>
  <si>
    <t>ROMILLY SUR SEINE</t>
  </si>
  <si>
    <t>ST HILAIRE SOUS ROMILLY</t>
  </si>
  <si>
    <t>ST LOUP DE BUFFIGNY</t>
  </si>
  <si>
    <t>ST MARTIN DE BOSSENAY</t>
  </si>
  <si>
    <t>10110</t>
  </si>
  <si>
    <t>BALNOT SUR LAIGNES</t>
  </si>
  <si>
    <t>BAR SUR SEINE</t>
  </si>
  <si>
    <t>BERTIGNOLLES</t>
  </si>
  <si>
    <t>BOURGUIGNONS</t>
  </si>
  <si>
    <t>BUXEUIL</t>
  </si>
  <si>
    <t>BUXIERES SUR ARCE</t>
  </si>
  <si>
    <t>CELLES SUR OURCE</t>
  </si>
  <si>
    <t>CHACENAY</t>
  </si>
  <si>
    <t>CHAUFFOUR LES BAILLY</t>
  </si>
  <si>
    <t>CHERVEY</t>
  </si>
  <si>
    <t>EGUILLY SOUS BOIS</t>
  </si>
  <si>
    <t>FRALIGNES</t>
  </si>
  <si>
    <t>LANDREVILLE</t>
  </si>
  <si>
    <t>LOCHES SUR OURCE</t>
  </si>
  <si>
    <t>MAGNANT</t>
  </si>
  <si>
    <t>MAROLLES LES BAILLY</t>
  </si>
  <si>
    <t>MERREY SUR ARCE</t>
  </si>
  <si>
    <t>POLIGNY</t>
  </si>
  <si>
    <t>POLISOT</t>
  </si>
  <si>
    <t>POLISY</t>
  </si>
  <si>
    <t>VILLE SUR ARCE</t>
  </si>
  <si>
    <t>VILLEMORIEN</t>
  </si>
  <si>
    <t>VITRY LE CROISE</t>
  </si>
  <si>
    <t>VIVIERS SUR ARTAUT</t>
  </si>
  <si>
    <t>10120</t>
  </si>
  <si>
    <t>CHEVILLELE</t>
  </si>
  <si>
    <t>LAINES AUX BOIS</t>
  </si>
  <si>
    <t>LEPINE</t>
  </si>
  <si>
    <t>ST ANDRE LES VERGERS</t>
  </si>
  <si>
    <t>ST GERMAIN</t>
  </si>
  <si>
    <t>ST POUANGE</t>
  </si>
  <si>
    <t>10130</t>
  </si>
  <si>
    <t>AUXON</t>
  </si>
  <si>
    <t>AVREUIL</t>
  </si>
  <si>
    <t>BERNON</t>
  </si>
  <si>
    <t>CHAMOY</t>
  </si>
  <si>
    <t>CHESSY LES PRES</t>
  </si>
  <si>
    <t>COURSAN EN OTHE</t>
  </si>
  <si>
    <t>COURTAOULT</t>
  </si>
  <si>
    <t>DAVREY</t>
  </si>
  <si>
    <t>EAUX PUISEAUX</t>
  </si>
  <si>
    <t>ERVY LE CHATEL</t>
  </si>
  <si>
    <t>LES CROUTES</t>
  </si>
  <si>
    <t>LIGNIERES</t>
  </si>
  <si>
    <t>MAROLLES SOUS LIGNIERES</t>
  </si>
  <si>
    <t>MONTFEY</t>
  </si>
  <si>
    <t>MONTIGNY LES MONTS</t>
  </si>
  <si>
    <t>RACINES</t>
  </si>
  <si>
    <t>ST PHAL</t>
  </si>
  <si>
    <t>VILLENEUVE AU CHEMIN</t>
  </si>
  <si>
    <t>VOSNON</t>
  </si>
  <si>
    <t>10140</t>
  </si>
  <si>
    <t>AMANCE</t>
  </si>
  <si>
    <t>ARGANCON</t>
  </si>
  <si>
    <t>BEUREY</t>
  </si>
  <si>
    <t>BOSSANCOURT</t>
  </si>
  <si>
    <t>BRIEL SUR BARSE</t>
  </si>
  <si>
    <t>CHAMP SUR BARSE</t>
  </si>
  <si>
    <t>JESSAINS</t>
  </si>
  <si>
    <t>JUVANZE</t>
  </si>
  <si>
    <t>LA LOGE AUX CHEVRES</t>
  </si>
  <si>
    <t>LA VILLENEUVE AU CHENE</t>
  </si>
  <si>
    <t>LONGPRE LE SEC</t>
  </si>
  <si>
    <t>MAGNY FOUCHARD</t>
  </si>
  <si>
    <t>MAISON DES CHAMPS</t>
  </si>
  <si>
    <t>MESNIL ST PERE</t>
  </si>
  <si>
    <t>MONTMARTIN LE HAUT</t>
  </si>
  <si>
    <t>PUITS ET NUISEMENT</t>
  </si>
  <si>
    <t>THIEFFRAIN</t>
  </si>
  <si>
    <t>TRANNES</t>
  </si>
  <si>
    <t>UNIENVILLE</t>
  </si>
  <si>
    <t>VAUCHONVILLIERS</t>
  </si>
  <si>
    <t>VENDEUVRE SUR BARSE</t>
  </si>
  <si>
    <t>VILLY EN TRODES</t>
  </si>
  <si>
    <t>10150</t>
  </si>
  <si>
    <t>ARGENTOLLES</t>
  </si>
  <si>
    <t>AUBETERRE</t>
  </si>
  <si>
    <t>CHARMONT SOUS BARBUISE</t>
  </si>
  <si>
    <t>CRENEY PRES TROYES</t>
  </si>
  <si>
    <t>CULOISON</t>
  </si>
  <si>
    <t>FEUGES</t>
  </si>
  <si>
    <t>FONTAINE LUYERES</t>
  </si>
  <si>
    <t>LA VALLOTE</t>
  </si>
  <si>
    <t>LAVAU</t>
  </si>
  <si>
    <t>LUYERES</t>
  </si>
  <si>
    <t>MONTSUZAIN</t>
  </si>
  <si>
    <t>PONT STE MARIE</t>
  </si>
  <si>
    <t>STE MAURE</t>
  </si>
  <si>
    <t>VAILLY</t>
  </si>
  <si>
    <t>VOUE</t>
  </si>
  <si>
    <t>10160</t>
  </si>
  <si>
    <t>AIX EN OTHE</t>
  </si>
  <si>
    <t>BERULLE</t>
  </si>
  <si>
    <t>MARAYE EN OTHE</t>
  </si>
  <si>
    <t>NOGENT EN OTHE</t>
  </si>
  <si>
    <t>PAISY COSDON</t>
  </si>
  <si>
    <t>PLANTY</t>
  </si>
  <si>
    <t>RIGNY LE FERRON</t>
  </si>
  <si>
    <t>ST BENOIST SUR VANNE</t>
  </si>
  <si>
    <t>ST MARDS EN OTHE</t>
  </si>
  <si>
    <t>VILLEMOIRON EN OTHE</t>
  </si>
  <si>
    <t>VULAINES</t>
  </si>
  <si>
    <t>10170</t>
  </si>
  <si>
    <t>BESSY</t>
  </si>
  <si>
    <t>CHAUCHIGNY</t>
  </si>
  <si>
    <t>DROUPT ST BASLE</t>
  </si>
  <si>
    <t>DROUPT STE MARIE</t>
  </si>
  <si>
    <t>ETRELLES SUR AUBE</t>
  </si>
  <si>
    <t>FONTAINE LES GRES</t>
  </si>
  <si>
    <t>LES GRANDES CHAPELLES</t>
  </si>
  <si>
    <t>LONGUEVILLE SUR AUBE</t>
  </si>
  <si>
    <t>MERY SUR SEINE</t>
  </si>
  <si>
    <t>MESGRIGNY</t>
  </si>
  <si>
    <t>ORVILLIERS ST JULIEN</t>
  </si>
  <si>
    <t>PREMIERFAIT</t>
  </si>
  <si>
    <t>RHEGES BESSY</t>
  </si>
  <si>
    <t>RILLY STE SYRE</t>
  </si>
  <si>
    <t>ST MESMIN</t>
  </si>
  <si>
    <t>ST OULPH</t>
  </si>
  <si>
    <t>VALLANT ST GEORGES</t>
  </si>
  <si>
    <t>10190</t>
  </si>
  <si>
    <t>BERCENAY EN OTHE</t>
  </si>
  <si>
    <t>BUCEY EN OTHE</t>
  </si>
  <si>
    <t>CHENNEGY</t>
  </si>
  <si>
    <t>DIERREY ST JULIEN</t>
  </si>
  <si>
    <t>DIERREY ST PIERRE</t>
  </si>
  <si>
    <t>ESTISSAC</t>
  </si>
  <si>
    <t>FONTVANNES</t>
  </si>
  <si>
    <t>MESNIL ST LOUP</t>
  </si>
  <si>
    <t>MESSON</t>
  </si>
  <si>
    <t>NEUVILLE SUR VANNE</t>
  </si>
  <si>
    <t>PALIS</t>
  </si>
  <si>
    <t>PRUGNY</t>
  </si>
  <si>
    <t>THUISY</t>
  </si>
  <si>
    <t>VAUCHASSIS</t>
  </si>
  <si>
    <t>VILLEMAUR SUR VANNE</t>
  </si>
  <si>
    <t>10200</t>
  </si>
  <si>
    <t>AILLEVILLE</t>
  </si>
  <si>
    <t>ARCONVILLE</t>
  </si>
  <si>
    <t>ARRENTIERES</t>
  </si>
  <si>
    <t>ARSONVAL</t>
  </si>
  <si>
    <t>BAR SUR AUBE</t>
  </si>
  <si>
    <t>BAROVILLE</t>
  </si>
  <si>
    <t>BERGERES</t>
  </si>
  <si>
    <t>BLIGNY</t>
  </si>
  <si>
    <t>CHAMPIGNOL LEZ MONDEVILLE</t>
  </si>
  <si>
    <t>COLOMBE LA FOSSE</t>
  </si>
  <si>
    <t>COLOMBE LE SEC</t>
  </si>
  <si>
    <t>COUVIGNON</t>
  </si>
  <si>
    <t>DOLANCOURT</t>
  </si>
  <si>
    <t>ECLANCE</t>
  </si>
  <si>
    <t>ENGENTE</t>
  </si>
  <si>
    <t>FONTAINE</t>
  </si>
  <si>
    <t>FRAVAUX</t>
  </si>
  <si>
    <t>FRESNAY</t>
  </si>
  <si>
    <t>FULIGNY</t>
  </si>
  <si>
    <t>JAUCOURT</t>
  </si>
  <si>
    <t>LEVIGNY</t>
  </si>
  <si>
    <t>LIGNOL LE CHATEAU</t>
  </si>
  <si>
    <t>MAISONS LES SOULAINES</t>
  </si>
  <si>
    <t>MEURVILLE</t>
  </si>
  <si>
    <t>MONTIER EN L'ISLE</t>
  </si>
  <si>
    <t>PROVERVILLE</t>
  </si>
  <si>
    <t>ROUVRES LES VIGNES</t>
  </si>
  <si>
    <t>SAULCY</t>
  </si>
  <si>
    <t>SOULAINES DHUYS</t>
  </si>
  <si>
    <t>SPOY</t>
  </si>
  <si>
    <t>THIL</t>
  </si>
  <si>
    <t>THORS</t>
  </si>
  <si>
    <t>URVILLE</t>
  </si>
  <si>
    <t>VAL PERDU</t>
  </si>
  <si>
    <t>VERNONVILLIERS</t>
  </si>
  <si>
    <t>VILLE SUR TERRE</t>
  </si>
  <si>
    <t>VOIGNY</t>
  </si>
  <si>
    <t>10210</t>
  </si>
  <si>
    <t>BALNOT LA GRANGE</t>
  </si>
  <si>
    <t>CHAOURCE</t>
  </si>
  <si>
    <t>CHASEREY</t>
  </si>
  <si>
    <t>CHESLEY</t>
  </si>
  <si>
    <t>COUSSEGREY</t>
  </si>
  <si>
    <t>CUSSANGY</t>
  </si>
  <si>
    <t>ETOURVY</t>
  </si>
  <si>
    <t>LA LOGE POMBLIN</t>
  </si>
  <si>
    <t>LAGESSE</t>
  </si>
  <si>
    <t>LANTAGES</t>
  </si>
  <si>
    <t>LES LOGES MARGUERON</t>
  </si>
  <si>
    <t>MAISONS LES CHAOURCE</t>
  </si>
  <si>
    <t>METZ ROBERT</t>
  </si>
  <si>
    <t>PARGUES</t>
  </si>
  <si>
    <t>PRASLIN</t>
  </si>
  <si>
    <t>PRUSY</t>
  </si>
  <si>
    <t>TURGY</t>
  </si>
  <si>
    <t>VALLIERES</t>
  </si>
  <si>
    <t>VANLAY</t>
  </si>
  <si>
    <t>VILLIERS LE BOIS</t>
  </si>
  <si>
    <t>VILLIERS SOUS PRASLIN</t>
  </si>
  <si>
    <t>VOUGREY</t>
  </si>
  <si>
    <t>10220</t>
  </si>
  <si>
    <t>ASSENCIERES</t>
  </si>
  <si>
    <t>BOUY LUXEMBOURG</t>
  </si>
  <si>
    <t>BREVONNES</t>
  </si>
  <si>
    <t>DOSCHES</t>
  </si>
  <si>
    <t>GERAUDOT</t>
  </si>
  <si>
    <t>MESNIL SELLIERES</t>
  </si>
  <si>
    <t>MONTANGON</t>
  </si>
  <si>
    <t>ONJON</t>
  </si>
  <si>
    <t>PINEY</t>
  </si>
  <si>
    <t>ROUILLY SACEY</t>
  </si>
  <si>
    <t>VAL D'AUZON</t>
  </si>
  <si>
    <t>VILLEHARDOUIN</t>
  </si>
  <si>
    <t>10230</t>
  </si>
  <si>
    <t>MAILLY LE CAMP</t>
  </si>
  <si>
    <t>10240</t>
  </si>
  <si>
    <t>AULNAY</t>
  </si>
  <si>
    <t>AVANT LES RAMERUPT</t>
  </si>
  <si>
    <t>BRILLECOURT</t>
  </si>
  <si>
    <t>CHAUDREY</t>
  </si>
  <si>
    <t>COCLOIS</t>
  </si>
  <si>
    <t>DAMPIERRE</t>
  </si>
  <si>
    <t>DOMMARTIN LE COQ</t>
  </si>
  <si>
    <t>ISLE AUBIGNY</t>
  </si>
  <si>
    <t>LONGSOLS</t>
  </si>
  <si>
    <t>MAGNICOURT</t>
  </si>
  <si>
    <t>MESNIL LETTRE</t>
  </si>
  <si>
    <t>MOREMBERT</t>
  </si>
  <si>
    <t>NOGENT SUR AUBE</t>
  </si>
  <si>
    <t>POUGY</t>
  </si>
  <si>
    <t>RAMERUPT</t>
  </si>
  <si>
    <t>ROMAINES</t>
  </si>
  <si>
    <t>VAUCOGNE</t>
  </si>
  <si>
    <t>VERRICOURT</t>
  </si>
  <si>
    <t>10250</t>
  </si>
  <si>
    <t>COURTERON</t>
  </si>
  <si>
    <t>GYE SUR SEINE</t>
  </si>
  <si>
    <t>MUSSY SUR SEINE</t>
  </si>
  <si>
    <t>NEUVILLE SUR SEINE</t>
  </si>
  <si>
    <t>PLAINES ST LANGE</t>
  </si>
  <si>
    <t>10260</t>
  </si>
  <si>
    <t>CHAPPES</t>
  </si>
  <si>
    <t>COURTENOT</t>
  </si>
  <si>
    <t>FOUCHERES</t>
  </si>
  <si>
    <t>JULLY SUR SARCE</t>
  </si>
  <si>
    <t>MONTCEAUX LES VAUDES</t>
  </si>
  <si>
    <t>RUMILLY LES VAUDES</t>
  </si>
  <si>
    <t>ST PARRES LES VAUDES</t>
  </si>
  <si>
    <t>VAUDES</t>
  </si>
  <si>
    <t>VILLEMOYENNE</t>
  </si>
  <si>
    <t>VIREY SOUS BAR</t>
  </si>
  <si>
    <t>10270</t>
  </si>
  <si>
    <t>BOURANTON</t>
  </si>
  <si>
    <t>COURTERANGES</t>
  </si>
  <si>
    <t>DAUDES</t>
  </si>
  <si>
    <t>FRESNOY LE CHATEAU</t>
  </si>
  <si>
    <t>LAUBRESSEL</t>
  </si>
  <si>
    <t>LUSIGNY SUR BARSE</t>
  </si>
  <si>
    <t>MONTAULIN</t>
  </si>
  <si>
    <t>MONTIERAMEY</t>
  </si>
  <si>
    <t>MONTREUIL SUR BARSE</t>
  </si>
  <si>
    <t>10290</t>
  </si>
  <si>
    <t>AVON LA PEZE</t>
  </si>
  <si>
    <t>BERCENAY LE HAYER</t>
  </si>
  <si>
    <t>CHARMOY</t>
  </si>
  <si>
    <t>FAUX VILLECERF</t>
  </si>
  <si>
    <t>FAY LES MARCILLY</t>
  </si>
  <si>
    <t>MARCILLY LE HAYER</t>
  </si>
  <si>
    <t>POUY SUR VANNES</t>
  </si>
  <si>
    <t>RIGNY LA NONNEUSE</t>
  </si>
  <si>
    <t>TRANCAULT</t>
  </si>
  <si>
    <t>VAL D'ORVIN</t>
  </si>
  <si>
    <t>VILLADIN</t>
  </si>
  <si>
    <t>10300</t>
  </si>
  <si>
    <t>GRANGE L'EVEQUE</t>
  </si>
  <si>
    <t>LA RIVIERE DE CORPS</t>
  </si>
  <si>
    <t>MACEY</t>
  </si>
  <si>
    <t>MONTGUEUX</t>
  </si>
  <si>
    <t>STE SAVINE</t>
  </si>
  <si>
    <t>TORVILLIERS</t>
  </si>
  <si>
    <t>10310</t>
  </si>
  <si>
    <t>BAYEL</t>
  </si>
  <si>
    <t>CLAIRVAUX SUR AUBE</t>
  </si>
  <si>
    <t>JUVANCOURT</t>
  </si>
  <si>
    <t>LONGCHAMP SUR AUJON</t>
  </si>
  <si>
    <t>VILLE SOUS LA FERTE</t>
  </si>
  <si>
    <t>10320</t>
  </si>
  <si>
    <t>ASSENAY</t>
  </si>
  <si>
    <t>BOUILLY</t>
  </si>
  <si>
    <t>CRESANTIGNES</t>
  </si>
  <si>
    <t>FAYS LA CHAPELLE</t>
  </si>
  <si>
    <t>JAVERNANT</t>
  </si>
  <si>
    <t>JEUGNY</t>
  </si>
  <si>
    <t>LIREY</t>
  </si>
  <si>
    <t>LONGEVILLE SUR MOGNE</t>
  </si>
  <si>
    <t>MACHY</t>
  </si>
  <si>
    <t>MAUPAS</t>
  </si>
  <si>
    <t>RONCENAY</t>
  </si>
  <si>
    <t>SOMMEVAL</t>
  </si>
  <si>
    <t>SOULIGNY</t>
  </si>
  <si>
    <t>ST JEAN DE BONNEVAL</t>
  </si>
  <si>
    <t>VILLERY</t>
  </si>
  <si>
    <t>10330</t>
  </si>
  <si>
    <t>ARREMBECOURT</t>
  </si>
  <si>
    <t>BAILLY LE FRANC</t>
  </si>
  <si>
    <t>BALIGNICOURT</t>
  </si>
  <si>
    <t>CHAVANGES</t>
  </si>
  <si>
    <t>DONNEMENT</t>
  </si>
  <si>
    <t>JASSEINES</t>
  </si>
  <si>
    <t>JONCREUIL</t>
  </si>
  <si>
    <t>LENTILLES</t>
  </si>
  <si>
    <t>MONTMORENCY BEAUFORT</t>
  </si>
  <si>
    <t>PARS LES CHAVANGES</t>
  </si>
  <si>
    <t>ST LEGER SOUS MARGERIE</t>
  </si>
  <si>
    <t>VILLERET</t>
  </si>
  <si>
    <t>10340</t>
  </si>
  <si>
    <t>ARRELLES</t>
  </si>
  <si>
    <t>AVIREY LINGEY</t>
  </si>
  <si>
    <t>BAGNEUX LA FOSSE</t>
  </si>
  <si>
    <t>BEAUVOIR SUR SARCE</t>
  </si>
  <si>
    <t>BRAGELOGNE BEAUVOIR</t>
  </si>
  <si>
    <t>CHANNES</t>
  </si>
  <si>
    <t>LES RICEYS</t>
  </si>
  <si>
    <t>10350</t>
  </si>
  <si>
    <t>ECHEMINES</t>
  </si>
  <si>
    <t>LE PAVILLON STE JULIE</t>
  </si>
  <si>
    <t>MARIGNY LE CHATEL</t>
  </si>
  <si>
    <t>PRUNAY BELLEVILLE</t>
  </si>
  <si>
    <t>ST FLAVY</t>
  </si>
  <si>
    <t>ST LUPIEN</t>
  </si>
  <si>
    <t>VILLELOUP</t>
  </si>
  <si>
    <t>10360</t>
  </si>
  <si>
    <t>CUNFIN</t>
  </si>
  <si>
    <t>ESSOYES</t>
  </si>
  <si>
    <t>FONTETTE</t>
  </si>
  <si>
    <t>NOE LES MALLETS</t>
  </si>
  <si>
    <t>ST USAGE</t>
  </si>
  <si>
    <t>VERPILLIERES SUR OURCE</t>
  </si>
  <si>
    <t>10370</t>
  </si>
  <si>
    <t>DIVAL</t>
  </si>
  <si>
    <t>VILLENAUXE LA GRANDE</t>
  </si>
  <si>
    <t>10380</t>
  </si>
  <si>
    <t>BOULAGES</t>
  </si>
  <si>
    <t>CHARNY LE BACHOT</t>
  </si>
  <si>
    <t>PLANCY L'ABBAYE</t>
  </si>
  <si>
    <t>VIAPRES LE GRAND</t>
  </si>
  <si>
    <t>VIAPRES LE PETIT</t>
  </si>
  <si>
    <t>10390</t>
  </si>
  <si>
    <t>CLEREY</t>
  </si>
  <si>
    <t>VERRIERES</t>
  </si>
  <si>
    <t>10400</t>
  </si>
  <si>
    <t>AVANT LES MARCILLY</t>
  </si>
  <si>
    <t>BARBUISE</t>
  </si>
  <si>
    <t>BOUY SUR ORVIN</t>
  </si>
  <si>
    <t>COURCEROY</t>
  </si>
  <si>
    <t>COURTAVANT</t>
  </si>
  <si>
    <t>FERREUX QUINCEY</t>
  </si>
  <si>
    <t>FONTAINE MACON</t>
  </si>
  <si>
    <t>FONTENAY DE BOSSERY</t>
  </si>
  <si>
    <t>GUMERY</t>
  </si>
  <si>
    <t>LA LOUPTIERE THENARD</t>
  </si>
  <si>
    <t>LA MOTTE TILLY</t>
  </si>
  <si>
    <t>LA SAULSOTTE</t>
  </si>
  <si>
    <t>LA VILLENEUVE AU CHATELOT</t>
  </si>
  <si>
    <t>LE MERIOT</t>
  </si>
  <si>
    <t>MARNAY SUR SEINE</t>
  </si>
  <si>
    <t>MONTPOTHIER</t>
  </si>
  <si>
    <t>NOGENT SUR SEINE</t>
  </si>
  <si>
    <t>PERIGNY LA ROSE</t>
  </si>
  <si>
    <t>PLESSIS BARBUISE</t>
  </si>
  <si>
    <t>PONT SUR SEINE</t>
  </si>
  <si>
    <t>QUINCEY</t>
  </si>
  <si>
    <t>SOLIGNY LES ETANGS</t>
  </si>
  <si>
    <t>ST AUBIN</t>
  </si>
  <si>
    <t>ST NICOLAS LA CHAPELLE</t>
  </si>
  <si>
    <t>TRAINEL</t>
  </si>
  <si>
    <t>10410</t>
  </si>
  <si>
    <t>BELLEY</t>
  </si>
  <si>
    <t>RUVIGNY</t>
  </si>
  <si>
    <t>ST PARRES AUX TERTRES</t>
  </si>
  <si>
    <t>THENNELIERES</t>
  </si>
  <si>
    <t>VILLECHETIF</t>
  </si>
  <si>
    <t>10420</t>
  </si>
  <si>
    <t>LES NOES PRES TROYES</t>
  </si>
  <si>
    <t>10430</t>
  </si>
  <si>
    <t>ROSIERES PRES TROYES</t>
  </si>
  <si>
    <t>VIELAINES</t>
  </si>
  <si>
    <t>10500</t>
  </si>
  <si>
    <t>BETIGNICOURT</t>
  </si>
  <si>
    <t>BLAINCOURT SUR AUBE</t>
  </si>
  <si>
    <t>BLIGNICOURT</t>
  </si>
  <si>
    <t>BRAUX</t>
  </si>
  <si>
    <t>BRIENNE LA VIEILLE</t>
  </si>
  <si>
    <t>BRIENNE LE CHATEAU</t>
  </si>
  <si>
    <t>CHALETTE SUR VOIRE</t>
  </si>
  <si>
    <t>CHAUMESNIL</t>
  </si>
  <si>
    <t>COURCELLES SUR VOIRE</t>
  </si>
  <si>
    <t>CRESPY LE NEUF</t>
  </si>
  <si>
    <t>DIENVILLE</t>
  </si>
  <si>
    <t>EPAGNE</t>
  </si>
  <si>
    <t>EPOTHEMONT</t>
  </si>
  <si>
    <t>HAMPIGNY</t>
  </si>
  <si>
    <t>JUZANVIGNY</t>
  </si>
  <si>
    <t>LA CHAISE</t>
  </si>
  <si>
    <t>LA ROTHIERE</t>
  </si>
  <si>
    <t>LA VILLE AUX BOIS</t>
  </si>
  <si>
    <t>LASSICOURT</t>
  </si>
  <si>
    <t>LESMONT</t>
  </si>
  <si>
    <t>MAIZIERES LES BRIENNE</t>
  </si>
  <si>
    <t>MATHAUX</t>
  </si>
  <si>
    <t>MOLINS SUR AUBE</t>
  </si>
  <si>
    <t>MORVILLIERS</t>
  </si>
  <si>
    <t>PEL ET DER</t>
  </si>
  <si>
    <t>PERTHES LES BRIENNE</t>
  </si>
  <si>
    <t>PETIT MESNIL</t>
  </si>
  <si>
    <t>PRECY NOTRE DAME</t>
  </si>
  <si>
    <t>PRECY ST MARTIN</t>
  </si>
  <si>
    <t>RADONVILLIERS</t>
  </si>
  <si>
    <t>RANCES</t>
  </si>
  <si>
    <t>ROSNAY L'HOPITAL</t>
  </si>
  <si>
    <t>ST CHRISTOPHE DODINICOURT</t>
  </si>
  <si>
    <t>ST LEGER SOUS BRIENNE</t>
  </si>
  <si>
    <t>VALLENTIGNY</t>
  </si>
  <si>
    <t>YEVRES LE PETIT</t>
  </si>
  <si>
    <t>10510</t>
  </si>
  <si>
    <t>CHATRES</t>
  </si>
  <si>
    <t>MAIZIERES LA GRANDE PAROISSE</t>
  </si>
  <si>
    <t>ORIGNY LE SEC</t>
  </si>
  <si>
    <t>10600</t>
  </si>
  <si>
    <t>BARBEREY AUX MOINES</t>
  </si>
  <si>
    <t>BARBEREY ST SULPICE</t>
  </si>
  <si>
    <t>LA CHAPELLE ST LUC</t>
  </si>
  <si>
    <t>MERGEY</t>
  </si>
  <si>
    <t>PAYNS</t>
  </si>
  <si>
    <t>SAVIERES</t>
  </si>
  <si>
    <t>ST BENOIT SUR SEINE</t>
  </si>
  <si>
    <t>ST LYE</t>
  </si>
  <si>
    <t>VILLACERF</t>
  </si>
  <si>
    <t>10700</t>
  </si>
  <si>
    <t>ALLIBAUDIERES</t>
  </si>
  <si>
    <t>ARCIS SUR AUBE</t>
  </si>
  <si>
    <t>CHAMPFLEURY</t>
  </si>
  <si>
    <t>CHAMPIGNY SUR AUBE</t>
  </si>
  <si>
    <t>CHAPELLE VALLON</t>
  </si>
  <si>
    <t>DOSNON</t>
  </si>
  <si>
    <t>GRANDVILLE</t>
  </si>
  <si>
    <t>HERBISSE</t>
  </si>
  <si>
    <t>LE CHENE</t>
  </si>
  <si>
    <t>LHUITRE</t>
  </si>
  <si>
    <t>MESNIL LA COMTESSE</t>
  </si>
  <si>
    <t>NOZAY</t>
  </si>
  <si>
    <t>ORMES</t>
  </si>
  <si>
    <t>ORTILLON</t>
  </si>
  <si>
    <t>POIVRES</t>
  </si>
  <si>
    <t>POUAN LES VALLEES</t>
  </si>
  <si>
    <t>SALON</t>
  </si>
  <si>
    <t>SEMOINE</t>
  </si>
  <si>
    <t>ST ETIENNE SOUS BARBUISE</t>
  </si>
  <si>
    <t>ST NABORD SUR AUBE</t>
  </si>
  <si>
    <t>ST REMY SOUS BARBUISE</t>
  </si>
  <si>
    <t>TORCY LE GRAND</t>
  </si>
  <si>
    <t>TORCY LE PETIT</t>
  </si>
  <si>
    <t>TROUAN LE GRAND</t>
  </si>
  <si>
    <t>TROUANS</t>
  </si>
  <si>
    <t>VAUPOISSON</t>
  </si>
  <si>
    <t>VILLETTE SUR AUBE</t>
  </si>
  <si>
    <t>VILLIERS HERBISSE</t>
  </si>
  <si>
    <t>VINETS</t>
  </si>
  <si>
    <t>10800</t>
  </si>
  <si>
    <t>BREVIANDES</t>
  </si>
  <si>
    <t>BUCHERES</t>
  </si>
  <si>
    <t>CORMOST</t>
  </si>
  <si>
    <t>COURGERENNES</t>
  </si>
  <si>
    <t>ISLE AUMONT</t>
  </si>
  <si>
    <t>LA VENDUE MIGNOT</t>
  </si>
  <si>
    <t>LES BORDES AUMONT</t>
  </si>
  <si>
    <t>MOUSSEY</t>
  </si>
  <si>
    <t>ROUILLEROT</t>
  </si>
  <si>
    <t>ROUILLY ST LOUP</t>
  </si>
  <si>
    <t>ST JULIEN LES VILLAS</t>
  </si>
  <si>
    <t>ST LEGER PRES TROYES</t>
  </si>
  <si>
    <t>ST THIBAULT</t>
  </si>
  <si>
    <t>VILLEMEREUIL</t>
  </si>
  <si>
    <t>VILLEPART</t>
  </si>
  <si>
    <t>VILLY LE BOIS</t>
  </si>
  <si>
    <t>VILLY LE MARECHAL</t>
  </si>
  <si>
    <t>08000</t>
  </si>
  <si>
    <t>CHARLEVILLE MEZIERES</t>
  </si>
  <si>
    <t>LES AYVELLES</t>
  </si>
  <si>
    <t>PRIX LES MEZIERES</t>
  </si>
  <si>
    <t>VILLERS SEMEUSE</t>
  </si>
  <si>
    <t>WARCQ</t>
  </si>
  <si>
    <t>08090</t>
  </si>
  <si>
    <t>AIGLEMONT</t>
  </si>
  <si>
    <t>ARREUX</t>
  </si>
  <si>
    <t>BELVAL</t>
  </si>
  <si>
    <t>CLIRON</t>
  </si>
  <si>
    <t>DAMOUZY</t>
  </si>
  <si>
    <t>EVIGNY</t>
  </si>
  <si>
    <t>FAGNON</t>
  </si>
  <si>
    <t>HAM LES MOINES</t>
  </si>
  <si>
    <t>HAUDRECY</t>
  </si>
  <si>
    <t>HOULDIZY</t>
  </si>
  <si>
    <t>MONTCORNET</t>
  </si>
  <si>
    <t>MONTCY NOTRE DAME</t>
  </si>
  <si>
    <t>NEUVILLE LES THIS</t>
  </si>
  <si>
    <t>ST LAURENT</t>
  </si>
  <si>
    <t>SURY</t>
  </si>
  <si>
    <t>THIS</t>
  </si>
  <si>
    <t>WARNECOURT</t>
  </si>
  <si>
    <t>08110</t>
  </si>
  <si>
    <t>BLAGNY</t>
  </si>
  <si>
    <t>CARIGNAN</t>
  </si>
  <si>
    <t>ESCOMBRES ET LE CHESNOIS</t>
  </si>
  <si>
    <t>LES DEUX VILLES</t>
  </si>
  <si>
    <t>LINAY</t>
  </si>
  <si>
    <t>MATTON ET CLEMENCY</t>
  </si>
  <si>
    <t>MESSINCOURT</t>
  </si>
  <si>
    <t>MOGUES</t>
  </si>
  <si>
    <t>OSNES</t>
  </si>
  <si>
    <t>PURE</t>
  </si>
  <si>
    <t>SACHY</t>
  </si>
  <si>
    <t>SAILLY</t>
  </si>
  <si>
    <t>TETAIGNE</t>
  </si>
  <si>
    <t>TREMBLOIS LES CARIGNAN</t>
  </si>
  <si>
    <t>WE</t>
  </si>
  <si>
    <t>WILLIERS</t>
  </si>
  <si>
    <t>08120</t>
  </si>
  <si>
    <t>BOGNY SUR MEUSE</t>
  </si>
  <si>
    <t>08130</t>
  </si>
  <si>
    <t>ALLAND HUY ET SAUSSEUIL</t>
  </si>
  <si>
    <t>AMBLY FLEURY</t>
  </si>
  <si>
    <t>ATTIGNY</t>
  </si>
  <si>
    <t>CHARBOGNE</t>
  </si>
  <si>
    <t>CHUFFILLY ROCHE</t>
  </si>
  <si>
    <t>COULOMMES ET MARQUENY</t>
  </si>
  <si>
    <t>ECORDAL</t>
  </si>
  <si>
    <t>GIVRY</t>
  </si>
  <si>
    <t>GUINCOURT</t>
  </si>
  <si>
    <t>JONVAL</t>
  </si>
  <si>
    <t>LA SABOTTERIE</t>
  </si>
  <si>
    <t>LAMETZ</t>
  </si>
  <si>
    <t>MONT LAURENT</t>
  </si>
  <si>
    <t>NEUVILLE DAY</t>
  </si>
  <si>
    <t>RILLY SUR AISNE</t>
  </si>
  <si>
    <t>SAULCES CHAMPENOISES</t>
  </si>
  <si>
    <t>SEMUY</t>
  </si>
  <si>
    <t>ST LAMBERT ET MONT DE JEUX</t>
  </si>
  <si>
    <t>ST LOUP TERRIER</t>
  </si>
  <si>
    <t>STE VAUBOURG</t>
  </si>
  <si>
    <t>SUZANNE</t>
  </si>
  <si>
    <t>TOURTERON</t>
  </si>
  <si>
    <t>VAUX CHAMPAGNE</t>
  </si>
  <si>
    <t>08140</t>
  </si>
  <si>
    <t>BAZEILLES</t>
  </si>
  <si>
    <t>BREVILLY</t>
  </si>
  <si>
    <t>DAIGNY</t>
  </si>
  <si>
    <t>DOUZY</t>
  </si>
  <si>
    <t>FRANCHEVAL</t>
  </si>
  <si>
    <t>LA MONCELLE</t>
  </si>
  <si>
    <t>MAIRY</t>
  </si>
  <si>
    <t>POURU AUX BOIS</t>
  </si>
  <si>
    <t>POURU ST REMY</t>
  </si>
  <si>
    <t>RUBECOURT ET LAMECOURT</t>
  </si>
  <si>
    <t>VILLERS CERNAY</t>
  </si>
  <si>
    <t>08150</t>
  </si>
  <si>
    <t>AUBIGNY LES POTHEES</t>
  </si>
  <si>
    <t>HARCY</t>
  </si>
  <si>
    <t>L'ECHELLE</t>
  </si>
  <si>
    <t>LAVAL MORENCY</t>
  </si>
  <si>
    <t>LE CHATELET SUR SORMONNE</t>
  </si>
  <si>
    <t>LEPRON LES VALLEES</t>
  </si>
  <si>
    <t>LOGNY BOGNY</t>
  </si>
  <si>
    <t>LONNY</t>
  </si>
  <si>
    <t>MURTIN ET BOGNY</t>
  </si>
  <si>
    <t>REMILLY LES POTHEES</t>
  </si>
  <si>
    <t>RENWEZ</t>
  </si>
  <si>
    <t>RIMOGNE</t>
  </si>
  <si>
    <t>ROUVROY SUR AUDRY</t>
  </si>
  <si>
    <t>SECHEVAL</t>
  </si>
  <si>
    <t>SERVION</t>
  </si>
  <si>
    <t>SORMONNE</t>
  </si>
  <si>
    <t>TREMBLOIS LES ROCROI</t>
  </si>
  <si>
    <t>VAUX VILLAINE</t>
  </si>
  <si>
    <t>08160</t>
  </si>
  <si>
    <t>BALAIVES ET BUTZ</t>
  </si>
  <si>
    <t>BOUTANCOURT</t>
  </si>
  <si>
    <t>CHALANDRY ELAIRE</t>
  </si>
  <si>
    <t>DOM LE MESNIL</t>
  </si>
  <si>
    <t>ELAN</t>
  </si>
  <si>
    <t>ETREPIGNY</t>
  </si>
  <si>
    <t>FLIZE</t>
  </si>
  <si>
    <t>HANNOGNE ST MARTIN</t>
  </si>
  <si>
    <t>LA CASSINE</t>
  </si>
  <si>
    <t>NOUVION SUR MEUSE</t>
  </si>
  <si>
    <t>PONT A BAR</t>
  </si>
  <si>
    <t>SAPOGNE ET FEUCHERES</t>
  </si>
  <si>
    <t>ST MARCEAU</t>
  </si>
  <si>
    <t>VENDRESSE</t>
  </si>
  <si>
    <t>08170</t>
  </si>
  <si>
    <t>FEPIN</t>
  </si>
  <si>
    <t>FUMAY</t>
  </si>
  <si>
    <t>HARGNIES</t>
  </si>
  <si>
    <t>HAYBES</t>
  </si>
  <si>
    <t>MONTIGNY SUR MEUSE</t>
  </si>
  <si>
    <t>08190</t>
  </si>
  <si>
    <t>AIRE</t>
  </si>
  <si>
    <t>ASFELD</t>
  </si>
  <si>
    <t>AVAUX</t>
  </si>
  <si>
    <t>BALHAM</t>
  </si>
  <si>
    <t>BLANZY LA SALONNAISE</t>
  </si>
  <si>
    <t>BRIENNE SUR AISNE</t>
  </si>
  <si>
    <t>GOMONT</t>
  </si>
  <si>
    <t>HOUDILCOURT</t>
  </si>
  <si>
    <t>LE THOUR</t>
  </si>
  <si>
    <t>POILCOURT SYDNEY</t>
  </si>
  <si>
    <t>ROIZY</t>
  </si>
  <si>
    <t>SAULT ST REMY</t>
  </si>
  <si>
    <t>ST GERMAINMONT</t>
  </si>
  <si>
    <t>VIEUX LES ASFELD</t>
  </si>
  <si>
    <t>VILLERS DEVANT LE THOUR</t>
  </si>
  <si>
    <t>08200</t>
  </si>
  <si>
    <t>BALAN</t>
  </si>
  <si>
    <t>FLEIGNEUX</t>
  </si>
  <si>
    <t>FLOING</t>
  </si>
  <si>
    <t>GIVONNE</t>
  </si>
  <si>
    <t>GLAIRE</t>
  </si>
  <si>
    <t>ILLY</t>
  </si>
  <si>
    <t>LA CHAPELLE</t>
  </si>
  <si>
    <t>SEDAN</t>
  </si>
  <si>
    <t>ST MENGES</t>
  </si>
  <si>
    <t>WADELINCOURT</t>
  </si>
  <si>
    <t>08210</t>
  </si>
  <si>
    <t>AMBLIMONT</t>
  </si>
  <si>
    <t>AUTRECOURT ET POURRON</t>
  </si>
  <si>
    <t>BEAUMONT EN ARGONNE</t>
  </si>
  <si>
    <t>EUILLY ET LOMBUT</t>
  </si>
  <si>
    <t>LETANNE</t>
  </si>
  <si>
    <t>MOUZON</t>
  </si>
  <si>
    <t>VAUX LES MOUZON</t>
  </si>
  <si>
    <t>VILLERS DEVANT MOUZON</t>
  </si>
  <si>
    <t>YONCQ</t>
  </si>
  <si>
    <t>08220</t>
  </si>
  <si>
    <t>BANOGNE RECOUVRANCE</t>
  </si>
  <si>
    <t>CHAUMONT PORCIEN</t>
  </si>
  <si>
    <t>DOUMELY BEGNY</t>
  </si>
  <si>
    <t>DRAIZE</t>
  </si>
  <si>
    <t>FOREST</t>
  </si>
  <si>
    <t>FRAILLICOURT</t>
  </si>
  <si>
    <t>GIVRON</t>
  </si>
  <si>
    <t>HANNOGNE ST REMY</t>
  </si>
  <si>
    <t>LA HARDOYE</t>
  </si>
  <si>
    <t>LA ROMAGNE</t>
  </si>
  <si>
    <t>LOGNY LES CHAUMONT</t>
  </si>
  <si>
    <t>MAINBRESSON</t>
  </si>
  <si>
    <t>MAINBRESSY</t>
  </si>
  <si>
    <t>MONTMEILLANT</t>
  </si>
  <si>
    <t>REMAUCOURT</t>
  </si>
  <si>
    <t>RENNEVILLE</t>
  </si>
  <si>
    <t>ROCQUIGNY</t>
  </si>
  <si>
    <t>RUBIGNY</t>
  </si>
  <si>
    <t>SERAINCOURT</t>
  </si>
  <si>
    <t>SEVIGNY WALEPPE</t>
  </si>
  <si>
    <t>ST JEAN AUX BOIS</t>
  </si>
  <si>
    <t>ST QUENTIN LE PETIT</t>
  </si>
  <si>
    <t>VAUX LES RUBIGNY</t>
  </si>
  <si>
    <t>WADIMONT</t>
  </si>
  <si>
    <t>08230</t>
  </si>
  <si>
    <t>BOURG FIDELE</t>
  </si>
  <si>
    <t>GUE D'HOSSUS</t>
  </si>
  <si>
    <t>HIRAUMONT</t>
  </si>
  <si>
    <t>HONGREAU</t>
  </si>
  <si>
    <t>REGNIOWEZ</t>
  </si>
  <si>
    <t>ROCROI</t>
  </si>
  <si>
    <t>SEVIGNY LA FORET</t>
  </si>
  <si>
    <t>TAILLETTE</t>
  </si>
  <si>
    <t>08240</t>
  </si>
  <si>
    <t>ANDEVANNE</t>
  </si>
  <si>
    <t>AUTHE</t>
  </si>
  <si>
    <t>AUTRUCHE</t>
  </si>
  <si>
    <t>BAR LES BUZANCY</t>
  </si>
  <si>
    <t>BARRICOURT</t>
  </si>
  <si>
    <t>BAYONVILLE</t>
  </si>
  <si>
    <t>BELLEVILLE ET CHATILLON SUR B</t>
  </si>
  <si>
    <t>BELVAL BOIS DES DAMES</t>
  </si>
  <si>
    <t>BOULT AUX BOIS</t>
  </si>
  <si>
    <t>BRIEULLES SUR BAR</t>
  </si>
  <si>
    <t>BRIQUENAY</t>
  </si>
  <si>
    <t>BUZANCY</t>
  </si>
  <si>
    <t>CHATILLON SUR BAR</t>
  </si>
  <si>
    <t>FOSSE</t>
  </si>
  <si>
    <t>GERMONT</t>
  </si>
  <si>
    <t>HARRICOURT</t>
  </si>
  <si>
    <t>IMECOURT</t>
  </si>
  <si>
    <t>LA BERLIERE</t>
  </si>
  <si>
    <t>LANDRES ET ST GEORGES</t>
  </si>
  <si>
    <t>LE CHAMPY</t>
  </si>
  <si>
    <t>NOUART</t>
  </si>
  <si>
    <t>OCHES</t>
  </si>
  <si>
    <t>REMONVILLE</t>
  </si>
  <si>
    <t>SIVRY LES BUZANCY</t>
  </si>
  <si>
    <t>SOMMAUTHE</t>
  </si>
  <si>
    <t>ST PIERREMONT</t>
  </si>
  <si>
    <t>TAILLY</t>
  </si>
  <si>
    <t>THENORGUES</t>
  </si>
  <si>
    <t>VAUX EN DIEULET</t>
  </si>
  <si>
    <t>VERPEL</t>
  </si>
  <si>
    <t>08250</t>
  </si>
  <si>
    <t>APREMONT</t>
  </si>
  <si>
    <t>AUTRY</t>
  </si>
  <si>
    <t>BEFFU ET LE MORTHOMME</t>
  </si>
  <si>
    <t>BOUCONVILLE</t>
  </si>
  <si>
    <t>CHAMPIGNEULLE</t>
  </si>
  <si>
    <t>CHATEL CHEHERY</t>
  </si>
  <si>
    <t>CHEVIERES</t>
  </si>
  <si>
    <t>CONDE LES AUTRY</t>
  </si>
  <si>
    <t>CORNAY</t>
  </si>
  <si>
    <t>EXERMONT</t>
  </si>
  <si>
    <t>FLEVILLE</t>
  </si>
  <si>
    <t>GRANDHAM</t>
  </si>
  <si>
    <t>GRANDPRE</t>
  </si>
  <si>
    <t>LANCON</t>
  </si>
  <si>
    <t>MARCQ</t>
  </si>
  <si>
    <t>MONTCHEUTIN</t>
  </si>
  <si>
    <t>MOURON</t>
  </si>
  <si>
    <t>OLIZY PRIMAT</t>
  </si>
  <si>
    <t>PRIMAT</t>
  </si>
  <si>
    <t>SECHAULT</t>
  </si>
  <si>
    <t>SENUC</t>
  </si>
  <si>
    <t>SOMMERANCE</t>
  </si>
  <si>
    <t>ST JUVIN</t>
  </si>
  <si>
    <t>TERMES</t>
  </si>
  <si>
    <t>VAUX LES MOURON</t>
  </si>
  <si>
    <t>08260</t>
  </si>
  <si>
    <t>AUVILLERS LES FORGES</t>
  </si>
  <si>
    <t>BLOMBAY</t>
  </si>
  <si>
    <t>CERNION</t>
  </si>
  <si>
    <t>CHILLY</t>
  </si>
  <si>
    <t>ESTREBAY</t>
  </si>
  <si>
    <t>ETALLE</t>
  </si>
  <si>
    <t>ETEIGNIERES</t>
  </si>
  <si>
    <t>FLAIGNES HAVYS</t>
  </si>
  <si>
    <t>FOULZY</t>
  </si>
  <si>
    <t>GIRONDELLE</t>
  </si>
  <si>
    <t>HAVYS</t>
  </si>
  <si>
    <t>MARBY</t>
  </si>
  <si>
    <t>MAUBERT FONTAINE</t>
  </si>
  <si>
    <t>MON IDEE</t>
  </si>
  <si>
    <t>08270</t>
  </si>
  <si>
    <t>AUBONCOURT VAUZELLES</t>
  </si>
  <si>
    <t>CHESNOIS AUBONCOURT</t>
  </si>
  <si>
    <t>CORNY MACHEROMENIL</t>
  </si>
  <si>
    <t>FAISSAULT</t>
  </si>
  <si>
    <t>FAUX</t>
  </si>
  <si>
    <t>GRANDCHAMP</t>
  </si>
  <si>
    <t>JUSTINE HERBIGNY</t>
  </si>
  <si>
    <t>LA NEUVILLE LES WASIGNY</t>
  </si>
  <si>
    <t>MARGY</t>
  </si>
  <si>
    <t>MESMONT</t>
  </si>
  <si>
    <t>NOVION PORCIEN</t>
  </si>
  <si>
    <t>PROVISY</t>
  </si>
  <si>
    <t>PUISEUX</t>
  </si>
  <si>
    <t>SAULCES MONCLIN</t>
  </si>
  <si>
    <t>SERY</t>
  </si>
  <si>
    <t>SORCY BAUTHEMONT</t>
  </si>
  <si>
    <t>VAUX MONTREUIL</t>
  </si>
  <si>
    <t>VIEL ST REMY</t>
  </si>
  <si>
    <t>WAGNON</t>
  </si>
  <si>
    <t>WASIGNY</t>
  </si>
  <si>
    <t>WIGNICOURT</t>
  </si>
  <si>
    <t>08290</t>
  </si>
  <si>
    <t>ANTHENY</t>
  </si>
  <si>
    <t>AOUSTE</t>
  </si>
  <si>
    <t>BAY</t>
  </si>
  <si>
    <t>BLANCHEFOSSE ET BAY</t>
  </si>
  <si>
    <t>BOSSUS LES RUMIGNY</t>
  </si>
  <si>
    <t>CHAMPLIN</t>
  </si>
  <si>
    <t>HANNAPPES</t>
  </si>
  <si>
    <t>LA CERLEAU</t>
  </si>
  <si>
    <t>LA FEREE</t>
  </si>
  <si>
    <t>LE FRETY</t>
  </si>
  <si>
    <t>LIART</t>
  </si>
  <si>
    <t>MARLEMONT</t>
  </si>
  <si>
    <t>PREZ</t>
  </si>
  <si>
    <t>RUMIGNY</t>
  </si>
  <si>
    <t>08300</t>
  </si>
  <si>
    <t>ACY ROMANCE</t>
  </si>
  <si>
    <t>AMAGNE</t>
  </si>
  <si>
    <t>ARNICOURT</t>
  </si>
  <si>
    <t>AVANCON</t>
  </si>
  <si>
    <t>BARBY</t>
  </si>
  <si>
    <t>BERGNICOURT</t>
  </si>
  <si>
    <t>BERTONCOURT</t>
  </si>
  <si>
    <t>BIERMES</t>
  </si>
  <si>
    <t>COUCY</t>
  </si>
  <si>
    <t>DOUX</t>
  </si>
  <si>
    <t>ECLY</t>
  </si>
  <si>
    <t>HAUTEVILLE</t>
  </si>
  <si>
    <t>INAUMONT</t>
  </si>
  <si>
    <t>L'ECAILLE</t>
  </si>
  <si>
    <t>LE CHATELET SUR RETOURNE</t>
  </si>
  <si>
    <t>LUCQUY</t>
  </si>
  <si>
    <t>NANTEUIL SUR AISNE</t>
  </si>
  <si>
    <t>NEUFLIZE</t>
  </si>
  <si>
    <t>NOVY CHEVRIERES</t>
  </si>
  <si>
    <t>PARGNY RESSON</t>
  </si>
  <si>
    <t>PERTHES</t>
  </si>
  <si>
    <t>RETHEL</t>
  </si>
  <si>
    <t>SAULT LES RETHEL</t>
  </si>
  <si>
    <t>SEUIL</t>
  </si>
  <si>
    <t>SON</t>
  </si>
  <si>
    <t>SORBON</t>
  </si>
  <si>
    <t>ST LOUP CHAMPAGNE</t>
  </si>
  <si>
    <t>ST REMY LE PETIT</t>
  </si>
  <si>
    <t>TAGNON</t>
  </si>
  <si>
    <t>THUGNY TRUGNY</t>
  </si>
  <si>
    <t>08310</t>
  </si>
  <si>
    <t>ALINCOURT</t>
  </si>
  <si>
    <t>ANNELLES</t>
  </si>
  <si>
    <t>AUSSONCE</t>
  </si>
  <si>
    <t>BIGNICOURT</t>
  </si>
  <si>
    <t>CAUROY</t>
  </si>
  <si>
    <t>DRICOURT</t>
  </si>
  <si>
    <t>HAUVINE</t>
  </si>
  <si>
    <t>JUNIVILLE</t>
  </si>
  <si>
    <t>LA NEUVILLE EN TOURNE A FUY</t>
  </si>
  <si>
    <t>LEFFINCOURT</t>
  </si>
  <si>
    <t>MACHAULT</t>
  </si>
  <si>
    <t>MENIL ANNELLES</t>
  </si>
  <si>
    <t>MENIL LEPINOIS</t>
  </si>
  <si>
    <t>MONT ST REMY</t>
  </si>
  <si>
    <t>PAUVRES</t>
  </si>
  <si>
    <t>ST CLEMENT A ARNES</t>
  </si>
  <si>
    <t>ST ETIENNE A ARNES</t>
  </si>
  <si>
    <t>ST PIERRE A ARNES</t>
  </si>
  <si>
    <t>VILLE SUR RETOURNE</t>
  </si>
  <si>
    <t>08320</t>
  </si>
  <si>
    <t>AUBRIVES</t>
  </si>
  <si>
    <t>HIERGES</t>
  </si>
  <si>
    <t>VIREUX MOLHAIN</t>
  </si>
  <si>
    <t>VIREUX WALLERAND</t>
  </si>
  <si>
    <t>08330</t>
  </si>
  <si>
    <t>VRIGNE AUX BOIS</t>
  </si>
  <si>
    <t>08350</t>
  </si>
  <si>
    <t>BOSSEVAL ET BRIANCOURT</t>
  </si>
  <si>
    <t>CHEHERY</t>
  </si>
  <si>
    <t>CHEVEUGES</t>
  </si>
  <si>
    <t>DONCHERY</t>
  </si>
  <si>
    <t>NOYERS PONT MAUGIS</t>
  </si>
  <si>
    <t>ST AIGNAN</t>
  </si>
  <si>
    <t>THELONNE</t>
  </si>
  <si>
    <t>VILLERS SUR BAR</t>
  </si>
  <si>
    <t>VRIGNE MEUSE</t>
  </si>
  <si>
    <t>08360</t>
  </si>
  <si>
    <t>CHATEAU PORCIEN</t>
  </si>
  <si>
    <t>CHAUDION</t>
  </si>
  <si>
    <t>CONDE LES HERPY</t>
  </si>
  <si>
    <t>HERPY L'ARLESIENNE</t>
  </si>
  <si>
    <t>ST FERGEUX</t>
  </si>
  <si>
    <t>TAIZY</t>
  </si>
  <si>
    <t>08370</t>
  </si>
  <si>
    <t>AUFLANCE</t>
  </si>
  <si>
    <t>BIEVRES</t>
  </si>
  <si>
    <t>FROMY</t>
  </si>
  <si>
    <t>HERBEUVAL</t>
  </si>
  <si>
    <t>LA FERTE SUR CHIERS</t>
  </si>
  <si>
    <t>MALANDRY</t>
  </si>
  <si>
    <t>MARGNY</t>
  </si>
  <si>
    <t>MARGUT</t>
  </si>
  <si>
    <t>MOIRY</t>
  </si>
  <si>
    <t>PUILLY ET CHARBEAUX</t>
  </si>
  <si>
    <t>SAPOGNE SUR MARCHE</t>
  </si>
  <si>
    <t>SIGNY MONTLIBERT</t>
  </si>
  <si>
    <t>VILLY</t>
  </si>
  <si>
    <t>08380</t>
  </si>
  <si>
    <t>AUGE</t>
  </si>
  <si>
    <t>BEAULIEU</t>
  </si>
  <si>
    <t>BROGNON</t>
  </si>
  <si>
    <t>FLIGNY</t>
  </si>
  <si>
    <t>LA GRUERIE</t>
  </si>
  <si>
    <t>LA NEUVILLE AUX JOUTES</t>
  </si>
  <si>
    <t>NEUVILLE LEZ BEAULIEU</t>
  </si>
  <si>
    <t>SIGNY LE PETIT</t>
  </si>
  <si>
    <t>TARZY</t>
  </si>
  <si>
    <t>08390</t>
  </si>
  <si>
    <t>ARTAISE LE VIVIER</t>
  </si>
  <si>
    <t>LE CHESNE</t>
  </si>
  <si>
    <t>LE MONT DIEU</t>
  </si>
  <si>
    <t>LES GRANDES ARMOISES</t>
  </si>
  <si>
    <t>LES PETITES ARMOISES</t>
  </si>
  <si>
    <t>LOUVERGNY</t>
  </si>
  <si>
    <t>MARQUIGNY</t>
  </si>
  <si>
    <t>MONTGON</t>
  </si>
  <si>
    <t>SAUVILLE</t>
  </si>
  <si>
    <t>STONNE</t>
  </si>
  <si>
    <t>SY</t>
  </si>
  <si>
    <t>TANNAY</t>
  </si>
  <si>
    <t>08400</t>
  </si>
  <si>
    <t>ARDEUIL ET MONTFAUXELLES</t>
  </si>
  <si>
    <t>AURE</t>
  </si>
  <si>
    <t>BALLAY</t>
  </si>
  <si>
    <t>BLAISE</t>
  </si>
  <si>
    <t>BOURCQ</t>
  </si>
  <si>
    <t>BRECY BRIERES</t>
  </si>
  <si>
    <t>CHALLERANGE</t>
  </si>
  <si>
    <t>CHARDENY</t>
  </si>
  <si>
    <t>CONTREUVE</t>
  </si>
  <si>
    <t>FALAISE</t>
  </si>
  <si>
    <t>GRIVY LOISY</t>
  </si>
  <si>
    <t>LA CROIX AUX BOIS</t>
  </si>
  <si>
    <t>LES ALLEUX</t>
  </si>
  <si>
    <t>LIRY</t>
  </si>
  <si>
    <t>LONGWE</t>
  </si>
  <si>
    <t>MANRE</t>
  </si>
  <si>
    <t>MARS SOUS BOURCQ</t>
  </si>
  <si>
    <t>MARVAUX VIEUX</t>
  </si>
  <si>
    <t>MONT ST MARTIN</t>
  </si>
  <si>
    <t>MONTHOIS</t>
  </si>
  <si>
    <t>NOIRVAL</t>
  </si>
  <si>
    <t>QUATRE CHAMPS</t>
  </si>
  <si>
    <t>QUILLY</t>
  </si>
  <si>
    <t>SAVIGNY SUR AISNE</t>
  </si>
  <si>
    <t>SEMIDE</t>
  </si>
  <si>
    <t>ST MOREL</t>
  </si>
  <si>
    <t>STE MARIE</t>
  </si>
  <si>
    <t>SUGNY</t>
  </si>
  <si>
    <t>TERRON SUR AISNE</t>
  </si>
  <si>
    <t>TOGES</t>
  </si>
  <si>
    <t>TOURCELLES CHAUMONT</t>
  </si>
  <si>
    <t>VANDY</t>
  </si>
  <si>
    <t>VONCQ</t>
  </si>
  <si>
    <t>VOUZIERS</t>
  </si>
  <si>
    <t>VRIZY</t>
  </si>
  <si>
    <t>08410</t>
  </si>
  <si>
    <t>BOULZICOURT</t>
  </si>
  <si>
    <t>08430</t>
  </si>
  <si>
    <t>BAALONS</t>
  </si>
  <si>
    <t>BARBAISE</t>
  </si>
  <si>
    <t>BOUVELLEMONT</t>
  </si>
  <si>
    <t>CHAGNY</t>
  </si>
  <si>
    <t>CHAMPIGNEUL SUR VENCE</t>
  </si>
  <si>
    <t>GRUYERES</t>
  </si>
  <si>
    <t>GUIGNICOURT SUR VENCE</t>
  </si>
  <si>
    <t>HAGNICOURT</t>
  </si>
  <si>
    <t>JANDUN</t>
  </si>
  <si>
    <t>LA HORGNE</t>
  </si>
  <si>
    <t>LAUNOIS SUR VENCE</t>
  </si>
  <si>
    <t>MAZERNY</t>
  </si>
  <si>
    <t>MONDIGNY</t>
  </si>
  <si>
    <t>MONTIGNY SUR VENCE</t>
  </si>
  <si>
    <t>NEUVIZY</t>
  </si>
  <si>
    <t>OMONT</t>
  </si>
  <si>
    <t>POIX TERRON</t>
  </si>
  <si>
    <t>RAILLICOURT BARBAISE</t>
  </si>
  <si>
    <t>SINGLY</t>
  </si>
  <si>
    <t>ST PIERRE SUR VENCE</t>
  </si>
  <si>
    <t>TOULIGNY</t>
  </si>
  <si>
    <t>VILLERS LE TILLEUL</t>
  </si>
  <si>
    <t>VILLERS LE TOURNEUR</t>
  </si>
  <si>
    <t>VILLERS SUR LE MONT</t>
  </si>
  <si>
    <t>YVERNAUMONT</t>
  </si>
  <si>
    <t>08440</t>
  </si>
  <si>
    <t>GERNELLE</t>
  </si>
  <si>
    <t>ISSANCOURT ET RUMEL</t>
  </si>
  <si>
    <t>LUMES</t>
  </si>
  <si>
    <t>VILLE SUR LUMES</t>
  </si>
  <si>
    <t>VIVIER AU COURT</t>
  </si>
  <si>
    <t>08450</t>
  </si>
  <si>
    <t>ANGECOURT</t>
  </si>
  <si>
    <t>BULSON</t>
  </si>
  <si>
    <t>CHEMERY SUR BAR</t>
  </si>
  <si>
    <t>CONNAGE</t>
  </si>
  <si>
    <t>HARAUCOURT</t>
  </si>
  <si>
    <t>LA BESACE</t>
  </si>
  <si>
    <t>LA NEUVILLE A MAIRE</t>
  </si>
  <si>
    <t>MAISONCELLE ET VILLERS</t>
  </si>
  <si>
    <t>MALMY</t>
  </si>
  <si>
    <t>OMICOURT</t>
  </si>
  <si>
    <t>RAUCOURT ET FLABA</t>
  </si>
  <si>
    <t>REMILLY AILLICOURT</t>
  </si>
  <si>
    <t>08460</t>
  </si>
  <si>
    <t>DOMMERY</t>
  </si>
  <si>
    <t>LALOBBE</t>
  </si>
  <si>
    <t>LIBRECY</t>
  </si>
  <si>
    <t>MARANWEZ</t>
  </si>
  <si>
    <t>SIGNY L'ABBAYE</t>
  </si>
  <si>
    <t>THIN LE MOUTIER</t>
  </si>
  <si>
    <t>08500</t>
  </si>
  <si>
    <t>ANCHAMPS</t>
  </si>
  <si>
    <t>LES MAZURES</t>
  </si>
  <si>
    <t>REVIN</t>
  </si>
  <si>
    <t>08510</t>
  </si>
  <si>
    <t>LA FRANCHEVILLE</t>
  </si>
  <si>
    <t>08520</t>
  </si>
  <si>
    <t>LA GRANDVILLE</t>
  </si>
  <si>
    <t>08540</t>
  </si>
  <si>
    <t>TOURNES</t>
  </si>
  <si>
    <t>08560</t>
  </si>
  <si>
    <t>CLAVY WARBY</t>
  </si>
  <si>
    <t>NEUFMAISON</t>
  </si>
  <si>
    <t>ST MARCEL</t>
  </si>
  <si>
    <t>08600</t>
  </si>
  <si>
    <t>CHARNOIS</t>
  </si>
  <si>
    <t>CHOOZ</t>
  </si>
  <si>
    <t>FLOHIMONT</t>
  </si>
  <si>
    <t>FOISCHES</t>
  </si>
  <si>
    <t>FROMELENNES</t>
  </si>
  <si>
    <t>GIVET</t>
  </si>
  <si>
    <t>HAM SUR MEUSE</t>
  </si>
  <si>
    <t>LANDRICHAMPS</t>
  </si>
  <si>
    <t>RANCENNES</t>
  </si>
  <si>
    <t>08700</t>
  </si>
  <si>
    <t>GESPUNSART</t>
  </si>
  <si>
    <t>JOIGNY SUR MEUSE</t>
  </si>
  <si>
    <t>MEILLIER FONTAINE</t>
  </si>
  <si>
    <t>NEUFMANIL</t>
  </si>
  <si>
    <t>NOUZONVILLE</t>
  </si>
  <si>
    <t>08800</t>
  </si>
  <si>
    <t>DEVILLE</t>
  </si>
  <si>
    <t>HAULME</t>
  </si>
  <si>
    <t>LA PETITE COMMUNE</t>
  </si>
  <si>
    <t>LAIFOUR</t>
  </si>
  <si>
    <t>LES HAUTES RIVIERES</t>
  </si>
  <si>
    <t>LES HAUTS BUTTES</t>
  </si>
  <si>
    <t>LINCHAMPS</t>
  </si>
  <si>
    <t>MONTHERME</t>
  </si>
  <si>
    <t>NOHAN</t>
  </si>
  <si>
    <t>PHADE</t>
  </si>
  <si>
    <t>THILAY</t>
  </si>
  <si>
    <t>TOURNAVAUX</t>
  </si>
  <si>
    <t>cp</t>
  </si>
  <si>
    <t>villes</t>
  </si>
  <si>
    <t>51000</t>
  </si>
  <si>
    <t>CHALONS SUR MARNE</t>
  </si>
  <si>
    <t>CHENIERS</t>
  </si>
  <si>
    <t>COMPERTRIX</t>
  </si>
  <si>
    <t>COOLUS</t>
  </si>
  <si>
    <t>FAGNIERES</t>
  </si>
  <si>
    <t>LA VEUVE</t>
  </si>
  <si>
    <t>RECY</t>
  </si>
  <si>
    <t>SARRY</t>
  </si>
  <si>
    <t>SOGNY AUX MOULINS</t>
  </si>
  <si>
    <t>ST ETIENNE AU TEMPLE</t>
  </si>
  <si>
    <t>ST GIBRIEN</t>
  </si>
  <si>
    <t>ST MARTIN SUR LE PRE</t>
  </si>
  <si>
    <t>ST MEMMIE</t>
  </si>
  <si>
    <t>ST PIERRE</t>
  </si>
  <si>
    <t>THIBIE</t>
  </si>
  <si>
    <t>VILLERS LE CHATEAU</t>
  </si>
  <si>
    <t>51100</t>
  </si>
  <si>
    <t>LA NEUVILLETTE</t>
  </si>
  <si>
    <t>REIMS</t>
  </si>
  <si>
    <t>51110</t>
  </si>
  <si>
    <t>BAZANCOURT</t>
  </si>
  <si>
    <t>BOULT SUR SUIPPE</t>
  </si>
  <si>
    <t>CAUREL</t>
  </si>
  <si>
    <t>HEUTREGIVILLE</t>
  </si>
  <si>
    <t>ISLES SUR SUIPPE</t>
  </si>
  <si>
    <t>LAVANNES</t>
  </si>
  <si>
    <t>POMACLE</t>
  </si>
  <si>
    <t>WARMERIVILLE</t>
  </si>
  <si>
    <t>51120</t>
  </si>
  <si>
    <t>ALLEMANT</t>
  </si>
  <si>
    <t>BARBONNE FAYEL</t>
  </si>
  <si>
    <t>BROYES</t>
  </si>
  <si>
    <t>CHARLEVILLE</t>
  </si>
  <si>
    <t>CHICHEY</t>
  </si>
  <si>
    <t>FONTAINE DENIS NUISY</t>
  </si>
  <si>
    <t>GAYE</t>
  </si>
  <si>
    <t>LA FORESTIERE</t>
  </si>
  <si>
    <t>LA VILLENEUVE LES CHARLEVILLE</t>
  </si>
  <si>
    <t>LACHY</t>
  </si>
  <si>
    <t>LE MEIX ST EPOING</t>
  </si>
  <si>
    <t>LES ESSARTS LES SEZANNE</t>
  </si>
  <si>
    <t>MOEURS VERDEY</t>
  </si>
  <si>
    <t>MONDEMENT MONTGIVROUX</t>
  </si>
  <si>
    <t>NESLE LA REPOSTE</t>
  </si>
  <si>
    <t>OYES</t>
  </si>
  <si>
    <t>PEAS</t>
  </si>
  <si>
    <t>QUEUDES</t>
  </si>
  <si>
    <t>REUVES</t>
  </si>
  <si>
    <t>SAUDOY</t>
  </si>
  <si>
    <t>SEZANNE</t>
  </si>
  <si>
    <t>SOIZY AUX BOIS</t>
  </si>
  <si>
    <t>ST LOUP</t>
  </si>
  <si>
    <t>ST QUENTIN LE VERGER</t>
  </si>
  <si>
    <t>ST REMY SOUS BROYES</t>
  </si>
  <si>
    <t>VILLENEUVE ST VISTRE VILLEVOT</t>
  </si>
  <si>
    <t>VINDEY</t>
  </si>
  <si>
    <t>51130</t>
  </si>
  <si>
    <t>AULNAY AUX PLANCHES</t>
  </si>
  <si>
    <t>AULNIZEUX</t>
  </si>
  <si>
    <t>BERGERES LES VERTUS</t>
  </si>
  <si>
    <t>CHAINTRIX BIERGES</t>
  </si>
  <si>
    <t>CHALTRAIT</t>
  </si>
  <si>
    <t>CLAMANGES</t>
  </si>
  <si>
    <t>ETRECHY</t>
  </si>
  <si>
    <t>GERMINON</t>
  </si>
  <si>
    <t>GIONGES</t>
  </si>
  <si>
    <t>GIVRY LES LOISY</t>
  </si>
  <si>
    <t>LES ISTRES ET BURY</t>
  </si>
  <si>
    <t>LOISY EN BRIE</t>
  </si>
  <si>
    <t>MORAINS</t>
  </si>
  <si>
    <t>PIERRE MORAINS</t>
  </si>
  <si>
    <t>POCANCY</t>
  </si>
  <si>
    <t>ROUFFY</t>
  </si>
  <si>
    <t>SOULIERES</t>
  </si>
  <si>
    <t>ST MARD LES ROUFFY</t>
  </si>
  <si>
    <t>TOULON LA MONTAGNE</t>
  </si>
  <si>
    <t>TRECON</t>
  </si>
  <si>
    <t>VAL DES MARAIS</t>
  </si>
  <si>
    <t>VELYE</t>
  </si>
  <si>
    <t>VERT TOULON</t>
  </si>
  <si>
    <t>VERTUS</t>
  </si>
  <si>
    <t>VILLENEUVE RENNEVILLE CHEVIGN</t>
  </si>
  <si>
    <t>VILLERS AUX BOIS</t>
  </si>
  <si>
    <t>VILLESENEUX</t>
  </si>
  <si>
    <t>VOIPREUX</t>
  </si>
  <si>
    <t>VOUZY</t>
  </si>
  <si>
    <t>51140</t>
  </si>
  <si>
    <t>BOUVANCOURT</t>
  </si>
  <si>
    <t>BRANSCOURT</t>
  </si>
  <si>
    <t>BREUIL</t>
  </si>
  <si>
    <t>CHALONS SUR VESLE</t>
  </si>
  <si>
    <t>CHENAY</t>
  </si>
  <si>
    <t>COURCELLES SAPICOURT</t>
  </si>
  <si>
    <t>HOURGES</t>
  </si>
  <si>
    <t>JONCHERY SUR VESLE</t>
  </si>
  <si>
    <t>MONTIGNY SUR VESLE</t>
  </si>
  <si>
    <t>MUIZON</t>
  </si>
  <si>
    <t>PEVY</t>
  </si>
  <si>
    <t>PROUILLY</t>
  </si>
  <si>
    <t>ROMAIN</t>
  </si>
  <si>
    <t>SAVIGNY SUR ARDRES</t>
  </si>
  <si>
    <t>TRESLON</t>
  </si>
  <si>
    <t>TRIGNY</t>
  </si>
  <si>
    <t>VANDEUIL</t>
  </si>
  <si>
    <t>VENTELAY</t>
  </si>
  <si>
    <t>51150</t>
  </si>
  <si>
    <t>AIGNY</t>
  </si>
  <si>
    <t>AMBONNAY</t>
  </si>
  <si>
    <t>ATHIS</t>
  </si>
  <si>
    <t>AULNAY SUR MARNE</t>
  </si>
  <si>
    <t>BISSEUIL</t>
  </si>
  <si>
    <t>BOUZY</t>
  </si>
  <si>
    <t>CHAMPIGNEUL CHAMPAGNE</t>
  </si>
  <si>
    <t>CHERVILLE</t>
  </si>
  <si>
    <t>CONDE SUR MARNE</t>
  </si>
  <si>
    <t>ISSE</t>
  </si>
  <si>
    <t>JALONS</t>
  </si>
  <si>
    <t>JUVIGNY</t>
  </si>
  <si>
    <t>MATOUGUES</t>
  </si>
  <si>
    <t>PLIVOT</t>
  </si>
  <si>
    <t>TOURS SUR MARNE</t>
  </si>
  <si>
    <t>VRAUX</t>
  </si>
  <si>
    <t>51160</t>
  </si>
  <si>
    <t>AVENAY VAL D'OR</t>
  </si>
  <si>
    <t>AY</t>
  </si>
  <si>
    <t>CHAMPILLON</t>
  </si>
  <si>
    <t>FONTAINE SUR AY</t>
  </si>
  <si>
    <t>GERMAINE</t>
  </si>
  <si>
    <t>HAUTVILLERS</t>
  </si>
  <si>
    <t>LOUVOIS</t>
  </si>
  <si>
    <t>MAREUIL SUR AY</t>
  </si>
  <si>
    <t>MUTIGNY</t>
  </si>
  <si>
    <t>ST IMOGES</t>
  </si>
  <si>
    <t>TAUXIERES MUTRY</t>
  </si>
  <si>
    <t>51170</t>
  </si>
  <si>
    <t>AOUGNY</t>
  </si>
  <si>
    <t>ARCIS LE PONSART</t>
  </si>
  <si>
    <t>AUBILLY</t>
  </si>
  <si>
    <t>BASLIEUX LES FISMES</t>
  </si>
  <si>
    <t>BOULEUSE</t>
  </si>
  <si>
    <t>BROUILLET</t>
  </si>
  <si>
    <t>CHAMBRECY</t>
  </si>
  <si>
    <t>CHAUMUZY</t>
  </si>
  <si>
    <t>COURLANDON</t>
  </si>
  <si>
    <t>COURVILLE</t>
  </si>
  <si>
    <t>CRUGNY</t>
  </si>
  <si>
    <t>FAVEROLLES ET COEMY</t>
  </si>
  <si>
    <t>FISMES</t>
  </si>
  <si>
    <t>LAGERY</t>
  </si>
  <si>
    <t>LHERY</t>
  </si>
  <si>
    <t>MAGNEUX</t>
  </si>
  <si>
    <t>MARFAUX</t>
  </si>
  <si>
    <t>MONT SUR COURVILLE</t>
  </si>
  <si>
    <t>POILLY</t>
  </si>
  <si>
    <t>ROMIGNY</t>
  </si>
  <si>
    <t>SARCY</t>
  </si>
  <si>
    <t>SERZY ET PRIN</t>
  </si>
  <si>
    <t>ST GILLES</t>
  </si>
  <si>
    <t>TRAMERY</t>
  </si>
  <si>
    <t>UNCHAIR</t>
  </si>
  <si>
    <t>VILLE EN TARDENOIS</t>
  </si>
  <si>
    <t>51190</t>
  </si>
  <si>
    <t>AVIZE</t>
  </si>
  <si>
    <t>FLAVIGNY</t>
  </si>
  <si>
    <t>GRAUVES</t>
  </si>
  <si>
    <t>LE MESNIL SUR OGER</t>
  </si>
  <si>
    <t>OGER</t>
  </si>
  <si>
    <t>51200</t>
  </si>
  <si>
    <t>BELVAL SOUS CHATILLON</t>
  </si>
  <si>
    <t>BOURSAULT</t>
  </si>
  <si>
    <t>BRUGNY VAUDANCOURT</t>
  </si>
  <si>
    <t>CHAVOT COURCOURT</t>
  </si>
  <si>
    <t>CHOUILLY</t>
  </si>
  <si>
    <t>CRAMANT</t>
  </si>
  <si>
    <t>CUIS</t>
  </si>
  <si>
    <t>DIZY</t>
  </si>
  <si>
    <t>EPERNAY</t>
  </si>
  <si>
    <t>FESTIGNY</t>
  </si>
  <si>
    <t>FLEURY LA RIVIERE</t>
  </si>
  <si>
    <t>LEUVRIGNY</t>
  </si>
  <si>
    <t>MAGENTA</t>
  </si>
  <si>
    <t>MANCY</t>
  </si>
  <si>
    <t>MARDEUIL</t>
  </si>
  <si>
    <t>MONTHELON</t>
  </si>
  <si>
    <t>MORANGIS</t>
  </si>
  <si>
    <t>MOSLINS</t>
  </si>
  <si>
    <t>MOUSSY</t>
  </si>
  <si>
    <t>OEUILLY</t>
  </si>
  <si>
    <t>OIRY</t>
  </si>
  <si>
    <t>PIERRY</t>
  </si>
  <si>
    <t>ST MARTIN D'ABLOIS</t>
  </si>
  <si>
    <t>VAUCIENNES</t>
  </si>
  <si>
    <t>VINAY</t>
  </si>
  <si>
    <t>51210</t>
  </si>
  <si>
    <t>BERGERES SOUS MONTMIRAIL</t>
  </si>
  <si>
    <t>BOISSY LE REPOS</t>
  </si>
  <si>
    <t>CORFELIX</t>
  </si>
  <si>
    <t>CORROBERT</t>
  </si>
  <si>
    <t>FROMENTIERES</t>
  </si>
  <si>
    <t>JANVILLIERS</t>
  </si>
  <si>
    <t>LE BREUIL</t>
  </si>
  <si>
    <t>LE GAULT SOIGNY</t>
  </si>
  <si>
    <t>LE THOULT TROSNAY</t>
  </si>
  <si>
    <t>LE VEZIER</t>
  </si>
  <si>
    <t>MACLAUNAY</t>
  </si>
  <si>
    <t>MECRINGES</t>
  </si>
  <si>
    <t>MONTMIRAIL</t>
  </si>
  <si>
    <t>MORSAINS</t>
  </si>
  <si>
    <t>RIEUX</t>
  </si>
  <si>
    <t>TREFOLS</t>
  </si>
  <si>
    <t>VAUCHAMPS</t>
  </si>
  <si>
    <t>VERDON</t>
  </si>
  <si>
    <t>51220</t>
  </si>
  <si>
    <t>AUMENANCOURT</t>
  </si>
  <si>
    <t>BERMERICOURT</t>
  </si>
  <si>
    <t>BOURGOGNE</t>
  </si>
  <si>
    <t>BRIMONT</t>
  </si>
  <si>
    <t>CAUROY LES HERMONVILLE</t>
  </si>
  <si>
    <t>CORMICY</t>
  </si>
  <si>
    <t>COURCY</t>
  </si>
  <si>
    <t>FRESNES LES REIMS</t>
  </si>
  <si>
    <t>HERMONVILLE</t>
  </si>
  <si>
    <t>LOIVRE</t>
  </si>
  <si>
    <t>MERFY</t>
  </si>
  <si>
    <t>POUILLON</t>
  </si>
  <si>
    <t>ST ETIENNE SUR SUIPPE</t>
  </si>
  <si>
    <t>ST THIERRY</t>
  </si>
  <si>
    <t>VILLERS FRANQUEUX</t>
  </si>
  <si>
    <t>51230</t>
  </si>
  <si>
    <t>ANGLUZELLES ET COURCELLES</t>
  </si>
  <si>
    <t>BANNES</t>
  </si>
  <si>
    <t>BROUSSY LE GRAND</t>
  </si>
  <si>
    <t>BROUSSY LE PETIT</t>
  </si>
  <si>
    <t>CONNANTRAY VAUREFROY</t>
  </si>
  <si>
    <t>CONNANTRE</t>
  </si>
  <si>
    <t>CORROY</t>
  </si>
  <si>
    <t>ECURY LE REPOS</t>
  </si>
  <si>
    <t>EUVY</t>
  </si>
  <si>
    <t>FAUX FRESNAY</t>
  </si>
  <si>
    <t>FERE CHAMPENOISE</t>
  </si>
  <si>
    <t>GOURGANCON</t>
  </si>
  <si>
    <t>LENHARREE</t>
  </si>
  <si>
    <t>LINTHELLES</t>
  </si>
  <si>
    <t>LINTHES</t>
  </si>
  <si>
    <t>MARIGNY</t>
  </si>
  <si>
    <t>NORMEE</t>
  </si>
  <si>
    <t>OGNES</t>
  </si>
  <si>
    <t>PLEURS</t>
  </si>
  <si>
    <t>THAAS</t>
  </si>
  <si>
    <t>51240</t>
  </si>
  <si>
    <t>AULNAY L'AITRE</t>
  </si>
  <si>
    <t>BREUVERY SUR COOLE</t>
  </si>
  <si>
    <t>CERNON</t>
  </si>
  <si>
    <t>CHEPPES LA PRAIRIE</t>
  </si>
  <si>
    <t>CHEPY</t>
  </si>
  <si>
    <t>COUPETZ</t>
  </si>
  <si>
    <t>COUPEVILLE</t>
  </si>
  <si>
    <t>DAMPIERRE SUR MOIVRE</t>
  </si>
  <si>
    <t>ECURY SUR COOLE</t>
  </si>
  <si>
    <t>FRANCHEVILLE</t>
  </si>
  <si>
    <t>LA CHAUSSEE SUR MARNE</t>
  </si>
  <si>
    <t>LE FRESNE</t>
  </si>
  <si>
    <t>MAIRY SUR MARNE</t>
  </si>
  <si>
    <t>MARSON</t>
  </si>
  <si>
    <t>MOIVRE</t>
  </si>
  <si>
    <t>NUISEMENT SUR COOLE</t>
  </si>
  <si>
    <t>OMEY</t>
  </si>
  <si>
    <t>POGNY</t>
  </si>
  <si>
    <t>SONGY</t>
  </si>
  <si>
    <t>ST GERMAIN LA VILLE</t>
  </si>
  <si>
    <t>ST JEAN SUR MOIVRE</t>
  </si>
  <si>
    <t>ST MARTIN AUX CHAMPS</t>
  </si>
  <si>
    <t>ST QUENTIN SUR COOLE</t>
  </si>
  <si>
    <t>TOGNY AUX BOEUFS</t>
  </si>
  <si>
    <t>VESIGNEUL SUR MARNE</t>
  </si>
  <si>
    <t>VITRY LA VILLE</t>
  </si>
  <si>
    <t>VOUCIENNES</t>
  </si>
  <si>
    <t>ABLANCOURT</t>
  </si>
  <si>
    <t>51250</t>
  </si>
  <si>
    <t>ALLIANCELLES</t>
  </si>
  <si>
    <t>BETTANCOURT LA LONGUE</t>
  </si>
  <si>
    <t>CHEMINON</t>
  </si>
  <si>
    <t>SERMAIZE LES BAINS</t>
  </si>
  <si>
    <t>SOGNY EN L'ANGLE</t>
  </si>
  <si>
    <t>VAL DE VIERE</t>
  </si>
  <si>
    <t>VANAULT LE CHATEL</t>
  </si>
  <si>
    <t>VANAULT LES DAMES</t>
  </si>
  <si>
    <t>VILLERS LE SEC</t>
  </si>
  <si>
    <t>VROIL</t>
  </si>
  <si>
    <t>51260</t>
  </si>
  <si>
    <t>ALLEMANCHE LAUNAY ET SOYER</t>
  </si>
  <si>
    <t>ANGLURE</t>
  </si>
  <si>
    <t>BAGNEUX</t>
  </si>
  <si>
    <t>BAUDEMENT</t>
  </si>
  <si>
    <t>BETHON</t>
  </si>
  <si>
    <t>CHANTEMERLE</t>
  </si>
  <si>
    <t>CLESLES</t>
  </si>
  <si>
    <t>CONFLANS SUR SEINE</t>
  </si>
  <si>
    <t>COURCEMAIN</t>
  </si>
  <si>
    <t>ESCLAVOLLES LUREY</t>
  </si>
  <si>
    <t>GRANGES SUR AUBE</t>
  </si>
  <si>
    <t>LA CELLE SOUS CHANTEMERLE</t>
  </si>
  <si>
    <t>LA CHAPELLE LASSON</t>
  </si>
  <si>
    <t>MARCILLY SUR SEINE</t>
  </si>
  <si>
    <t>MARSANGIS</t>
  </si>
  <si>
    <t>MONTGENOST</t>
  </si>
  <si>
    <t>POTANGIS</t>
  </si>
  <si>
    <t>SARON SUR AUBE</t>
  </si>
  <si>
    <t>ST JUST SAUVAGE</t>
  </si>
  <si>
    <t>ST SATURNIN</t>
  </si>
  <si>
    <t>VILLIERS AUX CORNEILLES</t>
  </si>
  <si>
    <t>VOUARCES</t>
  </si>
  <si>
    <t>51270</t>
  </si>
  <si>
    <t>BANNAY</t>
  </si>
  <si>
    <t>BAYE</t>
  </si>
  <si>
    <t>BEAUNAY</t>
  </si>
  <si>
    <t>CHAMPAUBERT</t>
  </si>
  <si>
    <t>COIZARD JOCHES</t>
  </si>
  <si>
    <t>CONGY</t>
  </si>
  <si>
    <t>CORRIBERT</t>
  </si>
  <si>
    <t>COURJEONNET</t>
  </si>
  <si>
    <t>ETOGES</t>
  </si>
  <si>
    <t>FEREBRIANGES</t>
  </si>
  <si>
    <t>LA CAURE</t>
  </si>
  <si>
    <t>LA CHAPELLE SOUS ORBAIS</t>
  </si>
  <si>
    <t>LA VILLE SOUS ORBAIS</t>
  </si>
  <si>
    <t>LE BAIZIL</t>
  </si>
  <si>
    <t>LUCY</t>
  </si>
  <si>
    <t>MAREUIL EN BRIE</t>
  </si>
  <si>
    <t>MONTMORT LUCY</t>
  </si>
  <si>
    <t>ORBAIS</t>
  </si>
  <si>
    <t>SUIZY LE FRANC</t>
  </si>
  <si>
    <t>TALUS ST PRIX</t>
  </si>
  <si>
    <t>VILLEVENARD</t>
  </si>
  <si>
    <t>51290</t>
  </si>
  <si>
    <t>AMBRIERES</t>
  </si>
  <si>
    <t>ARRIGNY</t>
  </si>
  <si>
    <t>ARZILLIERES NEUVILLE</t>
  </si>
  <si>
    <t>BRANDONVILLERS</t>
  </si>
  <si>
    <t>CHAPELAINE</t>
  </si>
  <si>
    <t>CHATILLON SUR BROUE</t>
  </si>
  <si>
    <t>DROSNAY</t>
  </si>
  <si>
    <t>ECOLLEMONT</t>
  </si>
  <si>
    <t>GIFFAUMONT CHAMPAUBERT</t>
  </si>
  <si>
    <t>GIGNY BUSSY</t>
  </si>
  <si>
    <t>ISLE SUR MARNE</t>
  </si>
  <si>
    <t>LANDRICOURT</t>
  </si>
  <si>
    <t>LARZICOURT</t>
  </si>
  <si>
    <t>LIGNON</t>
  </si>
  <si>
    <t>MARGERIE HANCOURT</t>
  </si>
  <si>
    <t>MONCETZ L'ABBAYE</t>
  </si>
  <si>
    <t>NEUVILLE SOUS ARZILLIERES</t>
  </si>
  <si>
    <t>OUTINES</t>
  </si>
  <si>
    <t>SOMSOIS</t>
  </si>
  <si>
    <t>ST CHERON</t>
  </si>
  <si>
    <t>ST REMY EN BOUZEMONT ST GENES</t>
  </si>
  <si>
    <t>ST UTIN</t>
  </si>
  <si>
    <t>STE MARIE DU LAC NUISEMENT</t>
  </si>
  <si>
    <t>51300</t>
  </si>
  <si>
    <t>BASSU</t>
  </si>
  <si>
    <t>BASSUET</t>
  </si>
  <si>
    <t>BIGNICOURT SUR MARNE</t>
  </si>
  <si>
    <t>BLACY</t>
  </si>
  <si>
    <t>BLAISE SOUS ARZILLIERES</t>
  </si>
  <si>
    <t>BRUSSON</t>
  </si>
  <si>
    <t>CHANGY</t>
  </si>
  <si>
    <t>CHATELRAOULD ST LOUVENT</t>
  </si>
  <si>
    <t>CLOYES SUR MARNE</t>
  </si>
  <si>
    <t>COURDEMANGES</t>
  </si>
  <si>
    <t>COUVROT</t>
  </si>
  <si>
    <t>DOMPREMY</t>
  </si>
  <si>
    <t>DROUILLY</t>
  </si>
  <si>
    <t>ECRIENNES</t>
  </si>
  <si>
    <t>FAVRESSE</t>
  </si>
  <si>
    <t>FRIGNICOURT</t>
  </si>
  <si>
    <t>GLANNES</t>
  </si>
  <si>
    <t>HAUSSIGNEMONT</t>
  </si>
  <si>
    <t>HEILTZ LE HUTIER</t>
  </si>
  <si>
    <t>HUIRON</t>
  </si>
  <si>
    <t>LE BUISSON</t>
  </si>
  <si>
    <t>LES RIVIERES HENRUEL</t>
  </si>
  <si>
    <t>LISSE EN CHAMPAGNE</t>
  </si>
  <si>
    <t>LOISY SUR MARNE</t>
  </si>
  <si>
    <t>LUXEMONT ET VILLOTTE</t>
  </si>
  <si>
    <t>MAISONS EN CHAMPAGNE</t>
  </si>
  <si>
    <t>MAROLLES</t>
  </si>
  <si>
    <t>MATIGNICOURT GONCOURT</t>
  </si>
  <si>
    <t>MERLAUT</t>
  </si>
  <si>
    <t>NORROIS</t>
  </si>
  <si>
    <t>ORCONTE</t>
  </si>
  <si>
    <t>OUTREPONT</t>
  </si>
  <si>
    <t>PLICHANCOURT</t>
  </si>
  <si>
    <t>PONTHION</t>
  </si>
  <si>
    <t>PRINGY</t>
  </si>
  <si>
    <t>REIMS LA BRULEE</t>
  </si>
  <si>
    <t>SOULANGES</t>
  </si>
  <si>
    <t>ST AMAND SUR FION</t>
  </si>
  <si>
    <t>ST LUMIER EN CHAMPAGNE</t>
  </si>
  <si>
    <t>ST QUENTIN LES MARAIS</t>
  </si>
  <si>
    <t>THIEBLEMONT FAREMONT</t>
  </si>
  <si>
    <t>VAUCLERC</t>
  </si>
  <si>
    <t>VAVRAY LE GRAND</t>
  </si>
  <si>
    <t>VAVRAY LE PETIT</t>
  </si>
  <si>
    <t>VITRY EN PERTHOIS</t>
  </si>
  <si>
    <t>VITRY LE FRANCOIS</t>
  </si>
  <si>
    <t>51310</t>
  </si>
  <si>
    <t>BOUCHY ST GENEST</t>
  </si>
  <si>
    <t>CHAMPGUYON</t>
  </si>
  <si>
    <t>CHATILLON SUR MORIN</t>
  </si>
  <si>
    <t>COURGIVAUX</t>
  </si>
  <si>
    <t>ESCARDES</t>
  </si>
  <si>
    <t>ESTERNAY</t>
  </si>
  <si>
    <t>JOISELLE</t>
  </si>
  <si>
    <t>LA NOUE</t>
  </si>
  <si>
    <t>LES ESSARTS LE VICOMTE</t>
  </si>
  <si>
    <t>NEUVY</t>
  </si>
  <si>
    <t>REVEILLON</t>
  </si>
  <si>
    <t>ST BON</t>
  </si>
  <si>
    <t>VILLENEUVE LA LIONNE</t>
  </si>
  <si>
    <t>51320</t>
  </si>
  <si>
    <t>BREBAN</t>
  </si>
  <si>
    <t>BUSSY LETTREE</t>
  </si>
  <si>
    <t>COOLE</t>
  </si>
  <si>
    <t>CORBEIL</t>
  </si>
  <si>
    <t>DOMMARTIN LETTREE</t>
  </si>
  <si>
    <t>FAUX VESIGNEUL</t>
  </si>
  <si>
    <t>FONTAINE SUR COOLE</t>
  </si>
  <si>
    <t>HAUSSIMONT</t>
  </si>
  <si>
    <t>HUMBAUVILLE</t>
  </si>
  <si>
    <t>LE MEIX TIERCELIN</t>
  </si>
  <si>
    <t>MONTEPREUX</t>
  </si>
  <si>
    <t>SOMMESOUS</t>
  </si>
  <si>
    <t>SOMPUIS</t>
  </si>
  <si>
    <t>SOUDE</t>
  </si>
  <si>
    <t>SOUDRON</t>
  </si>
  <si>
    <t>ST OUEN DOMPROT</t>
  </si>
  <si>
    <t>VASSIMONT ET CHAPELAINE</t>
  </si>
  <si>
    <t>VATRY</t>
  </si>
  <si>
    <t>51330</t>
  </si>
  <si>
    <t>BELVAL EN ARGONNE</t>
  </si>
  <si>
    <t>BUSSY LE REPOS</t>
  </si>
  <si>
    <t>CHARMONT</t>
  </si>
  <si>
    <t>CONTAULT</t>
  </si>
  <si>
    <t>DAMPIERRE LE CHATEAU</t>
  </si>
  <si>
    <t>DOMMARTIN VARIMONT</t>
  </si>
  <si>
    <t>EPENSE</t>
  </si>
  <si>
    <t>GIVRY EN ARGONNE</t>
  </si>
  <si>
    <t>LA NEUVILLE AUX BOIS</t>
  </si>
  <si>
    <t>LE CHATELIER</t>
  </si>
  <si>
    <t>LE VIEIL DAMPIERRE</t>
  </si>
  <si>
    <t>LES CHARMONTOIS</t>
  </si>
  <si>
    <t>NOIRLIEU</t>
  </si>
  <si>
    <t>POSSESSE</t>
  </si>
  <si>
    <t>RAPSECOURT</t>
  </si>
  <si>
    <t>REMICOURT</t>
  </si>
  <si>
    <t>SOMME YEVRE</t>
  </si>
  <si>
    <t>ST JEAN DEVANT POSSESSE</t>
  </si>
  <si>
    <t>ST MARD SUR LE MONT</t>
  </si>
  <si>
    <t>VERNANCOURT</t>
  </si>
  <si>
    <t>51340</t>
  </si>
  <si>
    <t>BIGNICOURT SUR SAULX</t>
  </si>
  <si>
    <t>BLESME</t>
  </si>
  <si>
    <t>ETREPY</t>
  </si>
  <si>
    <t>HEILTZ L'EVEQUE</t>
  </si>
  <si>
    <t>HEILTZ LE MAURUPT</t>
  </si>
  <si>
    <t>JUSSECOURT MINECOURT</t>
  </si>
  <si>
    <t>MAURUPT LE MONTOIS</t>
  </si>
  <si>
    <t>PARGNY SUR SAULX</t>
  </si>
  <si>
    <t>SCRUPT</t>
  </si>
  <si>
    <t>ST LUMIER LA POPULEUSE</t>
  </si>
  <si>
    <t>ST VRAIN</t>
  </si>
  <si>
    <t>TROIS FONTAINES L'ABBAYE</t>
  </si>
  <si>
    <t>VOUILLERS</t>
  </si>
  <si>
    <t>51350</t>
  </si>
  <si>
    <t>CORMONTREUIL</t>
  </si>
  <si>
    <t>51360</t>
  </si>
  <si>
    <t>BEAUMONT SUR VESLE</t>
  </si>
  <si>
    <t>PRUNAY</t>
  </si>
  <si>
    <t>VAL DE VESLE</t>
  </si>
  <si>
    <t>VERZENAY</t>
  </si>
  <si>
    <t>51370</t>
  </si>
  <si>
    <t>CHAMPIGNY</t>
  </si>
  <si>
    <t>LES MESNEUX</t>
  </si>
  <si>
    <t>ST BRICE COURCELLES</t>
  </si>
  <si>
    <t>THILLOIS</t>
  </si>
  <si>
    <t>51380</t>
  </si>
  <si>
    <t>TREPAIL</t>
  </si>
  <si>
    <t>VAUDEMANGES</t>
  </si>
  <si>
    <t>VERZY</t>
  </si>
  <si>
    <t>VILLERS MARMERY</t>
  </si>
  <si>
    <t>51390</t>
  </si>
  <si>
    <t>COULOMMES LA MONTAGNE</t>
  </si>
  <si>
    <t>COURMAS</t>
  </si>
  <si>
    <t>GERMIGNY</t>
  </si>
  <si>
    <t>GUEUX</t>
  </si>
  <si>
    <t>JANVRY</t>
  </si>
  <si>
    <t>JOUY LES REIMS</t>
  </si>
  <si>
    <t>MERY PREMECY</t>
  </si>
  <si>
    <t>PARGNY LES REIMS</t>
  </si>
  <si>
    <t>ROSNAY</t>
  </si>
  <si>
    <t>ST EUPHRAISE ET CLAIRIZET</t>
  </si>
  <si>
    <t>VILLE DOMMANGE</t>
  </si>
  <si>
    <t>VRIGNY</t>
  </si>
  <si>
    <t>51400</t>
  </si>
  <si>
    <t>BACONNES</t>
  </si>
  <si>
    <t>BILLY LE GRAND</t>
  </si>
  <si>
    <t>BOUY</t>
  </si>
  <si>
    <t>CUPERLY</t>
  </si>
  <si>
    <t>DAMPIERRE AU TEMPLE</t>
  </si>
  <si>
    <t>LES GRANDES LOGES</t>
  </si>
  <si>
    <t>LES PETITES LOGES</t>
  </si>
  <si>
    <t>LIVRY LOUVERCY</t>
  </si>
  <si>
    <t>MOURMELON LE GRAND</t>
  </si>
  <si>
    <t>MOURMELON LE PETIT</t>
  </si>
  <si>
    <t>PROSNES</t>
  </si>
  <si>
    <t>SEPT SAULX</t>
  </si>
  <si>
    <t>ST HILAIRE AU TEMPLE</t>
  </si>
  <si>
    <t>VADENAY</t>
  </si>
  <si>
    <t>51420</t>
  </si>
  <si>
    <t>BERRU</t>
  </si>
  <si>
    <t>CERNAY LES REIMS</t>
  </si>
  <si>
    <t>NOGENT L'ABBESSE</t>
  </si>
  <si>
    <t>WITRY LES REIMS</t>
  </si>
  <si>
    <t>51430</t>
  </si>
  <si>
    <t>TINQUEUX</t>
  </si>
  <si>
    <t>51450</t>
  </si>
  <si>
    <t>BETHENY</t>
  </si>
  <si>
    <t>51460</t>
  </si>
  <si>
    <t>COURTISOLS</t>
  </si>
  <si>
    <t>HERPONT</t>
  </si>
  <si>
    <t>L'EPINE</t>
  </si>
  <si>
    <t>POIX</t>
  </si>
  <si>
    <t>SOMME VESLE</t>
  </si>
  <si>
    <t>TILLOY ET BELLAY</t>
  </si>
  <si>
    <t>51470</t>
  </si>
  <si>
    <t>MONCETZ LONGEVAS</t>
  </si>
  <si>
    <t>51480</t>
  </si>
  <si>
    <t>CHAMPLAT</t>
  </si>
  <si>
    <t>CORMOYEUX</t>
  </si>
  <si>
    <t>COURTAGNON</t>
  </si>
  <si>
    <t>CUCHERY</t>
  </si>
  <si>
    <t>CUMIERES</t>
  </si>
  <si>
    <t>DAMERY</t>
  </si>
  <si>
    <t>LA NEUVILLE AUX LARRIS</t>
  </si>
  <si>
    <t>NANTEUIL LA FORET</t>
  </si>
  <si>
    <t>POURCY</t>
  </si>
  <si>
    <t>REUIL</t>
  </si>
  <si>
    <t>ROMERY</t>
  </si>
  <si>
    <t>VENTEUIL</t>
  </si>
  <si>
    <t>51490</t>
  </si>
  <si>
    <t>BEINE NAUROY</t>
  </si>
  <si>
    <t>BETHENIVILLE</t>
  </si>
  <si>
    <t>DONTRIEN</t>
  </si>
  <si>
    <t>EPOYE</t>
  </si>
  <si>
    <t>PONTFAVERGER MORONVILLIERS</t>
  </si>
  <si>
    <t>SELLES</t>
  </si>
  <si>
    <t>ST HILAIRE LE PETIT</t>
  </si>
  <si>
    <t>ST MARTIN L'HEUREUX</t>
  </si>
  <si>
    <t>ST MASMES</t>
  </si>
  <si>
    <t>51500</t>
  </si>
  <si>
    <t>BEZANNES</t>
  </si>
  <si>
    <t>CHAMERY</t>
  </si>
  <si>
    <t>CHIGNY LES ROSES</t>
  </si>
  <si>
    <t>ECUEIL</t>
  </si>
  <si>
    <t>LUDES</t>
  </si>
  <si>
    <t>MAILLY CHAMPAGNE</t>
  </si>
  <si>
    <t>MONTBRE</t>
  </si>
  <si>
    <t>PUISIEULX</t>
  </si>
  <si>
    <t>RILLY LA MONTAGNE</t>
  </si>
  <si>
    <t>SACY</t>
  </si>
  <si>
    <t>SERMIERS</t>
  </si>
  <si>
    <t>SILLERY</t>
  </si>
  <si>
    <t>ST LEONARD</t>
  </si>
  <si>
    <t>TAISSY</t>
  </si>
  <si>
    <t>TROIS PUITS</t>
  </si>
  <si>
    <t>VILLE EN SELVE</t>
  </si>
  <si>
    <t>VILLERS ALLERAND</t>
  </si>
  <si>
    <t>VILLERS AUX NOEUDS</t>
  </si>
  <si>
    <t>51600</t>
  </si>
  <si>
    <t>AUBERIVE</t>
  </si>
  <si>
    <t>BUSSY LE CHATEAU</t>
  </si>
  <si>
    <t>JONCHERY SUR SUIPPE</t>
  </si>
  <si>
    <t>LA CHEPPE</t>
  </si>
  <si>
    <t>LA CROIX EN CHAMPAGNE</t>
  </si>
  <si>
    <t>LAVAL SUR TOURBE</t>
  </si>
  <si>
    <t>SOMME SUIPPE</t>
  </si>
  <si>
    <t>SOMME TOURBE</t>
  </si>
  <si>
    <t>SOMMEPY TAHURE</t>
  </si>
  <si>
    <t>SOUAIN PERTHES LES HURLUS</t>
  </si>
  <si>
    <t>ST HILAIRE LE GRAND</t>
  </si>
  <si>
    <t>ST JEAN SUR TOURBE</t>
  </si>
  <si>
    <t>ST REMY SUR BUSSY</t>
  </si>
  <si>
    <t>ST SOUPLET SUR PY</t>
  </si>
  <si>
    <t>STE MARIE A PY</t>
  </si>
  <si>
    <t>SUIPPES</t>
  </si>
  <si>
    <t>VAUDESINCOURT</t>
  </si>
  <si>
    <t>51700</t>
  </si>
  <si>
    <t>ANTHENAY</t>
  </si>
  <si>
    <t>BASLIEUX SOUS CHATILLON</t>
  </si>
  <si>
    <t>BINSON ET ORQUIGNY</t>
  </si>
  <si>
    <t>CHAMPVOISY</t>
  </si>
  <si>
    <t>CHATILLON SUR MARNE</t>
  </si>
  <si>
    <t>COURTHIEZY</t>
  </si>
  <si>
    <t>CUISLES</t>
  </si>
  <si>
    <t>DORMANS</t>
  </si>
  <si>
    <t>IGNY COMBLIZY</t>
  </si>
  <si>
    <t>JONQUERY</t>
  </si>
  <si>
    <t>MAREUIL LE PORT</t>
  </si>
  <si>
    <t>NESLE LE REPONS</t>
  </si>
  <si>
    <t>OLIZY</t>
  </si>
  <si>
    <t>PASSY GRIGNY</t>
  </si>
  <si>
    <t>PORT A BINSON</t>
  </si>
  <si>
    <t>SOILLY</t>
  </si>
  <si>
    <t>STE GEMME</t>
  </si>
  <si>
    <t>TROISSY</t>
  </si>
  <si>
    <t>VANDIERES</t>
  </si>
  <si>
    <t>VERNEUIL</t>
  </si>
  <si>
    <t>VILLERS SOUS CHATILLON</t>
  </si>
  <si>
    <t>VINCELLES</t>
  </si>
  <si>
    <t>51800</t>
  </si>
  <si>
    <t>ARGERS</t>
  </si>
  <si>
    <t>AUVE</t>
  </si>
  <si>
    <t>BERZIEUX</t>
  </si>
  <si>
    <t>BINARVILLE</t>
  </si>
  <si>
    <t>BRAUX ST REMY</t>
  </si>
  <si>
    <t>BRAUX STE COHIERE</t>
  </si>
  <si>
    <t>CERNAY EN DORMOIS</t>
  </si>
  <si>
    <t>CHATRICES</t>
  </si>
  <si>
    <t>CHAUDEFONTAINE</t>
  </si>
  <si>
    <t>COURTEMONT</t>
  </si>
  <si>
    <t>DOMMARTIN DAMPIERRE</t>
  </si>
  <si>
    <t>DOMMARTIN SOUS HANS</t>
  </si>
  <si>
    <t>ECLAIRES</t>
  </si>
  <si>
    <t>ELISE DAUCOURT</t>
  </si>
  <si>
    <t>FLORENT EN ARGONNE</t>
  </si>
  <si>
    <t>FONTAINE EN DORMOIS</t>
  </si>
  <si>
    <t>GIZAUCOURT</t>
  </si>
  <si>
    <t>GRATREUIL</t>
  </si>
  <si>
    <t>HANS</t>
  </si>
  <si>
    <t>LA CHAPELLE FELCOURT</t>
  </si>
  <si>
    <t>LA NEUVILLE AU PONT</t>
  </si>
  <si>
    <t>LE CHEMIN</t>
  </si>
  <si>
    <t>MAFFRECOURT</t>
  </si>
  <si>
    <t>MASSIGES</t>
  </si>
  <si>
    <t>MINAUCOURT LE MESNIL LES HURL</t>
  </si>
  <si>
    <t>MOIREMONT</t>
  </si>
  <si>
    <t>PASSAVANT EN ARGONNE</t>
  </si>
  <si>
    <t>ROUVROY RIPONT</t>
  </si>
  <si>
    <t>SERVON MELZICOURT</t>
  </si>
  <si>
    <t>SIVRY ANTE</t>
  </si>
  <si>
    <t>SOMME BIONNE</t>
  </si>
  <si>
    <t>ST MARD SUR AUVE</t>
  </si>
  <si>
    <t>ST THOMAS EN ARGONNE</t>
  </si>
  <si>
    <t>STE MENEHOULD</t>
  </si>
  <si>
    <t>VALMY</t>
  </si>
  <si>
    <t>VIENNE LA VILLE</t>
  </si>
  <si>
    <t>VIENNE LE CHATEAU</t>
  </si>
  <si>
    <t>VILLE SUR TOURBE</t>
  </si>
  <si>
    <t>VILLERS EN ARGONNE</t>
  </si>
  <si>
    <t>VIRGINY</t>
  </si>
  <si>
    <t>VOILEMONT</t>
  </si>
  <si>
    <t>WARGEMOULIN HURLUS</t>
  </si>
  <si>
    <t>52000</t>
  </si>
  <si>
    <t>BRETHENAY</t>
  </si>
  <si>
    <t>BROTTES</t>
  </si>
  <si>
    <t>BUXIERES LES VILLIERS</t>
  </si>
  <si>
    <t>CHAMARANDES</t>
  </si>
  <si>
    <t>CHAMARANDES CHOIGNES</t>
  </si>
  <si>
    <t>CHAUMONT</t>
  </si>
  <si>
    <t>CHOIGNES</t>
  </si>
  <si>
    <t>CONDES</t>
  </si>
  <si>
    <t>CRENAY</t>
  </si>
  <si>
    <t>EUFFIGNEIX</t>
  </si>
  <si>
    <t>JONCHERY</t>
  </si>
  <si>
    <t>LAHARMAND</t>
  </si>
  <si>
    <t>LAVILLE AUX BOIS</t>
  </si>
  <si>
    <t>LUZY SUR MARNE</t>
  </si>
  <si>
    <t>MONTSAON</t>
  </si>
  <si>
    <t>NEUILLY SUR SUIZE</t>
  </si>
  <si>
    <t>RIAUCOURT</t>
  </si>
  <si>
    <t>SARCICOURT</t>
  </si>
  <si>
    <t>SEMOUTIERS MONTSAON</t>
  </si>
  <si>
    <t>TREIX</t>
  </si>
  <si>
    <t>VERBIESLES</t>
  </si>
  <si>
    <t>VILLIERS LE SEC</t>
  </si>
  <si>
    <t>52100</t>
  </si>
  <si>
    <t>BETTANCOURT LA FERREE</t>
  </si>
  <si>
    <t>CHANCENAY</t>
  </si>
  <si>
    <t>HALLIGNICOURT</t>
  </si>
  <si>
    <t>LANEUVILLE AU PONT</t>
  </si>
  <si>
    <t>MOESLAINS</t>
  </si>
  <si>
    <t>SAPIGNICOURT</t>
  </si>
  <si>
    <t>ST DIZIER</t>
  </si>
  <si>
    <t>ST EULIEN</t>
  </si>
  <si>
    <t>VALCOURT</t>
  </si>
  <si>
    <t>VILLIERS EN LIEU</t>
  </si>
  <si>
    <t>52110</t>
  </si>
  <si>
    <t>AMBONVILLE</t>
  </si>
  <si>
    <t>ARNANCOURT</t>
  </si>
  <si>
    <t>BAUDRECOURT</t>
  </si>
  <si>
    <t>BEURVILLE</t>
  </si>
  <si>
    <t>BLAISERIVES</t>
  </si>
  <si>
    <t>BLUMERAY</t>
  </si>
  <si>
    <t>BOUZANCOURT</t>
  </si>
  <si>
    <t>BRACHAY</t>
  </si>
  <si>
    <t>CHARMES EN L'ANGLE</t>
  </si>
  <si>
    <t>CHARMES LA GRANDE</t>
  </si>
  <si>
    <t>CIREY SUR BLAISE</t>
  </si>
  <si>
    <t>COURCELLES SUR BLAISE</t>
  </si>
  <si>
    <t>DAILLANCOURT</t>
  </si>
  <si>
    <t>DOMMARTIN LE FRANC</t>
  </si>
  <si>
    <t>DOMMARTIN LE ST PERE</t>
  </si>
  <si>
    <t>DOULEVANT LE CHATEAU</t>
  </si>
  <si>
    <t>FLAMMERECOURT</t>
  </si>
  <si>
    <t>LESCHERES SUR LE BLAISERON</t>
  </si>
  <si>
    <t>MERTRUD</t>
  </si>
  <si>
    <t>MORANCOURT</t>
  </si>
  <si>
    <t>NULLY TREMILLY</t>
  </si>
  <si>
    <t>TREMILLY</t>
  </si>
  <si>
    <t>VILLIERS AUX CHENES</t>
  </si>
  <si>
    <t>52120</t>
  </si>
  <si>
    <t>AIZANVILLE</t>
  </si>
  <si>
    <t>AUTREVILLE SUR LA RENNE</t>
  </si>
  <si>
    <t>BLESSONVILLE</t>
  </si>
  <si>
    <t>BRAUX LE CHATEL</t>
  </si>
  <si>
    <t>BRICON</t>
  </si>
  <si>
    <t>CHATEAUVILLAIN</t>
  </si>
  <si>
    <t>CREANCEY</t>
  </si>
  <si>
    <t>DINTEVILLE</t>
  </si>
  <si>
    <t>ESSEY LES PONTS</t>
  </si>
  <si>
    <t>LAFERTE SUR AUBE</t>
  </si>
  <si>
    <t>LANTY SUR AUBE</t>
  </si>
  <si>
    <t>LATRECEY ORMOY SUR AUBE</t>
  </si>
  <si>
    <t>MARMESSE</t>
  </si>
  <si>
    <t>ORGES</t>
  </si>
  <si>
    <t>ORMOY SUR AUBE</t>
  </si>
  <si>
    <t>PONT LA VILLE</t>
  </si>
  <si>
    <t>RICHEBOURG</t>
  </si>
  <si>
    <t>SILVAROUVRES</t>
  </si>
  <si>
    <t>VALDELANCOURT</t>
  </si>
  <si>
    <t>VILLARS EN AZOIS</t>
  </si>
  <si>
    <t>52130</t>
  </si>
  <si>
    <t>ALLICHAMPS</t>
  </si>
  <si>
    <t>ATTANCOURT</t>
  </si>
  <si>
    <t>AVRAINVILLE</t>
  </si>
  <si>
    <t>BAILLY AUX FORGES</t>
  </si>
  <si>
    <t>BROUSSEVAL</t>
  </si>
  <si>
    <t>DOMBLAIN</t>
  </si>
  <si>
    <t>DOULEVANT LE PETIT</t>
  </si>
  <si>
    <t>FAYS</t>
  </si>
  <si>
    <t>FLORNOY</t>
  </si>
  <si>
    <t>LOUVEMONT</t>
  </si>
  <si>
    <t>MONTREUIL SUR BLAISE</t>
  </si>
  <si>
    <t>RACHECOURT SUZEMONT</t>
  </si>
  <si>
    <t>SOMMANCOURT</t>
  </si>
  <si>
    <t>TROISFONTAINES LA VILLE</t>
  </si>
  <si>
    <t>VALLERET</t>
  </si>
  <si>
    <t>VAUX SUR BLAISE</t>
  </si>
  <si>
    <t>VILLE EN BLAISOIS</t>
  </si>
  <si>
    <t>VILLIERS AUX BOIS</t>
  </si>
  <si>
    <t>VOILLECOMTE</t>
  </si>
  <si>
    <t>WASSY</t>
  </si>
  <si>
    <t>52140</t>
  </si>
  <si>
    <t>AVRECOURT</t>
  </si>
  <si>
    <t>CHAUFFOURT</t>
  </si>
  <si>
    <t>DAMMARTIN SUR MEUSE</t>
  </si>
  <si>
    <t>EPINANT</t>
  </si>
  <si>
    <t>IS EN BASSIGNY</t>
  </si>
  <si>
    <t>LAVERNOY</t>
  </si>
  <si>
    <t>LAVILLENEUVE</t>
  </si>
  <si>
    <t>LECOURT</t>
  </si>
  <si>
    <t>MAULAIN</t>
  </si>
  <si>
    <t>MONTIGNY LE ROI</t>
  </si>
  <si>
    <t>PROVENCHERES SUR MEUSE</t>
  </si>
  <si>
    <t>RANCONNIERES</t>
  </si>
  <si>
    <t>RANGECOURT</t>
  </si>
  <si>
    <t>RAVENNEFONTAINES</t>
  </si>
  <si>
    <t>RECOURT</t>
  </si>
  <si>
    <t>SARREY</t>
  </si>
  <si>
    <t>SAULXURES</t>
  </si>
  <si>
    <t>VAL DE MEUSE</t>
  </si>
  <si>
    <t>52150</t>
  </si>
  <si>
    <t>BOURG STE MARIE</t>
  </si>
  <si>
    <t>BOURMONT</t>
  </si>
  <si>
    <t>BRAINVILLE SUR MEUSE</t>
  </si>
  <si>
    <t>CHAMPIGNEULLES EN BASSIGNY</t>
  </si>
  <si>
    <t>CHAUMONT LA VILLE</t>
  </si>
  <si>
    <t>DONCOURT SUR MEUSE</t>
  </si>
  <si>
    <t>GERMAINVILLIERS</t>
  </si>
  <si>
    <t>GONAINCOURT</t>
  </si>
  <si>
    <t>GONCOURT</t>
  </si>
  <si>
    <t>GRAFFIGNY CHEMIN</t>
  </si>
  <si>
    <t>HACOURT</t>
  </si>
  <si>
    <t>HARREVILLE LES CHANTEURS</t>
  </si>
  <si>
    <t>HUILLIECOURT</t>
  </si>
  <si>
    <t>ILLOUD</t>
  </si>
  <si>
    <t>LEVECOURT</t>
  </si>
  <si>
    <t>MALAINCOURT SUR MEUSE</t>
  </si>
  <si>
    <t>NIJON</t>
  </si>
  <si>
    <t>OUTREMECOURT</t>
  </si>
  <si>
    <t>ROMAIN SUR MEUSE</t>
  </si>
  <si>
    <t>SOMMERECOURT</t>
  </si>
  <si>
    <t>SOULAUCOURT SUR MOUZON</t>
  </si>
  <si>
    <t>ST THIEBAULT</t>
  </si>
  <si>
    <t>VAUDRECOURT</t>
  </si>
  <si>
    <t>52160</t>
  </si>
  <si>
    <t>ARBOT</t>
  </si>
  <si>
    <t>AULNOY SUR AUBE</t>
  </si>
  <si>
    <t>BAY SUR AUBE</t>
  </si>
  <si>
    <t>CHALANCEY</t>
  </si>
  <si>
    <t>CHALMESSIN</t>
  </si>
  <si>
    <t>COLMIER LE BAS</t>
  </si>
  <si>
    <t>COLMIER LE HAUT</t>
  </si>
  <si>
    <t>GERMAINES</t>
  </si>
  <si>
    <t>LAMARGELLE AUX BOIS</t>
  </si>
  <si>
    <t>MOUILLERON</t>
  </si>
  <si>
    <t>MUSSEAU</t>
  </si>
  <si>
    <t>PERROGNEY LES FONTAINES</t>
  </si>
  <si>
    <t>PIERREFONTAINES</t>
  </si>
  <si>
    <t>POINSENOT</t>
  </si>
  <si>
    <t>POINSON LES GRANCEY</t>
  </si>
  <si>
    <t>PRASLAY</t>
  </si>
  <si>
    <t>ROUELLES</t>
  </si>
  <si>
    <t>ROUVRES SUR AUBE</t>
  </si>
  <si>
    <t>SANTENOGE</t>
  </si>
  <si>
    <t>VAILLANT</t>
  </si>
  <si>
    <t>VALS DES TILLES</t>
  </si>
  <si>
    <t>VILLARS MONTROYER</t>
  </si>
  <si>
    <t>VILLARS SANTENOGE</t>
  </si>
  <si>
    <t>VILLEMERVRY</t>
  </si>
  <si>
    <t>VILLEMORON</t>
  </si>
  <si>
    <t>VITRY EN MONTAGNE</t>
  </si>
  <si>
    <t>VIVEY</t>
  </si>
  <si>
    <t>52170</t>
  </si>
  <si>
    <t>BAYARD SUR MARNE</t>
  </si>
  <si>
    <t>BREUIL SUR MARNE</t>
  </si>
  <si>
    <t>CHEVILLON</t>
  </si>
  <si>
    <t>FONTAINES SUR MARNE</t>
  </si>
  <si>
    <t>GOURZON</t>
  </si>
  <si>
    <t>LANEUVILLE A BAYARD</t>
  </si>
  <si>
    <t>NARCY</t>
  </si>
  <si>
    <t>PREZ SUR MARNE</t>
  </si>
  <si>
    <t>RACHECOURT SUR MARNE</t>
  </si>
  <si>
    <t>SOMMEVILLE</t>
  </si>
  <si>
    <t>52190</t>
  </si>
  <si>
    <t>AUJEURRES</t>
  </si>
  <si>
    <t>CHASSIGNY AISEY</t>
  </si>
  <si>
    <t>CHATOILLENOT</t>
  </si>
  <si>
    <t>CHOILLEY DARDENAY</t>
  </si>
  <si>
    <t>COURCELLES VAL D'ESNOMS</t>
  </si>
  <si>
    <t>CUSEY</t>
  </si>
  <si>
    <t>DARDENAY</t>
  </si>
  <si>
    <t>DOMMARIEN</t>
  </si>
  <si>
    <t>ESNOMS AU VAL</t>
  </si>
  <si>
    <t>ISOMES</t>
  </si>
  <si>
    <t>LE VAL D'ESNOMS</t>
  </si>
  <si>
    <t>LEUCHEY</t>
  </si>
  <si>
    <t>MONTSAUGEON</t>
  </si>
  <si>
    <t>OCCEY</t>
  </si>
  <si>
    <t>PERCEY SOUS MONTORMENTIER</t>
  </si>
  <si>
    <t>PIEPAPE</t>
  </si>
  <si>
    <t>PRANGEY</t>
  </si>
  <si>
    <t>PRAUTHOY</t>
  </si>
  <si>
    <t>RIVIERE LES FOSSES</t>
  </si>
  <si>
    <t>ST BROINGT LE BOIS</t>
  </si>
  <si>
    <t>ST BROINGT LES FOSSES</t>
  </si>
  <si>
    <t>ST MICHEL</t>
  </si>
  <si>
    <t>VAUX SOUS AUBIGNY</t>
  </si>
  <si>
    <t>VESVRES SOUS CHALANCEY</t>
  </si>
  <si>
    <t>VILLEGUSIEN LE LAC</t>
  </si>
  <si>
    <t>VILLIERS LES APREY</t>
  </si>
  <si>
    <t>52200</t>
  </si>
  <si>
    <t>BALESMES SUR MARNE</t>
  </si>
  <si>
    <t>BOURG</t>
  </si>
  <si>
    <t>BRENNES</t>
  </si>
  <si>
    <t>CHAMPIGNY LES LANGRES</t>
  </si>
  <si>
    <t>CHATENAY MACHERON</t>
  </si>
  <si>
    <t>CORLEE</t>
  </si>
  <si>
    <t>COURCELLES EN MONTAGNE</t>
  </si>
  <si>
    <t>HUMES JORQUENAY</t>
  </si>
  <si>
    <t>JORQUENAY</t>
  </si>
  <si>
    <t>LANGRES</t>
  </si>
  <si>
    <t>MARDOR</t>
  </si>
  <si>
    <t>NOIDANT LE ROCHEUX</t>
  </si>
  <si>
    <t>ORMANCEY</t>
  </si>
  <si>
    <t>PEIGNEY</t>
  </si>
  <si>
    <t>PERRANCEY LES VIEUX MOULINS</t>
  </si>
  <si>
    <t>ST CIERGUES</t>
  </si>
  <si>
    <t>ST GEOSMES</t>
  </si>
  <si>
    <t>ST MARTIN LES LANGRES</t>
  </si>
  <si>
    <t>ST MAURICE</t>
  </si>
  <si>
    <t>ST VALLIER SUR MARNE</t>
  </si>
  <si>
    <t>VAUXBONS</t>
  </si>
  <si>
    <t>VIEUX MOULINS</t>
  </si>
  <si>
    <t>VOISINES</t>
  </si>
  <si>
    <t>52210</t>
  </si>
  <si>
    <t>ARC EN BARROIS</t>
  </si>
  <si>
    <t>AUBEPIERRE SUR AUBE</t>
  </si>
  <si>
    <t>BUGNIERES</t>
  </si>
  <si>
    <t>CHAMEROY</t>
  </si>
  <si>
    <t>COUPRAY</t>
  </si>
  <si>
    <t>COUR L'EVEQUE</t>
  </si>
  <si>
    <t>COURCELLES SUR AUJON</t>
  </si>
  <si>
    <t>DANCEVOIR</t>
  </si>
  <si>
    <t>ERISEUL</t>
  </si>
  <si>
    <t>GIEY SUR AUJON</t>
  </si>
  <si>
    <t>LEFFONDS</t>
  </si>
  <si>
    <t>ROCHETAILLEE</t>
  </si>
  <si>
    <t>ST LOUP SUR AUJON</t>
  </si>
  <si>
    <t>TERNAT</t>
  </si>
  <si>
    <t>VILLIERS SUR SUIZE</t>
  </si>
  <si>
    <t>52220</t>
  </si>
  <si>
    <t>ANGLUS</t>
  </si>
  <si>
    <t>CEFFONDS</t>
  </si>
  <si>
    <t>DROYES</t>
  </si>
  <si>
    <t>FRAMPAS</t>
  </si>
  <si>
    <t>LANEUVILLE A REMY</t>
  </si>
  <si>
    <t>LONGEVILLE SUR LA LAINES</t>
  </si>
  <si>
    <t>LOUZE</t>
  </si>
  <si>
    <t>MONTIER EN DER</t>
  </si>
  <si>
    <t>PLANRUPT</t>
  </si>
  <si>
    <t>PUELLEMONTIER</t>
  </si>
  <si>
    <t>ROBERT MAGNY LANEUVILLE A REM</t>
  </si>
  <si>
    <t>ROZIERES</t>
  </si>
  <si>
    <t>SAUVAGE MAGNY</t>
  </si>
  <si>
    <t>SOMMEVOIRE</t>
  </si>
  <si>
    <t>THILLEUX</t>
  </si>
  <si>
    <t>52230</t>
  </si>
  <si>
    <t>AINGOULAINCOURT</t>
  </si>
  <si>
    <t>ANNONVILLE</t>
  </si>
  <si>
    <t>BETTONCOURT LE HAUT</t>
  </si>
  <si>
    <t>BRESSONCOURT</t>
  </si>
  <si>
    <t>BROUTHIERES</t>
  </si>
  <si>
    <t>CIRFONTAINES EN ORNOIS</t>
  </si>
  <si>
    <t>ECHENAY</t>
  </si>
  <si>
    <t>EPIZON</t>
  </si>
  <si>
    <t>GERMAY</t>
  </si>
  <si>
    <t>GERMISAY</t>
  </si>
  <si>
    <t>GILLAUME</t>
  </si>
  <si>
    <t>HARMEVILLE</t>
  </si>
  <si>
    <t>LANEUVILLE AU BOIS</t>
  </si>
  <si>
    <t>LEZEVILLE</t>
  </si>
  <si>
    <t>MONTREUIL SUR THONNANCE</t>
  </si>
  <si>
    <t>NONCOURT SUR LE RONGEANT</t>
  </si>
  <si>
    <t>PANCEY</t>
  </si>
  <si>
    <t>POISSONS</t>
  </si>
  <si>
    <t>SAUDRON</t>
  </si>
  <si>
    <t>SOULAINCOURT</t>
  </si>
  <si>
    <t>THONNANCE LES MOULINS</t>
  </si>
  <si>
    <t>52240</t>
  </si>
  <si>
    <t>AUDELONCOURT</t>
  </si>
  <si>
    <t>BASSONCOURT</t>
  </si>
  <si>
    <t>BREUVANNES EN BASSIGNY</t>
  </si>
  <si>
    <t>BUXIERES LES CLEFMONT</t>
  </si>
  <si>
    <t>CHOISEUL</t>
  </si>
  <si>
    <t>CLEFMONT</t>
  </si>
  <si>
    <t>COLOMBEY LES CHOISEUL</t>
  </si>
  <si>
    <t>CUVES</t>
  </si>
  <si>
    <t>DAILLECOURT</t>
  </si>
  <si>
    <t>LENIZEUL</t>
  </si>
  <si>
    <t>LONGCHAMP</t>
  </si>
  <si>
    <t>MAISONCELLES</t>
  </si>
  <si>
    <t>MENNOUVEAUX</t>
  </si>
  <si>
    <t>MERREY</t>
  </si>
  <si>
    <t>MEUVY</t>
  </si>
  <si>
    <t>MILLIERES</t>
  </si>
  <si>
    <t>NOYERS</t>
  </si>
  <si>
    <t>PERRUSSE</t>
  </si>
  <si>
    <t>THOL LES MILLIERES</t>
  </si>
  <si>
    <t>VRONCOURT LA COTE</t>
  </si>
  <si>
    <t>52250</t>
  </si>
  <si>
    <t>APREY</t>
  </si>
  <si>
    <t>BAISSEY</t>
  </si>
  <si>
    <t>FLAGEY</t>
  </si>
  <si>
    <t>LONGEAU</t>
  </si>
  <si>
    <t>LONGEAU PERCEY</t>
  </si>
  <si>
    <t>ORCEVAUX</t>
  </si>
  <si>
    <t>PERCEY LE PAUTEL</t>
  </si>
  <si>
    <t>VERSEILLES LE BAS</t>
  </si>
  <si>
    <t>VERSEILLES LE HAUT</t>
  </si>
  <si>
    <t>52260</t>
  </si>
  <si>
    <t>BEAUCHEMIN</t>
  </si>
  <si>
    <t>CHANOY</t>
  </si>
  <si>
    <t>CHARMOILLES</t>
  </si>
  <si>
    <t>FAVEROLLES</t>
  </si>
  <si>
    <t>LANNES</t>
  </si>
  <si>
    <t>MARAC</t>
  </si>
  <si>
    <t>ROLAMPONT</t>
  </si>
  <si>
    <t>TRONCHOY</t>
  </si>
  <si>
    <t>52270</t>
  </si>
  <si>
    <t>AUGEVILLE</t>
  </si>
  <si>
    <t>BETTAINCOURT SUR ROGNON</t>
  </si>
  <si>
    <t>DOMREMY LANDEVILLE</t>
  </si>
  <si>
    <t>DOULAINCOURT SAUCOURT</t>
  </si>
  <si>
    <t>LANDEVILLE</t>
  </si>
  <si>
    <t>PAUTAINES AUGEVILLE</t>
  </si>
  <si>
    <t>ROCHES BETTAINCOURT</t>
  </si>
  <si>
    <t>ROCHES SUR ROGNON</t>
  </si>
  <si>
    <t>SAUCOURT SUR ROGNON</t>
  </si>
  <si>
    <t>52290</t>
  </si>
  <si>
    <t>BRAUCOURT</t>
  </si>
  <si>
    <t>ECLARON BRAUCOURT STE LIVIERE</t>
  </si>
  <si>
    <t>HUMBECOURT</t>
  </si>
  <si>
    <t>STE LIVIERE</t>
  </si>
  <si>
    <t>52300</t>
  </si>
  <si>
    <t>AUTIGNY LE GRAND</t>
  </si>
  <si>
    <t>AUTIGNY LE PETIT</t>
  </si>
  <si>
    <t>BLECOURT</t>
  </si>
  <si>
    <t>CHATONRUPT SOMMERMONT</t>
  </si>
  <si>
    <t>CUREL</t>
  </si>
  <si>
    <t>DONJEUX</t>
  </si>
  <si>
    <t>EFFINCOURT</t>
  </si>
  <si>
    <t>FERRIERE ET LAFOLIE</t>
  </si>
  <si>
    <t>FRONVILLE</t>
  </si>
  <si>
    <t>GUINDRECOURT AUX ORMES</t>
  </si>
  <si>
    <t>JOINVILLE</t>
  </si>
  <si>
    <t>MACONCOURT</t>
  </si>
  <si>
    <t>MAIZIERES</t>
  </si>
  <si>
    <t>MATHONS</t>
  </si>
  <si>
    <t>MUSSEY SUR MARNE</t>
  </si>
  <si>
    <t>NOMECOURT</t>
  </si>
  <si>
    <t>OSNE LE VAL</t>
  </si>
  <si>
    <t>PAROY SUR SAULX</t>
  </si>
  <si>
    <t>ROUVROY SUR MARNE</t>
  </si>
  <si>
    <t>RUPT</t>
  </si>
  <si>
    <t>SOMMERMONT</t>
  </si>
  <si>
    <t>ST URBAIN MACONCOURT</t>
  </si>
  <si>
    <t>SUZANNECOURT</t>
  </si>
  <si>
    <t>THONNANCE LES JOINVILLE</t>
  </si>
  <si>
    <t>VAUX SUR ST URBAIN</t>
  </si>
  <si>
    <t>VECQUEVILLE</t>
  </si>
  <si>
    <t>52310</t>
  </si>
  <si>
    <t>ANNEVILLE LA PRAIRIE</t>
  </si>
  <si>
    <t>BOLOGNE</t>
  </si>
  <si>
    <t>LAMANCINE</t>
  </si>
  <si>
    <t>MARAULT</t>
  </si>
  <si>
    <t>MEURES</t>
  </si>
  <si>
    <t>ORMOY LES SEXFONTAINES</t>
  </si>
  <si>
    <t>OUDINCOURT</t>
  </si>
  <si>
    <t>ROOCOURT LA COTE</t>
  </si>
  <si>
    <t>VIEVILLE</t>
  </si>
  <si>
    <t>VRAINCOURT</t>
  </si>
  <si>
    <t>52320</t>
  </si>
  <si>
    <t>BUXIERES LES FRONCLES</t>
  </si>
  <si>
    <t>CERISIERES</t>
  </si>
  <si>
    <t>FRONCLES</t>
  </si>
  <si>
    <t>GUDMONT VILLIERS</t>
  </si>
  <si>
    <t>LA GENEVROYE</t>
  </si>
  <si>
    <t>MARBEVILLE</t>
  </si>
  <si>
    <t>MIRBEL</t>
  </si>
  <si>
    <t>PROVENCHERES SUR MARNE</t>
  </si>
  <si>
    <t>ROUECOURT</t>
  </si>
  <si>
    <t>SONCOURT SUR MARNE</t>
  </si>
  <si>
    <t>VIGNORY</t>
  </si>
  <si>
    <t>VILLIERS SUR MARNE</t>
  </si>
  <si>
    <t>VOUECOURT</t>
  </si>
  <si>
    <t>52330</t>
  </si>
  <si>
    <t>BIERNES</t>
  </si>
  <si>
    <t>BLAISY</t>
  </si>
  <si>
    <t>BUCHEY</t>
  </si>
  <si>
    <t>CHAMPCOURT</t>
  </si>
  <si>
    <t>COLOMBEY LES DEUX EGLISES</t>
  </si>
  <si>
    <t>CURMONT</t>
  </si>
  <si>
    <t>GILLANCOURT</t>
  </si>
  <si>
    <t>GUINDRECOURT SUR BLAISE</t>
  </si>
  <si>
    <t>JUZENNECOURT</t>
  </si>
  <si>
    <t>LACHAPELLE EN BLAISY</t>
  </si>
  <si>
    <t>LAMOTHE EN BLAISY</t>
  </si>
  <si>
    <t>LAVILLENEUVE AU ROI</t>
  </si>
  <si>
    <t>LAVILLENEUVE AUX FRESNES</t>
  </si>
  <si>
    <t>MONTHERIES</t>
  </si>
  <si>
    <t>PRATZ</t>
  </si>
  <si>
    <t>RIZAUCOURT BUCHEY</t>
  </si>
  <si>
    <t>SEXFONTAINES</t>
  </si>
  <si>
    <t>ST MARTIN SUR LA RENNE</t>
  </si>
  <si>
    <t>VAUDREMONT</t>
  </si>
  <si>
    <t>52340</t>
  </si>
  <si>
    <t>AGEVILLE</t>
  </si>
  <si>
    <t>BIESLES</t>
  </si>
  <si>
    <t>ESNOUVEAUX</t>
  </si>
  <si>
    <t>LE PUITS DES MEZES</t>
  </si>
  <si>
    <t>52360</t>
  </si>
  <si>
    <t>ANDILLY EN BASSIGNY</t>
  </si>
  <si>
    <t>BONNECOURT</t>
  </si>
  <si>
    <t>CELLES EN BASSIGNY</t>
  </si>
  <si>
    <t>CHANGEY</t>
  </si>
  <si>
    <t>CHARMES</t>
  </si>
  <si>
    <t>CHATENAY VAUDIN</t>
  </si>
  <si>
    <t>FRECOURT</t>
  </si>
  <si>
    <t>LECEY</t>
  </si>
  <si>
    <t>MARCILLY EN BASSIGNY</t>
  </si>
  <si>
    <t>NEUILLY L'EVEQUE</t>
  </si>
  <si>
    <t>ORBIGNY AU MONT</t>
  </si>
  <si>
    <t>ORBIGNY AU VAL</t>
  </si>
  <si>
    <t>PLESNOY</t>
  </si>
  <si>
    <t>POISEUL</t>
  </si>
  <si>
    <t>52370</t>
  </si>
  <si>
    <t>CIRFONTAINES EN AZOIS</t>
  </si>
  <si>
    <t>MARANVILLE</t>
  </si>
  <si>
    <t>RENNEPONT</t>
  </si>
  <si>
    <t>52400</t>
  </si>
  <si>
    <t>AIGREMONT</t>
  </si>
  <si>
    <t>ARNONCOURT SUR APANCE</t>
  </si>
  <si>
    <t>BEAUCHARMOY</t>
  </si>
  <si>
    <t>BOURBONNE LES BAINS</t>
  </si>
  <si>
    <t>CHAMPIGNY SOUS VARENNES</t>
  </si>
  <si>
    <t>CHEZEAUX</t>
  </si>
  <si>
    <t>COIFFY LE BAS</t>
  </si>
  <si>
    <t>COIFFY LE HAUT</t>
  </si>
  <si>
    <t>DAMREMONT</t>
  </si>
  <si>
    <t>ENFONVELLE</t>
  </si>
  <si>
    <t>FRESNES SUR APANCE</t>
  </si>
  <si>
    <t>FRESNOY EN BASSIGNY</t>
  </si>
  <si>
    <t>GENRUPT</t>
  </si>
  <si>
    <t>GUYONVELLE</t>
  </si>
  <si>
    <t>LANEUVELLE</t>
  </si>
  <si>
    <t>LARIVIERE ARNONCOURT</t>
  </si>
  <si>
    <t>LE CHATELET SUR MEUSE</t>
  </si>
  <si>
    <t>MELAY</t>
  </si>
  <si>
    <t>MONTCHARVOT</t>
  </si>
  <si>
    <t>NEUVELLE LES VOISEY</t>
  </si>
  <si>
    <t>PARNOT</t>
  </si>
  <si>
    <t>PARNOY EN BASSIGNY</t>
  </si>
  <si>
    <t>POUILLY EN BASSIGNY</t>
  </si>
  <si>
    <t>SERQUEUX</t>
  </si>
  <si>
    <t>SOYERS</t>
  </si>
  <si>
    <t>TERRE NATALE</t>
  </si>
  <si>
    <t>VARENNES SUR AMANCE</t>
  </si>
  <si>
    <t>VAUX LA DOUCE</t>
  </si>
  <si>
    <t>VICQ</t>
  </si>
  <si>
    <t>VILLARS ST MARCELLIN</t>
  </si>
  <si>
    <t>VOISEY</t>
  </si>
  <si>
    <t>52410</t>
  </si>
  <si>
    <t>BIENVILLE</t>
  </si>
  <si>
    <t>CHAMOUILLEY</t>
  </si>
  <si>
    <t>EURVILLE BIENVILLE</t>
  </si>
  <si>
    <t>ROCHES SUR MARNE</t>
  </si>
  <si>
    <t>52500</t>
  </si>
  <si>
    <t>ANROSEY</t>
  </si>
  <si>
    <t>ARBIGNY SOUS VARENNES</t>
  </si>
  <si>
    <t>BELMONT</t>
  </si>
  <si>
    <t>BIZE</t>
  </si>
  <si>
    <t>BRONCOURT</t>
  </si>
  <si>
    <t>BUSSIERES LES BELMONT</t>
  </si>
  <si>
    <t>CHAMPSEVRAINE</t>
  </si>
  <si>
    <t>CORGIRNON</t>
  </si>
  <si>
    <t>COUBLANC</t>
  </si>
  <si>
    <t>FARINCOURT</t>
  </si>
  <si>
    <t>FAYL BILLOT</t>
  </si>
  <si>
    <t>FAYL LA FORET</t>
  </si>
  <si>
    <t>GENEVRIERES</t>
  </si>
  <si>
    <t>GILLEY</t>
  </si>
  <si>
    <t>GRENANT</t>
  </si>
  <si>
    <t>LAFERTE SUR AMANCE</t>
  </si>
  <si>
    <t>LES LOGES</t>
  </si>
  <si>
    <t>MAATZ</t>
  </si>
  <si>
    <t>MAIZIERES SUR AMANCE</t>
  </si>
  <si>
    <t>MONTESSON</t>
  </si>
  <si>
    <t>PIERREFAITES</t>
  </si>
  <si>
    <t>PIERREMONT SUR AMANCE</t>
  </si>
  <si>
    <t>PISSELOUP</t>
  </si>
  <si>
    <t>POINSON LES FAYL</t>
  </si>
  <si>
    <t>PRESSIGNY</t>
  </si>
  <si>
    <t>ROUGEUX</t>
  </si>
  <si>
    <t>SAULLES</t>
  </si>
  <si>
    <t>SAVIGNY</t>
  </si>
  <si>
    <t>TORNAY</t>
  </si>
  <si>
    <t>VALLEROY</t>
  </si>
  <si>
    <t>VELLES</t>
  </si>
  <si>
    <t>VONCOURT</t>
  </si>
  <si>
    <t>52600</t>
  </si>
  <si>
    <t>CELSOY</t>
  </si>
  <si>
    <t>CHALINDREY</t>
  </si>
  <si>
    <t>CHAUDENAY</t>
  </si>
  <si>
    <t>COHONS</t>
  </si>
  <si>
    <t>CULMONT</t>
  </si>
  <si>
    <t>HAUTE AMANCE</t>
  </si>
  <si>
    <t>HAUTS VALS SOUS NOUROY</t>
  </si>
  <si>
    <t>HEUILLEY COTTON</t>
  </si>
  <si>
    <t>HEUILLEY LE GRAND</t>
  </si>
  <si>
    <t>HORTES</t>
  </si>
  <si>
    <t>LE PAILLY</t>
  </si>
  <si>
    <t>MONTLANDON</t>
  </si>
  <si>
    <t>NOIDANT CHATENOY</t>
  </si>
  <si>
    <t>PALAISEUL</t>
  </si>
  <si>
    <t>RIVIERES LE BOIS</t>
  </si>
  <si>
    <t>ROSOY SUR AMANCE</t>
  </si>
  <si>
    <t>TORCENAY</t>
  </si>
  <si>
    <t>TROISCHAMPS</t>
  </si>
  <si>
    <t>VIOLOT</t>
  </si>
  <si>
    <t>52700</t>
  </si>
  <si>
    <t>AILLIANVILLE</t>
  </si>
  <si>
    <t>ANDELOT BLANCHEVILLE</t>
  </si>
  <si>
    <t>BLANCHEVILLE</t>
  </si>
  <si>
    <t>BOURDONS SUR ROGNON</t>
  </si>
  <si>
    <t>BRIAUCOURT</t>
  </si>
  <si>
    <t>BUSSON</t>
  </si>
  <si>
    <t>CHALVRAINES</t>
  </si>
  <si>
    <t>CHAMBRONCOURT</t>
  </si>
  <si>
    <t>CHANTRAINES</t>
  </si>
  <si>
    <t>CIREY LES MAREILLES</t>
  </si>
  <si>
    <t>CLINCHAMP</t>
  </si>
  <si>
    <t>CONSIGNY</t>
  </si>
  <si>
    <t>DARMANNES</t>
  </si>
  <si>
    <t>ECOT LA COMBE</t>
  </si>
  <si>
    <t>FORCEY</t>
  </si>
  <si>
    <t>HUMBERVILLE</t>
  </si>
  <si>
    <t>LAFAUCHE</t>
  </si>
  <si>
    <t>LEURVILLE</t>
  </si>
  <si>
    <t>LIFFOL LE PETIT</t>
  </si>
  <si>
    <t>MANOIS</t>
  </si>
  <si>
    <t>MAREILLES</t>
  </si>
  <si>
    <t>MONTOT SUR ROGNON</t>
  </si>
  <si>
    <t>MORIONVILLIERS</t>
  </si>
  <si>
    <t>ORQUEVAUX</t>
  </si>
  <si>
    <t>OZIERES</t>
  </si>
  <si>
    <t>PREZ SOUS LAFAUCHE</t>
  </si>
  <si>
    <t>REYNEL</t>
  </si>
  <si>
    <t>RIMAUCOURT</t>
  </si>
  <si>
    <t>ROCHEFORT SUR LA COTE</t>
  </si>
  <si>
    <t>SEMILLY</t>
  </si>
  <si>
    <t>SIGNEVILLE</t>
  </si>
  <si>
    <t>ST BLIN SEMILLY</t>
  </si>
  <si>
    <t>VESAIGNES SOUS LAFAUCHE</t>
  </si>
  <si>
    <t>VIGNES LA COTE</t>
  </si>
  <si>
    <t>52800</t>
  </si>
  <si>
    <t>DONNEMARIE</t>
  </si>
  <si>
    <t>ESSEY LES EAUX</t>
  </si>
  <si>
    <t>FOULAIN</t>
  </si>
  <si>
    <t>LANQUES SUR ROGNON</t>
  </si>
  <si>
    <t>LOUVIERES</t>
  </si>
  <si>
    <t>MANDRES LA COTE</t>
  </si>
  <si>
    <t>MARNAY SUR MARNE</t>
  </si>
  <si>
    <t>NINVILLE</t>
  </si>
  <si>
    <t>NOGENT</t>
  </si>
  <si>
    <t>ODIVAL</t>
  </si>
  <si>
    <t>POINSON LES NOGENT</t>
  </si>
  <si>
    <t>POULANGY</t>
  </si>
  <si>
    <t>SARCEY</t>
  </si>
  <si>
    <t>THIVET</t>
  </si>
  <si>
    <t>VESAIGNES SUR MARNE</t>
  </si>
  <si>
    <t>VITRY LES NOGENT</t>
  </si>
  <si>
    <t>54000</t>
  </si>
  <si>
    <t>NANCY</t>
  </si>
  <si>
    <t>54110</t>
  </si>
  <si>
    <t>ANTHELUPT</t>
  </si>
  <si>
    <t>BUISSONCOURT</t>
  </si>
  <si>
    <t>COURBESSEAUX</t>
  </si>
  <si>
    <t>CREVIC</t>
  </si>
  <si>
    <t>DOMBASLE SUR MEURTHE</t>
  </si>
  <si>
    <t>FLAINVAL</t>
  </si>
  <si>
    <t>GELLENONCOURT</t>
  </si>
  <si>
    <t>HUDIVILLER</t>
  </si>
  <si>
    <t>LENONCOURT</t>
  </si>
  <si>
    <t>REMEREVILLE</t>
  </si>
  <si>
    <t>ROSIERES AUX SALINES</t>
  </si>
  <si>
    <t>SOMMERVILLER</t>
  </si>
  <si>
    <t>VARANGEVILLE</t>
  </si>
  <si>
    <t>54111</t>
  </si>
  <si>
    <t>MONT BONVILLERS</t>
  </si>
  <si>
    <t>54112</t>
  </si>
  <si>
    <t>ALLAMPS</t>
  </si>
  <si>
    <t>GIBEAUMEIX</t>
  </si>
  <si>
    <t>URUFFE</t>
  </si>
  <si>
    <t>VANNES LE CHATEL</t>
  </si>
  <si>
    <t>54113</t>
  </si>
  <si>
    <t>BLENOD LES TOUL</t>
  </si>
  <si>
    <t>BULLIGNY</t>
  </si>
  <si>
    <t>CHARMES LA COTE</t>
  </si>
  <si>
    <t>CREZILLES</t>
  </si>
  <si>
    <t>GYE</t>
  </si>
  <si>
    <t>MONT LE VIGNOBLE</t>
  </si>
  <si>
    <t>MOUTROT</t>
  </si>
  <si>
    <t>54114</t>
  </si>
  <si>
    <t>JEANDELAINCOURT</t>
  </si>
  <si>
    <t>54115</t>
  </si>
  <si>
    <t>ABONCOURT</t>
  </si>
  <si>
    <t>BATTIGNY</t>
  </si>
  <si>
    <t>BEUVEZIN</t>
  </si>
  <si>
    <t>DOMMARIE EULMONT</t>
  </si>
  <si>
    <t>FAVIERES</t>
  </si>
  <si>
    <t>FECOCOURT</t>
  </si>
  <si>
    <t>GELAUCOURT</t>
  </si>
  <si>
    <t>GEMONVILLE</t>
  </si>
  <si>
    <t>GRIMONVILLER</t>
  </si>
  <si>
    <t>LALOEUF</t>
  </si>
  <si>
    <t>PULNEY</t>
  </si>
  <si>
    <t>SAULXEROTTE</t>
  </si>
  <si>
    <t>THOREY LYAUTEY</t>
  </si>
  <si>
    <t>TRAMONT EMY</t>
  </si>
  <si>
    <t>TRAMONT LASSUS</t>
  </si>
  <si>
    <t>TRAMONT ST ANDRE</t>
  </si>
  <si>
    <t>VANDELEVILLE</t>
  </si>
  <si>
    <t>54116</t>
  </si>
  <si>
    <t>TANTONVILLE</t>
  </si>
  <si>
    <t>54118</t>
  </si>
  <si>
    <t>MOYEN</t>
  </si>
  <si>
    <t>54119</t>
  </si>
  <si>
    <t>DOMGERMAIN</t>
  </si>
  <si>
    <t>54120</t>
  </si>
  <si>
    <t>BACCARAT</t>
  </si>
  <si>
    <t>BADMENIL</t>
  </si>
  <si>
    <t>BERTRICHAMPS</t>
  </si>
  <si>
    <t>BROUVILLE</t>
  </si>
  <si>
    <t>CRIVILLER</t>
  </si>
  <si>
    <t>DENEUVRE</t>
  </si>
  <si>
    <t>GELACOURT</t>
  </si>
  <si>
    <t>HABLAINVILLE</t>
  </si>
  <si>
    <t>LACHAPELLE</t>
  </si>
  <si>
    <t>MERVILLER</t>
  </si>
  <si>
    <t>PETTONVILLE</t>
  </si>
  <si>
    <t>REHERREY</t>
  </si>
  <si>
    <t>THIAVILLE SUR MEURTHE</t>
  </si>
  <si>
    <t>VAXAINVILLE</t>
  </si>
  <si>
    <t>54121</t>
  </si>
  <si>
    <t>54122</t>
  </si>
  <si>
    <t>AZERAILLES</t>
  </si>
  <si>
    <t>CHENEVIERES</t>
  </si>
  <si>
    <t>FLIN</t>
  </si>
  <si>
    <t>FONTENOY LA JOUTE</t>
  </si>
  <si>
    <t>GLONVILLE</t>
  </si>
  <si>
    <t>VATHIMENIL</t>
  </si>
  <si>
    <t>54123</t>
  </si>
  <si>
    <t>VITERNE</t>
  </si>
  <si>
    <t>54125</t>
  </si>
  <si>
    <t>FROLOIS</t>
  </si>
  <si>
    <t>54126</t>
  </si>
  <si>
    <t>PRAYE</t>
  </si>
  <si>
    <t>54129</t>
  </si>
  <si>
    <t>MAGNIERES</t>
  </si>
  <si>
    <t>54130</t>
  </si>
  <si>
    <t>DOMMARTEMONT</t>
  </si>
  <si>
    <t>ST MAX</t>
  </si>
  <si>
    <t>54133</t>
  </si>
  <si>
    <t>OCHEY AIR</t>
  </si>
  <si>
    <t>54134</t>
  </si>
  <si>
    <t>CEINTREY</t>
  </si>
  <si>
    <t>VOINEMONT</t>
  </si>
  <si>
    <t>54135</t>
  </si>
  <si>
    <t>MEXY</t>
  </si>
  <si>
    <t>54136</t>
  </si>
  <si>
    <t>BOUXIERES AUX DAMES</t>
  </si>
  <si>
    <t>54140</t>
  </si>
  <si>
    <t>JARVILLE LA MALGRANGE</t>
  </si>
  <si>
    <t>54150</t>
  </si>
  <si>
    <t>ANOUX</t>
  </si>
  <si>
    <t>AVRIL</t>
  </si>
  <si>
    <t>BRIEY</t>
  </si>
  <si>
    <t>FLEVILLE LIXIERES</t>
  </si>
  <si>
    <t>GENAVILLE</t>
  </si>
  <si>
    <t>IMMONVILLE</t>
  </si>
  <si>
    <t>LANTEFONTAINE</t>
  </si>
  <si>
    <t>LES BAROCHES</t>
  </si>
  <si>
    <t>LUBEY</t>
  </si>
  <si>
    <t>MAINVILLE</t>
  </si>
  <si>
    <t>MAIRY MAINVILLE</t>
  </si>
  <si>
    <t>MANCE</t>
  </si>
  <si>
    <t>NORROY LE SEC</t>
  </si>
  <si>
    <t>OZERAILLES</t>
  </si>
  <si>
    <t>54160</t>
  </si>
  <si>
    <t>PULLIGNY</t>
  </si>
  <si>
    <t>54170</t>
  </si>
  <si>
    <t>ALLAIN</t>
  </si>
  <si>
    <t>BARISEY AU PLAIN</t>
  </si>
  <si>
    <t>BARISEY LA COTE</t>
  </si>
  <si>
    <t>COLOMBEY LES BELLES</t>
  </si>
  <si>
    <t>CREPEY</t>
  </si>
  <si>
    <t>DOLCOURT</t>
  </si>
  <si>
    <t>GERMINY</t>
  </si>
  <si>
    <t>MONT L'ETROIT</t>
  </si>
  <si>
    <t>OCHEY</t>
  </si>
  <si>
    <t>SAULXURES LES VANNES</t>
  </si>
  <si>
    <t>SELAINCOURT</t>
  </si>
  <si>
    <t>THUILLEY AUX GROSEILLES</t>
  </si>
  <si>
    <t>54180</t>
  </si>
  <si>
    <t>HEILLECOURT</t>
  </si>
  <si>
    <t>HOUDEMONT</t>
  </si>
  <si>
    <t>54190</t>
  </si>
  <si>
    <t>BREHAIN LA VILLE</t>
  </si>
  <si>
    <t>CANTEBONNE</t>
  </si>
  <si>
    <t>TIERCELET</t>
  </si>
  <si>
    <t>VILLERUPT</t>
  </si>
  <si>
    <t>54200</t>
  </si>
  <si>
    <t>ANDILLY</t>
  </si>
  <si>
    <t>BICQUELEY</t>
  </si>
  <si>
    <t>BOUCQ</t>
  </si>
  <si>
    <t>BOUVRON</t>
  </si>
  <si>
    <t>BRULEY</t>
  </si>
  <si>
    <t>CHAUDENEY SUR MOSELLE</t>
  </si>
  <si>
    <t>CHOLOY MENILLOT</t>
  </si>
  <si>
    <t>DOMMARTIN LES TOUL</t>
  </si>
  <si>
    <t>ECROUVES</t>
  </si>
  <si>
    <t>GRAND MENIL</t>
  </si>
  <si>
    <t>JAILLON</t>
  </si>
  <si>
    <t>LAGNEY</t>
  </si>
  <si>
    <t>LUCEY</t>
  </si>
  <si>
    <t>MENIL LA TOUR</t>
  </si>
  <si>
    <t>MENILLOT</t>
  </si>
  <si>
    <t>PAGNEY DERRIERE BARINE</t>
  </si>
  <si>
    <t>PIERRE LA TREICHE</t>
  </si>
  <si>
    <t>ROYAUMEIX</t>
  </si>
  <si>
    <t>SANZEY</t>
  </si>
  <si>
    <t>TOUL</t>
  </si>
  <si>
    <t>VILLEY ST ETIENNE</t>
  </si>
  <si>
    <t>54210</t>
  </si>
  <si>
    <t>AZELOT</t>
  </si>
  <si>
    <t>BURTHECOURT AUX CHENES</t>
  </si>
  <si>
    <t>COYVILLER</t>
  </si>
  <si>
    <t>FERRIERES</t>
  </si>
  <si>
    <t>LUPCOURT</t>
  </si>
  <si>
    <t>MANONCOURT EN VERMOIS</t>
  </si>
  <si>
    <t>SAFFAIS</t>
  </si>
  <si>
    <t>ST NICOLAS DE PORT</t>
  </si>
  <si>
    <t>TONNOY</t>
  </si>
  <si>
    <t>VILLE EN VERMOIS</t>
  </si>
  <si>
    <t>54220</t>
  </si>
  <si>
    <t>MALZEVILLE</t>
  </si>
  <si>
    <t>54230</t>
  </si>
  <si>
    <t>CHALIGNY</t>
  </si>
  <si>
    <t>CHAVIGNY</t>
  </si>
  <si>
    <t>MARON</t>
  </si>
  <si>
    <t>NEUVES MAISONS</t>
  </si>
  <si>
    <t>54240</t>
  </si>
  <si>
    <t>JOEUF</t>
  </si>
  <si>
    <t>54250</t>
  </si>
  <si>
    <t>CHAMPIGNEULLES</t>
  </si>
  <si>
    <t>54260</t>
  </si>
  <si>
    <t>ALLONDRELLE LA MALMAISON</t>
  </si>
  <si>
    <t>BRAUMONT</t>
  </si>
  <si>
    <t>CHARENCY VEZIN</t>
  </si>
  <si>
    <t>COLMEY</t>
  </si>
  <si>
    <t>EPIEZ SUR CHIERS</t>
  </si>
  <si>
    <t>FLABEUVILLE</t>
  </si>
  <si>
    <t>FRESNOIS LA MONTAGNE</t>
  </si>
  <si>
    <t>GRAND FAILLY</t>
  </si>
  <si>
    <t>HAM LES ST JEAN</t>
  </si>
  <si>
    <t>LONGUYON</t>
  </si>
  <si>
    <t>NOERS</t>
  </si>
  <si>
    <t>OTHE</t>
  </si>
  <si>
    <t>PETIT FAILLY</t>
  </si>
  <si>
    <t>PETIT XIVRY</t>
  </si>
  <si>
    <t>REVEMONT</t>
  </si>
  <si>
    <t>ST JEAN LES LONGUYON</t>
  </si>
  <si>
    <t>TELLANCOURT</t>
  </si>
  <si>
    <t>VILLANCY</t>
  </si>
  <si>
    <t>VILLERS LE ROND</t>
  </si>
  <si>
    <t>VILLETTE</t>
  </si>
  <si>
    <t>VIVIERS SUR CHIERS</t>
  </si>
  <si>
    <t>54270</t>
  </si>
  <si>
    <t>ESSEY LES NANCY</t>
  </si>
  <si>
    <t>54280</t>
  </si>
  <si>
    <t>BRIN SUR SEILLE</t>
  </si>
  <si>
    <t>CHAMPENOUX</t>
  </si>
  <si>
    <t>ERBEVILLER SUR AMEZULE</t>
  </si>
  <si>
    <t>LANEUVELOTTE</t>
  </si>
  <si>
    <t>MAZERULLES</t>
  </si>
  <si>
    <t>MONCEL SUR SEILLE</t>
  </si>
  <si>
    <t>SEICHAMPS</t>
  </si>
  <si>
    <t>SORNEVILLE</t>
  </si>
  <si>
    <t>VELAINE SOUS AMANCE</t>
  </si>
  <si>
    <t>54290</t>
  </si>
  <si>
    <t>BAINVILLE AUX MIROIRS</t>
  </si>
  <si>
    <t>BAYON</t>
  </si>
  <si>
    <t>BORVILLE</t>
  </si>
  <si>
    <t>BREMONCOURT</t>
  </si>
  <si>
    <t>CLAYEURES</t>
  </si>
  <si>
    <t>CREVECHAMPS</t>
  </si>
  <si>
    <t>DOMPTAIL EN L'AIR</t>
  </si>
  <si>
    <t>FROVILLE</t>
  </si>
  <si>
    <t>GRIPPORT</t>
  </si>
  <si>
    <t>HAIGNEVILLE</t>
  </si>
  <si>
    <t>HAUSSONVILLE</t>
  </si>
  <si>
    <t>LOREY</t>
  </si>
  <si>
    <t>LOROMONTZEY</t>
  </si>
  <si>
    <t>MANGONVILLE</t>
  </si>
  <si>
    <t>NEUVILLER SUR MOSELLE</t>
  </si>
  <si>
    <t>ROVILLE DEVANT BAYON</t>
  </si>
  <si>
    <t>ROZELIEURES</t>
  </si>
  <si>
    <t>ST BOINGT</t>
  </si>
  <si>
    <t>ST MARD</t>
  </si>
  <si>
    <t>ST REMY AUX BOIS</t>
  </si>
  <si>
    <t>VELLE SUR MOSELLE</t>
  </si>
  <si>
    <t>VILLACOURT</t>
  </si>
  <si>
    <t>VIRECOURT</t>
  </si>
  <si>
    <t>54300</t>
  </si>
  <si>
    <t>BIENVILLE LA PETITE</t>
  </si>
  <si>
    <t>BONVILLER</t>
  </si>
  <si>
    <t>CHANTEHEUX</t>
  </si>
  <si>
    <t>CRION</t>
  </si>
  <si>
    <t>CROISMARE</t>
  </si>
  <si>
    <t>FRAIMBOIS</t>
  </si>
  <si>
    <t>HERIMENIL</t>
  </si>
  <si>
    <t>JOLIVET</t>
  </si>
  <si>
    <t>LAMATH</t>
  </si>
  <si>
    <t>LUNEVILLE</t>
  </si>
  <si>
    <t>MANONVILLER</t>
  </si>
  <si>
    <t>MARAINVILLER</t>
  </si>
  <si>
    <t>MONCEL LES LUNEVILLE</t>
  </si>
  <si>
    <t>REHAINVILLER</t>
  </si>
  <si>
    <t>SIONVILLER</t>
  </si>
  <si>
    <t>THIEBAUMENIL</t>
  </si>
  <si>
    <t>VITRIMONT</t>
  </si>
  <si>
    <t>XERMAMENIL</t>
  </si>
  <si>
    <t>54310</t>
  </si>
  <si>
    <t>HOMECOURT</t>
  </si>
  <si>
    <t>54320</t>
  </si>
  <si>
    <t>MAXEVILLE</t>
  </si>
  <si>
    <t>MAXEVILLE CHAMPLEBOEUF</t>
  </si>
  <si>
    <t>54330</t>
  </si>
  <si>
    <t>AUTREY</t>
  </si>
  <si>
    <t>CHAOUILLEY</t>
  </si>
  <si>
    <t>CLEREY SUR BRENON</t>
  </si>
  <si>
    <t>ETREVAL</t>
  </si>
  <si>
    <t>FORCELLES ST GORGON</t>
  </si>
  <si>
    <t>GOVILLER</t>
  </si>
  <si>
    <t>HAMMEVILLE</t>
  </si>
  <si>
    <t>HOUDELMONT</t>
  </si>
  <si>
    <t>HOUDREVILLE</t>
  </si>
  <si>
    <t>MARTHEMONT</t>
  </si>
  <si>
    <t>OGNEVILLE</t>
  </si>
  <si>
    <t>OMELMONT</t>
  </si>
  <si>
    <t>PAREY ST CESAIRE</t>
  </si>
  <si>
    <t>PIERREVILLE</t>
  </si>
  <si>
    <t>QUEVILLONCOURT</t>
  </si>
  <si>
    <t>SAXON SION</t>
  </si>
  <si>
    <t>THELOD</t>
  </si>
  <si>
    <t>VAUDEMONT</t>
  </si>
  <si>
    <t>VEZELISE</t>
  </si>
  <si>
    <t>VITREY</t>
  </si>
  <si>
    <t>VRONCOURT</t>
  </si>
  <si>
    <t>54340</t>
  </si>
  <si>
    <t>POMPEY</t>
  </si>
  <si>
    <t>54350</t>
  </si>
  <si>
    <t>54360</t>
  </si>
  <si>
    <t>BARBONVILLE</t>
  </si>
  <si>
    <t>BLAINVILLE SUR L'EAU</t>
  </si>
  <si>
    <t>CHARMOIS</t>
  </si>
  <si>
    <t>DAMELEVIERES</t>
  </si>
  <si>
    <t>EINVAUX</t>
  </si>
  <si>
    <t>LANDECOURT</t>
  </si>
  <si>
    <t>MEHONCOURT</t>
  </si>
  <si>
    <t>MONT SUR MEURTHE</t>
  </si>
  <si>
    <t>VIGNEULLES</t>
  </si>
  <si>
    <t>54370</t>
  </si>
  <si>
    <t>ARRACOURT</t>
  </si>
  <si>
    <t>ATHIENVILLE</t>
  </si>
  <si>
    <t>BATHELEMONT LES BAUZEMONT</t>
  </si>
  <si>
    <t>BAUZEMONT</t>
  </si>
  <si>
    <t>BEZANGE LA GRANDE</t>
  </si>
  <si>
    <t>BURES</t>
  </si>
  <si>
    <t>COINCOURT</t>
  </si>
  <si>
    <t>DEUXVILLE</t>
  </si>
  <si>
    <t>DROUVILLE</t>
  </si>
  <si>
    <t>EINVILLE AU JARD</t>
  </si>
  <si>
    <t>EMBERMENIL</t>
  </si>
  <si>
    <t>HENAMENIL</t>
  </si>
  <si>
    <t>HOEVILLE</t>
  </si>
  <si>
    <t>JUVRECOURT</t>
  </si>
  <si>
    <t>LANEUVEVILLE AUX BOIS</t>
  </si>
  <si>
    <t>MAIXE</t>
  </si>
  <si>
    <t>MOUACOURT</t>
  </si>
  <si>
    <t>PARROY</t>
  </si>
  <si>
    <t>RAVILLE SUR SANON</t>
  </si>
  <si>
    <t>RECHICOURT LA PETITE</t>
  </si>
  <si>
    <t>REMONCOURT</t>
  </si>
  <si>
    <t>SERRES</t>
  </si>
  <si>
    <t>VALHEY</t>
  </si>
  <si>
    <t>VAUCOURT</t>
  </si>
  <si>
    <t>XOUSSE</t>
  </si>
  <si>
    <t>XURES</t>
  </si>
  <si>
    <t>54380</t>
  </si>
  <si>
    <t>AUTREVILLE SUR MOSELLE</t>
  </si>
  <si>
    <t>BEZAUMONT</t>
  </si>
  <si>
    <t>DIEULOUARD</t>
  </si>
  <si>
    <t>DOMEVRE EN HAYE</t>
  </si>
  <si>
    <t>GEZONCOURT</t>
  </si>
  <si>
    <t>GRISCOURT</t>
  </si>
  <si>
    <t>LANDREMONT</t>
  </si>
  <si>
    <t>MANONCOURT EN WOEVRE</t>
  </si>
  <si>
    <t>MANONVILLE</t>
  </si>
  <si>
    <t>MARTINCOURT</t>
  </si>
  <si>
    <t>MILLERY</t>
  </si>
  <si>
    <t>MINORVILLE</t>
  </si>
  <si>
    <t>NOVIANT AUX PRES</t>
  </si>
  <si>
    <t>ROGEVILLE</t>
  </si>
  <si>
    <t>ROSIERES EN HAYE</t>
  </si>
  <si>
    <t>SAIZERAIS</t>
  </si>
  <si>
    <t>TREMBLECOURT</t>
  </si>
  <si>
    <t>VILLE AU VAL</t>
  </si>
  <si>
    <t>VILLERS EN HAYE</t>
  </si>
  <si>
    <t>54390</t>
  </si>
  <si>
    <t>FROUARD</t>
  </si>
  <si>
    <t>54400</t>
  </si>
  <si>
    <t>COSNES ET ROMAIN</t>
  </si>
  <si>
    <t>LONGWY</t>
  </si>
  <si>
    <t>VAUX WARNIMONT</t>
  </si>
  <si>
    <t>54410</t>
  </si>
  <si>
    <t>LA MADELEINE</t>
  </si>
  <si>
    <t>LANEUVEVILLE DEVANT NANCY</t>
  </si>
  <si>
    <t>54420</t>
  </si>
  <si>
    <t>CERVILLE</t>
  </si>
  <si>
    <t>PULNOY</t>
  </si>
  <si>
    <t>SAULXURES LES NANCY</t>
  </si>
  <si>
    <t>54430</t>
  </si>
  <si>
    <t>HEUMONT</t>
  </si>
  <si>
    <t>REHON</t>
  </si>
  <si>
    <t>54440</t>
  </si>
  <si>
    <t>HERSERANGE</t>
  </si>
  <si>
    <t>54450</t>
  </si>
  <si>
    <t>AMENONCOURT</t>
  </si>
  <si>
    <t>ANCERVILLER</t>
  </si>
  <si>
    <t>AUTREPIERRE</t>
  </si>
  <si>
    <t>AVRICOURT</t>
  </si>
  <si>
    <t>BARBAS</t>
  </si>
  <si>
    <t>BENAMENIL</t>
  </si>
  <si>
    <t>BLAMONT</t>
  </si>
  <si>
    <t>BLEMEREY</t>
  </si>
  <si>
    <t>BURIVILLE</t>
  </si>
  <si>
    <t>CHAZELLES SUR ALBE</t>
  </si>
  <si>
    <t>DOMEVRE SUR VEZOUZE</t>
  </si>
  <si>
    <t>DOMJEVIN</t>
  </si>
  <si>
    <t>FREMENIL</t>
  </si>
  <si>
    <t>FREMONVILLE</t>
  </si>
  <si>
    <t>GOGNEY</t>
  </si>
  <si>
    <t>GONDREXON</t>
  </si>
  <si>
    <t>HALLOVILLE</t>
  </si>
  <si>
    <t>HARBOUEY</t>
  </si>
  <si>
    <t>HERBEVILLER</t>
  </si>
  <si>
    <t>IGNEY</t>
  </si>
  <si>
    <t>LEINTREY</t>
  </si>
  <si>
    <t>MONTREUX</t>
  </si>
  <si>
    <t>NONHIGNY</t>
  </si>
  <si>
    <t>OGEVILLER</t>
  </si>
  <si>
    <t>RECLONVILLE</t>
  </si>
  <si>
    <t>REILLON</t>
  </si>
  <si>
    <t>REPAIX</t>
  </si>
  <si>
    <t>ST MARTIN</t>
  </si>
  <si>
    <t>VEHO</t>
  </si>
  <si>
    <t>VERDENAL</t>
  </si>
  <si>
    <t>54460</t>
  </si>
  <si>
    <t>AINGERAY</t>
  </si>
  <si>
    <t>LIVERDUN</t>
  </si>
  <si>
    <t>54470</t>
  </si>
  <si>
    <t>ANSAUVILLE</t>
  </si>
  <si>
    <t>BEAUMONT</t>
  </si>
  <si>
    <t>BERNECOURT</t>
  </si>
  <si>
    <t>BOUILLONVILLE</t>
  </si>
  <si>
    <t>CHAREY</t>
  </si>
  <si>
    <t>DAMPVITOUX</t>
  </si>
  <si>
    <t>DOMMARTIN LA CHAUSSEE</t>
  </si>
  <si>
    <t>ESSEY ET MAIZERAIS</t>
  </si>
  <si>
    <t>EUVEZIN</t>
  </si>
  <si>
    <t>FEY EN HAYE</t>
  </si>
  <si>
    <t>FLIREY</t>
  </si>
  <si>
    <t>GROSROUVRES</t>
  </si>
  <si>
    <t>HAGEVILLE</t>
  </si>
  <si>
    <t>HAMONVILLE</t>
  </si>
  <si>
    <t>JAULNY</t>
  </si>
  <si>
    <t>LIMEY REMENAUVILLE</t>
  </si>
  <si>
    <t>LIRONVILLE</t>
  </si>
  <si>
    <t>MAMEY</t>
  </si>
  <si>
    <t>MANDRES AUX QUATRE TOURS</t>
  </si>
  <si>
    <t>PANNES</t>
  </si>
  <si>
    <t>REMBERCOURT SUR MAD</t>
  </si>
  <si>
    <t>SEICHEPREY</t>
  </si>
  <si>
    <t>ST BAUSSANT</t>
  </si>
  <si>
    <t>ST JULIEN LES GORZE</t>
  </si>
  <si>
    <t>THIAUCOURT</t>
  </si>
  <si>
    <t>VIEVILLE EN HAYE</t>
  </si>
  <si>
    <t>XAMMES</t>
  </si>
  <si>
    <t>54480</t>
  </si>
  <si>
    <t>BERTRAMBOIS</t>
  </si>
  <si>
    <t>CIREY SUR VEZOUZE</t>
  </si>
  <si>
    <t>PARUX</t>
  </si>
  <si>
    <t>PETITMONT</t>
  </si>
  <si>
    <t>ST SAUVEUR</t>
  </si>
  <si>
    <t>TANCONVILLE</t>
  </si>
  <si>
    <t>VAL ET CHATILLON</t>
  </si>
  <si>
    <t>54490</t>
  </si>
  <si>
    <t>AVILLERS</t>
  </si>
  <si>
    <t>BERTRAMEIX</t>
  </si>
  <si>
    <t>DOMPRIX</t>
  </si>
  <si>
    <t>JOUDREVILLE</t>
  </si>
  <si>
    <t>MURVILLE</t>
  </si>
  <si>
    <t>PIENNES</t>
  </si>
  <si>
    <t>PREUTIN HIGNY</t>
  </si>
  <si>
    <t>XIVRY CIRCOURT</t>
  </si>
  <si>
    <t>54500</t>
  </si>
  <si>
    <t>VANDOEUVRE LES NANCY</t>
  </si>
  <si>
    <t>54510</t>
  </si>
  <si>
    <t>ART SUR MEURTHE</t>
  </si>
  <si>
    <t>BOSSERVILLE</t>
  </si>
  <si>
    <t>TOMBLAINE</t>
  </si>
  <si>
    <t>54520</t>
  </si>
  <si>
    <t>LAXOU</t>
  </si>
  <si>
    <t>LAXOU CHAMPLEBOEUF</t>
  </si>
  <si>
    <t>54530</t>
  </si>
  <si>
    <t>ARNAVILLE</t>
  </si>
  <si>
    <t>PAGNY SUR MOSELLE</t>
  </si>
  <si>
    <t>PRENY</t>
  </si>
  <si>
    <t>54540</t>
  </si>
  <si>
    <t>ANGOMONT</t>
  </si>
  <si>
    <t>BADONVILLER</t>
  </si>
  <si>
    <t>BIONVILLE</t>
  </si>
  <si>
    <t>BREMENIL</t>
  </si>
  <si>
    <t>FENNEVILLER</t>
  </si>
  <si>
    <t>MIGNEVILLE</t>
  </si>
  <si>
    <t>MONTIGNY</t>
  </si>
  <si>
    <t>NEUFMAISONS</t>
  </si>
  <si>
    <t>NEUVILLER LES BADONVILLER</t>
  </si>
  <si>
    <t>PEXONNE</t>
  </si>
  <si>
    <t>PIERRE PERCEE</t>
  </si>
  <si>
    <t>RAON LES LEAU</t>
  </si>
  <si>
    <t>ST MAURICE AUX FORGES</t>
  </si>
  <si>
    <t>STE POLE</t>
  </si>
  <si>
    <t>VACQUEVILLE</t>
  </si>
  <si>
    <t>VENEY</t>
  </si>
  <si>
    <t>54550</t>
  </si>
  <si>
    <t>BAINVILLE SUR MADON</t>
  </si>
  <si>
    <t>PONT ST VINCENT</t>
  </si>
  <si>
    <t>SEXEY AUX FORGES</t>
  </si>
  <si>
    <t>54560</t>
  </si>
  <si>
    <t>ANDERNY</t>
  </si>
  <si>
    <t>AUDUN LE ROMAN</t>
  </si>
  <si>
    <t>BEUVILLERS</t>
  </si>
  <si>
    <t>BOUDREZY</t>
  </si>
  <si>
    <t>FILLIERES</t>
  </si>
  <si>
    <t>MALAVILLERS</t>
  </si>
  <si>
    <t>MERCY LE HAUT</t>
  </si>
  <si>
    <t>SANCY</t>
  </si>
  <si>
    <t>SERROUVILLE</t>
  </si>
  <si>
    <t>54570</t>
  </si>
  <si>
    <t>FOUG</t>
  </si>
  <si>
    <t>LANEUVEVILLE DERRIERE FOUG</t>
  </si>
  <si>
    <t>LAY ST REMY</t>
  </si>
  <si>
    <t>TRONDES</t>
  </si>
  <si>
    <t>54580</t>
  </si>
  <si>
    <t>AUBOUE</t>
  </si>
  <si>
    <t>HABONVILLE</t>
  </si>
  <si>
    <t>MOINEVILLE</t>
  </si>
  <si>
    <t>ST AIL</t>
  </si>
  <si>
    <t>54590</t>
  </si>
  <si>
    <t>HUSSIGNY GODBRANGE</t>
  </si>
  <si>
    <t>54600</t>
  </si>
  <si>
    <t>VILLERS LES NANCY</t>
  </si>
  <si>
    <t>54610</t>
  </si>
  <si>
    <t>BELLEAU</t>
  </si>
  <si>
    <t>BRATTE</t>
  </si>
  <si>
    <t>CHENICOURT</t>
  </si>
  <si>
    <t>CLEMERY</t>
  </si>
  <si>
    <t>EPLY</t>
  </si>
  <si>
    <t>LETRICOURT</t>
  </si>
  <si>
    <t>LIXIERES</t>
  </si>
  <si>
    <t>MAILLY SUR SEILLE</t>
  </si>
  <si>
    <t>MANONCOURT SUR SEILLE</t>
  </si>
  <si>
    <t>MOREY</t>
  </si>
  <si>
    <t>NOMENY</t>
  </si>
  <si>
    <t>PHLIN</t>
  </si>
  <si>
    <t>RAUCOURT</t>
  </si>
  <si>
    <t>ROUVES</t>
  </si>
  <si>
    <t>SERRIERES</t>
  </si>
  <si>
    <t>SIVRY</t>
  </si>
  <si>
    <t>THEZEY ST MARTIN</t>
  </si>
  <si>
    <t>ABAUCOURT SUR SEILLE</t>
  </si>
  <si>
    <t>54620</t>
  </si>
  <si>
    <t>BASLIEUX</t>
  </si>
  <si>
    <t>BAZAILLES</t>
  </si>
  <si>
    <t>BEUVEILLE</t>
  </si>
  <si>
    <t>BOISMONT</t>
  </si>
  <si>
    <t>DONCOURT LES LONGUYON</t>
  </si>
  <si>
    <t>HAN DEVANT PIERREPONT</t>
  </si>
  <si>
    <t>JOPPECOURT</t>
  </si>
  <si>
    <t>PIERREPONT</t>
  </si>
  <si>
    <t>ST SUPPLET</t>
  </si>
  <si>
    <t>VILLE AU MONTOIS</t>
  </si>
  <si>
    <t>54630</t>
  </si>
  <si>
    <t>FLAVIGNY SUR MOSELLE</t>
  </si>
  <si>
    <t>RICHARDMENIL</t>
  </si>
  <si>
    <t>54640</t>
  </si>
  <si>
    <t>BETTAINVILLERS</t>
  </si>
  <si>
    <t>TUCQUEGNIEUX</t>
  </si>
  <si>
    <t>54650</t>
  </si>
  <si>
    <t>SAULNES</t>
  </si>
  <si>
    <t>54660</t>
  </si>
  <si>
    <t>MOUTIERS</t>
  </si>
  <si>
    <t>54670</t>
  </si>
  <si>
    <t>CUSTINES</t>
  </si>
  <si>
    <t>MALLELOY</t>
  </si>
  <si>
    <t>54680</t>
  </si>
  <si>
    <t>CRUSNES</t>
  </si>
  <si>
    <t>ERROUVILLE</t>
  </si>
  <si>
    <t>54690</t>
  </si>
  <si>
    <t>EULMONT</t>
  </si>
  <si>
    <t>LAY ST CHRISTOPHE</t>
  </si>
  <si>
    <t>54700</t>
  </si>
  <si>
    <t>ATTON</t>
  </si>
  <si>
    <t>BLENOD LES PONT A MOUSSON</t>
  </si>
  <si>
    <t>BOUXIERES SOUS FROIDMONT</t>
  </si>
  <si>
    <t>CHAMPEY SUR MOSELLE</t>
  </si>
  <si>
    <t>JEZAINVILLE</t>
  </si>
  <si>
    <t>LESMENILS</t>
  </si>
  <si>
    <t>LOISY</t>
  </si>
  <si>
    <t>MAIDIERES</t>
  </si>
  <si>
    <t>MONTAUVILLE</t>
  </si>
  <si>
    <t>MORVILLE SUR SEILLE</t>
  </si>
  <si>
    <t>MOUSSON</t>
  </si>
  <si>
    <t>NORROY LES PONT A MOUSSON</t>
  </si>
  <si>
    <t>PONT A MOUSSON</t>
  </si>
  <si>
    <t>PORT SUR SEILLE</t>
  </si>
  <si>
    <t>STE GENEVIEVE</t>
  </si>
  <si>
    <t>VILCEY SUR TREY</t>
  </si>
  <si>
    <t>VILLERS SOUS PRENY</t>
  </si>
  <si>
    <t>VITTONVILLE</t>
  </si>
  <si>
    <t>54710</t>
  </si>
  <si>
    <t>FLEVILLE DEVANT NANCY</t>
  </si>
  <si>
    <t>LUDRES</t>
  </si>
  <si>
    <t>54720</t>
  </si>
  <si>
    <t>CHENIERES</t>
  </si>
  <si>
    <t>CUTRY</t>
  </si>
  <si>
    <t>LAIX</t>
  </si>
  <si>
    <t>LEXY</t>
  </si>
  <si>
    <t>54730</t>
  </si>
  <si>
    <t>GORCY</t>
  </si>
  <si>
    <t>ST PANCRE</t>
  </si>
  <si>
    <t>VILLE HOUDLEMONT</t>
  </si>
  <si>
    <t>54740</t>
  </si>
  <si>
    <t>AFFRACOURT</t>
  </si>
  <si>
    <t>BENNEY</t>
  </si>
  <si>
    <t>BRALLEVILLE</t>
  </si>
  <si>
    <t>CRANTENOY</t>
  </si>
  <si>
    <t>GERBECOURT ET HAPLEMONT</t>
  </si>
  <si>
    <t>GERMONVILLE</t>
  </si>
  <si>
    <t>HAROUE</t>
  </si>
  <si>
    <t>JEVONCOURT</t>
  </si>
  <si>
    <t>LANEUVEVILLE DEVANT BAYON</t>
  </si>
  <si>
    <t>LEBEUVILLE</t>
  </si>
  <si>
    <t>LEMAINVILLE</t>
  </si>
  <si>
    <t>LEMENIL MITRY</t>
  </si>
  <si>
    <t>LES MESNILS SUR MADON</t>
  </si>
  <si>
    <t>ORMES ET VILLE</t>
  </si>
  <si>
    <t>ST REMIMONT</t>
  </si>
  <si>
    <t>VAUDEVILLE</t>
  </si>
  <si>
    <t>VAUDIGNY</t>
  </si>
  <si>
    <t>XIROCOURT</t>
  </si>
  <si>
    <t>54750</t>
  </si>
  <si>
    <t>TRIEUX</t>
  </si>
  <si>
    <t>54760</t>
  </si>
  <si>
    <t>ARMAUCOURT</t>
  </si>
  <si>
    <t>ARRAYE ET HAN</t>
  </si>
  <si>
    <t>BEY SUR SEILLE</t>
  </si>
  <si>
    <t>FAULX</t>
  </si>
  <si>
    <t>LANFROICOURT</t>
  </si>
  <si>
    <t>LEYR</t>
  </si>
  <si>
    <t>MOIVRONS</t>
  </si>
  <si>
    <t>MONTENOY</t>
  </si>
  <si>
    <t>VILLERS LES MOIVRONS</t>
  </si>
  <si>
    <t>54770</t>
  </si>
  <si>
    <t>AGINCOURT</t>
  </si>
  <si>
    <t>BOUXIERES AUX CHENES</t>
  </si>
  <si>
    <t>DOMMARTIN SOUS AMANCE</t>
  </si>
  <si>
    <t>LAITRE SOUS AMANCE</t>
  </si>
  <si>
    <t>MOULINS</t>
  </si>
  <si>
    <t>54780</t>
  </si>
  <si>
    <t>GIRAUMONT</t>
  </si>
  <si>
    <t>54790</t>
  </si>
  <si>
    <t>MANCIEULLES</t>
  </si>
  <si>
    <t>54800</t>
  </si>
  <si>
    <t>AFFLEVILLE</t>
  </si>
  <si>
    <t>ALLAMONT</t>
  </si>
  <si>
    <t>BECHAMPS</t>
  </si>
  <si>
    <t>BONCOURT</t>
  </si>
  <si>
    <t>BRAINVILLE</t>
  </si>
  <si>
    <t>BRUVILLE</t>
  </si>
  <si>
    <t>CONFLANS EN JARNISY</t>
  </si>
  <si>
    <t>DONCOURT LES CONFLANS</t>
  </si>
  <si>
    <t>DROITAUMONT</t>
  </si>
  <si>
    <t>FRIAUVILLE</t>
  </si>
  <si>
    <t>GONDRECOURT AIX</t>
  </si>
  <si>
    <t>HANNONVILLE SUZEMONT</t>
  </si>
  <si>
    <t>HATRIZE</t>
  </si>
  <si>
    <t>JARNY</t>
  </si>
  <si>
    <t>JEANDELIZE</t>
  </si>
  <si>
    <t>JOUAVILLE</t>
  </si>
  <si>
    <t>LABRY</t>
  </si>
  <si>
    <t>MARS LA TOUR</t>
  </si>
  <si>
    <t>MOUAVILLE</t>
  </si>
  <si>
    <t>OLLEY</t>
  </si>
  <si>
    <t>PUXE</t>
  </si>
  <si>
    <t>PUXIEUX</t>
  </si>
  <si>
    <t>SPONVILLE</t>
  </si>
  <si>
    <t>THUMEREVILLE</t>
  </si>
  <si>
    <t>TRONVILLE</t>
  </si>
  <si>
    <t>VILLE SUR YRON</t>
  </si>
  <si>
    <t>XONVILLE</t>
  </si>
  <si>
    <t>ABBEVILLE LES CONFLANS</t>
  </si>
  <si>
    <t>54810</t>
  </si>
  <si>
    <t>LONGLAVILLE</t>
  </si>
  <si>
    <t>54820</t>
  </si>
  <si>
    <t>MARBACHE</t>
  </si>
  <si>
    <t>54830</t>
  </si>
  <si>
    <t>ESSEY LA COTE</t>
  </si>
  <si>
    <t>FRANCONVILLE</t>
  </si>
  <si>
    <t>GERBEVILLER</t>
  </si>
  <si>
    <t>GIRIVILLER</t>
  </si>
  <si>
    <t>HAUDONVILLE</t>
  </si>
  <si>
    <t>MATTEXEY</t>
  </si>
  <si>
    <t>MORIVILLER</t>
  </si>
  <si>
    <t>REMENOVILLE</t>
  </si>
  <si>
    <t>SERANVILLE</t>
  </si>
  <si>
    <t>VALLOIS</t>
  </si>
  <si>
    <t>VENNEZEY</t>
  </si>
  <si>
    <t>54840</t>
  </si>
  <si>
    <t>FONTENOY SUR MOSELLE</t>
  </si>
  <si>
    <t>GONDREVILLE</t>
  </si>
  <si>
    <t>SEXEY LES BOIS</t>
  </si>
  <si>
    <t>VELAINE EN HAYE</t>
  </si>
  <si>
    <t>VILLEY LE SEC</t>
  </si>
  <si>
    <t>54850</t>
  </si>
  <si>
    <t>MEREVILLE</t>
  </si>
  <si>
    <t>MESSEIN</t>
  </si>
  <si>
    <t>54860</t>
  </si>
  <si>
    <t>HAUCOURT MOULAINE</t>
  </si>
  <si>
    <t>ST CHARLES</t>
  </si>
  <si>
    <t>54870</t>
  </si>
  <si>
    <t>CONS LA GRANDVILLE</t>
  </si>
  <si>
    <t>FERMONT</t>
  </si>
  <si>
    <t>MONTIGNY SUR CHIERS</t>
  </si>
  <si>
    <t>UGNY</t>
  </si>
  <si>
    <t>VILLERS LA CHEVRE</t>
  </si>
  <si>
    <t>54880</t>
  </si>
  <si>
    <t>54890</t>
  </si>
  <si>
    <t>BAYONVILLE SUR MAD</t>
  </si>
  <si>
    <t>CHAMBLEY BUSSIERES</t>
  </si>
  <si>
    <t>ONVILLE</t>
  </si>
  <si>
    <t>VANDELAINVILLE</t>
  </si>
  <si>
    <t>VILLECEY SUR MAD</t>
  </si>
  <si>
    <t>WAVILLE</t>
  </si>
  <si>
    <t>54910</t>
  </si>
  <si>
    <t>54920</t>
  </si>
  <si>
    <t>MORFONTAINE</t>
  </si>
  <si>
    <t>VILLERS LA MONTAGNE</t>
  </si>
  <si>
    <t>54930</t>
  </si>
  <si>
    <t>BOUZANVILLE</t>
  </si>
  <si>
    <t>COURCELLES</t>
  </si>
  <si>
    <t>DIARVILLE</t>
  </si>
  <si>
    <t>FORCELLES SOUS GUGNEY</t>
  </si>
  <si>
    <t>FRAISNES EN SAINTOIS</t>
  </si>
  <si>
    <t>GUGNEY</t>
  </si>
  <si>
    <t>HOUSSEVILLE</t>
  </si>
  <si>
    <t>ST FIRMIN</t>
  </si>
  <si>
    <t>THEY SOUS VAUDEMONT</t>
  </si>
  <si>
    <t>54940</t>
  </si>
  <si>
    <t>BELLEVILLE</t>
  </si>
  <si>
    <t>54950</t>
  </si>
  <si>
    <t>LARONXE</t>
  </si>
  <si>
    <t>ST CLEMENT</t>
  </si>
  <si>
    <t>54960</t>
  </si>
  <si>
    <t>MERCY LE BAS</t>
  </si>
  <si>
    <t>54970</t>
  </si>
  <si>
    <t>LANDRES</t>
  </si>
  <si>
    <t>54980</t>
  </si>
  <si>
    <t>BATILLY</t>
  </si>
  <si>
    <t>54990</t>
  </si>
  <si>
    <t>XEUILLEY</t>
  </si>
  <si>
    <t>55000</t>
  </si>
  <si>
    <t>BAR LE DUC</t>
  </si>
  <si>
    <t>BEHONNE</t>
  </si>
  <si>
    <t>BEUREY SUR SAULX</t>
  </si>
  <si>
    <t>BRILLON EN BARROIS</t>
  </si>
  <si>
    <t>BUSSY LA COTE</t>
  </si>
  <si>
    <t>CHARDOGNE</t>
  </si>
  <si>
    <t>COMBLES EN BARROIS</t>
  </si>
  <si>
    <t>CULEY</t>
  </si>
  <si>
    <t>ERIZE ST DIZIER</t>
  </si>
  <si>
    <t>FAINS VEEL</t>
  </si>
  <si>
    <t>GENICOURT SOUS CONDE</t>
  </si>
  <si>
    <t>GERY</t>
  </si>
  <si>
    <t>GUERPONT</t>
  </si>
  <si>
    <t>HAIRONVILLE</t>
  </si>
  <si>
    <t>HARGEVILLE SUR CHEE</t>
  </si>
  <si>
    <t>LES HAUTS DE CHEE</t>
  </si>
  <si>
    <t>LES MARATS</t>
  </si>
  <si>
    <t>LISLE EN RIGAULT</t>
  </si>
  <si>
    <t>LOISEY CULEY</t>
  </si>
  <si>
    <t>LONGEVILLE EN BARROIS</t>
  </si>
  <si>
    <t>LOUPPY SUR CHEE</t>
  </si>
  <si>
    <t>MONTPLONNE</t>
  </si>
  <si>
    <t>NAIVES ROSIERES</t>
  </si>
  <si>
    <t>RESSON</t>
  </si>
  <si>
    <t>ROBERT ESPAGNE</t>
  </si>
  <si>
    <t>ROSIERES DEVANT BAR</t>
  </si>
  <si>
    <t>RUMONT</t>
  </si>
  <si>
    <t>SALMAGNE</t>
  </si>
  <si>
    <t>SAUDRUPT</t>
  </si>
  <si>
    <t>SAVONNIERES DEVANT BAR</t>
  </si>
  <si>
    <t>SEIGNEULLES</t>
  </si>
  <si>
    <t>SILMONT</t>
  </si>
  <si>
    <t>TANNOIS</t>
  </si>
  <si>
    <t>TREMONT SUR SAULX</t>
  </si>
  <si>
    <t>VAL D'ORNAIN</t>
  </si>
  <si>
    <t>VARNEY</t>
  </si>
  <si>
    <t>VAVINCOURT</t>
  </si>
  <si>
    <t>VEEL</t>
  </si>
  <si>
    <t>VILLE SUR SAULX</t>
  </si>
  <si>
    <t>55100</t>
  </si>
  <si>
    <t>BELLERAY</t>
  </si>
  <si>
    <t>BELLEVILLE SUR MEUSE</t>
  </si>
  <si>
    <t>BELRUPT EN VERDUNOIS</t>
  </si>
  <si>
    <t>BETHELAINVILLE</t>
  </si>
  <si>
    <t>BRABANT SUR MEUSE</t>
  </si>
  <si>
    <t>BRAS SUR MEUSE</t>
  </si>
  <si>
    <t>CHAMPNEUVILLE</t>
  </si>
  <si>
    <t>CHARNY SUR MEUSE</t>
  </si>
  <si>
    <t>CHATTANCOURT</t>
  </si>
  <si>
    <t>CUMIERES LE MORT HOMME</t>
  </si>
  <si>
    <t>DOUAUMONT</t>
  </si>
  <si>
    <t>DUGNY SUR MEUSE</t>
  </si>
  <si>
    <t>ESNES EN ARGONNE</t>
  </si>
  <si>
    <t>FLEURY DEVANT DOUAUMONT</t>
  </si>
  <si>
    <t>FROMEREVILLE LES VALLONS</t>
  </si>
  <si>
    <t>HAUDAINVILLE</t>
  </si>
  <si>
    <t>LANDRECOURT LEMPIRE</t>
  </si>
  <si>
    <t>LEMPIRE AUX BOIS</t>
  </si>
  <si>
    <t>MARRE</t>
  </si>
  <si>
    <t>MONTZEVILLE</t>
  </si>
  <si>
    <t>SAMOGNEUX</t>
  </si>
  <si>
    <t>SIVRY LA PERCHE</t>
  </si>
  <si>
    <t>THIERVILLE SUR MEUSE</t>
  </si>
  <si>
    <t>VACHERAUVILLE</t>
  </si>
  <si>
    <t>VERDUN</t>
  </si>
  <si>
    <t>55110</t>
  </si>
  <si>
    <t>AINCREVILLE</t>
  </si>
  <si>
    <t>BANTHEVILLE</t>
  </si>
  <si>
    <t>BRIEULLES SUR MEUSE</t>
  </si>
  <si>
    <t>CLERY GRAND</t>
  </si>
  <si>
    <t>CLERY PETIT</t>
  </si>
  <si>
    <t>CONSENVOYE</t>
  </si>
  <si>
    <t>CUNEL</t>
  </si>
  <si>
    <t>DANNEVOUX</t>
  </si>
  <si>
    <t>DOULCON</t>
  </si>
  <si>
    <t>DUN SUR MEUSE</t>
  </si>
  <si>
    <t>FONTAINES ST CLAIR</t>
  </si>
  <si>
    <t>FORGES SUR MEUSE</t>
  </si>
  <si>
    <t>GERCOURT ET DRILLANCOURT</t>
  </si>
  <si>
    <t>GESNES EN ARGONNE</t>
  </si>
  <si>
    <t>HARAUMONT</t>
  </si>
  <si>
    <t>LINY DEVANT DUN</t>
  </si>
  <si>
    <t>LION DEVANT DUN</t>
  </si>
  <si>
    <t>MILLY SUR BRADON</t>
  </si>
  <si>
    <t>MONT DEVANT SASSEY</t>
  </si>
  <si>
    <t>MONTIGNY DEVANT SASSEY</t>
  </si>
  <si>
    <t>MURVAUX</t>
  </si>
  <si>
    <t>REGNEVILLE SUR MEUSE</t>
  </si>
  <si>
    <t>ROMAGNE SOUS MONTFAUCON</t>
  </si>
  <si>
    <t>SASSEY SUR MEUSE</t>
  </si>
  <si>
    <t>SAULMORY ET VILLEFRANCHE</t>
  </si>
  <si>
    <t>SIVRY SUR MEUSE</t>
  </si>
  <si>
    <t>VILLERS DEVANT DUN</t>
  </si>
  <si>
    <t>VILOSNES HARAUMONT</t>
  </si>
  <si>
    <t>55120</t>
  </si>
  <si>
    <t>AUBREVILLE</t>
  </si>
  <si>
    <t>AUTRECOURT SUR AIRE</t>
  </si>
  <si>
    <t>AUZEVILLE EN ARGONNE</t>
  </si>
  <si>
    <t>BLERCOURT</t>
  </si>
  <si>
    <t>BRABANT EN ARGONNE</t>
  </si>
  <si>
    <t>BROCOURT EN ARGONNE</t>
  </si>
  <si>
    <t>CLERMONT EN ARGONNE</t>
  </si>
  <si>
    <t>DOMBASLE EN ARGONNE</t>
  </si>
  <si>
    <t>FROIDOS</t>
  </si>
  <si>
    <t>FUTEAU</t>
  </si>
  <si>
    <t>JOUY EN ARGONNE</t>
  </si>
  <si>
    <t>JUBECOURT</t>
  </si>
  <si>
    <t>JULVECOURT</t>
  </si>
  <si>
    <t>LACHALADE</t>
  </si>
  <si>
    <t>LAVOYE</t>
  </si>
  <si>
    <t>LE CLAON</t>
  </si>
  <si>
    <t>LE NEUFOUR</t>
  </si>
  <si>
    <t>LES ISLETTES</t>
  </si>
  <si>
    <t>NEUVILLY EN ARGONNE</t>
  </si>
  <si>
    <t>NIXEVILLE BLERCOURT</t>
  </si>
  <si>
    <t>PAROIS</t>
  </si>
  <si>
    <t>RARECOURT</t>
  </si>
  <si>
    <t>RECICOURT</t>
  </si>
  <si>
    <t>VILLE SUR COUSANCES</t>
  </si>
  <si>
    <t>55130</t>
  </si>
  <si>
    <t>AMANTY</t>
  </si>
  <si>
    <t>BADONVILLIERS GERAUVILLIERS</t>
  </si>
  <si>
    <t>BAUDIGNECOURT</t>
  </si>
  <si>
    <t>BONNET</t>
  </si>
  <si>
    <t>CHASSEY BEAUPRE</t>
  </si>
  <si>
    <t>DAINVILLE BERTHELEVILLE</t>
  </si>
  <si>
    <t>DELOUZE ROSIERES</t>
  </si>
  <si>
    <t>DEMANGE AUX EAUX</t>
  </si>
  <si>
    <t>GERAUVILLIERS</t>
  </si>
  <si>
    <t>GONDRECOURT LE CHATEAU</t>
  </si>
  <si>
    <t>HORVILLE EN ORNOIS</t>
  </si>
  <si>
    <t>HOUDELAINCOURT</t>
  </si>
  <si>
    <t>LES ROISES</t>
  </si>
  <si>
    <t>LUMEVILLE EN ORNOIS</t>
  </si>
  <si>
    <t>ROSIERES EN BLOIS</t>
  </si>
  <si>
    <t>ST JOIRE</t>
  </si>
  <si>
    <t>TOURAILLES SOUS BOIS</t>
  </si>
  <si>
    <t>TREVERAY</t>
  </si>
  <si>
    <t>VAUDEVILLE LE HAUT</t>
  </si>
  <si>
    <t>VOUTHON BAS</t>
  </si>
  <si>
    <t>VOUTHON HAUT</t>
  </si>
  <si>
    <t>ABAINVILLE</t>
  </si>
  <si>
    <t>55140</t>
  </si>
  <si>
    <t>BRIXEY AUX CHANOINES</t>
  </si>
  <si>
    <t>BUREY EN VAUX</t>
  </si>
  <si>
    <t>BUREY LA COTE</t>
  </si>
  <si>
    <t>CHALAINES</t>
  </si>
  <si>
    <t>CHAMPOUGNY</t>
  </si>
  <si>
    <t>EPIEZ SUR MEUSE</t>
  </si>
  <si>
    <t>GOUSSAINCOURT</t>
  </si>
  <si>
    <t>MAXEY SUR VAISE</t>
  </si>
  <si>
    <t>MONTBRAS</t>
  </si>
  <si>
    <t>MONTIGNY LES VAUCOULEURS</t>
  </si>
  <si>
    <t>NEUVILLE LES VAUCOULEURS</t>
  </si>
  <si>
    <t>PAGNY LA BLANCHE COTE</t>
  </si>
  <si>
    <t>RIGNY LA SALLE</t>
  </si>
  <si>
    <t>RIGNY ST MARTIN</t>
  </si>
  <si>
    <t>SAUVIGNY</t>
  </si>
  <si>
    <t>SEPVIGNY</t>
  </si>
  <si>
    <t>ST GERMAIN SUR MEUSE</t>
  </si>
  <si>
    <t>TAILLANCOURT</t>
  </si>
  <si>
    <t>UGNY SUR MEUSE</t>
  </si>
  <si>
    <t>VAUCOULEURS</t>
  </si>
  <si>
    <t>55150</t>
  </si>
  <si>
    <t>AZANNES ET SOUMAZANNES</t>
  </si>
  <si>
    <t>BRANDEVILLE</t>
  </si>
  <si>
    <t>BREHEVILLE</t>
  </si>
  <si>
    <t>CHAUMONT DEVANT DAMVILLERS</t>
  </si>
  <si>
    <t>CREPION</t>
  </si>
  <si>
    <t>DAMVILLERS</t>
  </si>
  <si>
    <t>DELUT</t>
  </si>
  <si>
    <t>DOMBRAS</t>
  </si>
  <si>
    <t>ECUREY EN VERDUNOIS</t>
  </si>
  <si>
    <t>ETRAYE</t>
  </si>
  <si>
    <t>FLABAS</t>
  </si>
  <si>
    <t>GREMILLY</t>
  </si>
  <si>
    <t>LISSEY</t>
  </si>
  <si>
    <t>MANGIENNES</t>
  </si>
  <si>
    <t>MERLES SUR LOISON</t>
  </si>
  <si>
    <t>MOIREY FLABAS CREPION</t>
  </si>
  <si>
    <t>ORNES</t>
  </si>
  <si>
    <t>PEUVILLERS</t>
  </si>
  <si>
    <t>REVILLE AUX BOIS</t>
  </si>
  <si>
    <t>ROMAGNE SOUS LES COTES</t>
  </si>
  <si>
    <t>RUPT SUR OTHAIN</t>
  </si>
  <si>
    <t>ST LAURENT SUR OTHAIN</t>
  </si>
  <si>
    <t>VILLE DEVANT CHAUMONT</t>
  </si>
  <si>
    <t>VILLERS LES MANGIENNES</t>
  </si>
  <si>
    <t>VITTARVILLE</t>
  </si>
  <si>
    <t>WAVRILLE</t>
  </si>
  <si>
    <t>55160</t>
  </si>
  <si>
    <t>BONZEE</t>
  </si>
  <si>
    <t>BUTGNEVILLE</t>
  </si>
  <si>
    <t>CHAMPLON</t>
  </si>
  <si>
    <t>COMBRES SOUS LES COTES</t>
  </si>
  <si>
    <t>DOMMARTIN LA MONTAGNE</t>
  </si>
  <si>
    <t>DONCOURT AUX TEMPLIERS</t>
  </si>
  <si>
    <t>FRESNES EN WOEVRE</t>
  </si>
  <si>
    <t>HARVILLE</t>
  </si>
  <si>
    <t>HAUDIOMONT</t>
  </si>
  <si>
    <t>HENNEMONT</t>
  </si>
  <si>
    <t>JONVILLE EN WOEVRE</t>
  </si>
  <si>
    <t>LABEUVILLE</t>
  </si>
  <si>
    <t>LATOUR EN WOEVRE</t>
  </si>
  <si>
    <t>LES EPARGES</t>
  </si>
  <si>
    <t>MAIZERAY</t>
  </si>
  <si>
    <t>MANHEULLES</t>
  </si>
  <si>
    <t>MARCHEVILLE EN WOEVRE</t>
  </si>
  <si>
    <t>MESNIL SOUS LES COTES</t>
  </si>
  <si>
    <t>MONT VILLERS</t>
  </si>
  <si>
    <t>MOULOTTE</t>
  </si>
  <si>
    <t>PAREID</t>
  </si>
  <si>
    <t>PINTHEVILLE</t>
  </si>
  <si>
    <t>RIAVILLE</t>
  </si>
  <si>
    <t>RONVAUX</t>
  </si>
  <si>
    <t>SAULX LES CHAMPLON</t>
  </si>
  <si>
    <t>ST HILAIRE EN WOEVRE</t>
  </si>
  <si>
    <t>ST REMY LA CALONNE</t>
  </si>
  <si>
    <t>TRESAUVAUX</t>
  </si>
  <si>
    <t>VILLE EN WOEVRE</t>
  </si>
  <si>
    <t>VILLERS SOUS PAREID</t>
  </si>
  <si>
    <t>WADONVILLE EN WOEVRE</t>
  </si>
  <si>
    <t>WATRONVILLE</t>
  </si>
  <si>
    <t>55170</t>
  </si>
  <si>
    <t>ANCERVILLE</t>
  </si>
  <si>
    <t>AULNOIS EN PERTHOIS</t>
  </si>
  <si>
    <t>BAUDONVILLIERS</t>
  </si>
  <si>
    <t>BAZINCOURT SUR SAULX</t>
  </si>
  <si>
    <t>BRAUVILLIERS</t>
  </si>
  <si>
    <t>COUSANCES LES FORGES</t>
  </si>
  <si>
    <t>JUVIGNY EN PERTHOIS</t>
  </si>
  <si>
    <t>LAVINCOURT</t>
  </si>
  <si>
    <t>RUPT AUX NONAINS</t>
  </si>
  <si>
    <t>SAVONNIERES EN PERTHOIS</t>
  </si>
  <si>
    <t>SOMMELONNE</t>
  </si>
  <si>
    <t>55190</t>
  </si>
  <si>
    <t>BOVEE SUR BARBOURE</t>
  </si>
  <si>
    <t>BROUSSEY EN BLOIS</t>
  </si>
  <si>
    <t>LANEUVILLE AU RUPT</t>
  </si>
  <si>
    <t>MARSON SUR BARBOURE</t>
  </si>
  <si>
    <t>MAUVAGES</t>
  </si>
  <si>
    <t>MELIGNY LE GRAND</t>
  </si>
  <si>
    <t>MELIGNY LE PETIT</t>
  </si>
  <si>
    <t>MENIL LA HORGNE</t>
  </si>
  <si>
    <t>NAIVES EN BLOIS</t>
  </si>
  <si>
    <t>OURCHES SUR MEUSE</t>
  </si>
  <si>
    <t>PAGNY SUR MEUSE</t>
  </si>
  <si>
    <t>REFFROY</t>
  </si>
  <si>
    <t>SAUVOY</t>
  </si>
  <si>
    <t>SORCY ST MARTIN</t>
  </si>
  <si>
    <t>TROUSSEY</t>
  </si>
  <si>
    <t>VACON</t>
  </si>
  <si>
    <t>VILLEROY SUR MEHOLLE</t>
  </si>
  <si>
    <t>VOID VACON</t>
  </si>
  <si>
    <t>55200</t>
  </si>
  <si>
    <t>AULNOIS SOUS VERTUZEY</t>
  </si>
  <si>
    <t>BONCOURT SUR MEUSE</t>
  </si>
  <si>
    <t>BROUSSEY RAULECOURT</t>
  </si>
  <si>
    <t>CHONVILLE MALAUMONT</t>
  </si>
  <si>
    <t>COMMERCY</t>
  </si>
  <si>
    <t>CORNIEVILLE</t>
  </si>
  <si>
    <t>EUVILLE</t>
  </si>
  <si>
    <t>FREMEREVILLE SOUS LES COTES</t>
  </si>
  <si>
    <t>GEVILLE</t>
  </si>
  <si>
    <t>GIRAUVOISIN</t>
  </si>
  <si>
    <t>GIRONVILLE SOUS LES COTES</t>
  </si>
  <si>
    <t>LEROUVILLE</t>
  </si>
  <si>
    <t>MALAUMONT</t>
  </si>
  <si>
    <t>PONT SUR MEUSE</t>
  </si>
  <si>
    <t>RAULECOURT</t>
  </si>
  <si>
    <t>ST JULIEN SOUS LES COTES</t>
  </si>
  <si>
    <t>VADONVILLE</t>
  </si>
  <si>
    <t>VERTUZEY</t>
  </si>
  <si>
    <t>VIGNOT</t>
  </si>
  <si>
    <t>VILLE ISSEY</t>
  </si>
  <si>
    <t>55210</t>
  </si>
  <si>
    <t>AVILLERS STE CROIX</t>
  </si>
  <si>
    <t>BENEY EN WOEVRE</t>
  </si>
  <si>
    <t>BILLY SOUS LES COTES</t>
  </si>
  <si>
    <t>CHAILLON</t>
  </si>
  <si>
    <t>CREUE</t>
  </si>
  <si>
    <t>HADONVILLE LES LACHAUSSEE</t>
  </si>
  <si>
    <t>HANNONVILLE SOUS LES COTES</t>
  </si>
  <si>
    <t>HATTONCHATEL</t>
  </si>
  <si>
    <t>HATTONVILLE</t>
  </si>
  <si>
    <t>HAUMONT LES LACHAUSSEE</t>
  </si>
  <si>
    <t>HERBEUVILLE</t>
  </si>
  <si>
    <t>HEUDICOURT SOUS LES COTES</t>
  </si>
  <si>
    <t>LACHAUSSEE</t>
  </si>
  <si>
    <t>LAMARCHE EN WOEVRE</t>
  </si>
  <si>
    <t>NONSARD LAMARCHE</t>
  </si>
  <si>
    <t>ST BENOIT EN WOEVRE</t>
  </si>
  <si>
    <t>ST MAURICE SOUS LES COTES</t>
  </si>
  <si>
    <t>THILLOT</t>
  </si>
  <si>
    <t>VIEVILLE SOUS LES COTES</t>
  </si>
  <si>
    <t>VIGNEULLES LES HATTONCHATEL</t>
  </si>
  <si>
    <t>WOEL</t>
  </si>
  <si>
    <t>55220</t>
  </si>
  <si>
    <t>HEIPPES</t>
  </si>
  <si>
    <t>IPPECOURT</t>
  </si>
  <si>
    <t>ISSONCOURT</t>
  </si>
  <si>
    <t>LEMMES</t>
  </si>
  <si>
    <t>LES SOUHESMES RAMPONT</t>
  </si>
  <si>
    <t>LES TROIS DOMAINES</t>
  </si>
  <si>
    <t>MONDRECOURT</t>
  </si>
  <si>
    <t>OSCHES</t>
  </si>
  <si>
    <t>RAMBLUZIN ET BENOITE VAUX</t>
  </si>
  <si>
    <t>RAMPONT</t>
  </si>
  <si>
    <t>RECOURT LE CREUX</t>
  </si>
  <si>
    <t>RIGNAUCOURT</t>
  </si>
  <si>
    <t>SENONCOURT LES MAUJOUY</t>
  </si>
  <si>
    <t>SOUILLY</t>
  </si>
  <si>
    <t>ST ANDRE EN BARROIS</t>
  </si>
  <si>
    <t>TILLY SUR MEUSE</t>
  </si>
  <si>
    <t>VADELAINCOURT</t>
  </si>
  <si>
    <t>VILLERS SUR MEUSE</t>
  </si>
  <si>
    <t>55230</t>
  </si>
  <si>
    <t>AMEL SUR L'ETANG</t>
  </si>
  <si>
    <t>ARRANCY SUR CRUSNE</t>
  </si>
  <si>
    <t>BILLY SOUS MANGIENNES</t>
  </si>
  <si>
    <t>DUZEY</t>
  </si>
  <si>
    <t>GOURAINCOURT</t>
  </si>
  <si>
    <t>HAUCOURT LA RIGOLE</t>
  </si>
  <si>
    <t>HOUDELAUCOURT SUR OTHAIN</t>
  </si>
  <si>
    <t>LOISON</t>
  </si>
  <si>
    <t>MUZERAY</t>
  </si>
  <si>
    <t>NOUILLONPONT</t>
  </si>
  <si>
    <t>OLLIERES</t>
  </si>
  <si>
    <t>PILLON</t>
  </si>
  <si>
    <t>RECHICOURT</t>
  </si>
  <si>
    <t>ROUVROIS SUR OTHAIN</t>
  </si>
  <si>
    <t>SENON</t>
  </si>
  <si>
    <t>SORBEY</t>
  </si>
  <si>
    <t>SPINCOURT</t>
  </si>
  <si>
    <t>ST PIERREVILLERS</t>
  </si>
  <si>
    <t>VAUDONCOURT</t>
  </si>
  <si>
    <t>55240</t>
  </si>
  <si>
    <t>BOULIGNY</t>
  </si>
  <si>
    <t>DOMMARY BARONCOURT</t>
  </si>
  <si>
    <t>DOMREMY LA CANNE</t>
  </si>
  <si>
    <t>ETON</t>
  </si>
  <si>
    <t>55250</t>
  </si>
  <si>
    <t>AMBLAINCOURT</t>
  </si>
  <si>
    <t>BEAULIEU EN ARGONNE</t>
  </si>
  <si>
    <t>BEAUSITE</t>
  </si>
  <si>
    <t>BRIZEAUX</t>
  </si>
  <si>
    <t>BULAINVILLE</t>
  </si>
  <si>
    <t>DEUXNOUDS DEVANT BEAUZEE</t>
  </si>
  <si>
    <t>EVRES</t>
  </si>
  <si>
    <t>FLEURY SUR AIRE</t>
  </si>
  <si>
    <t>FOUCAUCOURT SUR THABAS</t>
  </si>
  <si>
    <t>LISLE EN BARROIS</t>
  </si>
  <si>
    <t>NUBECOURT</t>
  </si>
  <si>
    <t>PRETZ</t>
  </si>
  <si>
    <t>REMBERCOURT SOMMAISNE</t>
  </si>
  <si>
    <t>SENARD</t>
  </si>
  <si>
    <t>SERAUCOURT</t>
  </si>
  <si>
    <t>SEUIL D'ARGONNE</t>
  </si>
  <si>
    <t>SOMMAISNE</t>
  </si>
  <si>
    <t>TRIAUCOURT EN ARGONNE</t>
  </si>
  <si>
    <t>VAUBECOURT</t>
  </si>
  <si>
    <t>VILLOTTE DEVANT LOUPPY</t>
  </si>
  <si>
    <t>WALY</t>
  </si>
  <si>
    <t>55260</t>
  </si>
  <si>
    <t>BAUDREMONT</t>
  </si>
  <si>
    <t>BELRAIN</t>
  </si>
  <si>
    <t>CHAUMONT SUR AIRE</t>
  </si>
  <si>
    <t>COURCELLES EN BARROIS</t>
  </si>
  <si>
    <t>COURCELLES SUR AIRE</t>
  </si>
  <si>
    <t>COUROUVRE</t>
  </si>
  <si>
    <t>ERIZE LA BRULEE</t>
  </si>
  <si>
    <t>ERIZE LA GRANDE</t>
  </si>
  <si>
    <t>ERIZE LA PETITE</t>
  </si>
  <si>
    <t>FRESNES AU MONT</t>
  </si>
  <si>
    <t>GIMECOURT</t>
  </si>
  <si>
    <t>LAHAYMEIX</t>
  </si>
  <si>
    <t>LAVALLEE</t>
  </si>
  <si>
    <t>LEVONCOURT</t>
  </si>
  <si>
    <t>LIGNIERES SUR AIRE</t>
  </si>
  <si>
    <t>LONGCHAMPS SUR AIRE</t>
  </si>
  <si>
    <t>MENIL AUX BOIS</t>
  </si>
  <si>
    <t>NEUVILLE EN VERDUNOIS</t>
  </si>
  <si>
    <t>NICEY SUR AIRE</t>
  </si>
  <si>
    <t>PIERREFITTE SUR AIRE</t>
  </si>
  <si>
    <t>RAIVAL</t>
  </si>
  <si>
    <t>RUPT DEVANT ST MIHIEL</t>
  </si>
  <si>
    <t>THILLOMBOIS</t>
  </si>
  <si>
    <t>VILLE DEVANT BELRAIN</t>
  </si>
  <si>
    <t>VILLOTTE SUR AIRE</t>
  </si>
  <si>
    <t>55270</t>
  </si>
  <si>
    <t>AVOCOURT</t>
  </si>
  <si>
    <t>BAULNY</t>
  </si>
  <si>
    <t>BETHINCOURT</t>
  </si>
  <si>
    <t>BOUREUILLES</t>
  </si>
  <si>
    <t>CHARPENTRY</t>
  </si>
  <si>
    <t>CHEPPY</t>
  </si>
  <si>
    <t>CIERGES SOUS MONTFAUCON</t>
  </si>
  <si>
    <t>CUISY</t>
  </si>
  <si>
    <t>EPINONVILLE</t>
  </si>
  <si>
    <t>MALANCOURT</t>
  </si>
  <si>
    <t>MONTBLAINVILLE</t>
  </si>
  <si>
    <t>MONTFAUCON</t>
  </si>
  <si>
    <t>NANTILLOIS</t>
  </si>
  <si>
    <t>SEPTSARGES</t>
  </si>
  <si>
    <t>VARENNES EN ARGONNE</t>
  </si>
  <si>
    <t>VAUQUOIS</t>
  </si>
  <si>
    <t>VERY</t>
  </si>
  <si>
    <t>55290</t>
  </si>
  <si>
    <t>BIENCOURT SUR ORGE</t>
  </si>
  <si>
    <t>BURE</t>
  </si>
  <si>
    <t>COUVERTPUIS</t>
  </si>
  <si>
    <t>HEVILLIERS</t>
  </si>
  <si>
    <t>MANDRES EN BARROIS</t>
  </si>
  <si>
    <t>MONTIERS SUR SAULX</t>
  </si>
  <si>
    <t>MORLEY</t>
  </si>
  <si>
    <t>RIBEAUCOURT</t>
  </si>
  <si>
    <t>55300</t>
  </si>
  <si>
    <t>AILLY SUR MEUSE</t>
  </si>
  <si>
    <t>AMBLY SUR MEUSE</t>
  </si>
  <si>
    <t>APREMONT LA FORET</t>
  </si>
  <si>
    <t>BANNONCOURT</t>
  </si>
  <si>
    <t>BISLEE</t>
  </si>
  <si>
    <t>BOUCONVILLE SUR MADT</t>
  </si>
  <si>
    <t>BOUQUEMONT</t>
  </si>
  <si>
    <t>BRASSEITTE</t>
  </si>
  <si>
    <t>BUXERULLES</t>
  </si>
  <si>
    <t>BUXIERES SOUS LES COTES</t>
  </si>
  <si>
    <t>CHAUVONCOURT</t>
  </si>
  <si>
    <t>DEUXNOUDS AUX BOIS</t>
  </si>
  <si>
    <t>DOMPCEVRIN</t>
  </si>
  <si>
    <t>DOMPIERRE AUX BOIS</t>
  </si>
  <si>
    <t>HAN SUR MEUSE</t>
  </si>
  <si>
    <t>KOEUR LA GRANDE</t>
  </si>
  <si>
    <t>KOEUR LA PETITE</t>
  </si>
  <si>
    <t>LACROIX SUR MEUSE</t>
  </si>
  <si>
    <t>LAHAYVILLE</t>
  </si>
  <si>
    <t>LAMORVILLE</t>
  </si>
  <si>
    <t>LAVIGNEVILLE</t>
  </si>
  <si>
    <t>LES PAROCHES</t>
  </si>
  <si>
    <t>LIOUVILLE</t>
  </si>
  <si>
    <t>LOUPMONT</t>
  </si>
  <si>
    <t>MAIZEY</t>
  </si>
  <si>
    <t>MARBOTTE</t>
  </si>
  <si>
    <t>MECRIN</t>
  </si>
  <si>
    <t>MONTSEC</t>
  </si>
  <si>
    <t>RAMBUCOURT</t>
  </si>
  <si>
    <t>RANZIERES</t>
  </si>
  <si>
    <t>RICHECOURT</t>
  </si>
  <si>
    <t>ROUVROIS SUR MEUSE</t>
  </si>
  <si>
    <t>SAMPIGNY</t>
  </si>
  <si>
    <t>SAVONNIERES EN WOEVRE</t>
  </si>
  <si>
    <t>SENONVILLE</t>
  </si>
  <si>
    <t>SEUZEY</t>
  </si>
  <si>
    <t>SPADA</t>
  </si>
  <si>
    <t>ST AGNANT SOUS LES COTES</t>
  </si>
  <si>
    <t>ST MIHIEL</t>
  </si>
  <si>
    <t>TROYON</t>
  </si>
  <si>
    <t>VALBOIS</t>
  </si>
  <si>
    <t>VARNEVILLE</t>
  </si>
  <si>
    <t>VAUX LES PALAMEIX</t>
  </si>
  <si>
    <t>WOIMBEY</t>
  </si>
  <si>
    <t>WOINVILLE</t>
  </si>
  <si>
    <t>XIVRAY ET MARVOISIN</t>
  </si>
  <si>
    <t>55310</t>
  </si>
  <si>
    <t>TRONVILLE EN BARROIS</t>
  </si>
  <si>
    <t>55320</t>
  </si>
  <si>
    <t>ANCEMONT</t>
  </si>
  <si>
    <t>DIEUE SUR MEUSE</t>
  </si>
  <si>
    <t>GENICOURT SUR MEUSE</t>
  </si>
  <si>
    <t>LES MONTHAIRONS</t>
  </si>
  <si>
    <t>MOUILLY</t>
  </si>
  <si>
    <t>RUPT EN WOEVRE</t>
  </si>
  <si>
    <t>SOMMEDIEUE</t>
  </si>
  <si>
    <t>55400</t>
  </si>
  <si>
    <t>BLANZEE</t>
  </si>
  <si>
    <t>BOINVILLE EN WOEVRE</t>
  </si>
  <si>
    <t>BRAQUIS</t>
  </si>
  <si>
    <t>BUZY DARMONT</t>
  </si>
  <si>
    <t>CHATILLON SOUS LES COTES</t>
  </si>
  <si>
    <t>DAMLOUP</t>
  </si>
  <si>
    <t>DARMONT</t>
  </si>
  <si>
    <t>DIEPPE SOUS DOUAUMONT</t>
  </si>
  <si>
    <t>EIX</t>
  </si>
  <si>
    <t>ETAIN</t>
  </si>
  <si>
    <t>FOAMEIX ORNEL</t>
  </si>
  <si>
    <t>FROMEZEY</t>
  </si>
  <si>
    <t>GINCREY</t>
  </si>
  <si>
    <t>GRIMAUCOURT EN WOEVRE</t>
  </si>
  <si>
    <t>GUSSAINVILLE</t>
  </si>
  <si>
    <t>HAUTECOURT LES BROVILLE</t>
  </si>
  <si>
    <t>HERMEVILLE EN WOEVRE</t>
  </si>
  <si>
    <t>LANHERES</t>
  </si>
  <si>
    <t>MAUCOURT SUR ORNE</t>
  </si>
  <si>
    <t>MOGEVILLE</t>
  </si>
  <si>
    <t>MORANVILLE</t>
  </si>
  <si>
    <t>MORGEMOULIN</t>
  </si>
  <si>
    <t>MOULAINVILLE</t>
  </si>
  <si>
    <t>ORNEL</t>
  </si>
  <si>
    <t>PARFONDRUPT</t>
  </si>
  <si>
    <t>ROUVRES EN WOEVRE</t>
  </si>
  <si>
    <t>ST JEAN LES BUZY</t>
  </si>
  <si>
    <t>VAUX DEVANT DAMLOUP</t>
  </si>
  <si>
    <t>ABAUCOURT HAUTECOURT</t>
  </si>
  <si>
    <t>55500</t>
  </si>
  <si>
    <t>BOVIOLLES</t>
  </si>
  <si>
    <t>CHANTERAINE</t>
  </si>
  <si>
    <t>CHENNEVIERES</t>
  </si>
  <si>
    <t>COUSANCES AU BOIS</t>
  </si>
  <si>
    <t>COUSANCES LES TRICONVILLE</t>
  </si>
  <si>
    <t>DAGONVILLE</t>
  </si>
  <si>
    <t>DAMMARIE SUR SAULX</t>
  </si>
  <si>
    <t>DOMREMY AUX BOIS</t>
  </si>
  <si>
    <t>ERNEVILLE AUX BOIS</t>
  </si>
  <si>
    <t>FOUCHERES AUX BOIS</t>
  </si>
  <si>
    <t>GIVRAUVAL</t>
  </si>
  <si>
    <t>GRIMAUCOURT PRES SAMPIGNY</t>
  </si>
  <si>
    <t>LE BOUCHON SUR SAULX</t>
  </si>
  <si>
    <t>LIGNY EN BARROIS</t>
  </si>
  <si>
    <t>LONGEAUX</t>
  </si>
  <si>
    <t>LOXEVILLE</t>
  </si>
  <si>
    <t>MAULAN</t>
  </si>
  <si>
    <t>MENAUCOURT</t>
  </si>
  <si>
    <t>MENIL SUR SAULX</t>
  </si>
  <si>
    <t>NAIX AUX FORGES</t>
  </si>
  <si>
    <t>NANCOIS LE GRAND</t>
  </si>
  <si>
    <t>NANCOIS SUR ORNAIN</t>
  </si>
  <si>
    <t>NANT LE GRAND</t>
  </si>
  <si>
    <t>NANT LE PETIT</t>
  </si>
  <si>
    <t>NANTOIS</t>
  </si>
  <si>
    <t>OEY</t>
  </si>
  <si>
    <t>SAULVAUX</t>
  </si>
  <si>
    <t>ST AMAND SUR ORNAIN</t>
  </si>
  <si>
    <t>ST AUBIN SUR AIRE</t>
  </si>
  <si>
    <t>STAINVILLE</t>
  </si>
  <si>
    <t>VAUX LA GRANDE</t>
  </si>
  <si>
    <t>VAUX LA PETITE</t>
  </si>
  <si>
    <t>VELAINES</t>
  </si>
  <si>
    <t>WILLERONCOURT</t>
  </si>
  <si>
    <t>55600</t>
  </si>
  <si>
    <t>AVIOTH</t>
  </si>
  <si>
    <t>BAZEILLES SUR OTHAIN</t>
  </si>
  <si>
    <t>BREUX</t>
  </si>
  <si>
    <t>CHAUVENCY LE CHATEAU</t>
  </si>
  <si>
    <t>CHAUVENCY ST HUBERT</t>
  </si>
  <si>
    <t>ECOUVIEZ</t>
  </si>
  <si>
    <t>FLASSIGNY</t>
  </si>
  <si>
    <t>HAN LES JUVIGNY</t>
  </si>
  <si>
    <t>IRE LE SEC</t>
  </si>
  <si>
    <t>JAMETZ</t>
  </si>
  <si>
    <t>JUVIGNY SUR LOISON</t>
  </si>
  <si>
    <t>LOUPPY SUR LOISON</t>
  </si>
  <si>
    <t>MARVILLE</t>
  </si>
  <si>
    <t>MONTMEDY</t>
  </si>
  <si>
    <t>QUINCY LANDZECOURT</t>
  </si>
  <si>
    <t>REMOIVILLE</t>
  </si>
  <si>
    <t>THONNE LA LONG</t>
  </si>
  <si>
    <t>THONNE LE THIL</t>
  </si>
  <si>
    <t>THONNE LES PRES</t>
  </si>
  <si>
    <t>THONNELLE</t>
  </si>
  <si>
    <t>VELOSNES</t>
  </si>
  <si>
    <t>VERNEUIL GRAND</t>
  </si>
  <si>
    <t>VERNEUIL PETIT</t>
  </si>
  <si>
    <t>VIGNEUL SOUS MONTMEDY</t>
  </si>
  <si>
    <t>VILLECLOYE</t>
  </si>
  <si>
    <t>55700</t>
  </si>
  <si>
    <t>AUTREVILLE ST LAMBERT</t>
  </si>
  <si>
    <t>BAALON</t>
  </si>
  <si>
    <t>BEAUCLAIR</t>
  </si>
  <si>
    <t>BEAUFORT EN ARGONNE</t>
  </si>
  <si>
    <t>BROUENNES</t>
  </si>
  <si>
    <t>CESSE</t>
  </si>
  <si>
    <t>HALLES SOUS LES COTES</t>
  </si>
  <si>
    <t>INOR</t>
  </si>
  <si>
    <t>LAMOUILLY</t>
  </si>
  <si>
    <t>LANEUVILLE SUR MEUSE</t>
  </si>
  <si>
    <t>LUZY ST MARTIN</t>
  </si>
  <si>
    <t>MARTINCOURT SUR MEUSE</t>
  </si>
  <si>
    <t>MOULINS ST HUBERT</t>
  </si>
  <si>
    <t>MOUZAY</t>
  </si>
  <si>
    <t>NEPVANT</t>
  </si>
  <si>
    <t>OLIZY SUR CHIERS</t>
  </si>
  <si>
    <t>POUILLY SUR MEUSE</t>
  </si>
  <si>
    <t>STENAY</t>
  </si>
  <si>
    <t>WISEPPE</t>
  </si>
  <si>
    <t>55800</t>
  </si>
  <si>
    <t>ANDERNAY</t>
  </si>
  <si>
    <t>AUZECOURT</t>
  </si>
  <si>
    <t>BRABANT LE ROI</t>
  </si>
  <si>
    <t>CONTRISSON</t>
  </si>
  <si>
    <t>COUVONGES</t>
  </si>
  <si>
    <t>LAHEYCOURT</t>
  </si>
  <si>
    <t>LAIMONT</t>
  </si>
  <si>
    <t>LOUPPY LE CHATEAU</t>
  </si>
  <si>
    <t>MOGNEVILLE</t>
  </si>
  <si>
    <t>NETTANCOURT</t>
  </si>
  <si>
    <t>NEUVILLE SUR ORNAIN</t>
  </si>
  <si>
    <t>NOYERS AUZECOURT</t>
  </si>
  <si>
    <t>RANCOURT SUR ORNAIN</t>
  </si>
  <si>
    <t>REMENNECOURT</t>
  </si>
  <si>
    <t>REVIGNY SUR ORNAIN</t>
  </si>
  <si>
    <t>SOMMEILLES</t>
  </si>
  <si>
    <t>VASSINCOURT</t>
  </si>
  <si>
    <t>VILLERS AUX VENTS</t>
  </si>
  <si>
    <t>57000</t>
  </si>
  <si>
    <t>METZ</t>
  </si>
  <si>
    <t>57050</t>
  </si>
  <si>
    <t>LE BAN ST MARTIN</t>
  </si>
  <si>
    <t>LONGEVILLE LES METZ</t>
  </si>
  <si>
    <t>LORRY LES METZ</t>
  </si>
  <si>
    <t>PLAPPEVILLE</t>
  </si>
  <si>
    <t>57070</t>
  </si>
  <si>
    <t>CHIEULLES</t>
  </si>
  <si>
    <t>MEY</t>
  </si>
  <si>
    <t>ST JULIEN LES METZ</t>
  </si>
  <si>
    <t>VANTOUX</t>
  </si>
  <si>
    <t>VANY</t>
  </si>
  <si>
    <t>57100</t>
  </si>
  <si>
    <t>GARCHE</t>
  </si>
  <si>
    <t>KOEKING</t>
  </si>
  <si>
    <t>MANOM</t>
  </si>
  <si>
    <t>OEUTRANGE</t>
  </si>
  <si>
    <t>THIONVILLE</t>
  </si>
  <si>
    <t>57110</t>
  </si>
  <si>
    <t>BASSE HAM</t>
  </si>
  <si>
    <t>BUDLING</t>
  </si>
  <si>
    <t>ELZANGE</t>
  </si>
  <si>
    <t>ILLANGE</t>
  </si>
  <si>
    <t>INGLANGE</t>
  </si>
  <si>
    <t>KOENIGSMACKER</t>
  </si>
  <si>
    <t>KUNTZIG</t>
  </si>
  <si>
    <t>OUDRENNE</t>
  </si>
  <si>
    <t>STUCKANGE</t>
  </si>
  <si>
    <t>VALMESTROFF</t>
  </si>
  <si>
    <t>YUTZ</t>
  </si>
  <si>
    <t>57111</t>
  </si>
  <si>
    <t>AMANVILLERS</t>
  </si>
  <si>
    <t>57113</t>
  </si>
  <si>
    <t>BOULANGE</t>
  </si>
  <si>
    <t>57114</t>
  </si>
  <si>
    <t>LAUDREFANG</t>
  </si>
  <si>
    <t>TETING SUR NIED</t>
  </si>
  <si>
    <t>TRITTELING</t>
  </si>
  <si>
    <t>57115</t>
  </si>
  <si>
    <t>SARREINSMING</t>
  </si>
  <si>
    <t>ZETTING</t>
  </si>
  <si>
    <t>57116</t>
  </si>
  <si>
    <t>BROUDERDORFF</t>
  </si>
  <si>
    <t>NIDERVILLER</t>
  </si>
  <si>
    <t>57117</t>
  </si>
  <si>
    <t>MONTOY FLANVILLE</t>
  </si>
  <si>
    <t>NOISSEVILLE</t>
  </si>
  <si>
    <t>NOUILLY</t>
  </si>
  <si>
    <t>RETONFEY</t>
  </si>
  <si>
    <t>57118</t>
  </si>
  <si>
    <t>STE MARIE AUX CHENES</t>
  </si>
  <si>
    <t>57119</t>
  </si>
  <si>
    <t>BROUVILLER</t>
  </si>
  <si>
    <t>FLEISHEIM</t>
  </si>
  <si>
    <t>HERANGE</t>
  </si>
  <si>
    <t>LIXHEIM</t>
  </si>
  <si>
    <t>VIEUX LIXHEIM</t>
  </si>
  <si>
    <t>WINTERSBOURG</t>
  </si>
  <si>
    <t>57120</t>
  </si>
  <si>
    <t>CLOUANGE</t>
  </si>
  <si>
    <t>PIERREVILLERS</t>
  </si>
  <si>
    <t>ROMBAS</t>
  </si>
  <si>
    <t>VITRY SUR ORNE</t>
  </si>
  <si>
    <t>57124</t>
  </si>
  <si>
    <t>ST PRIVAT LA MONTAGNE</t>
  </si>
  <si>
    <t>57130</t>
  </si>
  <si>
    <t>ANCY SUR MOSELLE</t>
  </si>
  <si>
    <t>ARS SUR MOSELLE</t>
  </si>
  <si>
    <t>DORNOT</t>
  </si>
  <si>
    <t>GRAVELOTTE</t>
  </si>
  <si>
    <t>JOUY AUX ARCHES</t>
  </si>
  <si>
    <t>JUSSY</t>
  </si>
  <si>
    <t>REZONVILLE</t>
  </si>
  <si>
    <t>STE RUFFINE</t>
  </si>
  <si>
    <t>VAUX</t>
  </si>
  <si>
    <t>VERNEVILLE</t>
  </si>
  <si>
    <t>VIONVILLE</t>
  </si>
  <si>
    <t>57134</t>
  </si>
  <si>
    <t>DISTROFF</t>
  </si>
  <si>
    <t>57136</t>
  </si>
  <si>
    <t>ERCHING</t>
  </si>
  <si>
    <t>RIMLING</t>
  </si>
  <si>
    <t>57137</t>
  </si>
  <si>
    <t>WITTRING</t>
  </si>
  <si>
    <t>57140</t>
  </si>
  <si>
    <t>LA MAXE</t>
  </si>
  <si>
    <t>NORROY LE VENEUR</t>
  </si>
  <si>
    <t>PLESNOIS</t>
  </si>
  <si>
    <t>SAULNY</t>
  </si>
  <si>
    <t>WOIPPY</t>
  </si>
  <si>
    <t>57142</t>
  </si>
  <si>
    <t>GONDREXANGE</t>
  </si>
  <si>
    <t>57144</t>
  </si>
  <si>
    <t>LUTTANGE</t>
  </si>
  <si>
    <t>57145</t>
  </si>
  <si>
    <t>WOUSTVILLER</t>
  </si>
  <si>
    <t>57150</t>
  </si>
  <si>
    <t>CREUTZWALD</t>
  </si>
  <si>
    <t>57157</t>
  </si>
  <si>
    <t>AUGNY</t>
  </si>
  <si>
    <t>JURY</t>
  </si>
  <si>
    <t>MARLY</t>
  </si>
  <si>
    <t>PELTRE</t>
  </si>
  <si>
    <t>57158</t>
  </si>
  <si>
    <t>MONTIGNY LES METZ</t>
  </si>
  <si>
    <t>57159</t>
  </si>
  <si>
    <t>BRONVAUX</t>
  </si>
  <si>
    <t>MARANGE SILVANGE</t>
  </si>
  <si>
    <t>57160</t>
  </si>
  <si>
    <t>CHATEL ST GERMAIN</t>
  </si>
  <si>
    <t>LESSY</t>
  </si>
  <si>
    <t>MOULINS LES METZ</t>
  </si>
  <si>
    <t>MOULINS ST PIERRE</t>
  </si>
  <si>
    <t>ROZERIEULLES</t>
  </si>
  <si>
    <t>SCY CHAZELLES</t>
  </si>
  <si>
    <t>57170</t>
  </si>
  <si>
    <t>AMELECOURT</t>
  </si>
  <si>
    <t>ATTILLONCOURT</t>
  </si>
  <si>
    <t>BEZANGE LA PETITE</t>
  </si>
  <si>
    <t>BIONCOURT</t>
  </si>
  <si>
    <t>BURLIONCOURT</t>
  </si>
  <si>
    <t>CHAMBREY</t>
  </si>
  <si>
    <t>CHATEAU SALINS</t>
  </si>
  <si>
    <t>CHATEAU VOUE</t>
  </si>
  <si>
    <t>COUTURES</t>
  </si>
  <si>
    <t>DEDELING</t>
  </si>
  <si>
    <t>FRESNES EN SAULNOIS</t>
  </si>
  <si>
    <t>GERBECOURT</t>
  </si>
  <si>
    <t>GREMECEY</t>
  </si>
  <si>
    <t>HAMPONT</t>
  </si>
  <si>
    <t>HARAUCOURT SUR SEILLE</t>
  </si>
  <si>
    <t>JUVELIZE</t>
  </si>
  <si>
    <t>LEZEY</t>
  </si>
  <si>
    <t>LUBECOURT</t>
  </si>
  <si>
    <t>MARSAL</t>
  </si>
  <si>
    <t>MORVILLE LES VIC</t>
  </si>
  <si>
    <t>MOYENVIC</t>
  </si>
  <si>
    <t>OBRECK</t>
  </si>
  <si>
    <t>PETTONCOURT</t>
  </si>
  <si>
    <t>PUTTIGNY</t>
  </si>
  <si>
    <t>SALONNES</t>
  </si>
  <si>
    <t>SOTZELING</t>
  </si>
  <si>
    <t>VAXY</t>
  </si>
  <si>
    <t>VIC SUR SEILLE</t>
  </si>
  <si>
    <t>WUISSE</t>
  </si>
  <si>
    <t>XANREY</t>
  </si>
  <si>
    <t>57175</t>
  </si>
  <si>
    <t>GANDRANGE</t>
  </si>
  <si>
    <t>57180</t>
  </si>
  <si>
    <t>TERVILLE</t>
  </si>
  <si>
    <t>57190</t>
  </si>
  <si>
    <t>EBANGE</t>
  </si>
  <si>
    <t>FLORANGE</t>
  </si>
  <si>
    <t>57200</t>
  </si>
  <si>
    <t>BLIES EBERSING</t>
  </si>
  <si>
    <t>BLIES GUERSVILLER</t>
  </si>
  <si>
    <t>BLIESBRUCK</t>
  </si>
  <si>
    <t>FOLPERSVILLER</t>
  </si>
  <si>
    <t>FRAUENBERG</t>
  </si>
  <si>
    <t>REMELFING</t>
  </si>
  <si>
    <t>SARREGUEMINES</t>
  </si>
  <si>
    <t>WIESVILLER</t>
  </si>
  <si>
    <t>WOELFLING LES SARREGUEMINES</t>
  </si>
  <si>
    <t>57210</t>
  </si>
  <si>
    <t>FEVES</t>
  </si>
  <si>
    <t>HAUCONCOURT</t>
  </si>
  <si>
    <t>MAIZIERES LES METZ</t>
  </si>
  <si>
    <t>SEMECOURT</t>
  </si>
  <si>
    <t>57220</t>
  </si>
  <si>
    <t>BAMBIDERSTROFF</t>
  </si>
  <si>
    <t>BETTANGE</t>
  </si>
  <si>
    <t>BIONVILLE SUR NIED</t>
  </si>
  <si>
    <t>BISTEN EN LORRAINE</t>
  </si>
  <si>
    <t>BOUCHEPORN</t>
  </si>
  <si>
    <t>BOULAY MOSELLE</t>
  </si>
  <si>
    <t>BROUCK</t>
  </si>
  <si>
    <t>BURTONCOURT</t>
  </si>
  <si>
    <t>CHARLEVILLE SOUS BOIS</t>
  </si>
  <si>
    <t>CONDE NORTHEN</t>
  </si>
  <si>
    <t>COUME</t>
  </si>
  <si>
    <t>DENTING</t>
  </si>
  <si>
    <t>EBLANGE</t>
  </si>
  <si>
    <t>FOULIGNY</t>
  </si>
  <si>
    <t>GOMELANGE</t>
  </si>
  <si>
    <t>GUINKIRCHEN</t>
  </si>
  <si>
    <t>GUIRLANGE</t>
  </si>
  <si>
    <t>HALLERING</t>
  </si>
  <si>
    <t>HALLING LES BOULAY</t>
  </si>
  <si>
    <t>HAUTE VIGNEULLES</t>
  </si>
  <si>
    <t>HELSTROFF</t>
  </si>
  <si>
    <t>HINCKANGE</t>
  </si>
  <si>
    <t>HOLLING</t>
  </si>
  <si>
    <t>LOUTREMANGE</t>
  </si>
  <si>
    <t>MARANGE ZONDRANGE</t>
  </si>
  <si>
    <t>MEGANGE</t>
  </si>
  <si>
    <t>MOMERSTROFF</t>
  </si>
  <si>
    <t>NARBEFONTAINE</t>
  </si>
  <si>
    <t>NIEDERVISSE</t>
  </si>
  <si>
    <t>OBERVISSE</t>
  </si>
  <si>
    <t>OTTONVILLE</t>
  </si>
  <si>
    <t>PIBLANGE</t>
  </si>
  <si>
    <t>ROUPELDANGE</t>
  </si>
  <si>
    <t>ST BERNARD</t>
  </si>
  <si>
    <t>TETERCHEN</t>
  </si>
  <si>
    <t>VALMUNSTER</t>
  </si>
  <si>
    <t>VARIZE</t>
  </si>
  <si>
    <t>VELVING</t>
  </si>
  <si>
    <t>VOLMERANGE LES BOULAY</t>
  </si>
  <si>
    <t>ZIMMING</t>
  </si>
  <si>
    <t>57230</t>
  </si>
  <si>
    <t>BAERENTHAL</t>
  </si>
  <si>
    <t>BITCHE</t>
  </si>
  <si>
    <t>BOUSSEVILLER</t>
  </si>
  <si>
    <t>EGUELSHARDT</t>
  </si>
  <si>
    <t>HANVILLER</t>
  </si>
  <si>
    <t>HASPELSCHIEDT</t>
  </si>
  <si>
    <t>LIEDERSCHIEDT</t>
  </si>
  <si>
    <t>PHILIPPSBOURG</t>
  </si>
  <si>
    <t>REYERSVILLER</t>
  </si>
  <si>
    <t>ROPPEVILLER</t>
  </si>
  <si>
    <t>SCHORBACH</t>
  </si>
  <si>
    <t>STURZELBRONN</t>
  </si>
  <si>
    <t>57240</t>
  </si>
  <si>
    <t>KNUTANGE</t>
  </si>
  <si>
    <t>NILVANGE</t>
  </si>
  <si>
    <t>57250</t>
  </si>
  <si>
    <t>FROIDCUL</t>
  </si>
  <si>
    <t>MOYEUVRE GRANDE</t>
  </si>
  <si>
    <t>MOYEUVRE PETITE</t>
  </si>
  <si>
    <t>57260</t>
  </si>
  <si>
    <t>BASSING</t>
  </si>
  <si>
    <t>BIDESTROFF</t>
  </si>
  <si>
    <t>BLANCHE EGLISE</t>
  </si>
  <si>
    <t>BOURGALTROFF</t>
  </si>
  <si>
    <t>CUTTING</t>
  </si>
  <si>
    <t>DIEUZE</t>
  </si>
  <si>
    <t>DOMNOM LES DIEUZE</t>
  </si>
  <si>
    <t>GELUCOURT</t>
  </si>
  <si>
    <t>GUEBESTROFF</t>
  </si>
  <si>
    <t>GUEBLANGE LES DIEUZE</t>
  </si>
  <si>
    <t>GUEBLING</t>
  </si>
  <si>
    <t>KERPRICH LES DIEUZE</t>
  </si>
  <si>
    <t>LINDRE BASSE</t>
  </si>
  <si>
    <t>LINDRE HAUTE</t>
  </si>
  <si>
    <t>MULCEY</t>
  </si>
  <si>
    <t>RORBACH LES DIEUZE</t>
  </si>
  <si>
    <t>ST MEDARD</t>
  </si>
  <si>
    <t>TARQUIMPOL</t>
  </si>
  <si>
    <t>VAL DE BRIDE</t>
  </si>
  <si>
    <t>VERGAVILLE</t>
  </si>
  <si>
    <t>ZOMMANGE</t>
  </si>
  <si>
    <t>57270</t>
  </si>
  <si>
    <t>RICHEMONT</t>
  </si>
  <si>
    <t>UCKANGE</t>
  </si>
  <si>
    <t>57290</t>
  </si>
  <si>
    <t>FAMECK</t>
  </si>
  <si>
    <t>OURY</t>
  </si>
  <si>
    <t>REMELANGE</t>
  </si>
  <si>
    <t>SEREMANGE ERZANGE</t>
  </si>
  <si>
    <t>57300</t>
  </si>
  <si>
    <t>AY SUR MOSELLE</t>
  </si>
  <si>
    <t>HAGONDANGE</t>
  </si>
  <si>
    <t>MONDELANGE</t>
  </si>
  <si>
    <t>TALANGE</t>
  </si>
  <si>
    <t>TREMERY</t>
  </si>
  <si>
    <t>57310</t>
  </si>
  <si>
    <t>BERTRANGE</t>
  </si>
  <si>
    <t>BOUSSE</t>
  </si>
  <si>
    <t>GUENANGE</t>
  </si>
  <si>
    <t>RURANGE LES THIONVILLE</t>
  </si>
  <si>
    <t>57320</t>
  </si>
  <si>
    <t>ALZING</t>
  </si>
  <si>
    <t>ANZELING</t>
  </si>
  <si>
    <t>BIBICHE</t>
  </si>
  <si>
    <t>BOUZONVILLE</t>
  </si>
  <si>
    <t>BRETTNACH</t>
  </si>
  <si>
    <t>CHATEAU ROUGE</t>
  </si>
  <si>
    <t>CHEMERY LES DEUX</t>
  </si>
  <si>
    <t>COLMEN</t>
  </si>
  <si>
    <t>DALSTEIN</t>
  </si>
  <si>
    <t>EBERSVILLER</t>
  </si>
  <si>
    <t>FILSTROFF</t>
  </si>
  <si>
    <t>FLASTROFF</t>
  </si>
  <si>
    <t>FREISTROFF</t>
  </si>
  <si>
    <t>GUERSTLING</t>
  </si>
  <si>
    <t>HEINING LES BOUZONVILLE</t>
  </si>
  <si>
    <t>HESTROFF</t>
  </si>
  <si>
    <t>MENSKIRCH</t>
  </si>
  <si>
    <t>NEUNKIRCHEN LES BOUZONVILLE</t>
  </si>
  <si>
    <t>OBERDORFF</t>
  </si>
  <si>
    <t>REMELFANG</t>
  </si>
  <si>
    <t>SCHWERDORFF</t>
  </si>
  <si>
    <t>ST FRANCOIS LACROIX</t>
  </si>
  <si>
    <t>TROMBORN</t>
  </si>
  <si>
    <t>VAUDRECHING</t>
  </si>
  <si>
    <t>VOELFLING LES BOUZONVILLE</t>
  </si>
  <si>
    <t>WALDWEISTROFF</t>
  </si>
  <si>
    <t>57330</t>
  </si>
  <si>
    <t>ENTRANGE</t>
  </si>
  <si>
    <t>ESCHERANGE</t>
  </si>
  <si>
    <t>HETTANGE GRANDE</t>
  </si>
  <si>
    <t>KANFEN</t>
  </si>
  <si>
    <t>ROUSSY LE VILLAGE</t>
  </si>
  <si>
    <t>VOLMERANGE LES MINES</t>
  </si>
  <si>
    <t>ZOUFFTGEN</t>
  </si>
  <si>
    <t>57340</t>
  </si>
  <si>
    <t>ACHAIN</t>
  </si>
  <si>
    <t>BARONVILLE</t>
  </si>
  <si>
    <t>BELLANGE</t>
  </si>
  <si>
    <t>BERMERING</t>
  </si>
  <si>
    <t>BREHAIN</t>
  </si>
  <si>
    <t>BRULANGE</t>
  </si>
  <si>
    <t>CHATEAU BREHAIN</t>
  </si>
  <si>
    <t>CONTHIL</t>
  </si>
  <si>
    <t>DALHAIN</t>
  </si>
  <si>
    <t>DESTRY</t>
  </si>
  <si>
    <t>EINCHEVILLE</t>
  </si>
  <si>
    <t>HABOUDANGE</t>
  </si>
  <si>
    <t>HARPRICH</t>
  </si>
  <si>
    <t>LANDROFF</t>
  </si>
  <si>
    <t>LIDREZING</t>
  </si>
  <si>
    <t>MARTHILLE</t>
  </si>
  <si>
    <t>MORHANGE</t>
  </si>
  <si>
    <t>PEVANGE</t>
  </si>
  <si>
    <t>RACRANGE</t>
  </si>
  <si>
    <t>RICHE</t>
  </si>
  <si>
    <t>RODALBE</t>
  </si>
  <si>
    <t>SUISSE</t>
  </si>
  <si>
    <t>VALLERANGE</t>
  </si>
  <si>
    <t>VANNECOURT</t>
  </si>
  <si>
    <t>VILLER</t>
  </si>
  <si>
    <t>VILLERS SUR NIED</t>
  </si>
  <si>
    <t>VIRMING</t>
  </si>
  <si>
    <t>ZARBELING</t>
  </si>
  <si>
    <t>57350</t>
  </si>
  <si>
    <t>HABSTERDICK</t>
  </si>
  <si>
    <t>LA BREME D'OR</t>
  </si>
  <si>
    <t>SPICHEREN</t>
  </si>
  <si>
    <t>STIRING WENDEL</t>
  </si>
  <si>
    <t>VERRERIE SOPHIE</t>
  </si>
  <si>
    <t>57360</t>
  </si>
  <si>
    <t>AMNEVILLE</t>
  </si>
  <si>
    <t>57370</t>
  </si>
  <si>
    <t>BERLING</t>
  </si>
  <si>
    <t>BICKENHOLTZ</t>
  </si>
  <si>
    <t>BOURSCHEID</t>
  </si>
  <si>
    <t>DANNE ET QUATRE VENTS</t>
  </si>
  <si>
    <t>HANGVILLER</t>
  </si>
  <si>
    <t>METTING</t>
  </si>
  <si>
    <t>MITTELBRONN</t>
  </si>
  <si>
    <t>PHALSBOURG</t>
  </si>
  <si>
    <t>SCHALBACH</t>
  </si>
  <si>
    <t>ST JEAN KOURTZERODE</t>
  </si>
  <si>
    <t>VECKERSVILLER</t>
  </si>
  <si>
    <t>VESCHEIM</t>
  </si>
  <si>
    <t>VILSBERG</t>
  </si>
  <si>
    <t>WALTEMBOURG</t>
  </si>
  <si>
    <t>ZILLING</t>
  </si>
  <si>
    <t>57380</t>
  </si>
  <si>
    <t>ADELANGE</t>
  </si>
  <si>
    <t>ARRAINCOURT</t>
  </si>
  <si>
    <t>BOUSTROFF</t>
  </si>
  <si>
    <t>CHEMERY</t>
  </si>
  <si>
    <t>FAULQUEMONT</t>
  </si>
  <si>
    <t>GUESSLING HEMERING</t>
  </si>
  <si>
    <t>HOLACOURT</t>
  </si>
  <si>
    <t>MAINVILLERS</t>
  </si>
  <si>
    <t>MANY</t>
  </si>
  <si>
    <t>PONTPIERRE</t>
  </si>
  <si>
    <t>THICOURT</t>
  </si>
  <si>
    <t>THONVILLE</t>
  </si>
  <si>
    <t>VAHL LES FAULQUEMONT</t>
  </si>
  <si>
    <t>57390</t>
  </si>
  <si>
    <t>AUDUN LE TICHE</t>
  </si>
  <si>
    <t>REDANGE</t>
  </si>
  <si>
    <t>RUSSANGE</t>
  </si>
  <si>
    <t>57400</t>
  </si>
  <si>
    <t>ARZVILLER</t>
  </si>
  <si>
    <t>BUHL LORRAINE</t>
  </si>
  <si>
    <t>DOLVING</t>
  </si>
  <si>
    <t>GUNTZVILLER</t>
  </si>
  <si>
    <t>HAUT CLOCHER</t>
  </si>
  <si>
    <t>HESSE</t>
  </si>
  <si>
    <t>HILBESHEIM</t>
  </si>
  <si>
    <t>HOMMARTING</t>
  </si>
  <si>
    <t>IMLING</t>
  </si>
  <si>
    <t>LANGATTE</t>
  </si>
  <si>
    <t>REDING</t>
  </si>
  <si>
    <t>SARRALTROFF</t>
  </si>
  <si>
    <t>SARREBOURG</t>
  </si>
  <si>
    <t>SCHNECKENBUSCH</t>
  </si>
  <si>
    <t>57410</t>
  </si>
  <si>
    <t>ACHEN</t>
  </si>
  <si>
    <t>BETTVILLER</t>
  </si>
  <si>
    <t>BINING</t>
  </si>
  <si>
    <t>ENCHENBERG</t>
  </si>
  <si>
    <t>ETTING</t>
  </si>
  <si>
    <t>GROS REDERCHING</t>
  </si>
  <si>
    <t>KALHAUSEN</t>
  </si>
  <si>
    <t>LAMBACH</t>
  </si>
  <si>
    <t>MONTBRONN</t>
  </si>
  <si>
    <t>PETIT REDERCHING</t>
  </si>
  <si>
    <t>RAHLING</t>
  </si>
  <si>
    <t>ROHRBACH LES BITCHE</t>
  </si>
  <si>
    <t>SCHMITTVILLER</t>
  </si>
  <si>
    <t>SIERSTHAL</t>
  </si>
  <si>
    <t>57420</t>
  </si>
  <si>
    <t>BUCHY</t>
  </si>
  <si>
    <t>CHEMINOT</t>
  </si>
  <si>
    <t>CHERISEY</t>
  </si>
  <si>
    <t>CHESNY</t>
  </si>
  <si>
    <t>COIN LES CUVRY</t>
  </si>
  <si>
    <t>COIN SUR SEILLE</t>
  </si>
  <si>
    <t>CUVRY</t>
  </si>
  <si>
    <t>FEY</t>
  </si>
  <si>
    <t>FLEURY</t>
  </si>
  <si>
    <t>FOVILLE</t>
  </si>
  <si>
    <t>GOIN</t>
  </si>
  <si>
    <t>LIEHON</t>
  </si>
  <si>
    <t>LORRY MARDIGNY</t>
  </si>
  <si>
    <t>LOUVIGNY</t>
  </si>
  <si>
    <t>MARIEULLES</t>
  </si>
  <si>
    <t>MECLEUVES</t>
  </si>
  <si>
    <t>MONCHEUX</t>
  </si>
  <si>
    <t>ORNY</t>
  </si>
  <si>
    <t>PAGNY LES GOIN</t>
  </si>
  <si>
    <t>POMMERIEUX</t>
  </si>
  <si>
    <t>PONTOY</t>
  </si>
  <si>
    <t>POUILLY</t>
  </si>
  <si>
    <t>POURNOY LA CHETIVE</t>
  </si>
  <si>
    <t>POURNOY LA GRASSE</t>
  </si>
  <si>
    <t>SAILLY ACHATEL</t>
  </si>
  <si>
    <t>SECOURT</t>
  </si>
  <si>
    <t>SILLEGNY</t>
  </si>
  <si>
    <t>SILLY EN SAULNOIS</t>
  </si>
  <si>
    <t>SOLGNE</t>
  </si>
  <si>
    <t>ST JURE</t>
  </si>
  <si>
    <t>VERNY</t>
  </si>
  <si>
    <t>VIGNY</t>
  </si>
  <si>
    <t>VULMONT</t>
  </si>
  <si>
    <t>57430</t>
  </si>
  <si>
    <t>HAZEMBOURG</t>
  </si>
  <si>
    <t>KAPPELKINGER</t>
  </si>
  <si>
    <t>KIRVILLER</t>
  </si>
  <si>
    <t>LE VAL DE GUEBLANGE</t>
  </si>
  <si>
    <t>SARRALBE</t>
  </si>
  <si>
    <t>WILLERWALD</t>
  </si>
  <si>
    <t>57440</t>
  </si>
  <si>
    <t>ALGRANGE</t>
  </si>
  <si>
    <t>ANGEVILLERS</t>
  </si>
  <si>
    <t>57450</t>
  </si>
  <si>
    <t>BARST</t>
  </si>
  <si>
    <t>CAPPEL</t>
  </si>
  <si>
    <t>FAREBERSVILLER</t>
  </si>
  <si>
    <t>FARSCHVILLER</t>
  </si>
  <si>
    <t>HENRIVILLE</t>
  </si>
  <si>
    <t>SEINGBOUSE</t>
  </si>
  <si>
    <t>THEDING</t>
  </si>
  <si>
    <t>57460</t>
  </si>
  <si>
    <t>BEHREN LES FORBACH</t>
  </si>
  <si>
    <t>BOUSBACH</t>
  </si>
  <si>
    <t>ETZLING</t>
  </si>
  <si>
    <t>KERBACH</t>
  </si>
  <si>
    <t>57470</t>
  </si>
  <si>
    <t>GUENVILLER</t>
  </si>
  <si>
    <t>HOMBOURG HAUT</t>
  </si>
  <si>
    <t>57480</t>
  </si>
  <si>
    <t>APACH</t>
  </si>
  <si>
    <t>CONTZ LES BAINS</t>
  </si>
  <si>
    <t>GRINDORFF</t>
  </si>
  <si>
    <t>HALSTROFF</t>
  </si>
  <si>
    <t>HAUTE KONTZ</t>
  </si>
  <si>
    <t>HUNTING</t>
  </si>
  <si>
    <t>KERLING LES SIERCK</t>
  </si>
  <si>
    <t>KIRSCH LES SIERCK</t>
  </si>
  <si>
    <t>KIRSCHNAUMEN</t>
  </si>
  <si>
    <t>LAUMESFELD</t>
  </si>
  <si>
    <t>LAUNSTROFF</t>
  </si>
  <si>
    <t>MALLING</t>
  </si>
  <si>
    <t>MANDEREN</t>
  </si>
  <si>
    <t>MERSCHWEILLER</t>
  </si>
  <si>
    <t>MONTENACH</t>
  </si>
  <si>
    <t>REMELING</t>
  </si>
  <si>
    <t>RETTEL</t>
  </si>
  <si>
    <t>RITZING</t>
  </si>
  <si>
    <t>RUSTROFF</t>
  </si>
  <si>
    <t>SIERCK LES BAINS</t>
  </si>
  <si>
    <t>WALDWISSE</t>
  </si>
  <si>
    <t>57490</t>
  </si>
  <si>
    <t>CARLING</t>
  </si>
  <si>
    <t>L'HOPITAL</t>
  </si>
  <si>
    <t>57500</t>
  </si>
  <si>
    <t>ST AVOLD</t>
  </si>
  <si>
    <t>57510</t>
  </si>
  <si>
    <t>ERNESTVILLER</t>
  </si>
  <si>
    <t>GRUNDVILLER</t>
  </si>
  <si>
    <t>GUEBENHOUSE</t>
  </si>
  <si>
    <t>HILSPRICH</t>
  </si>
  <si>
    <t>HOLVING</t>
  </si>
  <si>
    <t>HOSTE</t>
  </si>
  <si>
    <t>LOUPERSHOUSE</t>
  </si>
  <si>
    <t>PUTTELANGE AUX LACS</t>
  </si>
  <si>
    <t>REMERING LES PUTTELANGE</t>
  </si>
  <si>
    <t>RICHELING</t>
  </si>
  <si>
    <t>ST JEAN ROHRBACH</t>
  </si>
  <si>
    <t>57520</t>
  </si>
  <si>
    <t>ALSTING</t>
  </si>
  <si>
    <t>GROSBLIEDERSTROFF</t>
  </si>
  <si>
    <t>LIXING LES ROUHLING</t>
  </si>
  <si>
    <t>ROUHLING</t>
  </si>
  <si>
    <t>57530</t>
  </si>
  <si>
    <t>ARS LAQUENEXY</t>
  </si>
  <si>
    <t>BAZONCOURT</t>
  </si>
  <si>
    <t>COINCY</t>
  </si>
  <si>
    <t>COLLIGNY</t>
  </si>
  <si>
    <t>COURCELLES CHAUSSY</t>
  </si>
  <si>
    <t>COURCELLES SUR NIED</t>
  </si>
  <si>
    <t>GLATIGNY</t>
  </si>
  <si>
    <t>HAYES</t>
  </si>
  <si>
    <t>LANDONVILLERS</t>
  </si>
  <si>
    <t>LAQUENEXY</t>
  </si>
  <si>
    <t>LES ETANGS</t>
  </si>
  <si>
    <t>MAIZEROY</t>
  </si>
  <si>
    <t>MAIZERY</t>
  </si>
  <si>
    <t>MARSILLY</t>
  </si>
  <si>
    <t>OGY</t>
  </si>
  <si>
    <t>PANGE</t>
  </si>
  <si>
    <t>RAVILLE</t>
  </si>
  <si>
    <t>SANRY SUR NIED</t>
  </si>
  <si>
    <t>SERVIGNY LES RAVILLE</t>
  </si>
  <si>
    <t>SILLY SUR NIED</t>
  </si>
  <si>
    <t>VILLERS STONCOURT</t>
  </si>
  <si>
    <t>57540</t>
  </si>
  <si>
    <t>PETITE ROSSELLE</t>
  </si>
  <si>
    <t>57550</t>
  </si>
  <si>
    <t>BERVILLER EN MOSELLE</t>
  </si>
  <si>
    <t>DALEM</t>
  </si>
  <si>
    <t>FALCK</t>
  </si>
  <si>
    <t>HARGARTEN AUX MINES</t>
  </si>
  <si>
    <t>MERTEN</t>
  </si>
  <si>
    <t>REMERING LES HARGARTEN</t>
  </si>
  <si>
    <t>VILLING</t>
  </si>
  <si>
    <t>57560</t>
  </si>
  <si>
    <t>ABRESCHVILLER</t>
  </si>
  <si>
    <t>LAFRIMBOLLE</t>
  </si>
  <si>
    <t>METAIRIES ST QUIRIN</t>
  </si>
  <si>
    <t>NIDERHOFF</t>
  </si>
  <si>
    <t>NITTING</t>
  </si>
  <si>
    <t>ST QUIRIN</t>
  </si>
  <si>
    <t>TURQUESTEIN BLANCRUPT</t>
  </si>
  <si>
    <t>VASPERVILLER</t>
  </si>
  <si>
    <t>VOYER</t>
  </si>
  <si>
    <t>57570</t>
  </si>
  <si>
    <t>BASSE RENTGEN</t>
  </si>
  <si>
    <t>BERG SUR MOSELLE</t>
  </si>
  <si>
    <t>BEYREN LES SIERCK</t>
  </si>
  <si>
    <t>BOUST</t>
  </si>
  <si>
    <t>BREISTROFF LA GRANDE</t>
  </si>
  <si>
    <t>CATTENOM</t>
  </si>
  <si>
    <t>EVRANGE</t>
  </si>
  <si>
    <t>FIXEM</t>
  </si>
  <si>
    <t>GAVISSE</t>
  </si>
  <si>
    <t>HAGEN</t>
  </si>
  <si>
    <t>MONDORFF</t>
  </si>
  <si>
    <t>PUTTELANGE LES THIONVILLE</t>
  </si>
  <si>
    <t>RODEMACK</t>
  </si>
  <si>
    <t>57580</t>
  </si>
  <si>
    <t>ADAINCOURT</t>
  </si>
  <si>
    <t>ARRIANCE</t>
  </si>
  <si>
    <t>AUBE</t>
  </si>
  <si>
    <t>BECHY</t>
  </si>
  <si>
    <t>BEUX</t>
  </si>
  <si>
    <t>CHANVILLE</t>
  </si>
  <si>
    <t>CHENOIS</t>
  </si>
  <si>
    <t>FLOCOURT</t>
  </si>
  <si>
    <t>HAN SUR NIED</t>
  </si>
  <si>
    <t>HERNY</t>
  </si>
  <si>
    <t>LEMUD</t>
  </si>
  <si>
    <t>LESSE</t>
  </si>
  <si>
    <t>LUPPY</t>
  </si>
  <si>
    <t>REMILLY</t>
  </si>
  <si>
    <t>ST EPVRE</t>
  </si>
  <si>
    <t>THIMONVILLE</t>
  </si>
  <si>
    <t>TRAGNY</t>
  </si>
  <si>
    <t>VATIMONT</t>
  </si>
  <si>
    <t>VITTONCOURT</t>
  </si>
  <si>
    <t>VOIMHAUT</t>
  </si>
  <si>
    <t>57590</t>
  </si>
  <si>
    <t>ABONCOURT SUR SEILLE</t>
  </si>
  <si>
    <t>AJONCOURT</t>
  </si>
  <si>
    <t>ALAINCOURT LA COTE</t>
  </si>
  <si>
    <t>AULNOIS SUR SEILLE</t>
  </si>
  <si>
    <t>BACOURT</t>
  </si>
  <si>
    <t>CHICOURT</t>
  </si>
  <si>
    <t>CRAINCOURT</t>
  </si>
  <si>
    <t>DELME</t>
  </si>
  <si>
    <t>FONTENY</t>
  </si>
  <si>
    <t>FOSSIEUX</t>
  </si>
  <si>
    <t>FREMERY</t>
  </si>
  <si>
    <t>HANNOCOURT</t>
  </si>
  <si>
    <t>JALLAUCOURT</t>
  </si>
  <si>
    <t>JUVILLE</t>
  </si>
  <si>
    <t>LANEUVEVILLE EN SAULNOIS</t>
  </si>
  <si>
    <t>LEMONCOURT</t>
  </si>
  <si>
    <t>LIOCOURT</t>
  </si>
  <si>
    <t>MALAUCOURT SUR SEILLE</t>
  </si>
  <si>
    <t>MANHOUE</t>
  </si>
  <si>
    <t>MORVILLE SUR NIED</t>
  </si>
  <si>
    <t>ORIOCOURT</t>
  </si>
  <si>
    <t>ORON</t>
  </si>
  <si>
    <t>PREVOCOURT</t>
  </si>
  <si>
    <t>PUZIEUX</t>
  </si>
  <si>
    <t>TINCRY</t>
  </si>
  <si>
    <t>VIVIERS</t>
  </si>
  <si>
    <t>XOCOURT</t>
  </si>
  <si>
    <t>57600</t>
  </si>
  <si>
    <t>FOLKLING</t>
  </si>
  <si>
    <t>FORBACH</t>
  </si>
  <si>
    <t>KREUTZBERG</t>
  </si>
  <si>
    <t>MARIENAU</t>
  </si>
  <si>
    <t>MORSBACH</t>
  </si>
  <si>
    <t>OETING</t>
  </si>
  <si>
    <t>SCHOENECK</t>
  </si>
  <si>
    <t>57620</t>
  </si>
  <si>
    <t>GOETZENBRUCK</t>
  </si>
  <si>
    <t>LEMBERG</t>
  </si>
  <si>
    <t>MOUTERHOUSE</t>
  </si>
  <si>
    <t>SARREINSBERG</t>
  </si>
  <si>
    <t>ST LOUIS LES BITCHE</t>
  </si>
  <si>
    <t>57640</t>
  </si>
  <si>
    <t>ANTILLY</t>
  </si>
  <si>
    <t>ARGANCY</t>
  </si>
  <si>
    <t>BETTELAINVILLE</t>
  </si>
  <si>
    <t>CHAILLY LES ENNERY</t>
  </si>
  <si>
    <t>CHARLY ORADOUR</t>
  </si>
  <si>
    <t>ENNERY</t>
  </si>
  <si>
    <t>FAILLY</t>
  </si>
  <si>
    <t>FLEVY</t>
  </si>
  <si>
    <t>MALROY</t>
  </si>
  <si>
    <t>SANRY LES VIGY</t>
  </si>
  <si>
    <t>SERVIGNY LES STE BARBE</t>
  </si>
  <si>
    <t>ST HUBERT</t>
  </si>
  <si>
    <t>STE BARBE</t>
  </si>
  <si>
    <t>VIGY</t>
  </si>
  <si>
    <t>VREMY</t>
  </si>
  <si>
    <t>VRY</t>
  </si>
  <si>
    <t>57650</t>
  </si>
  <si>
    <t>FONTOY</t>
  </si>
  <si>
    <t>HAVANGE</t>
  </si>
  <si>
    <t>LOMMERANGE</t>
  </si>
  <si>
    <t>57660</t>
  </si>
  <si>
    <t>ALTRIPPE</t>
  </si>
  <si>
    <t>BERIG VINTRANGE</t>
  </si>
  <si>
    <t>BIDING</t>
  </si>
  <si>
    <t>BISTROFF</t>
  </si>
  <si>
    <t>DIFFEMBACH LES HELLIMER</t>
  </si>
  <si>
    <t>ERSTROFF</t>
  </si>
  <si>
    <t>FREMESTROFF</t>
  </si>
  <si>
    <t>FREYBOUSE</t>
  </si>
  <si>
    <t>GRENING</t>
  </si>
  <si>
    <t>GROSTENQUIN</t>
  </si>
  <si>
    <t>HELLIMER</t>
  </si>
  <si>
    <t>LANING</t>
  </si>
  <si>
    <t>LELLING</t>
  </si>
  <si>
    <t>LEYVILLER</t>
  </si>
  <si>
    <t>LIXING LES ST AVOLD</t>
  </si>
  <si>
    <t>MAXSTADT</t>
  </si>
  <si>
    <t>PETIT TENQUIN</t>
  </si>
  <si>
    <t>VAHL EBERSING</t>
  </si>
  <si>
    <t>57670</t>
  </si>
  <si>
    <t>ALBESTROFF</t>
  </si>
  <si>
    <t>BENESTROFF</t>
  </si>
  <si>
    <t>FRANCALTROFF</t>
  </si>
  <si>
    <t>GIVRYCOURT</t>
  </si>
  <si>
    <t>GUINZELING</t>
  </si>
  <si>
    <t>HONSKIRCH</t>
  </si>
  <si>
    <t>INSMING</t>
  </si>
  <si>
    <t>INSVILLER</t>
  </si>
  <si>
    <t>LENING</t>
  </si>
  <si>
    <t>LHOR</t>
  </si>
  <si>
    <t>LOSTROFF</t>
  </si>
  <si>
    <t>LOUDREFING</t>
  </si>
  <si>
    <t>MARIMONT LES BENESTROFF</t>
  </si>
  <si>
    <t>MOLRING</t>
  </si>
  <si>
    <t>MONTDIDIER</t>
  </si>
  <si>
    <t>MUNSTER</t>
  </si>
  <si>
    <t>NEBING</t>
  </si>
  <si>
    <t>NELLING</t>
  </si>
  <si>
    <t>NEUFVILLAGE</t>
  </si>
  <si>
    <t>RENING</t>
  </si>
  <si>
    <t>TORCHEVILLE</t>
  </si>
  <si>
    <t>VAHL LES BENESTROFF</t>
  </si>
  <si>
    <t>VIBERSVILLER</t>
  </si>
  <si>
    <t>VITTERSBOURG</t>
  </si>
  <si>
    <t>57680</t>
  </si>
  <si>
    <t>ARRY</t>
  </si>
  <si>
    <t>CORNY SUR MOSELLE</t>
  </si>
  <si>
    <t>GORZE</t>
  </si>
  <si>
    <t>NOVEANT SUR MOSELLE</t>
  </si>
  <si>
    <t>57690</t>
  </si>
  <si>
    <t>CREHANGE</t>
  </si>
  <si>
    <t>ELVANGE</t>
  </si>
  <si>
    <t>FLETRANGE</t>
  </si>
  <si>
    <t>GUINGLANGE</t>
  </si>
  <si>
    <t>HEMILLY</t>
  </si>
  <si>
    <t>57700</t>
  </si>
  <si>
    <t>HAYANGE</t>
  </si>
  <si>
    <t>MARSPICH</t>
  </si>
  <si>
    <t>NEUFCHEF</t>
  </si>
  <si>
    <t>RANGUEVAUX</t>
  </si>
  <si>
    <t>ST NICOLAS EN FORET</t>
  </si>
  <si>
    <t>57710</t>
  </si>
  <si>
    <t>AUMETZ</t>
  </si>
  <si>
    <t>TRESSANGE</t>
  </si>
  <si>
    <t>57720</t>
  </si>
  <si>
    <t>BREIDENBACH</t>
  </si>
  <si>
    <t>EPPING</t>
  </si>
  <si>
    <t>HOTTVILLER</t>
  </si>
  <si>
    <t>LENGELSHEIM</t>
  </si>
  <si>
    <t>LOUTZVILLER</t>
  </si>
  <si>
    <t>NOUSSEVILLER LES BITCHE</t>
  </si>
  <si>
    <t>OBERGAILBACH</t>
  </si>
  <si>
    <t>ORMERSVILLER</t>
  </si>
  <si>
    <t>ROLBING</t>
  </si>
  <si>
    <t>SCHWEYEN</t>
  </si>
  <si>
    <t>VOLMUNSTER</t>
  </si>
  <si>
    <t>WALDHOUSE</t>
  </si>
  <si>
    <t>WALSCHBRONN</t>
  </si>
  <si>
    <t>57730</t>
  </si>
  <si>
    <t>ALTVILLER</t>
  </si>
  <si>
    <t>FOLSCHVILLER</t>
  </si>
  <si>
    <t>LACHAMBRE</t>
  </si>
  <si>
    <t>MACHEREN</t>
  </si>
  <si>
    <t>PETIT EBERSVILLER</t>
  </si>
  <si>
    <t>VALMONT</t>
  </si>
  <si>
    <t>57740</t>
  </si>
  <si>
    <t>LONGEVILLE LES ST AVOLD</t>
  </si>
  <si>
    <t>57770</t>
  </si>
  <si>
    <t>57780</t>
  </si>
  <si>
    <t>ROSSELANGE</t>
  </si>
  <si>
    <t>57790</t>
  </si>
  <si>
    <t>HERMELANGE</t>
  </si>
  <si>
    <t>LORQUIN</t>
  </si>
  <si>
    <t>57800</t>
  </si>
  <si>
    <t>BELLE ROCHE</t>
  </si>
  <si>
    <t>BENING LES ST AVOLD</t>
  </si>
  <si>
    <t>BETTING LES ST AVOLD</t>
  </si>
  <si>
    <t>COCHEREN</t>
  </si>
  <si>
    <t>FREYMING MERLEBACH</t>
  </si>
  <si>
    <t>MERLEBACH</t>
  </si>
  <si>
    <t>ROSBRUCK</t>
  </si>
  <si>
    <t>57810</t>
  </si>
  <si>
    <t>ASSENONCOURT</t>
  </si>
  <si>
    <t>AZOUDANGE</t>
  </si>
  <si>
    <t>BOURDONNAY</t>
  </si>
  <si>
    <t>DONNELAY</t>
  </si>
  <si>
    <t>FRIBOURG</t>
  </si>
  <si>
    <t>GUERMANGE</t>
  </si>
  <si>
    <t>LAGARDE</t>
  </si>
  <si>
    <t>LANGUIMBERG</t>
  </si>
  <si>
    <t>LEY</t>
  </si>
  <si>
    <t>MAIZIERES LES VIC</t>
  </si>
  <si>
    <t>MONCOURT</t>
  </si>
  <si>
    <t>OMMERAY</t>
  </si>
  <si>
    <t>RECHICOURT LE CHATEAU</t>
  </si>
  <si>
    <t>RHODES</t>
  </si>
  <si>
    <t>57820</t>
  </si>
  <si>
    <t>DANNELBOURG</t>
  </si>
  <si>
    <t>GARREBOURG</t>
  </si>
  <si>
    <t>HENRIDORFF</t>
  </si>
  <si>
    <t>HULTEHOUSE</t>
  </si>
  <si>
    <t>LUTZELBOURG</t>
  </si>
  <si>
    <t>ST LOUIS</t>
  </si>
  <si>
    <t>57830</t>
  </si>
  <si>
    <t>ASPACH</t>
  </si>
  <si>
    <t>BARCHAIN</t>
  </si>
  <si>
    <t>BEBING</t>
  </si>
  <si>
    <t>DIANE CAPELLE</t>
  </si>
  <si>
    <t>FOULCREY</t>
  </si>
  <si>
    <t>FRAQUELFING</t>
  </si>
  <si>
    <t>HATTIGNY</t>
  </si>
  <si>
    <t>HEMING</t>
  </si>
  <si>
    <t>HERTZING</t>
  </si>
  <si>
    <t>IBIGNY</t>
  </si>
  <si>
    <t>KERPRICH AUX BOIS</t>
  </si>
  <si>
    <t>LANDANGE</t>
  </si>
  <si>
    <t>LANEUVEVILLE LES LORQUIN</t>
  </si>
  <si>
    <t>NEUFMOULINS</t>
  </si>
  <si>
    <t>RICHEVAL</t>
  </si>
  <si>
    <t>ST GEORGES</t>
  </si>
  <si>
    <t>XOUAXANGE</t>
  </si>
  <si>
    <t>57840</t>
  </si>
  <si>
    <t>OTTANGE</t>
  </si>
  <si>
    <t>ROCHONVILLERS</t>
  </si>
  <si>
    <t>57850</t>
  </si>
  <si>
    <t>DABO</t>
  </si>
  <si>
    <t>HASELBOURG</t>
  </si>
  <si>
    <t>SCHAEFERHOF</t>
  </si>
  <si>
    <t>57860</t>
  </si>
  <si>
    <t>MALANCOURT LA MONTAGNE</t>
  </si>
  <si>
    <t>MONTOIS LA MONTAGNE</t>
  </si>
  <si>
    <t>RONCOURT</t>
  </si>
  <si>
    <t>57870</t>
  </si>
  <si>
    <t>HARREBERG</t>
  </si>
  <si>
    <t>HARTZVILLER</t>
  </si>
  <si>
    <t>HOMMERT</t>
  </si>
  <si>
    <t>PLAINE DE WALSCH</t>
  </si>
  <si>
    <t>TROISFONTAINES</t>
  </si>
  <si>
    <t>VALLERYSTHAL</t>
  </si>
  <si>
    <t>WALSCHEID</t>
  </si>
  <si>
    <t>57880</t>
  </si>
  <si>
    <t>GUERTING</t>
  </si>
  <si>
    <t>HAM SOUS VARSBERG</t>
  </si>
  <si>
    <t>VARSBERG</t>
  </si>
  <si>
    <t>57890</t>
  </si>
  <si>
    <t>DIESEN</t>
  </si>
  <si>
    <t>PORCELETTE</t>
  </si>
  <si>
    <t>57910</t>
  </si>
  <si>
    <t>HAMBACH</t>
  </si>
  <si>
    <t>NEUFGRANGE</t>
  </si>
  <si>
    <t>57920</t>
  </si>
  <si>
    <t>BUDING</t>
  </si>
  <si>
    <t>HOMBOURG BUDANGE</t>
  </si>
  <si>
    <t>KEDANGE SUR CANNER</t>
  </si>
  <si>
    <t>KEMPLICH</t>
  </si>
  <si>
    <t>KLANG</t>
  </si>
  <si>
    <t>METZERESCHE</t>
  </si>
  <si>
    <t>MONNEREN</t>
  </si>
  <si>
    <t>VECKRING</t>
  </si>
  <si>
    <t>57930</t>
  </si>
  <si>
    <t>ANGVILLER LES BISPING</t>
  </si>
  <si>
    <t>BELLES FORETS</t>
  </si>
  <si>
    <t>BERTHELMING</t>
  </si>
  <si>
    <t>BETTBORN</t>
  </si>
  <si>
    <t>BISPING</t>
  </si>
  <si>
    <t>DESSELING</t>
  </si>
  <si>
    <t>FENETRANGE</t>
  </si>
  <si>
    <t>GOSSELMING</t>
  </si>
  <si>
    <t>HELLERING LES FENETRANGE</t>
  </si>
  <si>
    <t>MITTERSHEIM</t>
  </si>
  <si>
    <t>NIEDERSTINZEL</t>
  </si>
  <si>
    <t>OBERSTINZEL</t>
  </si>
  <si>
    <t>POSTROFF</t>
  </si>
  <si>
    <t>ROMELFING</t>
  </si>
  <si>
    <t>ST JEAN DE BASSEL</t>
  </si>
  <si>
    <t>57940</t>
  </si>
  <si>
    <t>METZERVISSE</t>
  </si>
  <si>
    <t>VOLSTROFF</t>
  </si>
  <si>
    <t>57960</t>
  </si>
  <si>
    <t>MEISENTHAL</t>
  </si>
  <si>
    <t>SOUCHT</t>
  </si>
  <si>
    <t>57980</t>
  </si>
  <si>
    <t>DIEBLING</t>
  </si>
  <si>
    <t>METZING</t>
  </si>
  <si>
    <t>TENTELING</t>
  </si>
  <si>
    <t>57990</t>
  </si>
  <si>
    <t>HUNDLING</t>
  </si>
  <si>
    <t>IPPLING</t>
  </si>
  <si>
    <t>NOUSSEVILLER ST NABOR</t>
  </si>
  <si>
    <t>67000</t>
  </si>
  <si>
    <t>STRASBOURG</t>
  </si>
  <si>
    <t>67110</t>
  </si>
  <si>
    <t>DAMBACH</t>
  </si>
  <si>
    <t>EBERBACH</t>
  </si>
  <si>
    <t>GRIESBACH</t>
  </si>
  <si>
    <t>GUMBRECHTSHOFFEN</t>
  </si>
  <si>
    <t>GUNDERSHOFFEN</t>
  </si>
  <si>
    <t>JAEGERTHAL</t>
  </si>
  <si>
    <t>NEHWILLER PRES WOERTH</t>
  </si>
  <si>
    <t>NEUNHOFFEN</t>
  </si>
  <si>
    <t>NIEDERBRONN LES BAINS</t>
  </si>
  <si>
    <t>OBERBRONN ZINSWILLER</t>
  </si>
  <si>
    <t>REICHSHOFFEN</t>
  </si>
  <si>
    <t>SCHIRLENHOF</t>
  </si>
  <si>
    <t>UTTENHOFFEN</t>
  </si>
  <si>
    <t>WINDSTEIN</t>
  </si>
  <si>
    <t>ZINSWILLER</t>
  </si>
  <si>
    <t>67112</t>
  </si>
  <si>
    <t>BREUSCHWICKERSHEIM</t>
  </si>
  <si>
    <t>67113</t>
  </si>
  <si>
    <t>BLAESHEIM</t>
  </si>
  <si>
    <t>67114</t>
  </si>
  <si>
    <t>ESCHAU</t>
  </si>
  <si>
    <t>67115</t>
  </si>
  <si>
    <t>PLOBSHEIM</t>
  </si>
  <si>
    <t>67116</t>
  </si>
  <si>
    <t>REICHSTETT</t>
  </si>
  <si>
    <t>67117</t>
  </si>
  <si>
    <t>DOSSENHEIM KOCHERSBERG</t>
  </si>
  <si>
    <t>FESSENHEIM LE BAS</t>
  </si>
  <si>
    <t>FURDENHEIM</t>
  </si>
  <si>
    <t>HANDSCHUHEIM</t>
  </si>
  <si>
    <t>HURTIGHEIM</t>
  </si>
  <si>
    <t>ITTENHEIM</t>
  </si>
  <si>
    <t>QUATZENHEIM</t>
  </si>
  <si>
    <t>67120</t>
  </si>
  <si>
    <t>ALTORF</t>
  </si>
  <si>
    <t>AVOLSHEIM</t>
  </si>
  <si>
    <t>CANAL</t>
  </si>
  <si>
    <t>DACHSTEIN</t>
  </si>
  <si>
    <t>DORLISHEIM</t>
  </si>
  <si>
    <t>DUPPIGHEIM</t>
  </si>
  <si>
    <t>DUTTLENHEIM</t>
  </si>
  <si>
    <t>ERGERSHEIM</t>
  </si>
  <si>
    <t>ERNOLSHEIM BRUCHE</t>
  </si>
  <si>
    <t>KOLBSHEIM</t>
  </si>
  <si>
    <t>MOLSHEIM</t>
  </si>
  <si>
    <t>SOULTZ LES BAINS</t>
  </si>
  <si>
    <t>WOLXHEIM</t>
  </si>
  <si>
    <t>67130</t>
  </si>
  <si>
    <t>BAREMBACH</t>
  </si>
  <si>
    <t>BELLEFOSSE</t>
  </si>
  <si>
    <t>BLANCHERUPT</t>
  </si>
  <si>
    <t>FOUDAY</t>
  </si>
  <si>
    <t>FRECONRUPT</t>
  </si>
  <si>
    <t>GRANDFONTAINE</t>
  </si>
  <si>
    <t>HAUTE GOUTTE</t>
  </si>
  <si>
    <t>HERSBACH</t>
  </si>
  <si>
    <t>LA BROQUE</t>
  </si>
  <si>
    <t>LE BAN DE LA ROCHE</t>
  </si>
  <si>
    <t>LUTZELHOUSE</t>
  </si>
  <si>
    <t>MUHLBACH SUR BRUCHE</t>
  </si>
  <si>
    <t>NATZWILLER</t>
  </si>
  <si>
    <t>NETZENBACH</t>
  </si>
  <si>
    <t>NEUVILLER LA ROCHE</t>
  </si>
  <si>
    <t>RUSS</t>
  </si>
  <si>
    <t>SCHIRMECK</t>
  </si>
  <si>
    <t>SCHWARZBACH</t>
  </si>
  <si>
    <t>SOLBACH</t>
  </si>
  <si>
    <t>STEINBACH</t>
  </si>
  <si>
    <t>WACKENBACH</t>
  </si>
  <si>
    <t>WACQUENOUX</t>
  </si>
  <si>
    <t>WALDERSBACH</t>
  </si>
  <si>
    <t>WILDERSBACH</t>
  </si>
  <si>
    <t>WISCHES</t>
  </si>
  <si>
    <t>67140</t>
  </si>
  <si>
    <t>ANDLAU</t>
  </si>
  <si>
    <t>BARR</t>
  </si>
  <si>
    <t>BERNARDVILLE</t>
  </si>
  <si>
    <t>BOURGHEIM</t>
  </si>
  <si>
    <t>EICHHOFFEN</t>
  </si>
  <si>
    <t>GERTWILLER</t>
  </si>
  <si>
    <t>HEILIGENSTEIN</t>
  </si>
  <si>
    <t>ITTERSWILLER</t>
  </si>
  <si>
    <t>LE HOHWALD</t>
  </si>
  <si>
    <t>MITTELBERGHEIM</t>
  </si>
  <si>
    <t>REICHSFELD</t>
  </si>
  <si>
    <t>STOTZHEIM</t>
  </si>
  <si>
    <t>ZELLWILLER</t>
  </si>
  <si>
    <t>67150</t>
  </si>
  <si>
    <t>BOLSENHEIM</t>
  </si>
  <si>
    <t>DAUBENSAND</t>
  </si>
  <si>
    <t>ERSTEIN</t>
  </si>
  <si>
    <t>GERSTHEIM</t>
  </si>
  <si>
    <t>HAEUSERN</t>
  </si>
  <si>
    <t>HINDISHEIM</t>
  </si>
  <si>
    <t>HIPSHEIM</t>
  </si>
  <si>
    <t>KRAFFT</t>
  </si>
  <si>
    <t>LIMERSHEIM</t>
  </si>
  <si>
    <t>MATZENHEIM</t>
  </si>
  <si>
    <t>NORDHOUSE</t>
  </si>
  <si>
    <t>OSTHOUSE</t>
  </si>
  <si>
    <t>SCHAEFFERSHEIM</t>
  </si>
  <si>
    <t>UTTENHEIM</t>
  </si>
  <si>
    <t>67160</t>
  </si>
  <si>
    <t>ALTENSTADT</t>
  </si>
  <si>
    <t>BIRLENBACH</t>
  </si>
  <si>
    <t>BREMMELBACH</t>
  </si>
  <si>
    <t>CLEEBOURG</t>
  </si>
  <si>
    <t>DRACHENBRONN BIRLENBACH</t>
  </si>
  <si>
    <t>NIEDERSEEBACH</t>
  </si>
  <si>
    <t>OBERHOFFEN LES WISSEMBOURG</t>
  </si>
  <si>
    <t>OBERLAUTERBACH</t>
  </si>
  <si>
    <t>OBERSEEBACH</t>
  </si>
  <si>
    <t>RIEDSELTZ</t>
  </si>
  <si>
    <t>ROTT</t>
  </si>
  <si>
    <t>SALMBACH</t>
  </si>
  <si>
    <t>SCHLEITHAL</t>
  </si>
  <si>
    <t>SEEBACH</t>
  </si>
  <si>
    <t>SIEGEN</t>
  </si>
  <si>
    <t>STEINSELTZ</t>
  </si>
  <si>
    <t>WEILER</t>
  </si>
  <si>
    <t>WISSEMBOURG</t>
  </si>
  <si>
    <t>67170</t>
  </si>
  <si>
    <t>BERNOLSHEIM</t>
  </si>
  <si>
    <t>BERSTHEIM</t>
  </si>
  <si>
    <t>BILWISHEIM</t>
  </si>
  <si>
    <t>BRUMATH</t>
  </si>
  <si>
    <t>DONNENHEIM</t>
  </si>
  <si>
    <t>GEUDERTHEIM</t>
  </si>
  <si>
    <t>HOCHSTETT</t>
  </si>
  <si>
    <t>HOHATZENHEIM</t>
  </si>
  <si>
    <t>KEFFENDORF</t>
  </si>
  <si>
    <t>KRAUTWILLER</t>
  </si>
  <si>
    <t>KRIEGSHEIM</t>
  </si>
  <si>
    <t>MITTELHAUSEN</t>
  </si>
  <si>
    <t>MITTELSCHAEFFOLSHEIM</t>
  </si>
  <si>
    <t>OLWISHEIM</t>
  </si>
  <si>
    <t>ROTTELSHEIM</t>
  </si>
  <si>
    <t>WAHLENHEIM</t>
  </si>
  <si>
    <t>WINGERSHEIM</t>
  </si>
  <si>
    <t>67190</t>
  </si>
  <si>
    <t>DINSHEIM</t>
  </si>
  <si>
    <t>GRENDELBRUCH</t>
  </si>
  <si>
    <t>GRESSWILLER</t>
  </si>
  <si>
    <t>HEILIGENBERG</t>
  </si>
  <si>
    <t>MOLLKIRCH</t>
  </si>
  <si>
    <t>MUTZIG</t>
  </si>
  <si>
    <t>STILL</t>
  </si>
  <si>
    <t>67200</t>
  </si>
  <si>
    <t>ACHENHEIM</t>
  </si>
  <si>
    <t>ECKBOLSHEIM</t>
  </si>
  <si>
    <t>MITTELHAUSBERGEN</t>
  </si>
  <si>
    <t>NIEDERHAUSBERGEN</t>
  </si>
  <si>
    <t>OBERHAUSBERGEN</t>
  </si>
  <si>
    <t>OBERSCHAEFFOLSHEIM</t>
  </si>
  <si>
    <t>WOLFISHEIM</t>
  </si>
  <si>
    <t>67210</t>
  </si>
  <si>
    <t>BERNARDSWILLER</t>
  </si>
  <si>
    <t>GOXWILLER</t>
  </si>
  <si>
    <t>GRIESHEIM PRES MOLSHEIM</t>
  </si>
  <si>
    <t>MEISTRATZHEIM</t>
  </si>
  <si>
    <t>NIEDERNAI</t>
  </si>
  <si>
    <t>OBERNAI</t>
  </si>
  <si>
    <t>VALFF</t>
  </si>
  <si>
    <t>67220</t>
  </si>
  <si>
    <t>ALBE</t>
  </si>
  <si>
    <t>BASSEMBERG</t>
  </si>
  <si>
    <t>BREITENAU</t>
  </si>
  <si>
    <t>BREITENBACH</t>
  </si>
  <si>
    <t>CHARBES</t>
  </si>
  <si>
    <t>DIEFFENBACH AU VAL</t>
  </si>
  <si>
    <t>FOUCHY</t>
  </si>
  <si>
    <t>HOHWART</t>
  </si>
  <si>
    <t>LALAYE</t>
  </si>
  <si>
    <t>MAISONSGOUTTE</t>
  </si>
  <si>
    <t>NEUBOIS</t>
  </si>
  <si>
    <t>NEUVE EGLISE</t>
  </si>
  <si>
    <t>ST PIERRE BOIS</t>
  </si>
  <si>
    <t>STEIGE</t>
  </si>
  <si>
    <t>THANVILLE</t>
  </si>
  <si>
    <t>TRIEMBACH AU VAL</t>
  </si>
  <si>
    <t>URBEIS</t>
  </si>
  <si>
    <t>VILLE</t>
  </si>
  <si>
    <t>WAGENBACH</t>
  </si>
  <si>
    <t>67230</t>
  </si>
  <si>
    <t>BENFELD</t>
  </si>
  <si>
    <t>DIEBOLSHEIM</t>
  </si>
  <si>
    <t>HERBSHEIM</t>
  </si>
  <si>
    <t>HUTTENHEIM</t>
  </si>
  <si>
    <t>KERTZFELD</t>
  </si>
  <si>
    <t>KOGENHEIM</t>
  </si>
  <si>
    <t>OBENHEIM</t>
  </si>
  <si>
    <t>ROSSFELD</t>
  </si>
  <si>
    <t>SAND</t>
  </si>
  <si>
    <t>SERMERSHEIM</t>
  </si>
  <si>
    <t>WESTHOUSE</t>
  </si>
  <si>
    <t>WITTERNHEIM</t>
  </si>
  <si>
    <t>67240</t>
  </si>
  <si>
    <t>BISCHWILLER</t>
  </si>
  <si>
    <t>CAMP D'OBERHOFFEN</t>
  </si>
  <si>
    <t>GRIES</t>
  </si>
  <si>
    <t>KALTENHOUSE</t>
  </si>
  <si>
    <t>KURTZENHOUSE</t>
  </si>
  <si>
    <t>OBERHOFFEN SUR MODER</t>
  </si>
  <si>
    <t>SCHIRRHEIN</t>
  </si>
  <si>
    <t>SCHIRRHOFFEN</t>
  </si>
  <si>
    <t>67250</t>
  </si>
  <si>
    <t>ASCHBACH</t>
  </si>
  <si>
    <t>HERMERSWILLER</t>
  </si>
  <si>
    <t>HOELSCHLOCH</t>
  </si>
  <si>
    <t>HOFFEN</t>
  </si>
  <si>
    <t>HOHWILLER</t>
  </si>
  <si>
    <t>HUNSPACH</t>
  </si>
  <si>
    <t>INGOLSHEIM</t>
  </si>
  <si>
    <t>KEFFENACH</t>
  </si>
  <si>
    <t>KUTZENHAUSEN</t>
  </si>
  <si>
    <t>LAMPERTSLOCH</t>
  </si>
  <si>
    <t>LEITERSWILLER</t>
  </si>
  <si>
    <t>LOBSANN</t>
  </si>
  <si>
    <t>MEMMELSHOFFEN</t>
  </si>
  <si>
    <t>MERKWILLER PECHELBRONN</t>
  </si>
  <si>
    <t>OBERKUTZENHAUSEN</t>
  </si>
  <si>
    <t>OBERROEDERN</t>
  </si>
  <si>
    <t>PREUSCHDORF</t>
  </si>
  <si>
    <t>RETSCHWILLER</t>
  </si>
  <si>
    <t>SCHOENENBOURG</t>
  </si>
  <si>
    <t>SOULTZ SOUS FORETS</t>
  </si>
  <si>
    <t>STUNDWILLER</t>
  </si>
  <si>
    <t>SURBOURG</t>
  </si>
  <si>
    <t>67260</t>
  </si>
  <si>
    <t>ALTWILLER</t>
  </si>
  <si>
    <t>BISCHTROFF SUR SARRE</t>
  </si>
  <si>
    <t>BISSERT</t>
  </si>
  <si>
    <t>BURBACH</t>
  </si>
  <si>
    <t>DIEDENDORF</t>
  </si>
  <si>
    <t>HARSKIRCHEN</t>
  </si>
  <si>
    <t>HERBITZHEIM</t>
  </si>
  <si>
    <t>HINSINGEN</t>
  </si>
  <si>
    <t>KESKASTEL</t>
  </si>
  <si>
    <t>RIMSDORF</t>
  </si>
  <si>
    <t>SARRE UNION</t>
  </si>
  <si>
    <t>SARREWERDEN</t>
  </si>
  <si>
    <t>SCHOPPERTEN</t>
  </si>
  <si>
    <t>SILTZHEIM</t>
  </si>
  <si>
    <t>WOLFSKIRCHEN</t>
  </si>
  <si>
    <t>ZOLLINGEN</t>
  </si>
  <si>
    <t>67270</t>
  </si>
  <si>
    <t>ALTECKENDORF</t>
  </si>
  <si>
    <t>BOSSENDORF</t>
  </si>
  <si>
    <t>DUNTZENHEIM</t>
  </si>
  <si>
    <t>DURNINGEN</t>
  </si>
  <si>
    <t>GEISWILLER</t>
  </si>
  <si>
    <t>GINGSHEIM</t>
  </si>
  <si>
    <t>GOUGENHEIM</t>
  </si>
  <si>
    <t>HOCHFELDEN</t>
  </si>
  <si>
    <t>HOHFRANKENHEIM</t>
  </si>
  <si>
    <t>HUTTENDORF</t>
  </si>
  <si>
    <t>INGENHEIM</t>
  </si>
  <si>
    <t>KIENHEIM</t>
  </si>
  <si>
    <t>LIXHAUSEN</t>
  </si>
  <si>
    <t>MELSHEIM</t>
  </si>
  <si>
    <t>MINVERSHEIM</t>
  </si>
  <si>
    <t>MUTZENHOUSE</t>
  </si>
  <si>
    <t>ROHR</t>
  </si>
  <si>
    <t>SAESSOLSHEIM</t>
  </si>
  <si>
    <t>SCHAFFHOUSE SUR ZORN</t>
  </si>
  <si>
    <t>SCHERLENHEIM</t>
  </si>
  <si>
    <t>SCHWINDRATZHEIM</t>
  </si>
  <si>
    <t>WICKERSHEIM WILSHAUSEN</t>
  </si>
  <si>
    <t>WILSHAUSEN</t>
  </si>
  <si>
    <t>WILWISHEIM</t>
  </si>
  <si>
    <t>ZOEBERSDORF</t>
  </si>
  <si>
    <t>67280</t>
  </si>
  <si>
    <t>NIEDERHASLACH</t>
  </si>
  <si>
    <t>OBERHASLACH</t>
  </si>
  <si>
    <t>URMATT</t>
  </si>
  <si>
    <t>67290</t>
  </si>
  <si>
    <t>ERCKARTSWILLER</t>
  </si>
  <si>
    <t>FROHMUHL</t>
  </si>
  <si>
    <t>HINSBOURG</t>
  </si>
  <si>
    <t>LA PETITE PIERRE</t>
  </si>
  <si>
    <t>LOHR</t>
  </si>
  <si>
    <t>PETERSBACH</t>
  </si>
  <si>
    <t>PUBERG</t>
  </si>
  <si>
    <t>ROSTEIG</t>
  </si>
  <si>
    <t>STRUTH</t>
  </si>
  <si>
    <t>TIEFFENBACH</t>
  </si>
  <si>
    <t>VOLKSBERG</t>
  </si>
  <si>
    <t>WEISLINGEN</t>
  </si>
  <si>
    <t>WIMMENAU</t>
  </si>
  <si>
    <t>WINGEN SUR MODER</t>
  </si>
  <si>
    <t>ZITTERSHEIM</t>
  </si>
  <si>
    <t>67300</t>
  </si>
  <si>
    <t>SCHILTIGHEIM</t>
  </si>
  <si>
    <t>67310</t>
  </si>
  <si>
    <t>ALLENWILLER</t>
  </si>
  <si>
    <t>BALBRONN</t>
  </si>
  <si>
    <t>BERGBIETEN</t>
  </si>
  <si>
    <t>BRECHLINGEN</t>
  </si>
  <si>
    <t>COSSWILLER</t>
  </si>
  <si>
    <t>CRASTATT</t>
  </si>
  <si>
    <t>DAHLENHEIM</t>
  </si>
  <si>
    <t>DANGOLSHEIM</t>
  </si>
  <si>
    <t>FLEXBOURG</t>
  </si>
  <si>
    <t>HOHENGOEFT</t>
  </si>
  <si>
    <t>IRMSTETT</t>
  </si>
  <si>
    <t>KNOERSHEIM</t>
  </si>
  <si>
    <t>RANGEN</t>
  </si>
  <si>
    <t>ROMANSWILLER</t>
  </si>
  <si>
    <t>SCHARRACHBERGHEIM IRMSTETT</t>
  </si>
  <si>
    <t>TRAENHEIM</t>
  </si>
  <si>
    <t>WASSELONNE</t>
  </si>
  <si>
    <t>WESTHOFFEN</t>
  </si>
  <si>
    <t>ZEHNACKER</t>
  </si>
  <si>
    <t>ZEINHEIM</t>
  </si>
  <si>
    <t>67320</t>
  </si>
  <si>
    <t>ADAMSWILLER</t>
  </si>
  <si>
    <t>ASSWILLER</t>
  </si>
  <si>
    <t>BAERENDORF</t>
  </si>
  <si>
    <t>BERG</t>
  </si>
  <si>
    <t>BETTWILLER</t>
  </si>
  <si>
    <t>BUST</t>
  </si>
  <si>
    <t>DRULINGEN</t>
  </si>
  <si>
    <t>DURSTEL</t>
  </si>
  <si>
    <t>ESCHBOURG</t>
  </si>
  <si>
    <t>ESCHWILLER</t>
  </si>
  <si>
    <t>EYWILLER</t>
  </si>
  <si>
    <t>GOERLINGEN</t>
  </si>
  <si>
    <t>GRAUFTHAL</t>
  </si>
  <si>
    <t>GUNGWILLER</t>
  </si>
  <si>
    <t>HIRSCHLAND</t>
  </si>
  <si>
    <t>KIRRBERG</t>
  </si>
  <si>
    <t>OTTWILLER</t>
  </si>
  <si>
    <t>PFALZWEYER</t>
  </si>
  <si>
    <t>RAUWILLER</t>
  </si>
  <si>
    <t>REXINGEN</t>
  </si>
  <si>
    <t>SCHOENBOURG</t>
  </si>
  <si>
    <t>SIEWILLER</t>
  </si>
  <si>
    <t>THAL DRULINGEN</t>
  </si>
  <si>
    <t>WEYER</t>
  </si>
  <si>
    <t>67330</t>
  </si>
  <si>
    <t>BOSSELSHAUSEN</t>
  </si>
  <si>
    <t>BOUXWILLER</t>
  </si>
  <si>
    <t>DOSSENHEIM SUR ZINSEL</t>
  </si>
  <si>
    <t>ERNOLSHEIM LES SAVERNE</t>
  </si>
  <si>
    <t>GRIESBACH LE BASTBERG</t>
  </si>
  <si>
    <t>HATTMATT</t>
  </si>
  <si>
    <t>IMBSHEIM</t>
  </si>
  <si>
    <t>ISSENHAUSEN</t>
  </si>
  <si>
    <t>KIRRWILLER BOSSELSHAUSEN</t>
  </si>
  <si>
    <t>NEUWILLER LES SAVERNE</t>
  </si>
  <si>
    <t>NIEDERSOULTZBACH</t>
  </si>
  <si>
    <t>OBERMODERN</t>
  </si>
  <si>
    <t>OBERMODERN ZUTZENDORF</t>
  </si>
  <si>
    <t>OBERSOULTZBACH</t>
  </si>
  <si>
    <t>RIEDHEIM</t>
  </si>
  <si>
    <t>UTTWILLER</t>
  </si>
  <si>
    <t>ZUTZENDORF</t>
  </si>
  <si>
    <t>67340</t>
  </si>
  <si>
    <t>BISCHHOLTZ</t>
  </si>
  <si>
    <t>INGWILLER</t>
  </si>
  <si>
    <t>LICHTENBERG</t>
  </si>
  <si>
    <t>MENCHHOFFEN</t>
  </si>
  <si>
    <t>OFFWILLER</t>
  </si>
  <si>
    <t>REIPERTSWILLER</t>
  </si>
  <si>
    <t>ROTHBACH</t>
  </si>
  <si>
    <t>SCHILLERSDORF</t>
  </si>
  <si>
    <t>SPARSBACH</t>
  </si>
  <si>
    <t>WEINBOURG</t>
  </si>
  <si>
    <t>WEITERSWILLER</t>
  </si>
  <si>
    <t>67350</t>
  </si>
  <si>
    <t>BITSCHHOFFEN</t>
  </si>
  <si>
    <t>BUSWILLER</t>
  </si>
  <si>
    <t>DAUENDORF</t>
  </si>
  <si>
    <t>ENGWILLER</t>
  </si>
  <si>
    <t>ETTENDORF</t>
  </si>
  <si>
    <t>GRASSENDORF</t>
  </si>
  <si>
    <t>KINDWILLER</t>
  </si>
  <si>
    <t>LA WALCK</t>
  </si>
  <si>
    <t>MORSCHWILLER</t>
  </si>
  <si>
    <t>MULHAUSEN</t>
  </si>
  <si>
    <t>NEUBOURG</t>
  </si>
  <si>
    <t>NIEDERALTDORF</t>
  </si>
  <si>
    <t>NIEDERMODERN</t>
  </si>
  <si>
    <t>PFAFFENHOFFEN</t>
  </si>
  <si>
    <t>RINGELDORF</t>
  </si>
  <si>
    <t>RINGENDORF</t>
  </si>
  <si>
    <t>SCHALKENDORF</t>
  </si>
  <si>
    <t>UBERACH</t>
  </si>
  <si>
    <t>UHLWILLER</t>
  </si>
  <si>
    <t>UHRWILLER</t>
  </si>
  <si>
    <t>67360</t>
  </si>
  <si>
    <t>BIBLISHEIM</t>
  </si>
  <si>
    <t>DIEFFENBACH LES WOERTH</t>
  </si>
  <si>
    <t>DURRENBACH</t>
  </si>
  <si>
    <t>ESCHBACH</t>
  </si>
  <si>
    <t>FROESCHWILLER</t>
  </si>
  <si>
    <t>GOERSDORF</t>
  </si>
  <si>
    <t>GUNSTETT</t>
  </si>
  <si>
    <t>HEGENEY</t>
  </si>
  <si>
    <t>LANGENSOULTZBACH</t>
  </si>
  <si>
    <t>MITSCHDORF</t>
  </si>
  <si>
    <t>MORSBRONN LES BAINS</t>
  </si>
  <si>
    <t>OBERDORF SPACHBACH</t>
  </si>
  <si>
    <t>WALBOURG</t>
  </si>
  <si>
    <t>WOERTH</t>
  </si>
  <si>
    <t>67370</t>
  </si>
  <si>
    <t>AVENHEIM</t>
  </si>
  <si>
    <t>BEHLENHEIM</t>
  </si>
  <si>
    <t>BERSTETT</t>
  </si>
  <si>
    <t>DINGSHEIM</t>
  </si>
  <si>
    <t>GIMBRETT</t>
  </si>
  <si>
    <t>GRIESHEIM SUR SOUFFEL</t>
  </si>
  <si>
    <t>ITTLENHEIM</t>
  </si>
  <si>
    <t>KLEINFRANKENHEIM</t>
  </si>
  <si>
    <t>NEUGARTHEIM</t>
  </si>
  <si>
    <t>NEUGARTHEIM ITTLENHEIM</t>
  </si>
  <si>
    <t>OFFENHEIM</t>
  </si>
  <si>
    <t>PFETTISHEIM</t>
  </si>
  <si>
    <t>PFULGRIESHEIM</t>
  </si>
  <si>
    <t>REITWILLER</t>
  </si>
  <si>
    <t>RUMERSHEIM</t>
  </si>
  <si>
    <t>SCHNERSHEIM</t>
  </si>
  <si>
    <t>STUTZHEIM OFFENHEIM</t>
  </si>
  <si>
    <t>TRUCHTERSHEIM</t>
  </si>
  <si>
    <t>WILLGOTTHEIM</t>
  </si>
  <si>
    <t>WINTZENHEIM KOCHERSBERG</t>
  </si>
  <si>
    <t>WIWERSHEIM</t>
  </si>
  <si>
    <t>WOELLENHEIM</t>
  </si>
  <si>
    <t>67380</t>
  </si>
  <si>
    <t>LINGOLSHEIM</t>
  </si>
  <si>
    <t>67390</t>
  </si>
  <si>
    <t>ARTOLSHEIM</t>
  </si>
  <si>
    <t>BOESENBIESEN</t>
  </si>
  <si>
    <t>BOOTZHEIM</t>
  </si>
  <si>
    <t>ELSENHEIM</t>
  </si>
  <si>
    <t>HEIDOLSHEIM</t>
  </si>
  <si>
    <t>HESSENHEIM</t>
  </si>
  <si>
    <t>MACKENHEIM</t>
  </si>
  <si>
    <t>MARCKOLSHEIM</t>
  </si>
  <si>
    <t>OHNENHEIM</t>
  </si>
  <si>
    <t>RICHTOLSHEIM</t>
  </si>
  <si>
    <t>SAASENHEIM</t>
  </si>
  <si>
    <t>SCHOENAU</t>
  </si>
  <si>
    <t>SCHWOBSHEIM</t>
  </si>
  <si>
    <t>67400</t>
  </si>
  <si>
    <t>GEISPOLSHEIM</t>
  </si>
  <si>
    <t>ILLKIRCH GRAFFENSTADEN</t>
  </si>
  <si>
    <t>67410</t>
  </si>
  <si>
    <t>DRUSENHEIM</t>
  </si>
  <si>
    <t>ROHRWILLER</t>
  </si>
  <si>
    <t>67420</t>
  </si>
  <si>
    <t>BOURG BRUCHE</t>
  </si>
  <si>
    <t>CHAMPENAY</t>
  </si>
  <si>
    <t>COLROY LA ROCHE</t>
  </si>
  <si>
    <t>PLAINE</t>
  </si>
  <si>
    <t>POUTAY</t>
  </si>
  <si>
    <t>RANRUPT</t>
  </si>
  <si>
    <t>SAALES</t>
  </si>
  <si>
    <t>ST BLAISE LA ROCHE</t>
  </si>
  <si>
    <t>67430</t>
  </si>
  <si>
    <t>BUTTEN</t>
  </si>
  <si>
    <t>DEHLINGEN</t>
  </si>
  <si>
    <t>DIEMERINGEN</t>
  </si>
  <si>
    <t>DOMFESSEL</t>
  </si>
  <si>
    <t>LORENTZEN</t>
  </si>
  <si>
    <t>MACKWILLER</t>
  </si>
  <si>
    <t>RATZWILLER</t>
  </si>
  <si>
    <t>VOELLERDINGEN</t>
  </si>
  <si>
    <t>WALDHAMBACH</t>
  </si>
  <si>
    <t>67440</t>
  </si>
  <si>
    <t>BIRKENWALD</t>
  </si>
  <si>
    <t>DIMBSTHAL</t>
  </si>
  <si>
    <t>HENGWILLER</t>
  </si>
  <si>
    <t>JETTERSWILLER</t>
  </si>
  <si>
    <t>KLEINGOEFT</t>
  </si>
  <si>
    <t>LOCHWILLER</t>
  </si>
  <si>
    <t>MARMOUTIER</t>
  </si>
  <si>
    <t>REINHARDSMUNSTER</t>
  </si>
  <si>
    <t>REUTENBOURG</t>
  </si>
  <si>
    <t>SALENTHAL</t>
  </si>
  <si>
    <t>SCHWEBWILLER</t>
  </si>
  <si>
    <t>SCHWENHEIM</t>
  </si>
  <si>
    <t>SINGRIST</t>
  </si>
  <si>
    <t>ST GALL</t>
  </si>
  <si>
    <t>THAL MARMOUTIER</t>
  </si>
  <si>
    <t>WESTHOUSE MARMOUTIER</t>
  </si>
  <si>
    <t>67450</t>
  </si>
  <si>
    <t>LAMPERTHEIM</t>
  </si>
  <si>
    <t>MUNDOLSHEIM</t>
  </si>
  <si>
    <t>67460</t>
  </si>
  <si>
    <t>SOUFFELWEYERSHEIM</t>
  </si>
  <si>
    <t>67470</t>
  </si>
  <si>
    <t>BUHL</t>
  </si>
  <si>
    <t>CROETTWILLER</t>
  </si>
  <si>
    <t>EBERBACH SELTZ</t>
  </si>
  <si>
    <t>MOTHERN</t>
  </si>
  <si>
    <t>MUNCHHAUSEN</t>
  </si>
  <si>
    <t>NIEDERROEDERN</t>
  </si>
  <si>
    <t>SCHAFFHOUSE PRES SELTZ</t>
  </si>
  <si>
    <t>SELTZ</t>
  </si>
  <si>
    <t>TRIMBACH</t>
  </si>
  <si>
    <t>WINTZENBACH</t>
  </si>
  <si>
    <t>67480</t>
  </si>
  <si>
    <t>AUENHEIM</t>
  </si>
  <si>
    <t>FORSTFELD</t>
  </si>
  <si>
    <t>FORT LOUIS</t>
  </si>
  <si>
    <t>KAUFFENHEIM</t>
  </si>
  <si>
    <t>LEUTENHEIM</t>
  </si>
  <si>
    <t>NEUHAEUSEL</t>
  </si>
  <si>
    <t>ROESCHWOOG</t>
  </si>
  <si>
    <t>ROPPENHEIM</t>
  </si>
  <si>
    <t>ROUNTZENHEIM</t>
  </si>
  <si>
    <t>67490</t>
  </si>
  <si>
    <t>ALTENHEIM</t>
  </si>
  <si>
    <t>DETTWILLER</t>
  </si>
  <si>
    <t>FRIEDOLSHEIM</t>
  </si>
  <si>
    <t>GOTTESHEIM</t>
  </si>
  <si>
    <t>LITTENHEIM</t>
  </si>
  <si>
    <t>LUPSTEIN</t>
  </si>
  <si>
    <t>PRINTZHEIM</t>
  </si>
  <si>
    <t>67500</t>
  </si>
  <si>
    <t>BATZENDORF</t>
  </si>
  <si>
    <t>HAGUENAU</t>
  </si>
  <si>
    <t>HARTHOUSE</t>
  </si>
  <si>
    <t>MARIENTHAL</t>
  </si>
  <si>
    <t>NIEDERSCHAEFFOLSHEIM</t>
  </si>
  <si>
    <t>WEITBRUCH</t>
  </si>
  <si>
    <t>67510</t>
  </si>
  <si>
    <t>CLIMBACH</t>
  </si>
  <si>
    <t>LEMBACH</t>
  </si>
  <si>
    <t>MATTSTALL</t>
  </si>
  <si>
    <t>NIEDERSTEINBACH</t>
  </si>
  <si>
    <t>OBERSTEINBACH</t>
  </si>
  <si>
    <t>PETIT WINGEN</t>
  </si>
  <si>
    <t>WINGEN</t>
  </si>
  <si>
    <t>67520</t>
  </si>
  <si>
    <t>KIRCHHEIM</t>
  </si>
  <si>
    <t>KUTTOLSHEIM</t>
  </si>
  <si>
    <t>MARLENHEIM</t>
  </si>
  <si>
    <t>NORDHEIM</t>
  </si>
  <si>
    <t>ODRATZHEIM</t>
  </si>
  <si>
    <t>WANGEN</t>
  </si>
  <si>
    <t>67530</t>
  </si>
  <si>
    <t>BOERSCH</t>
  </si>
  <si>
    <t>KLINGENTHAL</t>
  </si>
  <si>
    <t>OTTROTT</t>
  </si>
  <si>
    <t>ST NABOR</t>
  </si>
  <si>
    <t>67540</t>
  </si>
  <si>
    <t>OSTWALD</t>
  </si>
  <si>
    <t>67550</t>
  </si>
  <si>
    <t>ECKWERSHEIM</t>
  </si>
  <si>
    <t>VENDENHEIM</t>
  </si>
  <si>
    <t>67560</t>
  </si>
  <si>
    <t>ROSENWILLER</t>
  </si>
  <si>
    <t>ROSHEIM</t>
  </si>
  <si>
    <t>67570</t>
  </si>
  <si>
    <t>LA CLAQUETTE</t>
  </si>
  <si>
    <t>ROTHAU</t>
  </si>
  <si>
    <t>67580</t>
  </si>
  <si>
    <t>FORSTHEIM</t>
  </si>
  <si>
    <t>LAUBACH</t>
  </si>
  <si>
    <t>MERTZWILLER</t>
  </si>
  <si>
    <t>MIETESHEIM</t>
  </si>
  <si>
    <t>67590</t>
  </si>
  <si>
    <t>OHLUNGEN</t>
  </si>
  <si>
    <t>SCHWEIGHOUSE SUR MODER</t>
  </si>
  <si>
    <t>WINTERSHOUSE</t>
  </si>
  <si>
    <t>67600</t>
  </si>
  <si>
    <t>BALDENHEIM</t>
  </si>
  <si>
    <t>BINDERNHEIM</t>
  </si>
  <si>
    <t>EBERSHEIM</t>
  </si>
  <si>
    <t>EBERSMUNSTER</t>
  </si>
  <si>
    <t>EHNWIHR</t>
  </si>
  <si>
    <t>HILSENHEIM</t>
  </si>
  <si>
    <t>KINTZHEIM</t>
  </si>
  <si>
    <t>LA VANCELLE</t>
  </si>
  <si>
    <t>MUSSIG</t>
  </si>
  <si>
    <t>MUTTERSHOLTZ</t>
  </si>
  <si>
    <t>ORSCHWILLER</t>
  </si>
  <si>
    <t>SELESTAT</t>
  </si>
  <si>
    <t>67610</t>
  </si>
  <si>
    <t>LA WANTZENAU</t>
  </si>
  <si>
    <t>67620</t>
  </si>
  <si>
    <t>SOUFFLENHEIM</t>
  </si>
  <si>
    <t>67630</t>
  </si>
  <si>
    <t>LAUTERBOURG</t>
  </si>
  <si>
    <t>NEEWILLER PRES LAUTERBOURG</t>
  </si>
  <si>
    <t>NIEDERLAUTERBACH</t>
  </si>
  <si>
    <t>SCHEIBENHARD</t>
  </si>
  <si>
    <t>67640</t>
  </si>
  <si>
    <t>FEGERSHEIM</t>
  </si>
  <si>
    <t>ICHTRATZHEIM</t>
  </si>
  <si>
    <t>LIPSHEIM</t>
  </si>
  <si>
    <t>OHNHEIM</t>
  </si>
  <si>
    <t>67650</t>
  </si>
  <si>
    <t>BLIENSCHWILLER</t>
  </si>
  <si>
    <t>DAMBACH LA VILLE</t>
  </si>
  <si>
    <t>DIEFFENTHAL</t>
  </si>
  <si>
    <t>67660</t>
  </si>
  <si>
    <t>BETSCHDORF</t>
  </si>
  <si>
    <t>KUHLENDORF</t>
  </si>
  <si>
    <t>REIMERSWILLER</t>
  </si>
  <si>
    <t>SCHWABWILLER</t>
  </si>
  <si>
    <t>67670</t>
  </si>
  <si>
    <t>MOMMENHEIM</t>
  </si>
  <si>
    <t>WALTENHEIM SUR ZORN</t>
  </si>
  <si>
    <t>WITTERSHEIM</t>
  </si>
  <si>
    <t>67680</t>
  </si>
  <si>
    <t>EPFIG</t>
  </si>
  <si>
    <t>NOTHALTEN</t>
  </si>
  <si>
    <t>67690</t>
  </si>
  <si>
    <t>HATTEN</t>
  </si>
  <si>
    <t>RITTERSHOFFEN</t>
  </si>
  <si>
    <t>67700</t>
  </si>
  <si>
    <t>ECKARTSWILLER</t>
  </si>
  <si>
    <t>FURCHHAUSEN</t>
  </si>
  <si>
    <t>GOTTENHOUSE</t>
  </si>
  <si>
    <t>HAEGEN</t>
  </si>
  <si>
    <t>LANDERSHEIM</t>
  </si>
  <si>
    <t>MAENNOLSHEIM</t>
  </si>
  <si>
    <t>MONSWILLER</t>
  </si>
  <si>
    <t>OTTERSTHAL</t>
  </si>
  <si>
    <t>OTTERSWILLER</t>
  </si>
  <si>
    <t>SAVERNE</t>
  </si>
  <si>
    <t>ST JEAN SAVERNE</t>
  </si>
  <si>
    <t>WALDOLWISHEIM</t>
  </si>
  <si>
    <t>WOLSCHHEIM</t>
  </si>
  <si>
    <t>ZORNHOF</t>
  </si>
  <si>
    <t>ZORNTHAL</t>
  </si>
  <si>
    <t>67710</t>
  </si>
  <si>
    <t>ENGENTHAL</t>
  </si>
  <si>
    <t>SCHNEETHAL</t>
  </si>
  <si>
    <t>WANGENBOURG</t>
  </si>
  <si>
    <t>WANGENBOURG ENGENTHAL</t>
  </si>
  <si>
    <t>WOLFSTHAL</t>
  </si>
  <si>
    <t>67720</t>
  </si>
  <si>
    <t>BIETLENHEIM</t>
  </si>
  <si>
    <t>HOERDT</t>
  </si>
  <si>
    <t>WEYERSHEIM</t>
  </si>
  <si>
    <t>67730</t>
  </si>
  <si>
    <t>CHATENOIS</t>
  </si>
  <si>
    <t>67750</t>
  </si>
  <si>
    <t>KIENTZVILLE</t>
  </si>
  <si>
    <t>SCHERWILLER</t>
  </si>
  <si>
    <t>67760</t>
  </si>
  <si>
    <t>GAMBSHEIM</t>
  </si>
  <si>
    <t>67770</t>
  </si>
  <si>
    <t>DALHUNDEN</t>
  </si>
  <si>
    <t>SESSENHEIM</t>
  </si>
  <si>
    <t>STATTMATTEN</t>
  </si>
  <si>
    <t>67790</t>
  </si>
  <si>
    <t>STEINBOURG</t>
  </si>
  <si>
    <t>67800</t>
  </si>
  <si>
    <t>BISCHHEIM</t>
  </si>
  <si>
    <t>HAGSTUCK</t>
  </si>
  <si>
    <t>HOENHEIM</t>
  </si>
  <si>
    <t>67810</t>
  </si>
  <si>
    <t>HOLTZHEIM</t>
  </si>
  <si>
    <t>67820</t>
  </si>
  <si>
    <t>WITTISHEIM</t>
  </si>
  <si>
    <t>67840</t>
  </si>
  <si>
    <t>KILSTETT</t>
  </si>
  <si>
    <t>67850</t>
  </si>
  <si>
    <t>HERRLISHEIM</t>
  </si>
  <si>
    <t>OFFENDORF</t>
  </si>
  <si>
    <t>67860</t>
  </si>
  <si>
    <t>BOOFZHEIM</t>
  </si>
  <si>
    <t>FRIESENHEIM</t>
  </si>
  <si>
    <t>RHINAU</t>
  </si>
  <si>
    <t>67870</t>
  </si>
  <si>
    <t>BISCHOFFSHEIM</t>
  </si>
  <si>
    <t>67880</t>
  </si>
  <si>
    <t>INNENHEIM</t>
  </si>
  <si>
    <t>KRAUTERGERSHEIM</t>
  </si>
  <si>
    <t>67920</t>
  </si>
  <si>
    <t>SUNDHOUSE</t>
  </si>
  <si>
    <t>67930</t>
  </si>
  <si>
    <t>BEINHEIM</t>
  </si>
  <si>
    <t>KESSELDORF</t>
  </si>
  <si>
    <t>67960</t>
  </si>
  <si>
    <t>ENTZHEIM</t>
  </si>
  <si>
    <t>67970</t>
  </si>
  <si>
    <t>OERMINGEN</t>
  </si>
  <si>
    <t>67980</t>
  </si>
  <si>
    <t>HANGENBIETEN</t>
  </si>
  <si>
    <t>67990</t>
  </si>
  <si>
    <t>OSTHOFFEN</t>
  </si>
  <si>
    <t>68000</t>
  </si>
  <si>
    <t>COLMAR</t>
  </si>
  <si>
    <t>68040</t>
  </si>
  <si>
    <t>INGERSHEIM</t>
  </si>
  <si>
    <t>68100</t>
  </si>
  <si>
    <t>MULHOUSE</t>
  </si>
  <si>
    <t>68110</t>
  </si>
  <si>
    <t>ILLZACH</t>
  </si>
  <si>
    <t>MODENHEIM</t>
  </si>
  <si>
    <t>68116</t>
  </si>
  <si>
    <t>GUEWENHEIM</t>
  </si>
  <si>
    <t>68118</t>
  </si>
  <si>
    <t>HIRTZBACH</t>
  </si>
  <si>
    <t>68120</t>
  </si>
  <si>
    <t>PFASTATT</t>
  </si>
  <si>
    <t>RICHWILLER</t>
  </si>
  <si>
    <t>68121</t>
  </si>
  <si>
    <t>URBES</t>
  </si>
  <si>
    <t>68124</t>
  </si>
  <si>
    <t>LOGELBACH</t>
  </si>
  <si>
    <t>68125</t>
  </si>
  <si>
    <t>HOUSSEN</t>
  </si>
  <si>
    <t>68126</t>
  </si>
  <si>
    <t>BENNWIHR GARE</t>
  </si>
  <si>
    <t>68127</t>
  </si>
  <si>
    <t>STE CROIX EN PLAINE</t>
  </si>
  <si>
    <t>68130</t>
  </si>
  <si>
    <t>ALTKIRCH</t>
  </si>
  <si>
    <t>BERENTZWILLER</t>
  </si>
  <si>
    <t>CARSPACH</t>
  </si>
  <si>
    <t>EMLINGEN</t>
  </si>
  <si>
    <t>FRANKEN</t>
  </si>
  <si>
    <t>HAUSGAUEN</t>
  </si>
  <si>
    <t>HEIWILLER</t>
  </si>
  <si>
    <t>HUNDSBACH</t>
  </si>
  <si>
    <t>JETTINGEN</t>
  </si>
  <si>
    <t>OBERMORSCHWILLER</t>
  </si>
  <si>
    <t>SCHWOBEN</t>
  </si>
  <si>
    <t>TAGSDORF</t>
  </si>
  <si>
    <t>WAHLBACH</t>
  </si>
  <si>
    <t>WALHEIM</t>
  </si>
  <si>
    <t>WITTERSDORF</t>
  </si>
  <si>
    <t>ZAESSINGUE</t>
  </si>
  <si>
    <t>68140</t>
  </si>
  <si>
    <t>ESCHBACH AU VAL</t>
  </si>
  <si>
    <t>GRIESBACH AU VAL</t>
  </si>
  <si>
    <t>GUNSBACH</t>
  </si>
  <si>
    <t>HOHROD</t>
  </si>
  <si>
    <t>LUTTENBACH PRES MUNSTER</t>
  </si>
  <si>
    <t>SOULTZEREN</t>
  </si>
  <si>
    <t>STOSSWIHR</t>
  </si>
  <si>
    <t>68150</t>
  </si>
  <si>
    <t>AUBURE</t>
  </si>
  <si>
    <t>HUNAWIHR</t>
  </si>
  <si>
    <t>ILLHAEUSERN</t>
  </si>
  <si>
    <t>OSTHEIM</t>
  </si>
  <si>
    <t>RIBEAUVILLE</t>
  </si>
  <si>
    <t>68160</t>
  </si>
  <si>
    <t>ECHERY</t>
  </si>
  <si>
    <t>STE CROIX AUX MINES</t>
  </si>
  <si>
    <t>STE MARIE AUX MINES</t>
  </si>
  <si>
    <t>68170</t>
  </si>
  <si>
    <t>RIXHEIM</t>
  </si>
  <si>
    <t>68180</t>
  </si>
  <si>
    <t>HORBOURG WIHR</t>
  </si>
  <si>
    <t>WIHR EN PLAINE</t>
  </si>
  <si>
    <t>68190</t>
  </si>
  <si>
    <t>ENSISHEIM</t>
  </si>
  <si>
    <t>RAEDERSHEIM</t>
  </si>
  <si>
    <t>UNGERSHEIM</t>
  </si>
  <si>
    <t>68200</t>
  </si>
  <si>
    <t>BOURTZWILLER</t>
  </si>
  <si>
    <t>BRUNSTATT</t>
  </si>
  <si>
    <t>DIDENHEIM</t>
  </si>
  <si>
    <t>DORNACH</t>
  </si>
  <si>
    <t>68210</t>
  </si>
  <si>
    <t>ALTENACH</t>
  </si>
  <si>
    <t>AMMERTZWILLER</t>
  </si>
  <si>
    <t>BALLERSDORF</t>
  </si>
  <si>
    <t>BALSCHWILLER</t>
  </si>
  <si>
    <t>BELLEMAGNY</t>
  </si>
  <si>
    <t>BERNWILLER</t>
  </si>
  <si>
    <t>BRECHAUMONT</t>
  </si>
  <si>
    <t>BUETHWILLER</t>
  </si>
  <si>
    <t>CHAVANNES SUR L'ETANG</t>
  </si>
  <si>
    <t>DANNEMARIE</t>
  </si>
  <si>
    <t>ELBACH</t>
  </si>
  <si>
    <t>ETEIMBES</t>
  </si>
  <si>
    <t>FALKWILLER</t>
  </si>
  <si>
    <t>FULLEREN</t>
  </si>
  <si>
    <t>GILDWILLER</t>
  </si>
  <si>
    <t>GOMMERSDORF</t>
  </si>
  <si>
    <t>GUEVENATTEN</t>
  </si>
  <si>
    <t>HAGENBACH</t>
  </si>
  <si>
    <t>HECKEN</t>
  </si>
  <si>
    <t>MAGNY</t>
  </si>
  <si>
    <t>MANSPACH</t>
  </si>
  <si>
    <t>MERTZEN</t>
  </si>
  <si>
    <t>MONTREUX JEUNE</t>
  </si>
  <si>
    <t>MONTREUX VIEUX</t>
  </si>
  <si>
    <t>RETZWILLER</t>
  </si>
  <si>
    <t>ROMAGNY</t>
  </si>
  <si>
    <t>ST COSME</t>
  </si>
  <si>
    <t>ST ULRICH</t>
  </si>
  <si>
    <t>TRAUBACH LE BAS</t>
  </si>
  <si>
    <t>TRAUBACH LE HAUT</t>
  </si>
  <si>
    <t>UEBERKUMEN</t>
  </si>
  <si>
    <t>VALDIEU</t>
  </si>
  <si>
    <t>VALDIEU LUTRAN</t>
  </si>
  <si>
    <t>WOLFERSDORF</t>
  </si>
  <si>
    <t>68220</t>
  </si>
  <si>
    <t>ATTENSCHWILLER</t>
  </si>
  <si>
    <t>BUSCHWILLER</t>
  </si>
  <si>
    <t>FOLGENSBOURG</t>
  </si>
  <si>
    <t>HAGENTHAL LE BAS</t>
  </si>
  <si>
    <t>HAGENTHAL LE HAUT</t>
  </si>
  <si>
    <t>HEGENHEIM</t>
  </si>
  <si>
    <t>HESINGUE</t>
  </si>
  <si>
    <t>KNOERINGUE</t>
  </si>
  <si>
    <t>LEYMEN</t>
  </si>
  <si>
    <t>LIEBENSWILLER</t>
  </si>
  <si>
    <t>MICHELBACH LE HAUT</t>
  </si>
  <si>
    <t>NEUWILLER</t>
  </si>
  <si>
    <t>RANSPACH LE BAS</t>
  </si>
  <si>
    <t>RANSPACH LE HAUT</t>
  </si>
  <si>
    <t>WENTZWILLER</t>
  </si>
  <si>
    <t>68230</t>
  </si>
  <si>
    <t>KATZENTHAL</t>
  </si>
  <si>
    <t>NIEDERMORSCHWIHR</t>
  </si>
  <si>
    <t>SOULTZBACH LES BAINS</t>
  </si>
  <si>
    <t>TURCKHEIM</t>
  </si>
  <si>
    <t>WALBACH</t>
  </si>
  <si>
    <t>WASSERBOURG</t>
  </si>
  <si>
    <t>WIHR AU VAL</t>
  </si>
  <si>
    <t>ZIMMERBACH</t>
  </si>
  <si>
    <t>68240</t>
  </si>
  <si>
    <t>FRELAND</t>
  </si>
  <si>
    <t>KAYSERSBERG</t>
  </si>
  <si>
    <t>KIENTZHEIM</t>
  </si>
  <si>
    <t>SIGOLSHEIM</t>
  </si>
  <si>
    <t>68250</t>
  </si>
  <si>
    <t>BILZHEIM</t>
  </si>
  <si>
    <t>GUNDOLSHEIM</t>
  </si>
  <si>
    <t>MUNWILLER</t>
  </si>
  <si>
    <t>NIEDERENTZEN</t>
  </si>
  <si>
    <t>NIEDERHERGHEIM</t>
  </si>
  <si>
    <t>OBERENTZEN</t>
  </si>
  <si>
    <t>OBERHERGHEIM</t>
  </si>
  <si>
    <t>PFAFFENHEIM</t>
  </si>
  <si>
    <t>ROUFFACH</t>
  </si>
  <si>
    <t>WESTHALTEN</t>
  </si>
  <si>
    <t>68260</t>
  </si>
  <si>
    <t>KINGERSHEIM</t>
  </si>
  <si>
    <t>68270</t>
  </si>
  <si>
    <t>RUELISHEIM</t>
  </si>
  <si>
    <t>WITTENHEIM</t>
  </si>
  <si>
    <t>68280</t>
  </si>
  <si>
    <t>ANDOLSHEIM</t>
  </si>
  <si>
    <t>APPENWIHR</t>
  </si>
  <si>
    <t>LOGELHEIM</t>
  </si>
  <si>
    <t>SUNDHOFFEN</t>
  </si>
  <si>
    <t>68290</t>
  </si>
  <si>
    <t>BOURBACH LE BAS</t>
  </si>
  <si>
    <t>BOURBACH LE HAUT</t>
  </si>
  <si>
    <t>DOLLEREN</t>
  </si>
  <si>
    <t>KIRCHBERG</t>
  </si>
  <si>
    <t>LAUW</t>
  </si>
  <si>
    <t>MASEVAUX</t>
  </si>
  <si>
    <t>NIEDERBRUCK</t>
  </si>
  <si>
    <t>OBERBRUCK</t>
  </si>
  <si>
    <t>RIMBACH PRES MASEVAUX</t>
  </si>
  <si>
    <t>SEWEN</t>
  </si>
  <si>
    <t>SICKERT</t>
  </si>
  <si>
    <t>WEGSCHEID</t>
  </si>
  <si>
    <t>68300</t>
  </si>
  <si>
    <t>BOURGFELDEN</t>
  </si>
  <si>
    <t>ROSENAU</t>
  </si>
  <si>
    <t>ST LOUIS LA CHAUSSEE</t>
  </si>
  <si>
    <t>VILLAGE NEUF</t>
  </si>
  <si>
    <t>68310</t>
  </si>
  <si>
    <t>WITTELSHEIM</t>
  </si>
  <si>
    <t>68320</t>
  </si>
  <si>
    <t>ARTZENHEIM</t>
  </si>
  <si>
    <t>BALTZENHEIM</t>
  </si>
  <si>
    <t>BISCHWIHR</t>
  </si>
  <si>
    <t>DURRENENTZEN</t>
  </si>
  <si>
    <t>FORTSCHWIHR</t>
  </si>
  <si>
    <t>GRUSSENHEIM</t>
  </si>
  <si>
    <t>HOLTZWIHR</t>
  </si>
  <si>
    <t>JEBSHEIM</t>
  </si>
  <si>
    <t>KUNHEIM</t>
  </si>
  <si>
    <t>MUNTZENHEIM</t>
  </si>
  <si>
    <t>RIEDWIHR</t>
  </si>
  <si>
    <t>URSCHENHEIM</t>
  </si>
  <si>
    <t>WICKERSCHWIHR</t>
  </si>
  <si>
    <t>WIDENSOLEN</t>
  </si>
  <si>
    <t>68330</t>
  </si>
  <si>
    <t>HUNINGUE</t>
  </si>
  <si>
    <t>68340</t>
  </si>
  <si>
    <t>RIQUEWIHR</t>
  </si>
  <si>
    <t>ZELLENBERG</t>
  </si>
  <si>
    <t>68360</t>
  </si>
  <si>
    <t>SOULTZ HAUT RHIN</t>
  </si>
  <si>
    <t>68370</t>
  </si>
  <si>
    <t>ORBEY</t>
  </si>
  <si>
    <t>68380</t>
  </si>
  <si>
    <t>METZERAL</t>
  </si>
  <si>
    <t>MITTLACH</t>
  </si>
  <si>
    <t>MUHLBACH SUR MUNSTER</t>
  </si>
  <si>
    <t>SONDERNACH</t>
  </si>
  <si>
    <t>68390</t>
  </si>
  <si>
    <t>BALDERSHEIM</t>
  </si>
  <si>
    <t>BATTENHEIM</t>
  </si>
  <si>
    <t>SAUSHEIM</t>
  </si>
  <si>
    <t>68400</t>
  </si>
  <si>
    <t>RIEDISHEIM</t>
  </si>
  <si>
    <t>68410</t>
  </si>
  <si>
    <t>LES TROIS EPIS</t>
  </si>
  <si>
    <t>68420</t>
  </si>
  <si>
    <t>EGUISHEIM</t>
  </si>
  <si>
    <t>GUEBERSCHWIHR</t>
  </si>
  <si>
    <t>HATTSTATT</t>
  </si>
  <si>
    <t>HERRLISHEIM PRES COLMAR</t>
  </si>
  <si>
    <t>HUSSEREN LES CHATEAUX</t>
  </si>
  <si>
    <t>OBERMORSCHWIHR</t>
  </si>
  <si>
    <t>VOEGTLINSHOFFEN</t>
  </si>
  <si>
    <t>68440</t>
  </si>
  <si>
    <t>BRUEBACH</t>
  </si>
  <si>
    <t>DIETWILLER</t>
  </si>
  <si>
    <t>ESCHENTZWILLER</t>
  </si>
  <si>
    <t>HABSHEIM</t>
  </si>
  <si>
    <t>LANDSER</t>
  </si>
  <si>
    <t>SCHLIERBACH</t>
  </si>
  <si>
    <t>STEINBRUNN LE BAS</t>
  </si>
  <si>
    <t>STEINBRUNN LE HAUT</t>
  </si>
  <si>
    <t>ZIMMERSHEIM</t>
  </si>
  <si>
    <t>68460</t>
  </si>
  <si>
    <t>LUTTERBACH</t>
  </si>
  <si>
    <t>68470</t>
  </si>
  <si>
    <t>FELLERING</t>
  </si>
  <si>
    <t>HUSSEREN WESSERLING</t>
  </si>
  <si>
    <t>MITZACH</t>
  </si>
  <si>
    <t>MOLLAU</t>
  </si>
  <si>
    <t>STORCKENSOHN</t>
  </si>
  <si>
    <t>WESSERLING</t>
  </si>
  <si>
    <t>68480</t>
  </si>
  <si>
    <t>BENDORF</t>
  </si>
  <si>
    <t>BETTLACH</t>
  </si>
  <si>
    <t>BIEDERTHAL</t>
  </si>
  <si>
    <t>COURTAVON</t>
  </si>
  <si>
    <t>DURLINSDORF</t>
  </si>
  <si>
    <t>DURMENACH</t>
  </si>
  <si>
    <t>FERRETTE</t>
  </si>
  <si>
    <t>FISLIS</t>
  </si>
  <si>
    <t>KIFFIS</t>
  </si>
  <si>
    <t>KOESTLACH</t>
  </si>
  <si>
    <t>LIEBSDORF</t>
  </si>
  <si>
    <t>LIGSDORF</t>
  </si>
  <si>
    <t>LINSDORF</t>
  </si>
  <si>
    <t>LUCELLE</t>
  </si>
  <si>
    <t>LUTTER</t>
  </si>
  <si>
    <t>MOERNACH</t>
  </si>
  <si>
    <t>OBERLARG</t>
  </si>
  <si>
    <t>OLTINGUE</t>
  </si>
  <si>
    <t>PFETTERHOUSE</t>
  </si>
  <si>
    <t>RAEDERSDORF</t>
  </si>
  <si>
    <t>ROPPENTZWILLER</t>
  </si>
  <si>
    <t>SONDERSDORF</t>
  </si>
  <si>
    <t>VIEUX FERRETTE</t>
  </si>
  <si>
    <t>WERENTZHOUSE</t>
  </si>
  <si>
    <t>WINKEL</t>
  </si>
  <si>
    <t>WOLSCHWILLER</t>
  </si>
  <si>
    <t>68490</t>
  </si>
  <si>
    <t>BANTZENHEIM</t>
  </si>
  <si>
    <t>CHALAMPE</t>
  </si>
  <si>
    <t>HOMBOURG</t>
  </si>
  <si>
    <t>OTTMARSHEIM</t>
  </si>
  <si>
    <t>PETIT LANDAU</t>
  </si>
  <si>
    <t>68500</t>
  </si>
  <si>
    <t>BERGHOLTZ</t>
  </si>
  <si>
    <t>BERGHOLTZ ZELL</t>
  </si>
  <si>
    <t>BERRWILLER</t>
  </si>
  <si>
    <t>GUEBWILLER</t>
  </si>
  <si>
    <t>HARTMANNSWILLER</t>
  </si>
  <si>
    <t>ISSENHEIM</t>
  </si>
  <si>
    <t>JUNGHOLTZ</t>
  </si>
  <si>
    <t>MERXHEIM</t>
  </si>
  <si>
    <t>ORSCHWIR</t>
  </si>
  <si>
    <t>RIMBACH PRES GUEBWILLER</t>
  </si>
  <si>
    <t>RIMBACH ZELL</t>
  </si>
  <si>
    <t>WUENHEIM</t>
  </si>
  <si>
    <t>68510</t>
  </si>
  <si>
    <t>GEISPITZEN</t>
  </si>
  <si>
    <t>HELFRANTZKIRCH</t>
  </si>
  <si>
    <t>KAPPELEN</t>
  </si>
  <si>
    <t>KOETZINGUE</t>
  </si>
  <si>
    <t>MAGSTATT LE BAS</t>
  </si>
  <si>
    <t>MAGSTATT LE HAUT</t>
  </si>
  <si>
    <t>RANTZWILLER</t>
  </si>
  <si>
    <t>SIERENTZ</t>
  </si>
  <si>
    <t>STETTEN</t>
  </si>
  <si>
    <t>UFFHEIM</t>
  </si>
  <si>
    <t>WALTENHEIM</t>
  </si>
  <si>
    <t>68520</t>
  </si>
  <si>
    <t>BURNHAUPT LE BAS</t>
  </si>
  <si>
    <t>BURNHAUPT LE HAUT</t>
  </si>
  <si>
    <t>SCHWEIGHOUSE PRES THANN</t>
  </si>
  <si>
    <t>68530</t>
  </si>
  <si>
    <t>MURBACH</t>
  </si>
  <si>
    <t>68540</t>
  </si>
  <si>
    <t>BOLLWILLER</t>
  </si>
  <si>
    <t>FELDKIRCH</t>
  </si>
  <si>
    <t>68550</t>
  </si>
  <si>
    <t>MALMERSPACH</t>
  </si>
  <si>
    <t>ST AMARIN</t>
  </si>
  <si>
    <t>68560</t>
  </si>
  <si>
    <t>BETTENDORF</t>
  </si>
  <si>
    <t>HEIMERSDORF</t>
  </si>
  <si>
    <t>HIRSINGUE</t>
  </si>
  <si>
    <t>RUEDERBACH</t>
  </si>
  <si>
    <t>68570</t>
  </si>
  <si>
    <t>OSENBACH</t>
  </si>
  <si>
    <t>SOULTZMATT</t>
  </si>
  <si>
    <t>WINTZFELDEN</t>
  </si>
  <si>
    <t>68580</t>
  </si>
  <si>
    <t>BISEL</t>
  </si>
  <si>
    <t>FRIESEN</t>
  </si>
  <si>
    <t>HINDLINGEN</t>
  </si>
  <si>
    <t>LARGITZEN</t>
  </si>
  <si>
    <t>MOOSLARGUE</t>
  </si>
  <si>
    <t>NIEDERLARG</t>
  </si>
  <si>
    <t>SEPPOIS LE BAS</t>
  </si>
  <si>
    <t>SEPPOIS LE HAUT</t>
  </si>
  <si>
    <t>STRUETH</t>
  </si>
  <si>
    <t>UEBERSTRASS</t>
  </si>
  <si>
    <t>68590</t>
  </si>
  <si>
    <t>RODERN</t>
  </si>
  <si>
    <t>RORSCHWIHR</t>
  </si>
  <si>
    <t>ST HIPPOLYTE</t>
  </si>
  <si>
    <t>THANNENKIRCH</t>
  </si>
  <si>
    <t>68600</t>
  </si>
  <si>
    <t>ALGOLSHEIM</t>
  </si>
  <si>
    <t>BIESHEIM</t>
  </si>
  <si>
    <t>DESSENHEIM</t>
  </si>
  <si>
    <t>GEISWASSER</t>
  </si>
  <si>
    <t>HEITEREN</t>
  </si>
  <si>
    <t>HETTENSCHLAG</t>
  </si>
  <si>
    <t>NEUF BRISACH</t>
  </si>
  <si>
    <t>OBERSAASHEIM</t>
  </si>
  <si>
    <t>VOGELGRUN</t>
  </si>
  <si>
    <t>VOLGELSHEIM</t>
  </si>
  <si>
    <t>WECKOLSHEIM</t>
  </si>
  <si>
    <t>WOLFGANTZEN</t>
  </si>
  <si>
    <t>68610</t>
  </si>
  <si>
    <t>LAUTENBACH</t>
  </si>
  <si>
    <t>LAUTENBACH ZELL</t>
  </si>
  <si>
    <t>LINTHAL</t>
  </si>
  <si>
    <t>MARKSTEIN</t>
  </si>
  <si>
    <t>SCHWEIGHOUSE</t>
  </si>
  <si>
    <t>68620</t>
  </si>
  <si>
    <t>BITSCHWILLER LES THANN</t>
  </si>
  <si>
    <t>68630</t>
  </si>
  <si>
    <t>BENNWIHR</t>
  </si>
  <si>
    <t>MITTELWIHR</t>
  </si>
  <si>
    <t>68640</t>
  </si>
  <si>
    <t>FELDBACH</t>
  </si>
  <si>
    <t>MOYEN MUESPACH</t>
  </si>
  <si>
    <t>MUESPACH</t>
  </si>
  <si>
    <t>MUESPACH LE HAUT</t>
  </si>
  <si>
    <t>RIESPACH</t>
  </si>
  <si>
    <t>STEINSOULTZ</t>
  </si>
  <si>
    <t>WALDIGHOFFEN</t>
  </si>
  <si>
    <t>68650</t>
  </si>
  <si>
    <t>LAPOUTROIE</t>
  </si>
  <si>
    <t>LE BONHOMME</t>
  </si>
  <si>
    <t>68660</t>
  </si>
  <si>
    <t>LIEPVRE</t>
  </si>
  <si>
    <t>ROMBACH LE FRANC</t>
  </si>
  <si>
    <t>68680</t>
  </si>
  <si>
    <t>KEMBS</t>
  </si>
  <si>
    <t>KEMBS LOECHLE</t>
  </si>
  <si>
    <t>NIFFER</t>
  </si>
  <si>
    <t>68690</t>
  </si>
  <si>
    <t>GEISHOUSE</t>
  </si>
  <si>
    <t>MOOSCH</t>
  </si>
  <si>
    <t>68700</t>
  </si>
  <si>
    <t>ASPACH LE BAS</t>
  </si>
  <si>
    <t>ASPACH LE HAUT</t>
  </si>
  <si>
    <t>CERNAY</t>
  </si>
  <si>
    <t>MICHELBACH</t>
  </si>
  <si>
    <t>UFFHOLTZ</t>
  </si>
  <si>
    <t>WATTWILLER</t>
  </si>
  <si>
    <t>68720</t>
  </si>
  <si>
    <t>BRINIGHOFFEN</t>
  </si>
  <si>
    <t>EGLINGEN</t>
  </si>
  <si>
    <t>FLAXLANDEN</t>
  </si>
  <si>
    <t>FROENINGEN</t>
  </si>
  <si>
    <t>HEIDWILLER</t>
  </si>
  <si>
    <t>HOCHSTATT</t>
  </si>
  <si>
    <t>ILLFURTH</t>
  </si>
  <si>
    <t>LUEMSCHWILLER</t>
  </si>
  <si>
    <t>SPECHBACH LE BAS</t>
  </si>
  <si>
    <t>SPECHBACH LE HAUT</t>
  </si>
  <si>
    <t>TAGOLSHEIM</t>
  </si>
  <si>
    <t>ZILLISHEIM</t>
  </si>
  <si>
    <t>68730</t>
  </si>
  <si>
    <t>BLOTZHEIM</t>
  </si>
  <si>
    <t>MICHELBACH LE BAS</t>
  </si>
  <si>
    <t>RANSPACH</t>
  </si>
  <si>
    <t>68740</t>
  </si>
  <si>
    <t>BALGAU</t>
  </si>
  <si>
    <t>BLODELSHEIM</t>
  </si>
  <si>
    <t>FESSENHEIM</t>
  </si>
  <si>
    <t>HIRTZFELDEN</t>
  </si>
  <si>
    <t>MUNCHHOUSE</t>
  </si>
  <si>
    <t>NAMBSHEIM</t>
  </si>
  <si>
    <t>ROGGENHOUSE</t>
  </si>
  <si>
    <t>RUMERSHEIM LE HAUT</t>
  </si>
  <si>
    <t>RUSTENHART</t>
  </si>
  <si>
    <t>68750</t>
  </si>
  <si>
    <t>BERGHEIM</t>
  </si>
  <si>
    <t>68760</t>
  </si>
  <si>
    <t>ALTENBACH</t>
  </si>
  <si>
    <t>GOLDBACH ALTENBACH</t>
  </si>
  <si>
    <t>WILLER SUR THUR</t>
  </si>
  <si>
    <t>68770</t>
  </si>
  <si>
    <t>AMMERSCHWIHR</t>
  </si>
  <si>
    <t>68780</t>
  </si>
  <si>
    <t>BRETTEN</t>
  </si>
  <si>
    <t>DIEFMATTEN</t>
  </si>
  <si>
    <t>MORTZWILLER</t>
  </si>
  <si>
    <t>SENTHEIM</t>
  </si>
  <si>
    <t>SOPPE LE BAS</t>
  </si>
  <si>
    <t>SOPPE LE HAUT</t>
  </si>
  <si>
    <t>STERNENBERG</t>
  </si>
  <si>
    <t>68790</t>
  </si>
  <si>
    <t>MORSCHWILLER LE BAS</t>
  </si>
  <si>
    <t>68800</t>
  </si>
  <si>
    <t>LEIMBACH</t>
  </si>
  <si>
    <t>RAMMERSMATT</t>
  </si>
  <si>
    <t>RODEREN</t>
  </si>
  <si>
    <t>THANN</t>
  </si>
  <si>
    <t>VIEUX THANN</t>
  </si>
  <si>
    <t>68820</t>
  </si>
  <si>
    <t>KRUTH</t>
  </si>
  <si>
    <t>WILDENSTEIN</t>
  </si>
  <si>
    <t>68830</t>
  </si>
  <si>
    <t>ODEREN</t>
  </si>
  <si>
    <t>68840</t>
  </si>
  <si>
    <t>PULVERSHEIM</t>
  </si>
  <si>
    <t>68850</t>
  </si>
  <si>
    <t>STAFFELFELDEN</t>
  </si>
  <si>
    <t>68870</t>
  </si>
  <si>
    <t>BARTENHEIM</t>
  </si>
  <si>
    <t>BARTENHEIM LA CHAUSSEE</t>
  </si>
  <si>
    <t>BRINCKHEIM</t>
  </si>
  <si>
    <t>68890</t>
  </si>
  <si>
    <t>MEYENHEIM</t>
  </si>
  <si>
    <t>REGUISHEIM</t>
  </si>
  <si>
    <t>68910</t>
  </si>
  <si>
    <t>LABAROCHE</t>
  </si>
  <si>
    <t>68920</t>
  </si>
  <si>
    <t>WETTOLSHEIM</t>
  </si>
  <si>
    <t>WINTZENHEIM</t>
  </si>
  <si>
    <t>68950</t>
  </si>
  <si>
    <t>REININGUE</t>
  </si>
  <si>
    <t>68960</t>
  </si>
  <si>
    <t>GRENTZINGEN</t>
  </si>
  <si>
    <t>HENFLINGEN</t>
  </si>
  <si>
    <t>OBERDORF</t>
  </si>
  <si>
    <t>WILLER</t>
  </si>
  <si>
    <t>68970</t>
  </si>
  <si>
    <t>GUEMAR</t>
  </si>
  <si>
    <t>68980</t>
  </si>
  <si>
    <t>BEBLENHEIM</t>
  </si>
  <si>
    <t>68990</t>
  </si>
  <si>
    <t>GALFINGUE</t>
  </si>
  <si>
    <t>HEIMSBRUNN</t>
  </si>
  <si>
    <t>88000</t>
  </si>
  <si>
    <t>CHANTRAINE</t>
  </si>
  <si>
    <t>DEYVILLERS</t>
  </si>
  <si>
    <t>DIGNONVILLE</t>
  </si>
  <si>
    <t>DINOZE</t>
  </si>
  <si>
    <t>DOGNEVILLE</t>
  </si>
  <si>
    <t>EPINAL</t>
  </si>
  <si>
    <t>JEUXEY</t>
  </si>
  <si>
    <t>88100</t>
  </si>
  <si>
    <t>COINCHES</t>
  </si>
  <si>
    <t>NAYEMONT LES FOSSES</t>
  </si>
  <si>
    <t>NEUVILLERS SUR FAVE</t>
  </si>
  <si>
    <t>PAIR ET GRANDRUPT</t>
  </si>
  <si>
    <t>REMOMEIX</t>
  </si>
  <si>
    <t>ST DIE</t>
  </si>
  <si>
    <t>STE MARGUERITE</t>
  </si>
  <si>
    <t>TAINTRUX</t>
  </si>
  <si>
    <t>88110</t>
  </si>
  <si>
    <t>ALLARMONT</t>
  </si>
  <si>
    <t>CELLES SUR PLAINE</t>
  </si>
  <si>
    <t>LA TROUCHE</t>
  </si>
  <si>
    <t>LUVIGNY</t>
  </si>
  <si>
    <t>RAON L'ETAPE</t>
  </si>
  <si>
    <t>RAON SUR PLAINE</t>
  </si>
  <si>
    <t>VEXAINCOURT</t>
  </si>
  <si>
    <t>88120</t>
  </si>
  <si>
    <t>BASSE SUR LE RUPT</t>
  </si>
  <si>
    <t>CLEURIE</t>
  </si>
  <si>
    <t>GERBAMONT</t>
  </si>
  <si>
    <t>JULIENRUPT</t>
  </si>
  <si>
    <t>LE SYNDICAT</t>
  </si>
  <si>
    <t>ROCHESSON</t>
  </si>
  <si>
    <t>SAPOIS</t>
  </si>
  <si>
    <t>ST AME</t>
  </si>
  <si>
    <t>VAGNEY</t>
  </si>
  <si>
    <t>88130</t>
  </si>
  <si>
    <t>BATTEXEY</t>
  </si>
  <si>
    <t>BOUXURULLES</t>
  </si>
  <si>
    <t>BRANTIGNY</t>
  </si>
  <si>
    <t>CHAMAGNE</t>
  </si>
  <si>
    <t>ESSEGNEY</t>
  </si>
  <si>
    <t>FLOREMONT</t>
  </si>
  <si>
    <t>HERGUGNEY</t>
  </si>
  <si>
    <t>LANGLEY</t>
  </si>
  <si>
    <t>MARAINVILLE SUR MADON</t>
  </si>
  <si>
    <t>RAPEY</t>
  </si>
  <si>
    <t>RUGNEY</t>
  </si>
  <si>
    <t>SOCOURT</t>
  </si>
  <si>
    <t>UBEXY</t>
  </si>
  <si>
    <t>XARONVAL</t>
  </si>
  <si>
    <t>88140</t>
  </si>
  <si>
    <t>AINGEVILLE</t>
  </si>
  <si>
    <t>AUZAINVILLIERS</t>
  </si>
  <si>
    <t>BULGNEVILLE</t>
  </si>
  <si>
    <t>CONTREXEVILLE</t>
  </si>
  <si>
    <t>CRAINVILLIERS</t>
  </si>
  <si>
    <t>DOMBROT LE SEC</t>
  </si>
  <si>
    <t>GENDREVILLE</t>
  </si>
  <si>
    <t>LA VACHERESSE ET LA ROUILLIE</t>
  </si>
  <si>
    <t>MALAINCOURT</t>
  </si>
  <si>
    <t>MEDONVILLE</t>
  </si>
  <si>
    <t>MORVILLE</t>
  </si>
  <si>
    <t>SAULXURES LES BULGNEVILLE</t>
  </si>
  <si>
    <t>ST OUEN LES PAREY</t>
  </si>
  <si>
    <t>SURIAUVILLE</t>
  </si>
  <si>
    <t>VRECOURT</t>
  </si>
  <si>
    <t>88150</t>
  </si>
  <si>
    <t>BAYECOURT</t>
  </si>
  <si>
    <t>CHAVELOT</t>
  </si>
  <si>
    <t>GIRMONT</t>
  </si>
  <si>
    <t>MAZELEY</t>
  </si>
  <si>
    <t>ONCOURT</t>
  </si>
  <si>
    <t>THAON LES VOSGES</t>
  </si>
  <si>
    <t>VILLONCOURT</t>
  </si>
  <si>
    <t>88160</t>
  </si>
  <si>
    <t>FRESSE SUR MOSELLE</t>
  </si>
  <si>
    <t>LE MENIL</t>
  </si>
  <si>
    <t>LE THILLOT</t>
  </si>
  <si>
    <t>RAMONCHAMP</t>
  </si>
  <si>
    <t>88170</t>
  </si>
  <si>
    <t>AOUZE</t>
  </si>
  <si>
    <t>AROFFE</t>
  </si>
  <si>
    <t>BALLEVILLE</t>
  </si>
  <si>
    <t>BIECOURT</t>
  </si>
  <si>
    <t>COURCELLES SOUS CHATENOIS</t>
  </si>
  <si>
    <t>DARNEY AUX CHENES</t>
  </si>
  <si>
    <t>DOLAINCOURT</t>
  </si>
  <si>
    <t>DOMBROT SUR VAIR</t>
  </si>
  <si>
    <t>DOMMARTIN SUR VRAINE</t>
  </si>
  <si>
    <t>GEMMELAINCOURT</t>
  </si>
  <si>
    <t>GIRONCOURT SUR VRAINE</t>
  </si>
  <si>
    <t>HOUECOURT</t>
  </si>
  <si>
    <t>IMBRECOURT</t>
  </si>
  <si>
    <t>LA NEUVEVILLE SOUS CHATENOIS</t>
  </si>
  <si>
    <t>LONGCHAMP SOUS CHATENOIS</t>
  </si>
  <si>
    <t>MORELMAISON</t>
  </si>
  <si>
    <t>OLLAINVILLE</t>
  </si>
  <si>
    <t>PLEUVEZAIN</t>
  </si>
  <si>
    <t>RAINVILLE</t>
  </si>
  <si>
    <t>REMOVILLE</t>
  </si>
  <si>
    <t>ROUVRES LA CHETIVE</t>
  </si>
  <si>
    <t>SANDAUCOURT</t>
  </si>
  <si>
    <t>SONCOURT</t>
  </si>
  <si>
    <t>ST MENGE</t>
  </si>
  <si>
    <t>ST PAUL</t>
  </si>
  <si>
    <t>VALAINCOURT</t>
  </si>
  <si>
    <t>VICHEREY</t>
  </si>
  <si>
    <t>VIOCOURT</t>
  </si>
  <si>
    <t>VOUXEY</t>
  </si>
  <si>
    <t>88190</t>
  </si>
  <si>
    <t>GOLBEY</t>
  </si>
  <si>
    <t>88200</t>
  </si>
  <si>
    <t>DOMMARTIN LES REMIREMONT</t>
  </si>
  <si>
    <t>REMIREMONT</t>
  </si>
  <si>
    <t>ST ETIENNE LES REMIREMONT</t>
  </si>
  <si>
    <t>ST NABORD</t>
  </si>
  <si>
    <t>VECOUX</t>
  </si>
  <si>
    <t>88210</t>
  </si>
  <si>
    <t>BAN DE SAPT</t>
  </si>
  <si>
    <t>CHATAS</t>
  </si>
  <si>
    <t>DENIPAIRE</t>
  </si>
  <si>
    <t>GRANDRUPT</t>
  </si>
  <si>
    <t>HURBACHE</t>
  </si>
  <si>
    <t>LA PETITE RAON</t>
  </si>
  <si>
    <t>LE MONT</t>
  </si>
  <si>
    <t>LE PUID</t>
  </si>
  <si>
    <t>LE SAULCY</t>
  </si>
  <si>
    <t>LE VERMONT</t>
  </si>
  <si>
    <t>MENIL DE SENONES</t>
  </si>
  <si>
    <t>SENONES</t>
  </si>
  <si>
    <t>ST JEAN D'ORMONT</t>
  </si>
  <si>
    <t>ST STAIL</t>
  </si>
  <si>
    <t>VIEUX MOULIN</t>
  </si>
  <si>
    <t>88220</t>
  </si>
  <si>
    <t>AMEREY</t>
  </si>
  <si>
    <t>DOUNOUX</t>
  </si>
  <si>
    <t>HADOL</t>
  </si>
  <si>
    <t>RAON AUX BOIS</t>
  </si>
  <si>
    <t>URIMENIL</t>
  </si>
  <si>
    <t>UZEMAIN</t>
  </si>
  <si>
    <t>XERTIGNY</t>
  </si>
  <si>
    <t>88230</t>
  </si>
  <si>
    <t>ANOULD</t>
  </si>
  <si>
    <t>BAN SUR MEURTHE</t>
  </si>
  <si>
    <t>CLEFCY</t>
  </si>
  <si>
    <t>ENTRE DEUX EAUX</t>
  </si>
  <si>
    <t>FRAIZE</t>
  </si>
  <si>
    <t>LE VALTIN</t>
  </si>
  <si>
    <t>MANDRAY</t>
  </si>
  <si>
    <t>PLAINFAING</t>
  </si>
  <si>
    <t>88240</t>
  </si>
  <si>
    <t>BAINS LES BAINS</t>
  </si>
  <si>
    <t>FONTENOY LE CHATEAU</t>
  </si>
  <si>
    <t>GRANDRUPT DE BAINS</t>
  </si>
  <si>
    <t>GREMIFONTAINE</t>
  </si>
  <si>
    <t>GRUEY LES SURANCE</t>
  </si>
  <si>
    <t>HARSAULT</t>
  </si>
  <si>
    <t>HAUTMOUGEY</t>
  </si>
  <si>
    <t>LA CHAPELLE AUX BOIS</t>
  </si>
  <si>
    <t>LA FORGE DE THUNIMONT</t>
  </si>
  <si>
    <t>LA HAYE</t>
  </si>
  <si>
    <t>LE CLERJUS</t>
  </si>
  <si>
    <t>LE MAGNY</t>
  </si>
  <si>
    <t>LES VOIVRES</t>
  </si>
  <si>
    <t>MONTMOTIER</t>
  </si>
  <si>
    <t>THUNIMONT</t>
  </si>
  <si>
    <t>TREMONZEY</t>
  </si>
  <si>
    <t>88250</t>
  </si>
  <si>
    <t>LA BRESSE</t>
  </si>
  <si>
    <t>88260</t>
  </si>
  <si>
    <t>BELMONT LES DARNEY</t>
  </si>
  <si>
    <t>BELRUPT</t>
  </si>
  <si>
    <t>BONVILLET</t>
  </si>
  <si>
    <t>DARNEY</t>
  </si>
  <si>
    <t>DOMBASLE DEVANT DARNEY</t>
  </si>
  <si>
    <t>DOMMARTIN LES VALLOIS</t>
  </si>
  <si>
    <t>ESCLES</t>
  </si>
  <si>
    <t>ESLEY</t>
  </si>
  <si>
    <t>HENNEZEL</t>
  </si>
  <si>
    <t>JESONVILLE</t>
  </si>
  <si>
    <t>LERRAIN</t>
  </si>
  <si>
    <t>LES VALLOIS</t>
  </si>
  <si>
    <t>NONVILLE</t>
  </si>
  <si>
    <t>PONT LES BONFAYS</t>
  </si>
  <si>
    <t>PROVENCHERES LES DARNEY</t>
  </si>
  <si>
    <t>RELANGES</t>
  </si>
  <si>
    <t>SANS VALLOIS</t>
  </si>
  <si>
    <t>SENONGES</t>
  </si>
  <si>
    <t>ST BASLEMONT</t>
  </si>
  <si>
    <t>THUILLIERES</t>
  </si>
  <si>
    <t>VIOMENIL</t>
  </si>
  <si>
    <t>VIVIERS LE GRAS</t>
  </si>
  <si>
    <t>88270</t>
  </si>
  <si>
    <t>ADOMPT</t>
  </si>
  <si>
    <t>BAINVILLE AUX SAULES</t>
  </si>
  <si>
    <t>BAZEGNEY</t>
  </si>
  <si>
    <t>BEGNECOURT</t>
  </si>
  <si>
    <t>BOCQUEGNEY</t>
  </si>
  <si>
    <t>BOUXIERES AUX BOIS</t>
  </si>
  <si>
    <t>BOUZEMONT</t>
  </si>
  <si>
    <t>CHARMOIS L'ORGUEILLEUX</t>
  </si>
  <si>
    <t>CIRCOURT</t>
  </si>
  <si>
    <t>DAMAS ET BETTEGNEY</t>
  </si>
  <si>
    <t>DERBAMONT</t>
  </si>
  <si>
    <t>DOMPAIRE</t>
  </si>
  <si>
    <t>FRENOIS</t>
  </si>
  <si>
    <t>GELVECOURT ET ADOMPT</t>
  </si>
  <si>
    <t>GORHEY</t>
  </si>
  <si>
    <t>HAGECOURT</t>
  </si>
  <si>
    <t>HAROL</t>
  </si>
  <si>
    <t>HENNECOURT</t>
  </si>
  <si>
    <t>LEGEVILLE ET BONFAYS</t>
  </si>
  <si>
    <t>LES ABLEUVENETTES</t>
  </si>
  <si>
    <t>MADECOURT</t>
  </si>
  <si>
    <t>MADONNE ET LAMEREY</t>
  </si>
  <si>
    <t>MARONCOURT</t>
  </si>
  <si>
    <t>PIERREFITTE</t>
  </si>
  <si>
    <t>RACECOURT</t>
  </si>
  <si>
    <t>RANCOURT</t>
  </si>
  <si>
    <t>ST VALLIER</t>
  </si>
  <si>
    <t>VALFROICOURT</t>
  </si>
  <si>
    <t>VALLEROY AUX SAULES</t>
  </si>
  <si>
    <t>VELOTTE ET TATIGNECOURT</t>
  </si>
  <si>
    <t>VILLE SUR ILLON</t>
  </si>
  <si>
    <t>88290</t>
  </si>
  <si>
    <t>SAULXURES SUR MOSELOTTE</t>
  </si>
  <si>
    <t>THIEFOSSE</t>
  </si>
  <si>
    <t>88300</t>
  </si>
  <si>
    <t>ATTIGNEVILLE</t>
  </si>
  <si>
    <t>AULNOIS</t>
  </si>
  <si>
    <t>AUTIGNY LA TOUR</t>
  </si>
  <si>
    <t>AUTREVILLE</t>
  </si>
  <si>
    <t>BARVILLE</t>
  </si>
  <si>
    <t>BAZOILLES SUR MEUSE</t>
  </si>
  <si>
    <t>BEAUFREMONT</t>
  </si>
  <si>
    <t>CERTILLEUX</t>
  </si>
  <si>
    <t>CIRCOURT SUR MOUZON</t>
  </si>
  <si>
    <t>HAGNEVILLE ET RONCOURT</t>
  </si>
  <si>
    <t>HARCHECHAMP</t>
  </si>
  <si>
    <t>HARMONVILLE</t>
  </si>
  <si>
    <t>HOUEVILLE</t>
  </si>
  <si>
    <t>JAINVILLOTTE</t>
  </si>
  <si>
    <t>LANDAVILLE</t>
  </si>
  <si>
    <t>LEMMECOURT</t>
  </si>
  <si>
    <t>MARTIGNY LES GERBONVAUX</t>
  </si>
  <si>
    <t>MONT LES NEUFCHATEAU</t>
  </si>
  <si>
    <t>NEUFCHATEAU</t>
  </si>
  <si>
    <t>POMPIERRE</t>
  </si>
  <si>
    <t>REBEUVILLE</t>
  </si>
  <si>
    <t>ROLLAINVILLE</t>
  </si>
  <si>
    <t>SARTES</t>
  </si>
  <si>
    <t>TILLEUX</t>
  </si>
  <si>
    <t>TRANQUEVILLE GRAUX</t>
  </si>
  <si>
    <t>88310</t>
  </si>
  <si>
    <t>CORNIMONT</t>
  </si>
  <si>
    <t>VENTRON</t>
  </si>
  <si>
    <t>88320</t>
  </si>
  <si>
    <t>AINVELLE</t>
  </si>
  <si>
    <t>BLEVAINCOURT</t>
  </si>
  <si>
    <t>DAMBLAIN</t>
  </si>
  <si>
    <t>FOUCHECOURT</t>
  </si>
  <si>
    <t>FRAIN</t>
  </si>
  <si>
    <t>GIGNEVILLE</t>
  </si>
  <si>
    <t>ISCHES</t>
  </si>
  <si>
    <t>LAMARCHE</t>
  </si>
  <si>
    <t>MAREY</t>
  </si>
  <si>
    <t>MARTIGNY LES BAINS</t>
  </si>
  <si>
    <t>MONT LES LAMARCHE</t>
  </si>
  <si>
    <t>MORIZECOURT</t>
  </si>
  <si>
    <t>ROBECOURT</t>
  </si>
  <si>
    <t>ROCOURT</t>
  </si>
  <si>
    <t>ROMAIN AUX BOIS</t>
  </si>
  <si>
    <t>ROZIERES SUR MOUZON</t>
  </si>
  <si>
    <t>SENAIDE</t>
  </si>
  <si>
    <t>SERECOURT</t>
  </si>
  <si>
    <t>SEROCOURT</t>
  </si>
  <si>
    <t>TIGNECOURT</t>
  </si>
  <si>
    <t>TOLLAINCOURT</t>
  </si>
  <si>
    <t>VILLOTTE</t>
  </si>
  <si>
    <t>88330</t>
  </si>
  <si>
    <t>BADMENIL AUX BOIS</t>
  </si>
  <si>
    <t>CHATEL SUR MOSELLE</t>
  </si>
  <si>
    <t>DAMAS AUX BOIS</t>
  </si>
  <si>
    <t>DOMEVRE SUR DURBION</t>
  </si>
  <si>
    <t>HADIGNY LES VERRIERES</t>
  </si>
  <si>
    <t>HAILLAINVILLE</t>
  </si>
  <si>
    <t>MORIVILLE</t>
  </si>
  <si>
    <t>PALLEGNEY</t>
  </si>
  <si>
    <t>PORTIEUX</t>
  </si>
  <si>
    <t>REHAINCOURT</t>
  </si>
  <si>
    <t>VAXONCOURT</t>
  </si>
  <si>
    <t>ZINCOURT</t>
  </si>
  <si>
    <t>88340</t>
  </si>
  <si>
    <t>GIRMONT VAL D'AJOL</t>
  </si>
  <si>
    <t>LE VAL D'AJOL</t>
  </si>
  <si>
    <t>88350</t>
  </si>
  <si>
    <t>BRECHAINVILLE</t>
  </si>
  <si>
    <t>FREVILLE</t>
  </si>
  <si>
    <t>GRAND</t>
  </si>
  <si>
    <t>LIFFOL LE GRAND</t>
  </si>
  <si>
    <t>PARGNY SOUS MUREAU</t>
  </si>
  <si>
    <t>TRAMPOT</t>
  </si>
  <si>
    <t>VILLOUXEL</t>
  </si>
  <si>
    <t>88360</t>
  </si>
  <si>
    <t>FERDRUPT</t>
  </si>
  <si>
    <t>RUPT SUR MOSELLE</t>
  </si>
  <si>
    <t>88370</t>
  </si>
  <si>
    <t>BELLEFONTAINE</t>
  </si>
  <si>
    <t>GRANGES DE PLOMBIERES</t>
  </si>
  <si>
    <t>PLOMBIERES LES BAINS</t>
  </si>
  <si>
    <t>RUAUX</t>
  </si>
  <si>
    <t>88380</t>
  </si>
  <si>
    <t>ARCHES</t>
  </si>
  <si>
    <t>ARCHETTES</t>
  </si>
  <si>
    <t>88390</t>
  </si>
  <si>
    <t>CHAUMOUSEY</t>
  </si>
  <si>
    <t>DARNIEULLES</t>
  </si>
  <si>
    <t>DOMEVRE SUR AVIERE</t>
  </si>
  <si>
    <t>DOMMARTIN AUX BOIS</t>
  </si>
  <si>
    <t>FOMEREY</t>
  </si>
  <si>
    <t>GIGNEY</t>
  </si>
  <si>
    <t>GIRANCOURT</t>
  </si>
  <si>
    <t>LES FORGES</t>
  </si>
  <si>
    <t>RENAUVOID</t>
  </si>
  <si>
    <t>SANCHEY</t>
  </si>
  <si>
    <t>UXEGNEY</t>
  </si>
  <si>
    <t>88400</t>
  </si>
  <si>
    <t>GERARDMER</t>
  </si>
  <si>
    <t>LIEZEY</t>
  </si>
  <si>
    <t>XONRUPT LONGEMER</t>
  </si>
  <si>
    <t>88410</t>
  </si>
  <si>
    <t>AMEUVELLE</t>
  </si>
  <si>
    <t>BLEURVILLE</t>
  </si>
  <si>
    <t>CHATILLON SUR SAONE</t>
  </si>
  <si>
    <t>CLAUDON</t>
  </si>
  <si>
    <t>FIGNEVELLE</t>
  </si>
  <si>
    <t>GODONCOURT</t>
  </si>
  <si>
    <t>GRIGNONCOURT</t>
  </si>
  <si>
    <t>LES THONS</t>
  </si>
  <si>
    <t>LIRONCOURT</t>
  </si>
  <si>
    <t>MARTINVELLE</t>
  </si>
  <si>
    <t>MONTHUREUX SUR SAONE</t>
  </si>
  <si>
    <t>REGNEVELLE</t>
  </si>
  <si>
    <t>ST JULIEN</t>
  </si>
  <si>
    <t>88420</t>
  </si>
  <si>
    <t>MOYENMOUTIER</t>
  </si>
  <si>
    <t>88430</t>
  </si>
  <si>
    <t>ARRENTES DE CORCIEUX</t>
  </si>
  <si>
    <t>BIFFONTAINE</t>
  </si>
  <si>
    <t>CORCIEUX</t>
  </si>
  <si>
    <t>GERBEPAL</t>
  </si>
  <si>
    <t>LA HOUSSIERE</t>
  </si>
  <si>
    <t>VIENVILLE</t>
  </si>
  <si>
    <t>88440</t>
  </si>
  <si>
    <t>FRIZON</t>
  </si>
  <si>
    <t>NOMEXY</t>
  </si>
  <si>
    <t>88450</t>
  </si>
  <si>
    <t>BETTEGNEY ST BRICE</t>
  </si>
  <si>
    <t>EVAUX ET MENIL</t>
  </si>
  <si>
    <t>GUGNEY AUX AULX</t>
  </si>
  <si>
    <t>MADEGNEY</t>
  </si>
  <si>
    <t>REGNEY</t>
  </si>
  <si>
    <t>VARMONZEY</t>
  </si>
  <si>
    <t>VINCEY</t>
  </si>
  <si>
    <t>88460</t>
  </si>
  <si>
    <t>CHARMOIS DEVANT BRUYERES</t>
  </si>
  <si>
    <t>CHENIMENIL</t>
  </si>
  <si>
    <t>DOCELLES</t>
  </si>
  <si>
    <t>FAUCOMPIERRE</t>
  </si>
  <si>
    <t>LA BAFFE</t>
  </si>
  <si>
    <t>LE ROULIER</t>
  </si>
  <si>
    <t>TENDON</t>
  </si>
  <si>
    <t>XAMONTARUPT</t>
  </si>
  <si>
    <t>88470</t>
  </si>
  <si>
    <t>LA BOURGONCE</t>
  </si>
  <si>
    <t>LA SALLE</t>
  </si>
  <si>
    <t>LA VOIVRE</t>
  </si>
  <si>
    <t>NOMPATELIZE</t>
  </si>
  <si>
    <t>ST MICHEL SUR MEURTHE</t>
  </si>
  <si>
    <t>88480</t>
  </si>
  <si>
    <t>ETIVAL CLAIREFONTAINE</t>
  </si>
  <si>
    <t>ST REMY</t>
  </si>
  <si>
    <t>88490</t>
  </si>
  <si>
    <t>COLROY LA GRANDE</t>
  </si>
  <si>
    <t>COMBRIMONT</t>
  </si>
  <si>
    <t>FRAPELLE</t>
  </si>
  <si>
    <t>LA GRANDE FOSSE</t>
  </si>
  <si>
    <t>LA PETITE FOSSE</t>
  </si>
  <si>
    <t>LE BEULAY</t>
  </si>
  <si>
    <t>LESSEUX</t>
  </si>
  <si>
    <t>LUBINE</t>
  </si>
  <si>
    <t>LUSSE</t>
  </si>
  <si>
    <t>PROVENCHERES SUR FAVE</t>
  </si>
  <si>
    <t>88500</t>
  </si>
  <si>
    <t>AHEVILLE</t>
  </si>
  <si>
    <t>AMBACOURT</t>
  </si>
  <si>
    <t>BAUDRICOURT</t>
  </si>
  <si>
    <t>BAZOILLES ET MENIL</t>
  </si>
  <si>
    <t>BETTONCOURT</t>
  </si>
  <si>
    <t>BOULAINCOURT</t>
  </si>
  <si>
    <t>CHAUFFECOURT</t>
  </si>
  <si>
    <t>CHEF HAUT</t>
  </si>
  <si>
    <t>DOMBASLE EN XAINTOIS</t>
  </si>
  <si>
    <t>DOMEVRE SOUS MONTFORT</t>
  </si>
  <si>
    <t>DOMVALLIER</t>
  </si>
  <si>
    <t>ESTRENNES</t>
  </si>
  <si>
    <t>FRENELLE LA GRANDE</t>
  </si>
  <si>
    <t>FRENELLE LA PETITE</t>
  </si>
  <si>
    <t>GIRCOURT LES VIEVILLE</t>
  </si>
  <si>
    <t>HYMONT</t>
  </si>
  <si>
    <t>JORXEY</t>
  </si>
  <si>
    <t>JUVAINCOURT</t>
  </si>
  <si>
    <t>MATTAINCOURT</t>
  </si>
  <si>
    <t>MAZIROT</t>
  </si>
  <si>
    <t>MENIL EN XAINTOIS</t>
  </si>
  <si>
    <t>MIRECOURT</t>
  </si>
  <si>
    <t>OELLEVILLE</t>
  </si>
  <si>
    <t>OFFROICOURT</t>
  </si>
  <si>
    <t>PONT SUR MADON</t>
  </si>
  <si>
    <t>POUSSAY</t>
  </si>
  <si>
    <t>RAMECOURT</t>
  </si>
  <si>
    <t>REPEL</t>
  </si>
  <si>
    <t>ROUVRES EN XAINTOIS</t>
  </si>
  <si>
    <t>ROZEROTTE</t>
  </si>
  <si>
    <t>ST PRANCHER</t>
  </si>
  <si>
    <t>THIRAUCOURT</t>
  </si>
  <si>
    <t>TOTAINVILLE</t>
  </si>
  <si>
    <t>VAUBEXY</t>
  </si>
  <si>
    <t>VILLERS</t>
  </si>
  <si>
    <t>VIVIERS LES OFFROICOURT</t>
  </si>
  <si>
    <t>VOMECOURT SUR MADON</t>
  </si>
  <si>
    <t>VROVILLE</t>
  </si>
  <si>
    <t>88510</t>
  </si>
  <si>
    <t>ELOYES</t>
  </si>
  <si>
    <t>88520</t>
  </si>
  <si>
    <t>BAN DE LAVELINE</t>
  </si>
  <si>
    <t>BERTRIMOUTIER</t>
  </si>
  <si>
    <t>GEMAINGOUTTE</t>
  </si>
  <si>
    <t>LA CROIX AUX MINES</t>
  </si>
  <si>
    <t>RAVES</t>
  </si>
  <si>
    <t>WISEMBACH</t>
  </si>
  <si>
    <t>88530</t>
  </si>
  <si>
    <t>BOUVACOTE</t>
  </si>
  <si>
    <t>LA FORGE</t>
  </si>
  <si>
    <t>LE THOLY</t>
  </si>
  <si>
    <t>88540</t>
  </si>
  <si>
    <t>BUSSANG</t>
  </si>
  <si>
    <t>88550</t>
  </si>
  <si>
    <t>JARMENIL</t>
  </si>
  <si>
    <t>POUXEUX</t>
  </si>
  <si>
    <t>88560</t>
  </si>
  <si>
    <t>ST MAURICE SUR MOSELLE</t>
  </si>
  <si>
    <t>88580</t>
  </si>
  <si>
    <t>SAULCY SUR MEURTHE</t>
  </si>
  <si>
    <t>88600</t>
  </si>
  <si>
    <t>AYDOILLES</t>
  </si>
  <si>
    <t>BEAUMENIL</t>
  </si>
  <si>
    <t>BELMONT SUR BUTTANT</t>
  </si>
  <si>
    <t>BOIS DE CHAMP</t>
  </si>
  <si>
    <t>BROUVELIEURES</t>
  </si>
  <si>
    <t>BRUYERES</t>
  </si>
  <si>
    <t>CHAMP LE DUC</t>
  </si>
  <si>
    <t>DESTORD</t>
  </si>
  <si>
    <t>DEYCIMONT</t>
  </si>
  <si>
    <t>DOMFAING</t>
  </si>
  <si>
    <t>DOMPIERRE</t>
  </si>
  <si>
    <t>FIMENIL</t>
  </si>
  <si>
    <t>FONTENAY</t>
  </si>
  <si>
    <t>FREMIFONTAINE</t>
  </si>
  <si>
    <t>GIRECOURT SUR DURBION</t>
  </si>
  <si>
    <t>GRANDVILLERS</t>
  </si>
  <si>
    <t>GUGNECOURT</t>
  </si>
  <si>
    <t>HERPELMONT</t>
  </si>
  <si>
    <t>LA CHAPELLE DEVANT BRUYERES</t>
  </si>
  <si>
    <t>LA NEUVEVILLE DEVANT LEPANGES</t>
  </si>
  <si>
    <t>LAVAL SUR VOLOGNE</t>
  </si>
  <si>
    <t>LAVELINE DEVANT BRUYERES</t>
  </si>
  <si>
    <t>LE BOULAY</t>
  </si>
  <si>
    <t>LEPANGES SUR VOLOGNE</t>
  </si>
  <si>
    <t>LES POULIERES</t>
  </si>
  <si>
    <t>LES ROUGES EAUX</t>
  </si>
  <si>
    <t>MEMENIL</t>
  </si>
  <si>
    <t>MORTAGNE</t>
  </si>
  <si>
    <t>NONZEVILLE</t>
  </si>
  <si>
    <t>PIERREPONT SUR L'ARENTELE</t>
  </si>
  <si>
    <t>PREY</t>
  </si>
  <si>
    <t>SERCOEUR</t>
  </si>
  <si>
    <t>ST JEAN DU MARCHE</t>
  </si>
  <si>
    <t>VERVEZELLE</t>
  </si>
  <si>
    <t>VIMENIL</t>
  </si>
  <si>
    <t>88630</t>
  </si>
  <si>
    <t>AVRANVILLE</t>
  </si>
  <si>
    <t>CHERMISEY</t>
  </si>
  <si>
    <t>CLEREY LA COTE</t>
  </si>
  <si>
    <t>COUSSEY</t>
  </si>
  <si>
    <t>DOMREMY LA PUCELLE</t>
  </si>
  <si>
    <t>FREBECOURT</t>
  </si>
  <si>
    <t>GREUX</t>
  </si>
  <si>
    <t>JUBAINVILLE</t>
  </si>
  <si>
    <t>MAXEY SUR MEUSE</t>
  </si>
  <si>
    <t>MIDREVAUX</t>
  </si>
  <si>
    <t>MONCEL SUR VAIR</t>
  </si>
  <si>
    <t>PUNEROT</t>
  </si>
  <si>
    <t>RUPPES</t>
  </si>
  <si>
    <t>SERAUMONT</t>
  </si>
  <si>
    <t>SIONNE</t>
  </si>
  <si>
    <t>SOULOSSE SOUS ST ELOPHE</t>
  </si>
  <si>
    <t>88640</t>
  </si>
  <si>
    <t>AUMONTZEY</t>
  </si>
  <si>
    <t>BARBEY SEROUX</t>
  </si>
  <si>
    <t>CHAMPDRAY</t>
  </si>
  <si>
    <t>GRANGES SUR VOLOGNE</t>
  </si>
  <si>
    <t>JUSSARUPT</t>
  </si>
  <si>
    <t>LAVELINE DU HOUX</t>
  </si>
  <si>
    <t>REHAUPAL</t>
  </si>
  <si>
    <t>88700</t>
  </si>
  <si>
    <t>ANGLEMONT</t>
  </si>
  <si>
    <t>BAZIEN</t>
  </si>
  <si>
    <t>BRU</t>
  </si>
  <si>
    <t>BULT</t>
  </si>
  <si>
    <t>CLEZENTAINE</t>
  </si>
  <si>
    <t>DEINVILLERS</t>
  </si>
  <si>
    <t>DOMPTAIL</t>
  </si>
  <si>
    <t>DONCIERES</t>
  </si>
  <si>
    <t>FAUCONCOURT</t>
  </si>
  <si>
    <t>HARDANCOURT</t>
  </si>
  <si>
    <t>HOUSSERAS</t>
  </si>
  <si>
    <t>JEANMENIL</t>
  </si>
  <si>
    <t>MENARMONT</t>
  </si>
  <si>
    <t>MENIL SUR BELVITTE</t>
  </si>
  <si>
    <t>MOYEMONT</t>
  </si>
  <si>
    <t>NOSSONCOURT</t>
  </si>
  <si>
    <t>ORTONCOURT</t>
  </si>
  <si>
    <t>PADOUX</t>
  </si>
  <si>
    <t>RAMBERVILLERS</t>
  </si>
  <si>
    <t>ROMONT</t>
  </si>
  <si>
    <t>ROVILLE AUX CHENES</t>
  </si>
  <si>
    <t>ST BENOIT LA CHIPOTTE</t>
  </si>
  <si>
    <t>ST GENEST</t>
  </si>
  <si>
    <t>ST GORGON</t>
  </si>
  <si>
    <t>ST MAURICE SUR MORTAGNE</t>
  </si>
  <si>
    <t>STE HELENE</t>
  </si>
  <si>
    <t>VOMECOURT</t>
  </si>
  <si>
    <t>XAFFEVILLERS</t>
  </si>
  <si>
    <t>88800</t>
  </si>
  <si>
    <t>BELMONT SUR VAIR</t>
  </si>
  <si>
    <t>DOMJULIEN</t>
  </si>
  <si>
    <t>GIROVILLERS SOUS MONTFORT</t>
  </si>
  <si>
    <t>HAREVILLE</t>
  </si>
  <si>
    <t>LA NEUVEVILLE SOUS MONTFORT</t>
  </si>
  <si>
    <t>LIGNEVILLE</t>
  </si>
  <si>
    <t>MANDRES SUR VAIR</t>
  </si>
  <si>
    <t>MONTHUREUX LE SEC</t>
  </si>
  <si>
    <t>NORROY</t>
  </si>
  <si>
    <t>PAREY SOUS MONTFORT</t>
  </si>
  <si>
    <t>THEY SOUS MONTFORT</t>
  </si>
  <si>
    <t>VALLEROY LE SEC</t>
  </si>
  <si>
    <t>VITTEL</t>
  </si>
  <si>
    <t>N°</t>
  </si>
  <si>
    <t>REGION</t>
  </si>
  <si>
    <t>Département</t>
  </si>
  <si>
    <t>Villes</t>
  </si>
  <si>
    <t>Ardennes</t>
  </si>
  <si>
    <t>Charleville-Mézières</t>
  </si>
  <si>
    <t>Aube</t>
  </si>
  <si>
    <t>Troyes</t>
  </si>
  <si>
    <t>Marne</t>
  </si>
  <si>
    <t>Châlons-en-Champagne</t>
  </si>
  <si>
    <t>Haute-Marne</t>
  </si>
  <si>
    <t>Chaumont</t>
  </si>
  <si>
    <t>Meurthe-et-Moselle</t>
  </si>
  <si>
    <t>Nancy</t>
  </si>
  <si>
    <t>Meuse</t>
  </si>
  <si>
    <t>Bar-le-Duc</t>
  </si>
  <si>
    <t>Moselle</t>
  </si>
  <si>
    <t>Metz</t>
  </si>
  <si>
    <t>Bas-Rhin</t>
  </si>
  <si>
    <t>Strasbourg</t>
  </si>
  <si>
    <t>Haut-Rhin</t>
  </si>
  <si>
    <t>Colmar</t>
  </si>
  <si>
    <t>Vosges</t>
  </si>
  <si>
    <t>Épinal</t>
  </si>
  <si>
    <t>Grand_Est</t>
  </si>
  <si>
    <t>Ok</t>
  </si>
  <si>
    <t>Code postal et ville</t>
  </si>
  <si>
    <t>Parrain/filleul</t>
  </si>
  <si>
    <t>P</t>
  </si>
  <si>
    <t>Filleul</t>
  </si>
  <si>
    <t>Vide</t>
  </si>
  <si>
    <t>Liste VRP</t>
  </si>
  <si>
    <t>THIERRY</t>
  </si>
  <si>
    <t>SILVAIN</t>
  </si>
  <si>
    <t>ANTOINE</t>
  </si>
  <si>
    <t>MAXIME</t>
  </si>
  <si>
    <t>Commercial</t>
  </si>
  <si>
    <t>MOIS</t>
  </si>
  <si>
    <t>Sem</t>
  </si>
  <si>
    <t>Num Filleul</t>
  </si>
  <si>
    <t>Pose_effectuée</t>
  </si>
  <si>
    <t>Année</t>
  </si>
  <si>
    <t>N°-Parrain
N°- filleul</t>
  </si>
  <si>
    <t>Code</t>
  </si>
  <si>
    <t xml:space="preserve">Nom Parrain
Filleul </t>
  </si>
  <si>
    <t>nom
Parrain</t>
  </si>
  <si>
    <t>prénom
Parrain</t>
  </si>
  <si>
    <t>Parrain
Nb. filleul</t>
  </si>
  <si>
    <t>Résultat
Phonning</t>
  </si>
  <si>
    <t>Date
 Phonning</t>
  </si>
  <si>
    <t>Parrai / filleul</t>
  </si>
  <si>
    <t>Num Parrain
 &amp; Filleul</t>
  </si>
  <si>
    <t>client 3 Nom</t>
  </si>
  <si>
    <t>client 3 Prénom</t>
  </si>
  <si>
    <t>client 2 Nom</t>
  </si>
  <si>
    <t>client 1 Nom</t>
  </si>
  <si>
    <t>client 1 Prénom</t>
  </si>
  <si>
    <t>client 2 Prénom</t>
  </si>
  <si>
    <t>client 4 Nom</t>
  </si>
  <si>
    <t>client 4 Prénom</t>
  </si>
  <si>
    <t>client 5 Nom</t>
  </si>
  <si>
    <t>client 5 Prénom</t>
  </si>
  <si>
    <t>client 6 Nom</t>
  </si>
  <si>
    <t>client 6 Prénom</t>
  </si>
  <si>
    <t>client 7 Nom</t>
  </si>
  <si>
    <t>client 7 Prénom</t>
  </si>
  <si>
    <t>client 8 Nom</t>
  </si>
  <si>
    <t>client 8 Prénom</t>
  </si>
  <si>
    <t>client 9 Nom</t>
  </si>
  <si>
    <t>client 9 Prénom</t>
  </si>
  <si>
    <t>client 10 Nom</t>
  </si>
  <si>
    <t>client 10 Prénom</t>
  </si>
  <si>
    <t>client 11 Nom</t>
  </si>
  <si>
    <t>client 11 Prénom</t>
  </si>
  <si>
    <t>client 12 Nom</t>
  </si>
  <si>
    <t>client 12 Prénom</t>
  </si>
  <si>
    <t>client 13 Nom</t>
  </si>
  <si>
    <t>client 13 Prénom</t>
  </si>
  <si>
    <t>client 14 Nom</t>
  </si>
  <si>
    <t>client 14 Prénom</t>
  </si>
  <si>
    <t>client 15 Nom</t>
  </si>
  <si>
    <t>client 15 Prénom</t>
  </si>
  <si>
    <t>client 16 Nom</t>
  </si>
  <si>
    <t>client 16 Prénom</t>
  </si>
  <si>
    <t>client 17 Nom</t>
  </si>
  <si>
    <t>client 17 Prénom</t>
  </si>
  <si>
    <t>client 18 Nom</t>
  </si>
  <si>
    <t>client 18 Prénom</t>
  </si>
  <si>
    <t>client 19 Nom</t>
  </si>
  <si>
    <t>client 19 Prénom</t>
  </si>
  <si>
    <t>client 20 Nom</t>
  </si>
  <si>
    <t>client 20 Prénom</t>
  </si>
  <si>
    <t>client 21 Nom</t>
  </si>
  <si>
    <t>client 21 Prénom</t>
  </si>
  <si>
    <t>client 22 Nom</t>
  </si>
  <si>
    <t>client 22 Prénom</t>
  </si>
  <si>
    <t>client 23 Nom</t>
  </si>
  <si>
    <t>client 23 Prénom</t>
  </si>
  <si>
    <t>client 24 Nom</t>
  </si>
  <si>
    <t>client 24 Prénom</t>
  </si>
  <si>
    <t>client 25 Nom</t>
  </si>
  <si>
    <t>client 25 Prénom</t>
  </si>
  <si>
    <t>client 26 Nom</t>
  </si>
  <si>
    <t>client 26 Prénom</t>
  </si>
  <si>
    <t>client 27 Nom</t>
  </si>
  <si>
    <t>client 27 Prénom</t>
  </si>
  <si>
    <t>client 28 Nom</t>
  </si>
  <si>
    <t>client 28 Prénom</t>
  </si>
  <si>
    <t>client 29 Nom</t>
  </si>
  <si>
    <t>client 29 Prénom</t>
  </si>
  <si>
    <t>client 30 Nom</t>
  </si>
  <si>
    <t>client 30 Prénom</t>
  </si>
  <si>
    <t>client 31 Nom</t>
  </si>
  <si>
    <t>client 31 Prénom</t>
  </si>
  <si>
    <t>client 32 Nom</t>
  </si>
  <si>
    <t>client 32 Prénom</t>
  </si>
  <si>
    <t>client 33 Nom</t>
  </si>
  <si>
    <t>client 33 Prénom</t>
  </si>
  <si>
    <t>client 34 Nom</t>
  </si>
  <si>
    <t>client 34 Prénom</t>
  </si>
  <si>
    <t>client 35 Nom</t>
  </si>
  <si>
    <t>client 35 Prénom</t>
  </si>
  <si>
    <t>client 36 Nom</t>
  </si>
  <si>
    <t>client 36 Prénom</t>
  </si>
  <si>
    <t>client 37 Nom</t>
  </si>
  <si>
    <t>client 37 Prénom</t>
  </si>
  <si>
    <t>client 38 Nom</t>
  </si>
  <si>
    <t>client 38 Prénom</t>
  </si>
  <si>
    <t>client 39 Nom</t>
  </si>
  <si>
    <t>client 39 Prénom</t>
  </si>
  <si>
    <t>client 40 Nom</t>
  </si>
  <si>
    <t>client 40 Prénom</t>
  </si>
  <si>
    <t>client 41 Nom</t>
  </si>
  <si>
    <t>client 41 Prénom</t>
  </si>
  <si>
    <t>client 42 Nom</t>
  </si>
  <si>
    <t>client 42 Prénom</t>
  </si>
  <si>
    <t>client 43 Nom</t>
  </si>
  <si>
    <t>client 43 Prénom</t>
  </si>
  <si>
    <t>client 44 Nom</t>
  </si>
  <si>
    <t>client 44 Prénom</t>
  </si>
  <si>
    <t>client 45 Nom</t>
  </si>
  <si>
    <t>client 45 Prénom</t>
  </si>
  <si>
    <t>client 46 Nom</t>
  </si>
  <si>
    <t>client 46 Prénom</t>
  </si>
  <si>
    <t>client 47 Nom</t>
  </si>
  <si>
    <t>client 47 Prénom</t>
  </si>
  <si>
    <t>client 48 Nom</t>
  </si>
  <si>
    <t>client 48 Prénom</t>
  </si>
  <si>
    <t>client 49 Nom</t>
  </si>
  <si>
    <t>client 49 Prénom</t>
  </si>
  <si>
    <t>client 50 Nom</t>
  </si>
  <si>
    <t>client 50 Prénom</t>
  </si>
  <si>
    <t>client 51 Nom</t>
  </si>
  <si>
    <t>client 51 Prénom</t>
  </si>
  <si>
    <t>client 52 Nom</t>
  </si>
  <si>
    <t>client 52 Prénom</t>
  </si>
  <si>
    <t>client 53 Nom</t>
  </si>
  <si>
    <t>client 53 Prénom</t>
  </si>
  <si>
    <t>client 54 Nom</t>
  </si>
  <si>
    <t>client 54 Prénom</t>
  </si>
  <si>
    <t>client 55 Nom</t>
  </si>
  <si>
    <t>client 55 Prénom</t>
  </si>
  <si>
    <t>client 56 Nom</t>
  </si>
  <si>
    <t>client 56 Prénom</t>
  </si>
  <si>
    <t>client 57 Nom</t>
  </si>
  <si>
    <t>client 57 Prénom</t>
  </si>
  <si>
    <t>client 58 Nom</t>
  </si>
  <si>
    <t>client 58 Prénom</t>
  </si>
  <si>
    <t>client 59 Nom</t>
  </si>
  <si>
    <t>client 59 Prénom</t>
  </si>
  <si>
    <t>client 60 Nom</t>
  </si>
  <si>
    <t>client 60 Prénom</t>
  </si>
  <si>
    <t>client 61 Nom</t>
  </si>
  <si>
    <t>client 61 Prénom</t>
  </si>
  <si>
    <t>client 62 Nom</t>
  </si>
  <si>
    <t>client 62 Prénom</t>
  </si>
  <si>
    <t>client 63 Nom</t>
  </si>
  <si>
    <t>client 63 Prénom</t>
  </si>
  <si>
    <t>client 64 Nom</t>
  </si>
  <si>
    <t>client 64 Prénom</t>
  </si>
  <si>
    <t>client 65 Nom</t>
  </si>
  <si>
    <t>client 65 Prénom</t>
  </si>
  <si>
    <t>client 66 Nom</t>
  </si>
  <si>
    <t>client 66 Prénom</t>
  </si>
  <si>
    <t>client 67 Nom</t>
  </si>
  <si>
    <t>client 67 Prénom</t>
  </si>
  <si>
    <t>client 68 Nom</t>
  </si>
  <si>
    <t>client 68 Prénom</t>
  </si>
  <si>
    <t>client 69 Nom</t>
  </si>
  <si>
    <t>client 69 Prénom</t>
  </si>
  <si>
    <t>client 70 Nom</t>
  </si>
  <si>
    <t>client 70 Prénom</t>
  </si>
  <si>
    <t>client 71 Nom</t>
  </si>
  <si>
    <t>client 71 Prénom</t>
  </si>
  <si>
    <t>client 72 Nom</t>
  </si>
  <si>
    <t>client 72 Prénom</t>
  </si>
  <si>
    <t>client 73 Nom</t>
  </si>
  <si>
    <t>client 73 Prénom</t>
  </si>
  <si>
    <t>client 74 Nom</t>
  </si>
  <si>
    <t>client 74 Prénom</t>
  </si>
  <si>
    <t>client 75 Nom</t>
  </si>
  <si>
    <t>client 75 Prénom</t>
  </si>
  <si>
    <t>client 76 Nom</t>
  </si>
  <si>
    <t>client 76 Prénom</t>
  </si>
  <si>
    <t>client 77 Nom</t>
  </si>
  <si>
    <t>client 77 Prénom</t>
  </si>
  <si>
    <t>client 78 Nom</t>
  </si>
  <si>
    <t>client 78 Prénom</t>
  </si>
  <si>
    <t>client 79 Nom</t>
  </si>
  <si>
    <t>client 79 Prénom</t>
  </si>
  <si>
    <t>client 80 Nom</t>
  </si>
  <si>
    <t>client 80 Prénom</t>
  </si>
  <si>
    <t>client 81 Nom</t>
  </si>
  <si>
    <t>client 81 Prénom</t>
  </si>
  <si>
    <t>client 82 Nom</t>
  </si>
  <si>
    <t>client 82 Prénom</t>
  </si>
  <si>
    <t>client 83 Nom</t>
  </si>
  <si>
    <t>client 83 Prénom</t>
  </si>
  <si>
    <t>client 84 Nom</t>
  </si>
  <si>
    <t>client 84 Prénom</t>
  </si>
  <si>
    <t>client 85 Nom</t>
  </si>
  <si>
    <t>client 85 Prénom</t>
  </si>
  <si>
    <t>client 86 Nom</t>
  </si>
  <si>
    <t>client 86 Prénom</t>
  </si>
  <si>
    <t>client 87 Nom</t>
  </si>
  <si>
    <t>client 87 Prénom</t>
  </si>
  <si>
    <t>client 88 Nom</t>
  </si>
  <si>
    <t>client 88 Prénom</t>
  </si>
  <si>
    <t>client 89 Nom</t>
  </si>
  <si>
    <t>client 89 Prénom</t>
  </si>
  <si>
    <t>client 90 Nom</t>
  </si>
  <si>
    <t>client 90 Prénom</t>
  </si>
  <si>
    <t>client 91 Nom</t>
  </si>
  <si>
    <t>client 91 Prénom</t>
  </si>
  <si>
    <t>client 92 Nom</t>
  </si>
  <si>
    <t>client 92 Prénom</t>
  </si>
  <si>
    <t>client 93 Nom</t>
  </si>
  <si>
    <t>client 93 Prénom</t>
  </si>
  <si>
    <t>client 94 Nom</t>
  </si>
  <si>
    <t>client 94 Prénom</t>
  </si>
  <si>
    <t>client 95 Nom</t>
  </si>
  <si>
    <t>client 95 Prénom</t>
  </si>
  <si>
    <t>client 96 Nom</t>
  </si>
  <si>
    <t>client 96 Prénom</t>
  </si>
  <si>
    <t>client 97 Nom</t>
  </si>
  <si>
    <t>client 97 Prénom</t>
  </si>
  <si>
    <t>client 98 Nom</t>
  </si>
  <si>
    <t>client 98 Prénom</t>
  </si>
  <si>
    <t>client 99 Nom</t>
  </si>
  <si>
    <t>client 99 Prénom</t>
  </si>
  <si>
    <t>client 100 Nom</t>
  </si>
  <si>
    <t>client 100 Prénom</t>
  </si>
  <si>
    <t>client 101 Nom</t>
  </si>
  <si>
    <t>client 101 Prénom</t>
  </si>
  <si>
    <t>client 102 Nom</t>
  </si>
  <si>
    <t>client 102 Prénom</t>
  </si>
  <si>
    <t>client 103 Nom</t>
  </si>
  <si>
    <t>client 103 Prénom</t>
  </si>
  <si>
    <t>client 104 Nom</t>
  </si>
  <si>
    <t>client 104 Prénom</t>
  </si>
  <si>
    <t>client 105 Nom</t>
  </si>
  <si>
    <t>client 105 Prénom</t>
  </si>
  <si>
    <t>client 106 Nom</t>
  </si>
  <si>
    <t>client 106 Prénom</t>
  </si>
  <si>
    <t>client 107 Nom</t>
  </si>
  <si>
    <t>client 107 Prénom</t>
  </si>
  <si>
    <t>client 108 Nom</t>
  </si>
  <si>
    <t>client 108 Prénom</t>
  </si>
  <si>
    <t>client 109 Nom</t>
  </si>
  <si>
    <t>client 109 Prénom</t>
  </si>
  <si>
    <t>client 110 Nom</t>
  </si>
  <si>
    <t>client 110 Prénom</t>
  </si>
  <si>
    <t>client 111 Nom</t>
  </si>
  <si>
    <t>client 111 Prénom</t>
  </si>
  <si>
    <t>client 112 Nom</t>
  </si>
  <si>
    <t>client 112 Prénom</t>
  </si>
  <si>
    <t>client 113 Nom</t>
  </si>
  <si>
    <t>client 113 Prénom</t>
  </si>
  <si>
    <t>client 114 Nom</t>
  </si>
  <si>
    <t>client 114 Prénom</t>
  </si>
  <si>
    <t>client 115 Nom</t>
  </si>
  <si>
    <t>client 115 Prénom</t>
  </si>
  <si>
    <t>client 116 Nom</t>
  </si>
  <si>
    <t>client 116 Prénom</t>
  </si>
  <si>
    <t>client 117 Nom</t>
  </si>
  <si>
    <t>client 117 Prénom</t>
  </si>
  <si>
    <t>client 118 Nom</t>
  </si>
  <si>
    <t>client 118 Prénom</t>
  </si>
  <si>
    <t>client 119 Nom</t>
  </si>
  <si>
    <t>client 119 Prénom</t>
  </si>
  <si>
    <t>client 120 Nom</t>
  </si>
  <si>
    <t>client 120 Prénom</t>
  </si>
  <si>
    <t>client 121 Nom</t>
  </si>
  <si>
    <t>client 121 Prénom</t>
  </si>
  <si>
    <t>client 122 Nom</t>
  </si>
  <si>
    <t>client 122 Prénom</t>
  </si>
  <si>
    <t>client 123 Nom</t>
  </si>
  <si>
    <t>client 123 Prénom</t>
  </si>
  <si>
    <t>client 124 Nom</t>
  </si>
  <si>
    <t>client 124 Prénom</t>
  </si>
  <si>
    <t>client 125 Nom</t>
  </si>
  <si>
    <t>client 125 Prénom</t>
  </si>
  <si>
    <t>client 126 Nom</t>
  </si>
  <si>
    <t>client 126 Prénom</t>
  </si>
  <si>
    <t>client 127 Nom</t>
  </si>
  <si>
    <t>client 127 Prénom</t>
  </si>
  <si>
    <t>client 128 Nom</t>
  </si>
  <si>
    <t>client 128 Prénom</t>
  </si>
  <si>
    <t>client 129 Nom</t>
  </si>
  <si>
    <t>client 129 Prénom</t>
  </si>
  <si>
    <t>client 130 Nom</t>
  </si>
  <si>
    <t>client 130 Prénom</t>
  </si>
  <si>
    <t>client 131 Nom</t>
  </si>
  <si>
    <t>client 131 Prénom</t>
  </si>
  <si>
    <t>client 132 Nom</t>
  </si>
  <si>
    <t>client 132 Prénom</t>
  </si>
  <si>
    <t>client 133 Nom</t>
  </si>
  <si>
    <t>client 133 Prénom</t>
  </si>
  <si>
    <t>client 134 Nom</t>
  </si>
  <si>
    <t>client 134 Prénom</t>
  </si>
  <si>
    <t>client 135 Nom</t>
  </si>
  <si>
    <t>client 135 Prénom</t>
  </si>
  <si>
    <t>client 136 Nom</t>
  </si>
  <si>
    <t>client 136 Prénom</t>
  </si>
  <si>
    <t>client 137 Nom</t>
  </si>
  <si>
    <t>client 137 Prénom</t>
  </si>
  <si>
    <t>client 138 Nom</t>
  </si>
  <si>
    <t>client 138 Prénom</t>
  </si>
  <si>
    <t>client 139 Nom</t>
  </si>
  <si>
    <t>client 139 Prénom</t>
  </si>
  <si>
    <t>client 140 Nom</t>
  </si>
  <si>
    <t>client 140 Prénom</t>
  </si>
  <si>
    <t>Rue du village @</t>
  </si>
  <si>
    <t>Rue du village A</t>
  </si>
  <si>
    <t>Rue du village B</t>
  </si>
  <si>
    <t>Rue du village C</t>
  </si>
  <si>
    <t>Rue du village D</t>
  </si>
  <si>
    <t>Rue du village E</t>
  </si>
  <si>
    <t>Rue du village F</t>
  </si>
  <si>
    <t>Rue du village G</t>
  </si>
  <si>
    <t>Rue du village H</t>
  </si>
  <si>
    <t>Rue du village I</t>
  </si>
  <si>
    <t>Rue du village J</t>
  </si>
  <si>
    <t>Rue du village K</t>
  </si>
  <si>
    <t>Rue du village L</t>
  </si>
  <si>
    <t>Rue du village M</t>
  </si>
  <si>
    <t>Rue du village N</t>
  </si>
  <si>
    <t>Rue du village O</t>
  </si>
  <si>
    <t>Rue du village P</t>
  </si>
  <si>
    <t>Rue du village Q</t>
  </si>
  <si>
    <t>Rue du village R</t>
  </si>
  <si>
    <t>Rue du village S</t>
  </si>
  <si>
    <t>Rue du village T</t>
  </si>
  <si>
    <t>Rue du village U</t>
  </si>
  <si>
    <t>Rue du village V</t>
  </si>
  <si>
    <t>Rue du village W</t>
  </si>
  <si>
    <t>Rue du village X</t>
  </si>
  <si>
    <t>Rue du village Y</t>
  </si>
  <si>
    <t>Rue du village Z@</t>
  </si>
  <si>
    <t>Rue du village AA</t>
  </si>
  <si>
    <t>Rue du village AB</t>
  </si>
  <si>
    <t>Rue du village AC</t>
  </si>
  <si>
    <t>Rue du village AD</t>
  </si>
  <si>
    <t>Rue du village AE</t>
  </si>
  <si>
    <t>Rue du village AF</t>
  </si>
  <si>
    <t>Rue du village AG</t>
  </si>
  <si>
    <t>Rue du village AH</t>
  </si>
  <si>
    <t>Rue du village AI</t>
  </si>
  <si>
    <t>Rue du village AJ</t>
  </si>
  <si>
    <t>Rue du village AK</t>
  </si>
  <si>
    <t>Rue du village AL</t>
  </si>
  <si>
    <t>Rue du village AM</t>
  </si>
  <si>
    <t>Rue du village AN</t>
  </si>
  <si>
    <t>Rue du village AO</t>
  </si>
  <si>
    <t>Rue du village AP</t>
  </si>
  <si>
    <t>Rue du village AQ</t>
  </si>
  <si>
    <t>Rue du village AR</t>
  </si>
  <si>
    <t>Rue du village AS</t>
  </si>
  <si>
    <t>Rue du village AT</t>
  </si>
  <si>
    <t>Rue du village AU</t>
  </si>
  <si>
    <t>Rue du village AV</t>
  </si>
  <si>
    <t>Rue du village AW</t>
  </si>
  <si>
    <t>Rue du village AX</t>
  </si>
  <si>
    <t>Rue du village AY</t>
  </si>
  <si>
    <t>Rue du village AZ</t>
  </si>
  <si>
    <t>Rue du village BA</t>
  </si>
  <si>
    <t>Rue du village BB</t>
  </si>
  <si>
    <t>Rue du village BC</t>
  </si>
  <si>
    <t>Rue du village BD</t>
  </si>
  <si>
    <t>Rue du village BE</t>
  </si>
  <si>
    <t>Rue du village BF</t>
  </si>
  <si>
    <t>Rue du village BG</t>
  </si>
  <si>
    <t>Rue du village BH</t>
  </si>
  <si>
    <t>Rue du village BI</t>
  </si>
  <si>
    <t>Rue du village BJ</t>
  </si>
  <si>
    <t>Rue du village BK</t>
  </si>
  <si>
    <t>Rue du village BL</t>
  </si>
  <si>
    <t>Rue du village BM</t>
  </si>
  <si>
    <t>Rue du village BN</t>
  </si>
  <si>
    <t>Rue du village BO</t>
  </si>
  <si>
    <t>Rue du village BP</t>
  </si>
  <si>
    <t>Rue du village BQ</t>
  </si>
  <si>
    <t>Rue du village BR</t>
  </si>
  <si>
    <t>Rue du village BS</t>
  </si>
  <si>
    <t>Rue du village BT</t>
  </si>
  <si>
    <t>Rue du village BU</t>
  </si>
  <si>
    <t>Rue du village BV</t>
  </si>
  <si>
    <t>Rue du village BW</t>
  </si>
  <si>
    <t>Rue du village BX</t>
  </si>
  <si>
    <t>Rue du village BY</t>
  </si>
  <si>
    <t>Rue du village BZ</t>
  </si>
  <si>
    <t>Rue du village CA</t>
  </si>
  <si>
    <t>Rue du village CB</t>
  </si>
  <si>
    <t>Rue du village CC</t>
  </si>
  <si>
    <t>Rue du village CD</t>
  </si>
  <si>
    <t>Rue du village CE</t>
  </si>
  <si>
    <t>Rue du village CF</t>
  </si>
  <si>
    <t>Rue du village CG</t>
  </si>
  <si>
    <t>Rue du village CH</t>
  </si>
  <si>
    <t>Rue du village CI</t>
  </si>
  <si>
    <t>Rue du village CJ</t>
  </si>
  <si>
    <t>Rue du village CK</t>
  </si>
  <si>
    <t>Rue du village CL</t>
  </si>
  <si>
    <t>Rue du village CM</t>
  </si>
  <si>
    <t>Rue du village CN</t>
  </si>
  <si>
    <t>Rue du village CO</t>
  </si>
  <si>
    <t>Rue du village CP</t>
  </si>
  <si>
    <t>Rue du village CQ</t>
  </si>
  <si>
    <t>Rue du village CR</t>
  </si>
  <si>
    <t>Rue du village CS</t>
  </si>
  <si>
    <t>Rue du village CT</t>
  </si>
  <si>
    <t>Rue du village CU</t>
  </si>
  <si>
    <t>Rue du village CV</t>
  </si>
  <si>
    <t>Rue du village CW</t>
  </si>
  <si>
    <t>Rue du village CX</t>
  </si>
  <si>
    <t>Rue du village CY</t>
  </si>
  <si>
    <t>Rue du village CZ</t>
  </si>
  <si>
    <t>Rue du village DCA</t>
  </si>
  <si>
    <t>Rue du village DCB</t>
  </si>
  <si>
    <t>Rue du village DCC</t>
  </si>
  <si>
    <t>Rue du village DCD</t>
  </si>
  <si>
    <t>Rue du village DCE</t>
  </si>
  <si>
    <t>Rue du village DCF</t>
  </si>
  <si>
    <t>Rue du village DCG</t>
  </si>
  <si>
    <t>Rue du village DCH</t>
  </si>
  <si>
    <t>Rue du village DCI</t>
  </si>
  <si>
    <t>Rue du village DCJ</t>
  </si>
  <si>
    <t>Rue du village DCK</t>
  </si>
  <si>
    <t>Rue du village DCL</t>
  </si>
  <si>
    <t>Rue du village DCM</t>
  </si>
  <si>
    <t>Rue du village DCN</t>
  </si>
  <si>
    <t>Rue du village DCO</t>
  </si>
  <si>
    <t>Rue du village DCP</t>
  </si>
  <si>
    <t>Rue du village DCQ</t>
  </si>
  <si>
    <t>Rue du village DCR</t>
  </si>
  <si>
    <t>Rue du village DCS</t>
  </si>
  <si>
    <t>Rue du village DCT</t>
  </si>
  <si>
    <t>Rue du village DCU</t>
  </si>
  <si>
    <t>Rue du village DCV</t>
  </si>
  <si>
    <t>Rue du village DCW</t>
  </si>
  <si>
    <t>Rue du village DCX</t>
  </si>
  <si>
    <t>Rue du village DCY</t>
  </si>
  <si>
    <t>Rue du village DCZ</t>
  </si>
  <si>
    <t>Rue du village DDA</t>
  </si>
  <si>
    <t>Rue du village DDB</t>
  </si>
  <si>
    <t>Rue du village DDC</t>
  </si>
  <si>
    <t>Rue du village DDD</t>
  </si>
  <si>
    <t>Rue du village DDE</t>
  </si>
  <si>
    <t>Rue du village DDF</t>
  </si>
  <si>
    <t>Rue du village DDG</t>
  </si>
  <si>
    <t>Rue du village DDH</t>
  </si>
  <si>
    <t>Rue du village DDI</t>
  </si>
  <si>
    <t>Base_Clients_Essai</t>
  </si>
  <si>
    <t>nom
Filleul</t>
  </si>
  <si>
    <t>Prénom
Filleul</t>
  </si>
  <si>
    <t>Parrain
filleul</t>
  </si>
  <si>
    <t>N°- Rue</t>
  </si>
  <si>
    <t>Nom Rue</t>
  </si>
  <si>
    <t>(Tous)</t>
  </si>
  <si>
    <t>Total général</t>
  </si>
  <si>
    <t>Étiquettes de lignes</t>
  </si>
  <si>
    <t>Parrain
Nb. Filleul
Vente</t>
  </si>
  <si>
    <t>Pose en M²</t>
  </si>
  <si>
    <t xml:space="preserve">Sem. </t>
  </si>
  <si>
    <t>Mois</t>
  </si>
  <si>
    <t>M² mois</t>
  </si>
  <si>
    <t>Total</t>
  </si>
  <si>
    <t>Liste_Mois</t>
  </si>
  <si>
    <t>tous</t>
  </si>
  <si>
    <t>Nb_Parrain</t>
  </si>
  <si>
    <t>ok</t>
  </si>
  <si>
    <t>Nok</t>
  </si>
  <si>
    <t>OK</t>
  </si>
  <si>
    <t>nok</t>
  </si>
  <si>
    <t>Moyenne</t>
  </si>
  <si>
    <t>Nb_Vente</t>
  </si>
  <si>
    <t>p</t>
  </si>
  <si>
    <t>nom Filleul</t>
  </si>
  <si>
    <t>Prénom Filleul</t>
  </si>
  <si>
    <t>Téléphone
Parrain</t>
  </si>
  <si>
    <t>Téléphone
Filleul</t>
  </si>
  <si>
    <t>NoK</t>
  </si>
  <si>
    <t>prenom Filleul</t>
  </si>
  <si>
    <t>=SI($K2="";0;$C$2&amp;"_"&amp;E2&amp;"_C"&amp;RECHERCHEV(K2;Grand_Est!$I$20:$J$34;2;0)&amp;"_P_"&amp;NB.SI($I2:$I$210;"P")&amp;"_"&amp;SI(I2="F";"F"&amp;NB.SI($I2:$I$210;"F");"000"))</t>
  </si>
  <si>
    <t>Durantond</t>
  </si>
  <si>
    <t>jean-Patrick</t>
  </si>
  <si>
    <t>Av, Général Galliéni</t>
  </si>
  <si>
    <t>Parrain</t>
  </si>
  <si>
    <t>Ambroise Cottet</t>
  </si>
  <si>
    <t>Pasteur</t>
  </si>
  <si>
    <t>Jean-michel</t>
  </si>
  <si>
    <t>Nb de Num Filleul</t>
  </si>
  <si>
    <t>Nb pose effectue</t>
  </si>
  <si>
    <t>Somme en M²</t>
  </si>
  <si>
    <t>TextB_NP</t>
  </si>
  <si>
    <t>TextB_PP</t>
  </si>
  <si>
    <t>TextB_PhoneP</t>
  </si>
  <si>
    <t>TextB_NRP</t>
  </si>
  <si>
    <t>TextB_RP</t>
  </si>
  <si>
    <t>cmdReset</t>
  </si>
  <si>
    <t>cmdClose</t>
  </si>
  <si>
    <t>cmdDelete</t>
  </si>
  <si>
    <t>TextB_DPh</t>
  </si>
  <si>
    <t>TextB_DR1</t>
  </si>
  <si>
    <t>TextB_DR2</t>
  </si>
  <si>
    <t>CmD_Modification</t>
  </si>
  <si>
    <t>Frame3</t>
  </si>
  <si>
    <t>TextB_RPh</t>
  </si>
  <si>
    <t>TextB_DPose</t>
  </si>
  <si>
    <t>TextB_PoseM</t>
  </si>
  <si>
    <t>TextB_Vente</t>
  </si>
  <si>
    <t>TextB_Pose_Ok</t>
  </si>
  <si>
    <t>TextB_CP</t>
  </si>
  <si>
    <t>OptB_Parrain</t>
  </si>
  <si>
    <t>OptB_Filleul</t>
  </si>
  <si>
    <t>TextB_RF</t>
  </si>
  <si>
    <t>TextB_NRF</t>
  </si>
  <si>
    <t>TextB_NF</t>
  </si>
  <si>
    <t>TextB_PF</t>
  </si>
  <si>
    <t>TextB_PhoneF</t>
  </si>
  <si>
    <t>TextB_CF</t>
  </si>
  <si>
    <t>TextB_CPP</t>
  </si>
  <si>
    <t>TextB_CPF</t>
  </si>
  <si>
    <t>Lbl_Date_Jour</t>
  </si>
  <si>
    <t>TextB_Commercial</t>
  </si>
  <si>
    <t>CmD_Sauve</t>
  </si>
  <si>
    <t>2022_5_C2_P_2_F11</t>
  </si>
  <si>
    <t>TextB_DRDV</t>
  </si>
  <si>
    <t xml:space="preserve">        .Lbl_Date_Jour      'Ok date   10</t>
  </si>
  <si>
    <t xml:space="preserve">        .TextB_DRDV = ""     '26</t>
  </si>
  <si>
    <t xml:space="preserve">        .TextB_CF = ""      'ok 21</t>
  </si>
  <si>
    <t xml:space="preserve">        .TextB_Commercial = ""  ' ok    11</t>
  </si>
  <si>
    <t xml:space="preserve">        .TextB_CP = ""      'ok 21</t>
  </si>
  <si>
    <t xml:space="preserve">        .TextB_CPF = ""     'ok 20</t>
  </si>
  <si>
    <t xml:space="preserve">        .TextB_CPP = ""     'ok 20</t>
  </si>
  <si>
    <t xml:space="preserve">        .TextB_DPh = "" '22</t>
  </si>
  <si>
    <t xml:space="preserve">        .TextB_DPose = ""   '28</t>
  </si>
  <si>
    <t xml:space="preserve">        .TextB_DR1 = "" '23</t>
  </si>
  <si>
    <t xml:space="preserve">        .TextB_DR2 = "" '24</t>
  </si>
  <si>
    <t xml:space="preserve">        .TextB_NF = ""     'ok  15</t>
  </si>
  <si>
    <t xml:space="preserve">        .TextB_NP = ""     'ok  12</t>
  </si>
  <si>
    <t xml:space="preserve">        .TextB_NRF = ""     'ok 18</t>
  </si>
  <si>
    <t xml:space="preserve">        .TextB_NRP = ""     'ok 18</t>
  </si>
  <si>
    <t xml:space="preserve">        .TextB_PF = ""     'ok  16</t>
  </si>
  <si>
    <t xml:space="preserve">        .TextB_PhoneF = ""     'ok  17</t>
  </si>
  <si>
    <t xml:space="preserve">        .TextB_PhoneP = ""     'ok  14</t>
  </si>
  <si>
    <t xml:space="preserve">        .TextB_Pose_Ok = "" '30</t>
  </si>
  <si>
    <t xml:space="preserve">        .TextB_PoseM = ""   '29</t>
  </si>
  <si>
    <t xml:space="preserve">        .TextB_PP = ""  'ok 13</t>
  </si>
  <si>
    <t xml:space="preserve">        .TextB_RF = ""     'ok  19</t>
  </si>
  <si>
    <t xml:space="preserve">        .TextB_RP = ""     'ok  19</t>
  </si>
  <si>
    <t xml:space="preserve">        .TextB_RPh = "" '25</t>
  </si>
  <si>
    <t xml:space="preserve">        .TextB_Vente = ""   '27</t>
  </si>
  <si>
    <t xml:space="preserve">        .OptB_Parrain = False       'ok     9</t>
  </si>
  <si>
    <t xml:space="preserve">        .OptB_Filleul = False        'ok     9</t>
  </si>
  <si>
    <t>2022_8_C1_P_25_F152</t>
  </si>
  <si>
    <t>Nb P base colonne I20-210</t>
  </si>
  <si>
    <t>F si F colonne I</t>
  </si>
  <si>
    <t>Nb F si F Colonne I</t>
  </si>
  <si>
    <t>2022_8_C2_P_23_000</t>
  </si>
  <si>
    <t>Colonne I</t>
  </si>
  <si>
    <t>C et 1(J1grand Est)</t>
  </si>
  <si>
    <t>000</t>
  </si>
  <si>
    <t>Formule Code Colonne A Base_Donnees</t>
  </si>
  <si>
    <t>Nom Parrain</t>
  </si>
  <si>
    <t>02 02 02 02 02</t>
  </si>
  <si>
    <t>ici</t>
  </si>
  <si>
    <t>01010</t>
  </si>
  <si>
    <t>LA BAS</t>
  </si>
  <si>
    <t>Azert</t>
  </si>
  <si>
    <t>Qsd</t>
  </si>
  <si>
    <t>02 02 02 20 20</t>
  </si>
  <si>
    <t>Wxcb</t>
  </si>
  <si>
    <t>Mlk</t>
  </si>
  <si>
    <t>03 03 03 03 03</t>
  </si>
  <si>
    <t>huee</t>
  </si>
  <si>
    <t>02020</t>
  </si>
  <si>
    <t>CHEZ LUI</t>
  </si>
  <si>
    <t>2022_13_C1_P_24_F143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</si>
</sst>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#&quot; &quot;##&quot; &quot;##&quot; &quot;##&quot; &quot;##"/>
    <numFmt numFmtId="165" formatCode="00000"/>
  </numFmts>
  <fonts count="33" x14ac:knownFonts="1">
    <font>
      <sz val="11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sz val="12"/>
      <color rgb="FFFFFF00"/>
      <name val="Arial"/>
      <family val="2"/>
    </font>
    <font>
      <b/>
      <sz val="12"/>
      <color rgb="FF0000FF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000000"/>
      <name val="Arial"/>
      <family val="2"/>
    </font>
    <font>
      <sz val="8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4"/>
      <color rgb="FF0000FF"/>
      <name val="Arial"/>
      <family val="2"/>
    </font>
    <font>
      <sz val="12"/>
      <color rgb="FF0000FF"/>
      <name val="Arial"/>
      <family val="2"/>
    </font>
    <font>
      <sz val="8"/>
      <color rgb="FFFF0000"/>
      <name val="Calibri"/>
      <family val="2"/>
      <scheme val="minor"/>
    </font>
    <font>
      <sz val="8"/>
      <color rgb="FFFF0000"/>
      <name val="Arial"/>
      <family val="2"/>
    </font>
    <font>
      <sz val="8"/>
      <color theme="0" tint="-0.499984740745262"/>
      <name val="Arial"/>
      <family val="2"/>
    </font>
    <font>
      <sz val="8"/>
      <color theme="0" tint="-0.499984740745262"/>
      <name val="Calibri"/>
      <family val="2"/>
      <scheme val="minor"/>
    </font>
    <font>
      <sz val="11"/>
      <color theme="0" tint="-0.499984740745262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sz val="8"/>
      <color rgb="FFFFFF00"/>
      <name val="Arial"/>
      <family val="2"/>
    </font>
    <font>
      <sz val="11"/>
      <color rgb="FFFF000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lightGrid">
        <fgColor theme="0"/>
        <bgColor rgb="FF0000FF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3" borderId="0" xfId="0" applyFill="1"/>
    <xf numFmtId="0" fontId="0" fillId="3" borderId="0" xfId="0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 horizontal="center"/>
    </xf>
    <xf numFmtId="0" fontId="0" fillId="6" borderId="0" xfId="0" applyFill="1"/>
    <xf numFmtId="0" fontId="1" fillId="7" borderId="0" xfId="0" applyFont="1" applyFill="1"/>
    <xf numFmtId="0" fontId="4" fillId="4" borderId="0" xfId="0" applyFont="1" applyFill="1"/>
    <xf numFmtId="0" fontId="5" fillId="6" borderId="0" xfId="0" applyFont="1" applyFill="1"/>
    <xf numFmtId="0" fontId="4" fillId="4" borderId="0" xfId="0" applyFont="1" applyFill="1" applyAlignment="1">
      <alignment horizontal="center"/>
    </xf>
    <xf numFmtId="0" fontId="0" fillId="10" borderId="0" xfId="0" applyFill="1" applyAlignment="1">
      <alignment horizontal="center" vertical="center"/>
    </xf>
    <xf numFmtId="0" fontId="6" fillId="2" borderId="0" xfId="0" applyFont="1" applyFill="1" applyAlignment="1" applyProtection="1">
      <alignment horizontal="center" vertical="center" textRotation="90"/>
      <protection hidden="1"/>
    </xf>
    <xf numFmtId="0" fontId="6" fillId="2" borderId="0" xfId="0" applyFont="1" applyFill="1" applyAlignment="1" applyProtection="1">
      <alignment horizontal="center" vertical="center" textRotation="90" wrapText="1"/>
      <protection hidden="1"/>
    </xf>
    <xf numFmtId="0" fontId="0" fillId="9" borderId="0" xfId="0" applyFill="1" applyProtection="1">
      <protection hidden="1"/>
    </xf>
    <xf numFmtId="0" fontId="6" fillId="5" borderId="0" xfId="0" applyFont="1" applyFill="1" applyAlignment="1" applyProtection="1">
      <alignment horizontal="center" vertical="center"/>
      <protection hidden="1"/>
    </xf>
    <xf numFmtId="14" fontId="6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Protection="1">
      <protection hidden="1"/>
    </xf>
    <xf numFmtId="0" fontId="7" fillId="8" borderId="0" xfId="0" applyFont="1" applyFill="1" applyAlignment="1" applyProtection="1">
      <alignment horizontal="right" vertical="center"/>
      <protection hidden="1"/>
    </xf>
    <xf numFmtId="0" fontId="7" fillId="8" borderId="0" xfId="0" applyFont="1" applyFill="1" applyProtection="1">
      <protection hidden="1"/>
    </xf>
    <xf numFmtId="0" fontId="7" fillId="8" borderId="0" xfId="0" applyFont="1" applyFill="1" applyAlignment="1" applyProtection="1">
      <alignment horizontal="right"/>
      <protection hidden="1"/>
    </xf>
    <xf numFmtId="0" fontId="8" fillId="12" borderId="0" xfId="0" applyFont="1" applyFill="1" applyProtection="1">
      <protection hidden="1"/>
    </xf>
    <xf numFmtId="0" fontId="8" fillId="12" borderId="0" xfId="0" applyFont="1" applyFill="1" applyAlignment="1" applyProtection="1">
      <alignment horizontal="center" vertical="center"/>
      <protection hidden="1"/>
    </xf>
    <xf numFmtId="0" fontId="6" fillId="5" borderId="0" xfId="0" applyFont="1" applyFill="1" applyProtection="1">
      <protection hidden="1"/>
    </xf>
    <xf numFmtId="14" fontId="6" fillId="0" borderId="0" xfId="0" applyNumberFormat="1" applyFont="1" applyProtection="1">
      <protection hidden="1"/>
    </xf>
    <xf numFmtId="164" fontId="6" fillId="0" borderId="0" xfId="0" applyNumberFormat="1" applyFont="1" applyProtection="1">
      <protection hidden="1"/>
    </xf>
    <xf numFmtId="14" fontId="6" fillId="0" borderId="0" xfId="0" applyNumberFormat="1" applyFont="1" applyFill="1" applyProtection="1">
      <protection hidden="1"/>
    </xf>
    <xf numFmtId="0" fontId="6" fillId="0" borderId="0" xfId="0" applyFont="1" applyFill="1" applyProtection="1">
      <protection hidden="1"/>
    </xf>
    <xf numFmtId="164" fontId="6" fillId="0" borderId="0" xfId="0" applyNumberFormat="1" applyFont="1" applyFill="1" applyProtection="1">
      <protection hidden="1"/>
    </xf>
    <xf numFmtId="14" fontId="6" fillId="11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4" fontId="6" fillId="0" borderId="0" xfId="0" applyNumberFormat="1" applyFont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164" fontId="0" fillId="0" borderId="0" xfId="0" applyNumberFormat="1"/>
    <xf numFmtId="0" fontId="6" fillId="13" borderId="0" xfId="0" applyFont="1" applyFill="1" applyAlignment="1" applyProtection="1">
      <alignment horizontal="center" vertical="center"/>
      <protection hidden="1"/>
    </xf>
    <xf numFmtId="0" fontId="6" fillId="13" borderId="0" xfId="0" applyFont="1" applyFill="1" applyAlignment="1" applyProtection="1">
      <alignment horizontal="center" vertical="center"/>
      <protection locked="0" hidden="1"/>
    </xf>
    <xf numFmtId="0" fontId="6" fillId="5" borderId="0" xfId="0" applyFont="1" applyFill="1" applyAlignment="1" applyProtection="1">
      <alignment horizontal="center" vertical="center"/>
      <protection locked="0" hidden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6" fillId="14" borderId="0" xfId="0" applyFont="1" applyFill="1" applyAlignment="1" applyProtection="1">
      <alignment horizontal="center" vertical="center"/>
      <protection hidden="1"/>
    </xf>
    <xf numFmtId="0" fontId="6" fillId="15" borderId="0" xfId="0" applyFont="1" applyFill="1" applyAlignment="1" applyProtection="1">
      <alignment horizontal="center" vertical="center"/>
      <protection hidden="1"/>
    </xf>
    <xf numFmtId="0" fontId="12" fillId="12" borderId="0" xfId="0" applyFont="1" applyFill="1" applyAlignment="1" applyProtection="1">
      <alignment horizontal="center" vertical="center"/>
      <protection hidden="1"/>
    </xf>
    <xf numFmtId="0" fontId="13" fillId="12" borderId="0" xfId="0" applyFont="1" applyFill="1" applyAlignment="1" applyProtection="1">
      <alignment horizontal="center" vertical="center"/>
      <protection hidden="1"/>
    </xf>
    <xf numFmtId="1" fontId="6" fillId="0" borderId="0" xfId="0" applyNumberFormat="1" applyFont="1" applyProtection="1">
      <protection hidden="1"/>
    </xf>
    <xf numFmtId="0" fontId="7" fillId="11" borderId="0" xfId="0" applyFont="1" applyFill="1" applyAlignment="1" applyProtection="1">
      <alignment horizontal="left" vertical="center"/>
      <protection hidden="1"/>
    </xf>
    <xf numFmtId="0" fontId="7" fillId="5" borderId="0" xfId="0" applyFont="1" applyFill="1" applyAlignment="1" applyProtection="1">
      <alignment horizontal="right" vertical="center"/>
      <protection hidden="1"/>
    </xf>
    <xf numFmtId="0" fontId="9" fillId="5" borderId="0" xfId="0" applyFont="1" applyFill="1" applyAlignment="1" applyProtection="1">
      <alignment horizontal="center" vertical="center"/>
      <protection locked="0"/>
    </xf>
    <xf numFmtId="0" fontId="14" fillId="5" borderId="0" xfId="0" applyFont="1" applyFill="1" applyAlignment="1" applyProtection="1">
      <alignment horizontal="center" vertical="center"/>
      <protection hidden="1"/>
    </xf>
    <xf numFmtId="0" fontId="6" fillId="16" borderId="0" xfId="0" applyFont="1" applyFill="1" applyAlignment="1" applyProtection="1">
      <alignment horizontal="center"/>
      <protection hidden="1"/>
    </xf>
    <xf numFmtId="14" fontId="0" fillId="5" borderId="0" xfId="0" applyNumberFormat="1" applyFill="1" applyProtection="1">
      <protection hidden="1"/>
    </xf>
    <xf numFmtId="0" fontId="0" fillId="5" borderId="0" xfId="0" applyFill="1" applyProtection="1">
      <protection hidden="1"/>
    </xf>
    <xf numFmtId="0" fontId="7" fillId="17" borderId="0" xfId="0" applyFont="1" applyFill="1" applyAlignment="1" applyProtection="1">
      <alignment horizontal="right" vertical="center"/>
      <protection hidden="1"/>
    </xf>
    <xf numFmtId="0" fontId="12" fillId="5" borderId="0" xfId="0" applyFont="1" applyFill="1" applyAlignment="1">
      <alignment horizontal="center" vertical="center"/>
    </xf>
    <xf numFmtId="0" fontId="17" fillId="4" borderId="0" xfId="0" applyFont="1" applyFill="1" applyProtection="1">
      <protection hidden="1"/>
    </xf>
    <xf numFmtId="1" fontId="17" fillId="4" borderId="0" xfId="0" applyNumberFormat="1" applyFont="1" applyFill="1" applyProtection="1">
      <protection hidden="1"/>
    </xf>
    <xf numFmtId="0" fontId="5" fillId="13" borderId="0" xfId="0" applyFont="1" applyFill="1" applyAlignment="1">
      <alignment horizontal="center" vertical="center"/>
    </xf>
    <xf numFmtId="0" fontId="15" fillId="13" borderId="0" xfId="0" applyFont="1" applyFill="1" applyAlignment="1" applyProtection="1">
      <alignment horizontal="center" vertical="center"/>
      <protection hidden="1"/>
    </xf>
    <xf numFmtId="0" fontId="5" fillId="13" borderId="0" xfId="0" applyFont="1" applyFill="1" applyAlignment="1" applyProtection="1">
      <alignment horizontal="center" vertical="center"/>
      <protection hidden="1"/>
    </xf>
    <xf numFmtId="0" fontId="7" fillId="11" borderId="0" xfId="0" applyFont="1" applyFill="1" applyAlignment="1" applyProtection="1">
      <alignment horizontal="center" vertical="center"/>
      <protection hidden="1"/>
    </xf>
    <xf numFmtId="14" fontId="0" fillId="0" borderId="0" xfId="0" applyNumberFormat="1"/>
    <xf numFmtId="0" fontId="22" fillId="12" borderId="0" xfId="0" applyFont="1" applyFill="1"/>
    <xf numFmtId="164" fontId="6" fillId="14" borderId="0" xfId="0" applyNumberFormat="1" applyFont="1" applyFill="1" applyAlignment="1" applyProtection="1">
      <alignment horizontal="center" vertical="center"/>
      <protection hidden="1"/>
    </xf>
    <xf numFmtId="164" fontId="6" fillId="13" borderId="0" xfId="0" applyNumberFormat="1" applyFont="1" applyFill="1" applyAlignment="1" applyProtection="1">
      <alignment horizontal="center" vertical="center"/>
      <protection hidden="1"/>
    </xf>
    <xf numFmtId="165" fontId="6" fillId="13" borderId="0" xfId="0" applyNumberFormat="1" applyFont="1" applyFill="1" applyAlignment="1" applyProtection="1">
      <alignment horizontal="center" vertical="center"/>
      <protection hidden="1"/>
    </xf>
    <xf numFmtId="1" fontId="6" fillId="13" borderId="0" xfId="0" applyNumberFormat="1" applyFont="1" applyFill="1" applyAlignment="1" applyProtection="1">
      <alignment horizontal="center" vertical="center"/>
      <protection hidden="1"/>
    </xf>
    <xf numFmtId="0" fontId="0" fillId="17" borderId="0" xfId="0" quotePrefix="1" applyFill="1" applyAlignment="1">
      <alignment horizontal="left" vertical="center"/>
    </xf>
    <xf numFmtId="0" fontId="0" fillId="17" borderId="0" xfId="0" applyFill="1" applyAlignment="1">
      <alignment horizontal="left" vertical="center"/>
    </xf>
    <xf numFmtId="14" fontId="0" fillId="17" borderId="0" xfId="0" applyNumberFormat="1" applyFill="1" applyAlignment="1">
      <alignment horizontal="left" vertical="center"/>
    </xf>
    <xf numFmtId="14" fontId="18" fillId="17" borderId="0" xfId="0" applyNumberFormat="1" applyFont="1" applyFill="1" applyAlignment="1">
      <alignment horizontal="left" vertical="center"/>
    </xf>
    <xf numFmtId="0" fontId="19" fillId="18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0" fillId="18" borderId="0" xfId="0" applyFont="1" applyFill="1" applyAlignment="1" applyProtection="1">
      <alignment horizontal="left" vertical="center"/>
      <protection hidden="1"/>
    </xf>
    <xf numFmtId="164" fontId="0" fillId="17" borderId="0" xfId="0" applyNumberFormat="1" applyFill="1" applyAlignment="1">
      <alignment horizontal="left" vertical="center"/>
    </xf>
    <xf numFmtId="165" fontId="0" fillId="0" borderId="0" xfId="0" applyNumberFormat="1"/>
    <xf numFmtId="0" fontId="23" fillId="12" borderId="0" xfId="0" applyFont="1" applyFill="1"/>
    <xf numFmtId="0" fontId="19" fillId="0" borderId="0" xfId="0" applyFont="1"/>
    <xf numFmtId="0" fontId="20" fillId="0" borderId="0" xfId="0" applyFont="1"/>
    <xf numFmtId="0" fontId="24" fillId="0" borderId="0" xfId="0" applyFont="1" applyAlignment="1">
      <alignment horizontal="center" vertical="center"/>
    </xf>
    <xf numFmtId="0" fontId="6" fillId="5" borderId="0" xfId="0" quotePrefix="1" applyFont="1" applyFill="1" applyAlignment="1" applyProtection="1">
      <alignment horizontal="center" vertical="center"/>
      <protection hidden="1"/>
    </xf>
    <xf numFmtId="0" fontId="8" fillId="12" borderId="0" xfId="0" quotePrefix="1" applyFont="1" applyFill="1" applyAlignment="1" applyProtection="1">
      <alignment horizontal="center" vertical="center"/>
      <protection hidden="1"/>
    </xf>
    <xf numFmtId="0" fontId="21" fillId="17" borderId="0" xfId="0" applyFont="1" applyFill="1" applyAlignment="1">
      <alignment horizontal="center" vertical="center"/>
    </xf>
    <xf numFmtId="0" fontId="7" fillId="5" borderId="0" xfId="0" applyFont="1" applyFill="1" applyAlignment="1" applyProtection="1">
      <alignment horizontal="center" vertical="center"/>
      <protection hidden="1"/>
    </xf>
    <xf numFmtId="0" fontId="16" fillId="5" borderId="0" xfId="0" applyFont="1" applyFill="1" applyProtection="1">
      <protection hidden="1"/>
    </xf>
    <xf numFmtId="0" fontId="21" fillId="12" borderId="0" xfId="0" applyFont="1" applyFill="1" applyAlignment="1">
      <alignment horizontal="center" vertical="center"/>
    </xf>
    <xf numFmtId="0" fontId="25" fillId="19" borderId="0" xfId="0" applyFont="1" applyFill="1" applyAlignment="1">
      <alignment horizontal="left" vertical="center"/>
    </xf>
    <xf numFmtId="0" fontId="26" fillId="19" borderId="0" xfId="0" applyFont="1" applyFill="1" applyAlignment="1" applyProtection="1">
      <alignment horizontal="left" vertical="center"/>
      <protection hidden="1"/>
    </xf>
    <xf numFmtId="0" fontId="27" fillId="19" borderId="0" xfId="0" applyFont="1" applyFill="1" applyAlignment="1">
      <alignment horizontal="left" vertical="center"/>
    </xf>
    <xf numFmtId="164" fontId="6" fillId="0" borderId="0" xfId="0" applyNumberFormat="1" applyFont="1" applyAlignment="1" applyProtection="1">
      <alignment horizontal="center" vertical="center"/>
      <protection locked="0"/>
    </xf>
    <xf numFmtId="164" fontId="6" fillId="13" borderId="0" xfId="0" applyNumberFormat="1" applyFont="1" applyFill="1" applyAlignment="1" applyProtection="1">
      <alignment horizontal="center" vertical="center"/>
      <protection locked="0" hidden="1"/>
    </xf>
    <xf numFmtId="0" fontId="6" fillId="20" borderId="0" xfId="0" applyFont="1" applyFill="1" applyAlignment="1" applyProtection="1">
      <alignment horizontal="center" vertical="center" textRotation="90" wrapText="1"/>
      <protection hidden="1"/>
    </xf>
    <xf numFmtId="0" fontId="6" fillId="20" borderId="0" xfId="0" applyFont="1" applyFill="1" applyAlignment="1" applyProtection="1">
      <alignment horizontal="center" vertical="center" textRotation="90"/>
      <protection hidden="1"/>
    </xf>
    <xf numFmtId="165" fontId="6" fillId="0" borderId="0" xfId="0" applyNumberFormat="1" applyFont="1" applyProtection="1">
      <protection hidden="1"/>
    </xf>
    <xf numFmtId="0" fontId="28" fillId="2" borderId="0" xfId="0" applyFont="1" applyFill="1" applyAlignment="1" applyProtection="1">
      <alignment horizontal="center" vertical="center"/>
      <protection hidden="1"/>
    </xf>
    <xf numFmtId="0" fontId="28" fillId="20" borderId="0" xfId="0" applyFont="1" applyFill="1" applyAlignment="1" applyProtection="1">
      <alignment horizontal="center" vertical="center"/>
      <protection hidden="1"/>
    </xf>
    <xf numFmtId="0" fontId="29" fillId="9" borderId="0" xfId="0" applyFont="1" applyFill="1" applyAlignment="1" applyProtection="1">
      <protection hidden="1"/>
    </xf>
    <xf numFmtId="0" fontId="29" fillId="0" borderId="0" xfId="0" applyFont="1" applyAlignment="1"/>
    <xf numFmtId="0" fontId="28" fillId="0" borderId="0" xfId="0" applyFont="1" applyFill="1" applyAlignment="1" applyProtection="1">
      <alignment horizontal="center" vertical="center"/>
      <protection hidden="1"/>
    </xf>
    <xf numFmtId="0" fontId="6" fillId="5" borderId="0" xfId="0" quotePrefix="1" applyFont="1" applyFill="1" applyAlignment="1" applyProtection="1">
      <alignment horizontal="left" vertical="center"/>
      <protection hidden="1"/>
    </xf>
    <xf numFmtId="0" fontId="29" fillId="0" borderId="0" xfId="0" applyFont="1"/>
    <xf numFmtId="0" fontId="29" fillId="0" borderId="0" xfId="0" quotePrefix="1" applyFont="1"/>
    <xf numFmtId="14" fontId="0" fillId="12" borderId="0" xfId="0" applyNumberFormat="1" applyFill="1" applyAlignment="1">
      <alignment horizontal="left" vertical="center"/>
    </xf>
    <xf numFmtId="0" fontId="0" fillId="12" borderId="0" xfId="0" applyFill="1" applyAlignment="1">
      <alignment horizontal="left" vertical="center"/>
    </xf>
    <xf numFmtId="14" fontId="18" fillId="12" borderId="0" xfId="0" applyNumberFormat="1" applyFont="1" applyFill="1" applyAlignment="1">
      <alignment horizontal="left" vertical="center"/>
    </xf>
    <xf numFmtId="0" fontId="31" fillId="22" borderId="0" xfId="0" applyFont="1" applyFill="1" applyAlignment="1">
      <alignment horizontal="left" vertical="center"/>
    </xf>
    <xf numFmtId="0" fontId="30" fillId="5" borderId="0" xfId="0" applyFont="1" applyFill="1" applyAlignment="1" applyProtection="1">
      <alignment horizontal="center"/>
      <protection hidden="1"/>
    </xf>
    <xf numFmtId="0" fontId="30" fillId="21" borderId="0" xfId="0" applyFont="1" applyFill="1" applyAlignment="1">
      <alignment horizontal="center"/>
    </xf>
  </cellXfs>
  <cellStyles count="1">
    <cellStyle name="Normal" xfId="0" builtinId="0"/>
  </cellStyles>
  <dxfs count="20">
    <dxf>
      <font>
        <color theme="0"/>
      </font>
      <fill>
        <patternFill>
          <bgColor rgb="FF7030A0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b/>
        <i val="0"/>
        <color rgb="FF0000FF"/>
      </font>
      <fill>
        <patternFill>
          <fgColor rgb="FF00FF00"/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b/>
        <i val="0"/>
        <color rgb="FF0000FF"/>
      </font>
      <fill>
        <patternFill>
          <bgColor rgb="FF66FF33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b/>
        <i val="0"/>
        <color rgb="FF0000FF"/>
      </font>
      <fill>
        <patternFill>
          <bgColor rgb="FF66FF33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b/>
        <i val="0"/>
        <color rgb="FF0000FF"/>
      </font>
      <fill>
        <patternFill>
          <fgColor rgb="FF00FF00"/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b/>
        <i val="0"/>
        <color rgb="FF0000FF"/>
      </font>
      <fill>
        <patternFill>
          <fgColor rgb="FF00FF00"/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</dxfs>
  <tableStyles count="0" defaultTableStyle="TableStyleMedium2" defaultPivotStyle="PivotStyleLight16"/>
  <colors>
    <mruColors>
      <color rgb="FF00FF00"/>
      <color rgb="FF0000FF"/>
      <color rgb="FF66FF33"/>
      <color rgb="FFFF33CC"/>
      <color rgb="FFFFFF66"/>
      <color rgb="FF99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869156</xdr:colOff>
      <xdr:row>4</xdr:row>
      <xdr:rowOff>95250</xdr:rowOff>
    </xdr:from>
    <xdr:to>
      <xdr:col>1</xdr:col>
      <xdr:colOff>4167187</xdr:colOff>
      <xdr:row>10</xdr:row>
      <xdr:rowOff>71437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xmlns="" id="{97E68F50-6A18-49A6-B9F8-0BBAC44D5C75}"/>
            </a:ext>
          </a:extLst>
        </xdr:cNvPr>
        <xdr:cNvSpPr txBox="1"/>
      </xdr:nvSpPr>
      <xdr:spPr>
        <a:xfrm>
          <a:off x="869156" y="2035969"/>
          <a:ext cx="4810125" cy="11191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Toutes les statistiques seront reprise sur une feuille statistiques</a:t>
          </a:r>
        </a:p>
        <a:p>
          <a:r>
            <a:rPr lang="fr-FR" sz="1100"/>
            <a:t>La petite macro créer un filleul m'a servi à créer ma base pour essayer de créer un modèle d'essai</a:t>
          </a:r>
        </a:p>
        <a:p>
          <a:r>
            <a:rPr lang="fr-FR" sz="1100"/>
            <a:t>La</a:t>
          </a:r>
          <a:r>
            <a:rPr lang="fr-FR" sz="1100" baseline="0"/>
            <a:t> macro saisie sera remplacé par la gestion de l'userform </a:t>
          </a:r>
        </a:p>
        <a:p>
          <a:r>
            <a:rPr lang="fr-FR" sz="1100" baseline="0"/>
            <a:t>Le mot de passe est </a:t>
          </a:r>
          <a:r>
            <a:rPr lang="fr-FR" sz="1200" b="1" baseline="0">
              <a:solidFill>
                <a:srgbClr val="FF0000"/>
              </a:solidFill>
            </a:rPr>
            <a:t>Admin</a:t>
          </a:r>
          <a:r>
            <a:rPr lang="fr-FR" sz="1100" baseline="0"/>
            <a:t> si vous avez besoin</a:t>
          </a:r>
          <a:endParaRPr lang="fr-F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247650</xdr:colOff>
          <xdr:row>5</xdr:row>
          <xdr:rowOff>66675</xdr:rowOff>
        </xdr:from>
        <xdr:to>
          <xdr:col>8</xdr:col>
          <xdr:colOff>209550</xdr:colOff>
          <xdr:row>7</xdr:row>
          <xdr:rowOff>19050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SAISIE Infos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1009650</xdr:colOff>
          <xdr:row>4</xdr:row>
          <xdr:rowOff>9525</xdr:rowOff>
        </xdr:from>
        <xdr:to>
          <xdr:col>15</xdr:col>
          <xdr:colOff>1162050</xdr:colOff>
          <xdr:row>5</xdr:row>
          <xdr:rowOff>161925</xdr:rowOff>
        </xdr:to>
        <xdr:sp macro="" textlink="">
          <xdr:nvSpPr>
            <xdr:cNvPr id="1053" name="Button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SAUVEGARDE</a:t>
              </a:r>
            </a:p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SAISIE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247650</xdr:colOff>
          <xdr:row>3</xdr:row>
          <xdr:rowOff>19050</xdr:rowOff>
        </xdr:from>
        <xdr:to>
          <xdr:col>8</xdr:col>
          <xdr:colOff>190500</xdr:colOff>
          <xdr:row>4</xdr:row>
          <xdr:rowOff>171450</xdr:rowOff>
        </xdr:to>
        <xdr:sp macro="" textlink="">
          <xdr:nvSpPr>
            <xdr:cNvPr id="1063" name="Button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CRÉER_Filleul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38100</xdr:colOff>
      <xdr:row>2</xdr:row>
      <xdr:rowOff>9525</xdr:rowOff>
    </xdr:from>
    <xdr:to>
      <xdr:col>29</xdr:col>
      <xdr:colOff>333375</xdr:colOff>
      <xdr:row>23</xdr:row>
      <xdr:rowOff>95251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1A97BDFE-2B3A-4235-9260-5EF0B1CFF7ED}"/>
            </a:ext>
          </a:extLst>
        </xdr:cNvPr>
        <xdr:cNvSpPr txBox="1"/>
      </xdr:nvSpPr>
      <xdr:spPr>
        <a:xfrm>
          <a:off x="26736675" y="1285875"/>
          <a:ext cx="7086600" cy="3886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/>
            <a:t>Pour moi ma méthode est du bricolage je construis une ligne que je copie dans la base à la dernière ligne, mais j'aurais besoin de votre aide, le VBA n'étant pas encore dans mes savoirs , je ne sais pas faire et je sais pas si j'aurai encore la patience</a:t>
          </a:r>
          <a:r>
            <a:rPr lang="fr-FR" sz="1400" b="1" baseline="0"/>
            <a:t> de l'aprendre.</a:t>
          </a:r>
          <a:endParaRPr lang="fr-FR" sz="1400" b="1"/>
        </a:p>
        <a:p>
          <a:r>
            <a:rPr lang="fr-FR" sz="1400" b="1"/>
            <a:t>Qui pourrait m'aider à créer une User forme pour saisir les informations permettant</a:t>
          </a:r>
          <a:r>
            <a:rPr lang="fr-FR" sz="1400" b="1" baseline="0"/>
            <a:t> de créer une base de donnée</a:t>
          </a:r>
        </a:p>
        <a:p>
          <a:r>
            <a:rPr lang="fr-FR" sz="1400" b="1" baseline="0"/>
            <a:t>Voici les infos à saisir de B8 à H 23.</a:t>
          </a:r>
        </a:p>
        <a:p>
          <a:r>
            <a:rPr lang="fr-FR" sz="1400" b="1" baseline="0"/>
            <a:t>Les numéros correspondent au n°- de colonne ou se trouve l'info dans la base de donnés</a:t>
          </a:r>
        </a:p>
        <a:p>
          <a:r>
            <a:rPr lang="fr-FR" sz="1400" b="1" baseline="0"/>
            <a:t>Le commercial d'aprés la liste</a:t>
          </a:r>
        </a:p>
        <a:p>
          <a:r>
            <a:rPr lang="fr-FR" sz="1400" b="1" baseline="0"/>
            <a:t>Parrain ou Filleul</a:t>
          </a:r>
        </a:p>
        <a:p>
          <a:r>
            <a:rPr lang="fr-FR" sz="1400" b="1" baseline="0"/>
            <a:t>les nom, prénom, num téléphone,n°-rue, nom rue, </a:t>
          </a:r>
          <a:r>
            <a:rPr lang="fr-FR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saisie manuelle</a:t>
          </a:r>
          <a:endParaRPr lang="fr-FR" sz="1400" b="1" baseline="0"/>
        </a:p>
        <a:p>
          <a:r>
            <a:rPr lang="fr-FR" sz="1400" b="1" baseline="0"/>
            <a:t>Code postal, commune suivant liste</a:t>
          </a:r>
        </a:p>
        <a:p>
          <a:r>
            <a:rPr lang="fr-FR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Filleul</a:t>
          </a:r>
        </a:p>
        <a:p>
          <a:r>
            <a:rPr lang="fr-FR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les nom, prénom, num téléphone,n°-rue, nom rue,saisie manuelle</a:t>
          </a:r>
          <a:endParaRPr lang="fr-FR" sz="1400" b="1">
            <a:effectLst/>
          </a:endParaRPr>
        </a:p>
        <a:p>
          <a:r>
            <a:rPr lang="fr-FR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Code postal, commune suivant liste</a:t>
          </a:r>
        </a:p>
        <a:p>
          <a:r>
            <a:rPr lang="fr-FR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 reste saisie manuelle. En B5 le code à construire par formule, pour la recherche d'une ligne dans la base de données</a:t>
          </a:r>
          <a:endParaRPr lang="fr-FR" sz="1400" b="1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400" b="1"/>
            <a:t>Une autre question comment </a:t>
          </a:r>
          <a:r>
            <a:rPr lang="fr-FR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récupérer</a:t>
          </a:r>
          <a:r>
            <a:rPr lang="fr-FR" sz="1400" b="1" baseline="0"/>
            <a:t> une ligne dans la base pour faire une  modification et la réintégrer dans la base en lieu et place de l'enregistrement modifié sans doublon</a:t>
          </a:r>
          <a:endParaRPr lang="fr-FR" sz="1400" b="1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hilippe CRESSON" refreshedDate="44640.793778819447" createdVersion="7" refreshedVersion="7" minRefreshableVersion="3" recordCount="191">
  <cacheSource type="worksheet">
    <worksheetSource ref="A19:AD186" sheet="Base_données"/>
  </cacheSource>
  <cacheFields count="30">
    <cacheField name="Code" numFmtId="0">
      <sharedItems containsBlank="1"/>
    </cacheField>
    <cacheField name="Nom Parrain_x000a_Filleul " numFmtId="0">
      <sharedItems containsBlank="1"/>
    </cacheField>
    <cacheField name="Année" numFmtId="0">
      <sharedItems containsString="0" containsBlank="1" containsNumber="1" containsInteger="1" minValue="2022" maxValue="2022"/>
    </cacheField>
    <cacheField name="MOIS" numFmtId="0">
      <sharedItems containsString="0" containsBlank="1" containsNumber="1" containsInteger="1" minValue="0" maxValue="4" count="5">
        <n v="2"/>
        <n v="3"/>
        <m/>
        <n v="0" u="1"/>
        <n v="4" u="1"/>
      </sharedItems>
    </cacheField>
    <cacheField name="Sem" numFmtId="0">
      <sharedItems containsString="0" containsBlank="1" containsNumber="1" containsInteger="1" minValue="0" maxValue="14" count="10">
        <n v="5"/>
        <n v="6"/>
        <n v="7"/>
        <n v="8"/>
        <n v="11"/>
        <m/>
        <n v="0" u="1"/>
        <n v="14" u="1"/>
        <n v="10" u="1"/>
        <n v="12" u="1"/>
      </sharedItems>
    </cacheField>
    <cacheField name="N°-Parrain_x000a_N°- filleul" numFmtId="0">
      <sharedItems containsSemiMixedTypes="0" containsString="0" containsNumber="1" containsInteger="1" minValue="0" maxValue="151"/>
    </cacheField>
    <cacheField name="Num Filleul" numFmtId="0">
      <sharedItems containsMixedTypes="1" containsNumber="1" containsInteger="1" minValue="0" maxValue="24"/>
    </cacheField>
    <cacheField name="Parrain_x000a_Nb. filleul" numFmtId="0">
      <sharedItems containsSemiMixedTypes="0" containsString="0" containsNumber="1" containsInteger="1" minValue="0" maxValue="6"/>
    </cacheField>
    <cacheField name="Parrain_x000a_filleul" numFmtId="0">
      <sharedItems containsBlank="1"/>
    </cacheField>
    <cacheField name="Date" numFmtId="14">
      <sharedItems containsNonDate="0" containsDate="1" containsString="0" containsBlank="1" minDate="2022-02-01T00:00:00" maxDate="2022-03-20T17:29:38"/>
    </cacheField>
    <cacheField name="Commercial" numFmtId="0">
      <sharedItems containsBlank="1" count="7">
        <s v="JEAN"/>
        <s v="PASCAL"/>
        <s v="THIERRY"/>
        <s v="SILVAIN"/>
        <s v="ANTOINE"/>
        <s v="MAXIME"/>
        <m/>
      </sharedItems>
    </cacheField>
    <cacheField name="nom_x000a_Parrain" numFmtId="0">
      <sharedItems containsBlank="1" count="25">
        <s v="client 139 Nom"/>
        <s v="client 54 Nom"/>
        <s v="client 74 Nom"/>
        <s v="client 56 Nom"/>
        <s v="client 94 Nom"/>
        <s v="client 127 Nom"/>
        <s v="client 45 Nom"/>
        <s v="client 135 Nom"/>
        <s v="client 84 Nom"/>
        <s v="client 81 Nom"/>
        <s v="client 126 Nom"/>
        <s v="client 29 Nom"/>
        <s v="client 21 Nom"/>
        <s v="client 55 Nom"/>
        <s v="client 10 Nom"/>
        <s v="client 114 Nom"/>
        <s v="client 124 Nom"/>
        <s v="client 15 Nom"/>
        <s v="client 49 Nom"/>
        <s v="client 34 Nom"/>
        <s v="client 104 Nom"/>
        <s v="client 27 Nom"/>
        <s v="client 30 Nom"/>
        <s v="Durantond"/>
        <m/>
      </sharedItems>
    </cacheField>
    <cacheField name="prénom_x000a_Parrain" numFmtId="0">
      <sharedItems containsBlank="1" count="25">
        <s v="client 139 Prénom"/>
        <s v="client 54 Prénom"/>
        <s v="client 74 Prénom"/>
        <s v="client 56 Prénom"/>
        <s v="client 94 Prénom"/>
        <s v="client 127 Prénom"/>
        <s v="client 45 Prénom"/>
        <s v="client 135 Prénom"/>
        <s v="client 84 Prénom"/>
        <s v="client 81 Prénom"/>
        <s v="client 126 Prénom"/>
        <s v="client 29 Prénom"/>
        <s v="client 21 Prénom"/>
        <s v="client 55 Prénom"/>
        <s v="client 10 Prénom"/>
        <s v="client 114 Prénom"/>
        <s v="client 124 Prénom"/>
        <s v="client 15 Prénom"/>
        <s v="client 49 Prénom"/>
        <s v="client 34 Prénom"/>
        <s v="client 104 Prénom"/>
        <s v="client 27 Prénom"/>
        <s v="client 30 Prénom"/>
        <s v="jean-Patrick"/>
        <m/>
      </sharedItems>
    </cacheField>
    <cacheField name="Téléphone_x000a_Parrain" numFmtId="0">
      <sharedItems containsString="0" containsBlank="1" containsNumber="1" containsInteger="1" minValue="611157827" maxValue="1213786541"/>
    </cacheField>
    <cacheField name="nom_x000a_Filleul" numFmtId="0">
      <sharedItems containsBlank="1" count="94">
        <m/>
        <s v="client 81 Nom"/>
        <s v="client 63 Nom"/>
        <s v="client 86 Nom"/>
        <s v="client 92 Nom"/>
        <s v="client 35 Nom"/>
        <s v="client 98 Nom"/>
        <s v="client 89 Nom"/>
        <s v="client 96 Nom"/>
        <s v="client 26 Nom"/>
        <s v="client 111 Nom"/>
        <s v="client 109 Nom"/>
        <s v="client 78 Nom"/>
        <s v="client 11 Nom"/>
        <s v="client 20 Nom"/>
        <s v="client 19 Nom"/>
        <s v="client 9 Nom"/>
        <s v="client 122 Nom"/>
        <s v="client 43 Nom"/>
        <s v="client 102 Nom"/>
        <s v="client 119 Nom"/>
        <s v="client 44 Nom"/>
        <s v="client 34 Nom"/>
        <s v="client 97 Nom"/>
        <s v="client 70 Nom"/>
        <s v="client 79 Nom"/>
        <s v="client 83 Nom"/>
        <s v="client 14 Nom"/>
        <s v="client 107 Nom"/>
        <s v="client 3 Nom"/>
        <s v="client 84 Nom"/>
        <s v="client 131 Nom"/>
        <s v="client 33 Nom"/>
        <s v="client 104 Nom"/>
        <s v="client 129 Nom"/>
        <s v="client 48 Nom"/>
        <s v="client 85 Nom"/>
        <s v="client 45 Nom"/>
        <s v="client 126 Nom"/>
        <s v="client 138 Nom"/>
        <s v="client 74 Nom"/>
        <s v="client 29 Nom"/>
        <s v="client 54 Nom"/>
        <s v="client 123 Nom"/>
        <s v="client 114 Nom"/>
        <s v="client 87 Nom"/>
        <s v="client 103 Nom"/>
        <s v="client 139 Nom"/>
        <s v="client 36 Nom"/>
        <s v="client 12 Nom"/>
        <s v="client 10 Nom"/>
        <s v="client 17 Nom"/>
        <s v="client 5 Nom"/>
        <s v="client 116 Nom"/>
        <s v="client 105 Nom"/>
        <s v="client 76 Nom"/>
        <s v="client 8 Nom"/>
        <s v="client 135 Nom"/>
        <s v="client 133 Nom"/>
        <s v="client 124 Nom"/>
        <s v="client 60 Nom"/>
        <s v="client 118 Nom"/>
        <s v="client 77 Nom"/>
        <s v="client 112 Nom"/>
        <s v="client 101 Nom"/>
        <s v="client 59 Nom"/>
        <s v="client 40 Nom"/>
        <s v="client 61 Nom"/>
        <s v="client 80 Nom"/>
        <s v="client 90 Nom"/>
        <s v="client 42 Nom"/>
        <s v="client 64 Nom"/>
        <s v="client 120 Nom"/>
        <s v="client 2 Nom"/>
        <s v="client 82 Nom"/>
        <s v="client 95 Nom"/>
        <s v="client 4 Nom"/>
        <s v="client 57 Nom"/>
        <s v="client 24 Nom"/>
        <s v="client 71 Nom"/>
        <s v="client 50 Nom"/>
        <s v="client 134 Nom"/>
        <s v="client 32 Nom"/>
        <s v="client 21 Nom"/>
        <s v="client 15 Nom"/>
        <s v="client 75 Nom"/>
        <s v="client 52 Nom"/>
        <s v="client 51 Nom"/>
        <s v="client 127 Nom"/>
        <s v="client 55 Nom"/>
        <s v="client 110 Nom"/>
        <s v="Pasteur"/>
        <s v="client 136 Nom"/>
        <s v="" u="1"/>
      </sharedItems>
    </cacheField>
    <cacheField name="Prénom_x000a_Filleul" numFmtId="0">
      <sharedItems containsBlank="1" count="94">
        <m/>
        <s v="client 81 Prénom"/>
        <s v="client 63 Prénom"/>
        <s v="client 86 Prénom"/>
        <s v="client 92 Prénom"/>
        <s v="client 35 Prénom"/>
        <s v="client 98 Prénom"/>
        <s v="client 89 Prénom"/>
        <s v="client 96 Prénom"/>
        <s v="client 26 Prénom"/>
        <s v="client 111 Prénom"/>
        <s v="client 109 Prénom"/>
        <s v="client 78 Prénom"/>
        <s v="client 11 Prénom"/>
        <s v="client 20 Prénom"/>
        <s v="client 19 Prénom"/>
        <s v="client 9 Prénom"/>
        <s v="client 122 Prénom"/>
        <s v="client 43 Prénom"/>
        <s v="client 102 Prénom"/>
        <s v="client 119 Prénom"/>
        <s v="client 44 Prénom"/>
        <s v="client 34 Prénom"/>
        <s v="client 97 Prénom"/>
        <s v="client 70 Prénom"/>
        <s v="client 79 Prénom"/>
        <s v="client 83 Prénom"/>
        <s v="client 14 Prénom"/>
        <s v="client 107 Prénom"/>
        <s v="client 3 Prénom"/>
        <s v="client 84 Prénom"/>
        <s v="client 131 Prénom"/>
        <s v="client 33 Prénom"/>
        <s v="client 104 Prénom"/>
        <s v="client 129 Prénom"/>
        <s v="client 48 Prénom"/>
        <s v="client 85 Prénom"/>
        <s v="client 45 Prénom"/>
        <s v="client 126 Prénom"/>
        <s v="client 138 Prénom"/>
        <s v="client 74 Prénom"/>
        <s v="client 29 Prénom"/>
        <s v="client 54 Prénom"/>
        <s v="client 123 Prénom"/>
        <s v="client 114 Prénom"/>
        <s v="client 87 Prénom"/>
        <s v="client 103 Prénom"/>
        <s v="client 139 Prénom"/>
        <s v="client 36 Prénom"/>
        <s v="client 12 Prénom"/>
        <s v="client 10 Prénom"/>
        <s v="client 17 Prénom"/>
        <s v="client 5 Prénom"/>
        <s v="client 116 Prénom"/>
        <s v="client 105 Prénom"/>
        <s v="client 76 Prénom"/>
        <s v="client 8 Prénom"/>
        <s v="client 135 Prénom"/>
        <s v="client 133 Prénom"/>
        <s v="client 124 Prénom"/>
        <s v="client 60 Prénom"/>
        <s v="client 118 Prénom"/>
        <s v="client 77 Prénom"/>
        <s v="client 112 Prénom"/>
        <s v="client 101 Prénom"/>
        <s v="client 59 Prénom"/>
        <s v="client 40 Prénom"/>
        <s v="client 61 Prénom"/>
        <s v="client 80 Prénom"/>
        <s v="client 90 Prénom"/>
        <s v="client 42 Prénom"/>
        <s v="client 64 Prénom"/>
        <s v="client 120 Prénom"/>
        <s v="client 2 Prénom"/>
        <s v="client 82 Prénom"/>
        <s v="client 95 Prénom"/>
        <s v="client 4 Prénom"/>
        <s v="client 57 Prénom"/>
        <s v="client 24 Prénom"/>
        <s v="client 71 Prénom"/>
        <s v="client 50 Prénom"/>
        <s v="client 134 Prénom"/>
        <s v="client 32 Prénom"/>
        <s v="client 21 Prénom"/>
        <s v="client 15 Prénom"/>
        <s v="client 75 Prénom"/>
        <s v="client 52 Prénom"/>
        <s v="client 51 Prénom"/>
        <s v="client 127 Prénom"/>
        <s v="client 55 Prénom"/>
        <s v="client 110 Prénom"/>
        <s v="Jean-michel"/>
        <s v="client 136 Prénom"/>
        <s v="" u="1"/>
      </sharedItems>
    </cacheField>
    <cacheField name="Téléphone_x000a_Filleul" numFmtId="0">
      <sharedItems containsString="0" containsBlank="1" containsNumber="1" containsInteger="1" minValue="610759302" maxValue="1422518495"/>
    </cacheField>
    <cacheField name="N°- Rue" numFmtId="0">
      <sharedItems containsBlank="1" containsMixedTypes="1" containsNumber="1" containsInteger="1" minValue="-7" maxValue="241"/>
    </cacheField>
    <cacheField name="Nom Rue" numFmtId="0">
      <sharedItems containsBlank="1"/>
    </cacheField>
    <cacheField name="CP" numFmtId="0">
      <sharedItems containsBlank="1" containsMixedTypes="1" containsNumber="1" containsInteger="1" minValue="8200" maxValue="10700"/>
    </cacheField>
    <cacheField name="Commune" numFmtId="0">
      <sharedItems containsBlank="1"/>
    </cacheField>
    <cacheField name="Date_x000a_ Phonning" numFmtId="14">
      <sharedItems containsNonDate="0" containsDate="1" containsString="0" containsBlank="1" minDate="2022-01-15T00:00:00" maxDate="2022-03-11T00:00:00"/>
    </cacheField>
    <cacheField name="relance1" numFmtId="0">
      <sharedItems containsBlank="1"/>
    </cacheField>
    <cacheField name="relance2" numFmtId="0">
      <sharedItems containsBlank="1"/>
    </cacheField>
    <cacheField name="Résultat_x000a_Phonning" numFmtId="0">
      <sharedItems containsBlank="1"/>
    </cacheField>
    <cacheField name="date/rdv client" numFmtId="14">
      <sharedItems containsNonDate="0" containsDate="1" containsString="0" containsBlank="1" minDate="2022-03-02T00:00:00" maxDate="2022-03-18T00:00:00"/>
    </cacheField>
    <cacheField name="Vente" numFmtId="0">
      <sharedItems containsBlank="1"/>
    </cacheField>
    <cacheField name="date de pose" numFmtId="14">
      <sharedItems containsNonDate="0" containsDate="1" containsString="0" containsBlank="1" minDate="2022-03-06T00:00:00" maxDate="2022-04-11T00:00:00"/>
    </cacheField>
    <cacheField name="Pose en M²" numFmtId="0">
      <sharedItems containsString="0" containsBlank="1" containsNumber="1" containsInteger="1" minValue="80" maxValue="250"/>
    </cacheField>
    <cacheField name="pose effectu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1">
  <r>
    <s v="2022_5_C1_P_1_000"/>
    <s v="Parrain client 139 Nom client 139 Prénom"/>
    <n v="2022"/>
    <x v="0"/>
    <x v="0"/>
    <n v="1"/>
    <n v="1"/>
    <n v="5"/>
    <s v="P"/>
    <d v="2022-02-01T00:00:00"/>
    <x v="0"/>
    <x v="0"/>
    <x v="0"/>
    <n v="660546033"/>
    <x v="0"/>
    <x v="0"/>
    <m/>
    <n v="38"/>
    <s v="Rue du village BU"/>
    <n v="10500"/>
    <s v="LASSICOURT"/>
    <d v="2022-01-15T00:00:00"/>
    <s v="Nok"/>
    <s v="nok"/>
    <s v="ok"/>
    <d v="2022-03-02T00:00:00"/>
    <s v="ok"/>
    <d v="2022-03-06T00:00:00"/>
    <n v="160"/>
    <s v="Ok"/>
  </r>
  <r>
    <s v="2022_5_C1_P_1_F1"/>
    <s v="Parrain client 139 Nom client 139 Prénom Filleul client 81 Nom client 81 Prénom"/>
    <n v="2022"/>
    <x v="0"/>
    <x v="0"/>
    <n v="1"/>
    <n v="1"/>
    <n v="0"/>
    <s v="F"/>
    <d v="2022-02-01T00:00:00"/>
    <x v="0"/>
    <x v="0"/>
    <x v="0"/>
    <n v="660546033"/>
    <x v="1"/>
    <x v="1"/>
    <n v="620781576"/>
    <n v="146"/>
    <s v="Rue du village CB"/>
    <n v="10500"/>
    <s v="PERTHES LES BRIENNE"/>
    <d v="2022-01-15T00:00:00"/>
    <s v="Nok"/>
    <s v="nok"/>
    <s v="ok"/>
    <d v="2022-03-02T00:00:00"/>
    <s v="ok"/>
    <d v="2022-03-06T00:00:00"/>
    <n v="160"/>
    <s v="Ok"/>
  </r>
  <r>
    <s v="2022_5_C1_P_1_F2"/>
    <s v="Parrain client 139 Nom client 139 Prénom Filleul client 63 Nom client 63 Prénom"/>
    <n v="2022"/>
    <x v="0"/>
    <x v="0"/>
    <n v="2"/>
    <n v="2"/>
    <n v="0"/>
    <s v="F"/>
    <d v="2022-02-01T00:00:00"/>
    <x v="0"/>
    <x v="0"/>
    <x v="0"/>
    <n v="660546033"/>
    <x v="2"/>
    <x v="2"/>
    <n v="626583590"/>
    <n v="136"/>
    <s v="Rue du village BJ"/>
    <n v="10500"/>
    <s v="CHAUMESNIL"/>
    <d v="2022-01-15T00:00:00"/>
    <s v="Nok"/>
    <s v="ok"/>
    <m/>
    <d v="2022-03-02T00:00:00"/>
    <s v="ok"/>
    <d v="2022-03-06T00:00:00"/>
    <n v="160"/>
    <s v="Ok"/>
  </r>
  <r>
    <s v="2022_5_C1_P_1_F3"/>
    <s v="Parrain client 139 Nom client 139 Prénom Filleul client 86 Nom client 86 Prénom"/>
    <n v="2022"/>
    <x v="0"/>
    <x v="0"/>
    <n v="3"/>
    <n v="3"/>
    <n v="0"/>
    <s v="F"/>
    <d v="2022-02-01T00:00:00"/>
    <x v="0"/>
    <x v="0"/>
    <x v="0"/>
    <n v="660546033"/>
    <x v="3"/>
    <x v="3"/>
    <n v="673909860"/>
    <n v="213"/>
    <s v="Rue du village CG"/>
    <n v="10500"/>
    <s v="RANCES"/>
    <d v="2022-01-15T00:00:00"/>
    <s v="Nok"/>
    <s v="ok"/>
    <m/>
    <d v="2022-03-02T00:00:00"/>
    <s v="ok"/>
    <d v="2022-03-06T00:00:00"/>
    <n v="160"/>
    <s v="Ok"/>
  </r>
  <r>
    <s v="2022_5_C1_P_1_F4"/>
    <s v="Parrain client 139 Nom client 139 Prénom Filleul client 92 Nom client 92 Prénom"/>
    <n v="2022"/>
    <x v="0"/>
    <x v="0"/>
    <n v="4"/>
    <n v="4"/>
    <n v="0"/>
    <s v="F"/>
    <d v="2022-02-01T00:00:00"/>
    <x v="0"/>
    <x v="0"/>
    <x v="0"/>
    <n v="660546033"/>
    <x v="4"/>
    <x v="4"/>
    <n v="688315052"/>
    <n v="79"/>
    <s v="Rue du village CM"/>
    <n v="10400"/>
    <s v="AVANT LES MARCILLY"/>
    <d v="2022-01-15T00:00:00"/>
    <s v="Nok"/>
    <s v="nok"/>
    <s v="nok"/>
    <m/>
    <s v="Nok"/>
    <m/>
    <m/>
    <s v="NoK"/>
  </r>
  <r>
    <s v="2022_5_C1_P_1_F5"/>
    <s v="Parrain client 139 Nom client 139 Prénom Filleul client 35 Nom client 35 Prénom"/>
    <n v="2022"/>
    <x v="0"/>
    <x v="0"/>
    <n v="5"/>
    <n v="5"/>
    <n v="0"/>
    <s v="F"/>
    <d v="2022-02-01T00:00:00"/>
    <x v="0"/>
    <x v="0"/>
    <x v="0"/>
    <n v="660546033"/>
    <x v="5"/>
    <x v="5"/>
    <n v="648803279"/>
    <n v="179"/>
    <s v="Rue du village AH"/>
    <n v="10340"/>
    <s v="BAGNEUX LA FOSSE"/>
    <d v="2022-01-15T00:00:00"/>
    <s v="Nok"/>
    <s v="ok"/>
    <m/>
    <d v="2022-03-02T00:00:00"/>
    <s v="ok"/>
    <d v="2022-03-06T00:00:00"/>
    <n v="160"/>
    <s v="Ok"/>
  </r>
  <r>
    <s v="2022_5_C1_P_1_F6"/>
    <s v="Parrain client 139 Nom client 139 Prénom Filleul client 98 Nom client 98 Prénom"/>
    <n v="2022"/>
    <x v="0"/>
    <x v="0"/>
    <n v="6"/>
    <n v="6"/>
    <n v="0"/>
    <s v="F"/>
    <d v="2022-02-01T00:00:00"/>
    <x v="0"/>
    <x v="0"/>
    <x v="0"/>
    <n v="660546033"/>
    <x v="6"/>
    <x v="6"/>
    <n v="677819310"/>
    <n v="166"/>
    <s v="Rue du village CS"/>
    <n v="10400"/>
    <s v="FONTAINE MACON"/>
    <d v="2022-01-15T00:00:00"/>
    <s v="Nok"/>
    <s v="ok"/>
    <m/>
    <d v="2022-03-02T00:00:00"/>
    <s v="ok"/>
    <d v="2022-03-06T00:00:00"/>
    <n v="160"/>
    <s v="Ok"/>
  </r>
  <r>
    <s v="2022_5_C2_P_2_000"/>
    <s v="Parrain client 54 Nom client 54 Prénom"/>
    <n v="2022"/>
    <x v="0"/>
    <x v="0"/>
    <n v="2"/>
    <n v="2"/>
    <n v="5"/>
    <s v="P"/>
    <d v="2022-02-01T00:00:00"/>
    <x v="1"/>
    <x v="1"/>
    <x v="1"/>
    <n v="619306489"/>
    <x v="0"/>
    <x v="0"/>
    <m/>
    <n v="114"/>
    <s v="Rue du village BO"/>
    <n v="10500"/>
    <s v="EPOTHEMONT"/>
    <d v="2022-01-15T00:00:00"/>
    <s v="Nok"/>
    <s v="ok"/>
    <m/>
    <d v="2022-03-02T00:00:00"/>
    <s v="ok"/>
    <d v="2022-03-06T00:00:00"/>
    <n v="200"/>
    <s v="Ok"/>
  </r>
  <r>
    <s v="2022_5_C2_P_2_F7"/>
    <s v="Parrain client 54 Nom client 54 Prénom Filleul client 89 Nom client 89 Prénom"/>
    <n v="2022"/>
    <x v="0"/>
    <x v="0"/>
    <n v="7"/>
    <n v="1"/>
    <n v="0"/>
    <s v="F"/>
    <d v="2022-02-01T00:00:00"/>
    <x v="1"/>
    <x v="1"/>
    <x v="1"/>
    <n v="619306489"/>
    <x v="7"/>
    <x v="7"/>
    <n v="671364202"/>
    <n v="133"/>
    <s v="Rue du village CJ"/>
    <n v="10500"/>
    <s v="ST LEGER SOUS BRIENNE"/>
    <d v="2022-01-15T00:00:00"/>
    <s v="Nok"/>
    <s v="ok"/>
    <m/>
    <d v="2022-03-02T00:00:00"/>
    <s v="ok"/>
    <d v="2022-03-06T00:00:00"/>
    <n v="160"/>
    <s v="Ok"/>
  </r>
  <r>
    <s v="2022_5_C2_P_2_F8"/>
    <s v="Parrain client 54 Nom client 54 Prénom Filleul client 96 Nom client 96 Prénom"/>
    <n v="2022"/>
    <x v="0"/>
    <x v="0"/>
    <n v="8"/>
    <n v="2"/>
    <n v="0"/>
    <s v="F"/>
    <d v="2022-02-01T00:00:00"/>
    <x v="1"/>
    <x v="1"/>
    <x v="1"/>
    <n v="619306489"/>
    <x v="8"/>
    <x v="8"/>
    <n v="660482562"/>
    <n v="46"/>
    <s v="Rue du village CQ"/>
    <n v="10400"/>
    <s v="COURTAVANT"/>
    <d v="2022-03-07T00:00:00"/>
    <s v="Nok"/>
    <s v="nok"/>
    <s v="ok"/>
    <d v="2022-03-10T00:00:00"/>
    <s v="ok"/>
    <m/>
    <n v="160"/>
    <s v="Ok"/>
  </r>
  <r>
    <s v="2022_5_C2_P_2_F9"/>
    <s v="Parrain client 54 Nom client 54 Prénom Filleul client 26 Nom client 26 Prénom"/>
    <n v="2022"/>
    <x v="0"/>
    <x v="0"/>
    <n v="9"/>
    <n v="3"/>
    <n v="0"/>
    <s v="F"/>
    <d v="2022-02-01T00:00:00"/>
    <x v="1"/>
    <x v="1"/>
    <x v="1"/>
    <n v="619306489"/>
    <x v="9"/>
    <x v="9"/>
    <n v="635526547"/>
    <n v="13"/>
    <s v="Rue du village Y"/>
    <n v="10130"/>
    <s v="CHAMOY"/>
    <d v="2022-03-07T00:00:00"/>
    <s v="Nok"/>
    <s v="nok"/>
    <s v="nok"/>
    <m/>
    <s v="Nok"/>
    <m/>
    <m/>
    <s v="NoK"/>
  </r>
  <r>
    <s v="2022_5_C2_P_2_F10"/>
    <s v="Parrain client 54 Nom client 54 Prénom Filleul client 111 Nom client 111 Prénom"/>
    <n v="2022"/>
    <x v="0"/>
    <x v="0"/>
    <n v="10"/>
    <n v="4"/>
    <n v="0"/>
    <s v="F"/>
    <d v="2022-02-01T00:00:00"/>
    <x v="1"/>
    <x v="1"/>
    <x v="1"/>
    <n v="619306489"/>
    <x v="10"/>
    <x v="10"/>
    <n v="698959546"/>
    <n v="227"/>
    <s v="Rue du village DCF"/>
    <n v="10400"/>
    <s v="PONT SUR SEINE"/>
    <d v="2022-03-07T00:00:00"/>
    <s v="Nok"/>
    <s v="nok"/>
    <s v="ok"/>
    <d v="2022-03-12T00:00:00"/>
    <s v="ok"/>
    <d v="2022-03-07T00:00:00"/>
    <n v="160"/>
    <s v="Ok"/>
  </r>
  <r>
    <s v="2022_5_C2_P_2_F11"/>
    <s v="Parrain client 54 Nom client 54 Prénom Filleul client 26 Nom client 26 Prénom"/>
    <n v="2022"/>
    <x v="0"/>
    <x v="0"/>
    <n v="11"/>
    <n v="5"/>
    <n v="0"/>
    <s v="F"/>
    <d v="2022-02-01T00:00:00"/>
    <x v="1"/>
    <x v="1"/>
    <x v="1"/>
    <n v="619306489"/>
    <x v="9"/>
    <x v="9"/>
    <n v="635526547"/>
    <n v="13"/>
    <s v="Rue du village Y"/>
    <n v="10130"/>
    <s v="CHAMOY"/>
    <d v="2022-03-07T00:00:00"/>
    <s v="Nok"/>
    <s v="nok"/>
    <s v="ok"/>
    <d v="2022-03-13T00:00:00"/>
    <s v="ok"/>
    <d v="2022-03-08T00:00:00"/>
    <n v="160"/>
    <s v="Ok"/>
  </r>
  <r>
    <s v="2022_5_C2_P_2_F12"/>
    <s v="Parrain client 54 Nom client 54 Prénom Filleul client 109 Nom client 109 Prénom"/>
    <n v="2022"/>
    <x v="0"/>
    <x v="0"/>
    <n v="12"/>
    <n v="6"/>
    <n v="0"/>
    <s v="F"/>
    <d v="2022-02-01T00:00:00"/>
    <x v="1"/>
    <x v="1"/>
    <x v="1"/>
    <n v="619306489"/>
    <x v="11"/>
    <x v="11"/>
    <n v="621985486"/>
    <n v="174"/>
    <s v="Rue du village DCD"/>
    <n v="10400"/>
    <s v="PERIGNY LA ROSE"/>
    <d v="2022-03-07T00:00:00"/>
    <s v="Nok"/>
    <s v="nok"/>
    <s v="ok"/>
    <d v="2022-03-14T00:00:00"/>
    <s v="ok"/>
    <d v="2022-03-09T00:00:00"/>
    <n v="160"/>
    <s v="Ok"/>
  </r>
  <r>
    <s v="2022_5_C3_P_3_000"/>
    <s v="Parrain client 74 Nom client 74 Prénom"/>
    <n v="2022"/>
    <x v="0"/>
    <x v="0"/>
    <n v="3"/>
    <n v="3"/>
    <n v="4"/>
    <s v="P"/>
    <d v="2022-02-01T00:00:00"/>
    <x v="2"/>
    <x v="2"/>
    <x v="2"/>
    <n v="667259016"/>
    <x v="0"/>
    <x v="0"/>
    <m/>
    <n v="34"/>
    <s v="Rue du village CO"/>
    <n v="10400"/>
    <s v="BOUY SUR ORVIN"/>
    <d v="2022-03-07T00:00:00"/>
    <s v="Nok"/>
    <s v="ok"/>
    <m/>
    <d v="2022-03-15T00:00:00"/>
    <s v="ok"/>
    <d v="2022-03-10T00:00:00"/>
    <n v="190"/>
    <s v="Ok"/>
  </r>
  <r>
    <s v="2022_5_C3_P_3_F13"/>
    <s v="Parrain client 74 Nom client 74 Prénom Filleul client 78 Nom client 78 Prénom"/>
    <n v="2022"/>
    <x v="0"/>
    <x v="0"/>
    <n v="13"/>
    <n v="1"/>
    <n v="0"/>
    <s v="F"/>
    <d v="2022-02-01T00:00:00"/>
    <x v="2"/>
    <x v="2"/>
    <x v="2"/>
    <n v="667259016"/>
    <x v="12"/>
    <x v="12"/>
    <n v="690947261"/>
    <n v="94"/>
    <s v="Rue du village BY"/>
    <n v="10500"/>
    <s v="MOLINS SUR AUBE"/>
    <m/>
    <s v="Nok"/>
    <s v="ok"/>
    <m/>
    <d v="2022-03-02T00:00:00"/>
    <s v="ok"/>
    <d v="2022-03-11T00:00:00"/>
    <n v="250"/>
    <s v="Ok"/>
  </r>
  <r>
    <s v="2022_5_C3_P_3_F14"/>
    <s v="Parrain client 74 Nom client 74 Prénom Filleul client 11 Nom client 11 Prénom"/>
    <n v="2022"/>
    <x v="0"/>
    <x v="0"/>
    <n v="14"/>
    <n v="2"/>
    <n v="0"/>
    <s v="F"/>
    <d v="2022-02-01T00:00:00"/>
    <x v="2"/>
    <x v="2"/>
    <x v="2"/>
    <n v="667259016"/>
    <x v="13"/>
    <x v="13"/>
    <n v="688080821"/>
    <n v="40"/>
    <s v="Rue du village J"/>
    <n v="10100"/>
    <s v="ST LOUP DE BUFFIGNY"/>
    <m/>
    <s v="Nok"/>
    <s v="ok"/>
    <m/>
    <d v="2022-03-02T00:00:00"/>
    <s v="ok"/>
    <d v="2022-03-12T00:00:00"/>
    <n v="140"/>
    <s v="Ok"/>
  </r>
  <r>
    <s v="2022_5_C3_P_3_F15"/>
    <s v="Parrain client 74 Nom client 74 Prénom Filleul client 11 Nom client 11 Prénom"/>
    <n v="2022"/>
    <x v="0"/>
    <x v="0"/>
    <n v="15"/>
    <n v="3"/>
    <n v="0"/>
    <s v="F"/>
    <d v="2022-02-01T00:00:00"/>
    <x v="2"/>
    <x v="2"/>
    <x v="2"/>
    <n v="667259016"/>
    <x v="13"/>
    <x v="13"/>
    <n v="688080821"/>
    <n v="40"/>
    <s v="Rue du village J"/>
    <n v="10100"/>
    <s v="ST LOUP DE BUFFIGNY"/>
    <m/>
    <s v="Nok"/>
    <s v="ok"/>
    <m/>
    <d v="2022-03-02T00:00:00"/>
    <s v="ok"/>
    <d v="2022-03-13T00:00:00"/>
    <n v="200"/>
    <s v="Ok"/>
  </r>
  <r>
    <s v="2022_5_C3_P_3_F16"/>
    <s v="Parrain client 74 Nom client 74 Prénom Filleul client 20 Nom client 20 Prénom"/>
    <n v="2022"/>
    <x v="0"/>
    <x v="0"/>
    <n v="16"/>
    <n v="4"/>
    <n v="0"/>
    <s v="F"/>
    <d v="2022-02-01T00:00:00"/>
    <x v="2"/>
    <x v="2"/>
    <x v="2"/>
    <n v="667259016"/>
    <x v="14"/>
    <x v="14"/>
    <n v="643941973"/>
    <n v="36"/>
    <s v="Rue du village S"/>
    <n v="10600"/>
    <s v="ST LYE"/>
    <d v="2022-03-07T00:00:00"/>
    <s v="Nok"/>
    <s v="ok"/>
    <m/>
    <d v="2022-03-02T00:00:00"/>
    <s v="ok"/>
    <d v="2022-03-14T00:00:00"/>
    <n v="180"/>
    <s v="Ok"/>
  </r>
  <r>
    <s v="2022_5_C3_P_3_F17"/>
    <s v="Parrain client 74 Nom client 74 Prénom Filleul client 19 Nom client 19 Prénom"/>
    <n v="2022"/>
    <x v="0"/>
    <x v="0"/>
    <n v="17"/>
    <n v="5"/>
    <n v="0"/>
    <s v="F"/>
    <d v="2022-02-01T00:00:00"/>
    <x v="2"/>
    <x v="2"/>
    <x v="2"/>
    <n v="667259016"/>
    <x v="15"/>
    <x v="15"/>
    <n v="651189811"/>
    <n v="39"/>
    <s v="Rue du village R"/>
    <n v="10600"/>
    <s v="ST BENOIT SUR SEINE"/>
    <d v="2022-03-07T00:00:00"/>
    <s v="Nok"/>
    <s v="nok"/>
    <s v="ok"/>
    <m/>
    <s v="Nok"/>
    <d v="2022-03-15T00:00:00"/>
    <m/>
    <s v="NoK"/>
  </r>
  <r>
    <s v="2022_5_C4_P_4_000"/>
    <s v="Parrain client 56 Nom client 56 Prénom"/>
    <n v="2022"/>
    <x v="0"/>
    <x v="0"/>
    <n v="4"/>
    <n v="4"/>
    <n v="5"/>
    <s v="P"/>
    <d v="2022-02-01T00:00:00"/>
    <x v="3"/>
    <x v="3"/>
    <x v="3"/>
    <n v="664272545"/>
    <x v="0"/>
    <x v="0"/>
    <m/>
    <n v="97"/>
    <s v="Rue du village BS"/>
    <n v="10500"/>
    <s v="LA ROTHIERE"/>
    <m/>
    <s v="Nok"/>
    <s v="ok"/>
    <m/>
    <d v="2022-03-02T00:00:00"/>
    <s v="ok"/>
    <d v="2022-03-16T00:00:00"/>
    <n v="160"/>
    <s v="Ok"/>
  </r>
  <r>
    <s v="2022_5_C4_P_4_F18"/>
    <s v="Parrain client 56 Nom client 56 Prénom Filleul client 78 Nom client 78 Prénom"/>
    <n v="2022"/>
    <x v="0"/>
    <x v="0"/>
    <n v="18"/>
    <n v="1"/>
    <n v="0"/>
    <s v="F"/>
    <d v="2022-02-01T00:00:00"/>
    <x v="3"/>
    <x v="3"/>
    <x v="3"/>
    <n v="664272545"/>
    <x v="12"/>
    <x v="12"/>
    <n v="690947261"/>
    <n v="94"/>
    <s v="Rue du village BY"/>
    <n v="10500"/>
    <s v="MOLINS SUR AUBE"/>
    <m/>
    <s v="Nok"/>
    <s v="ok"/>
    <m/>
    <d v="2022-03-02T00:00:00"/>
    <s v="ok"/>
    <d v="2022-03-17T00:00:00"/>
    <n v="160"/>
    <s v="Ok"/>
  </r>
  <r>
    <s v="2022_5_C4_P_4_F19"/>
    <s v="Parrain client 56 Nom client 56 Prénom Filleul client 96 Nom client 96 Prénom"/>
    <n v="2022"/>
    <x v="0"/>
    <x v="0"/>
    <n v="19"/>
    <n v="2"/>
    <n v="0"/>
    <s v="F"/>
    <d v="2022-02-01T00:00:00"/>
    <x v="3"/>
    <x v="3"/>
    <x v="3"/>
    <n v="664272545"/>
    <x v="8"/>
    <x v="8"/>
    <n v="660482562"/>
    <n v="46"/>
    <s v="Rue du village CQ"/>
    <n v="10400"/>
    <s v="COURTAVANT"/>
    <m/>
    <s v="Nok"/>
    <s v="ok"/>
    <m/>
    <d v="2022-03-02T00:00:00"/>
    <s v="ok"/>
    <d v="2022-03-18T00:00:00"/>
    <n v="160"/>
    <s v="Ok"/>
  </r>
  <r>
    <s v="2022_5_C4_P_4_F20"/>
    <s v="Parrain client 56 Nom client 56 Prénom Filleul client 89 Nom client 89 Prénom"/>
    <n v="2022"/>
    <x v="0"/>
    <x v="0"/>
    <n v="20"/>
    <n v="3"/>
    <n v="0"/>
    <s v="F"/>
    <d v="2022-02-01T00:00:00"/>
    <x v="3"/>
    <x v="3"/>
    <x v="3"/>
    <n v="664272545"/>
    <x v="7"/>
    <x v="7"/>
    <n v="671364202"/>
    <n v="133"/>
    <s v="Rue du village CJ"/>
    <n v="10500"/>
    <s v="ST LEGER SOUS BRIENNE"/>
    <m/>
    <s v="Nok"/>
    <s v="ok"/>
    <m/>
    <d v="2022-03-02T00:00:00"/>
    <s v="Nok"/>
    <m/>
    <m/>
    <s v="NoK"/>
  </r>
  <r>
    <s v="2022_5_C4_P_4_F21"/>
    <s v="Parrain client 56 Nom client 56 Prénom Filleul client 9 Nom client 9 Prénom"/>
    <n v="2022"/>
    <x v="0"/>
    <x v="0"/>
    <n v="21"/>
    <n v="4"/>
    <n v="0"/>
    <s v="F"/>
    <d v="2022-02-01T00:00:00"/>
    <x v="3"/>
    <x v="3"/>
    <x v="3"/>
    <n v="664272545"/>
    <x v="16"/>
    <x v="16"/>
    <n v="644465218"/>
    <n v="27"/>
    <s v="Rue du village H"/>
    <n v="10100"/>
    <s v="ROMILLY SUR SEINE"/>
    <m/>
    <s v="Nok"/>
    <s v="ok"/>
    <m/>
    <d v="2022-03-02T00:00:00"/>
    <s v="ok"/>
    <d v="2022-03-20T00:00:00"/>
    <n v="160"/>
    <s v="Ok"/>
  </r>
  <r>
    <s v="2022_5_C4_P_4_F22"/>
    <s v="Parrain client 56 Nom client 56 Prénom Filleul client 122 Nom client 122 Prénom"/>
    <n v="2022"/>
    <x v="0"/>
    <x v="0"/>
    <n v="22"/>
    <n v="5"/>
    <n v="0"/>
    <s v="F"/>
    <d v="2022-02-01T00:00:00"/>
    <x v="3"/>
    <x v="3"/>
    <x v="3"/>
    <n v="664272545"/>
    <x v="17"/>
    <x v="17"/>
    <n v="664654982"/>
    <n v="142"/>
    <s v="Rue du village DCQ"/>
    <n v="10240"/>
    <s v="COCLOIS"/>
    <m/>
    <s v="Nok"/>
    <s v="ok"/>
    <m/>
    <d v="2022-03-02T00:00:00"/>
    <s v="ok"/>
    <d v="2022-03-21T00:00:00"/>
    <n v="160"/>
    <s v="Ok"/>
  </r>
  <r>
    <s v="2022_5_C4_P_4_F23"/>
    <s v="Parrain client 56 Nom client 56 Prénom Filleul client 43 Nom client 43 Prénom"/>
    <n v="2022"/>
    <x v="0"/>
    <x v="0"/>
    <n v="23"/>
    <n v="6"/>
    <n v="0"/>
    <s v="F"/>
    <d v="2022-02-01T00:00:00"/>
    <x v="3"/>
    <x v="3"/>
    <x v="3"/>
    <n v="664272545"/>
    <x v="18"/>
    <x v="18"/>
    <n v="648935512"/>
    <n v="43"/>
    <s v="Rue du village AP"/>
    <n v="10410"/>
    <s v="BELLEY"/>
    <m/>
    <s v="Nok"/>
    <s v="nok"/>
    <s v="ok"/>
    <d v="2022-03-02T00:00:00"/>
    <s v="ok"/>
    <d v="2022-03-22T00:00:00"/>
    <n v="160"/>
    <s v="Ok"/>
  </r>
  <r>
    <s v="2022_5_C5_P_5_000"/>
    <s v="Parrain client 94 Nom client 94 Prénom"/>
    <n v="2022"/>
    <x v="0"/>
    <x v="0"/>
    <n v="5"/>
    <n v="5"/>
    <n v="6"/>
    <s v="P"/>
    <d v="2022-02-01T00:00:00"/>
    <x v="4"/>
    <x v="4"/>
    <x v="4"/>
    <n v="611157827"/>
    <x v="0"/>
    <x v="0"/>
    <m/>
    <n v="190"/>
    <s v="Rue du village DCA"/>
    <n v="10400"/>
    <s v="MARNAY SUR SEINE"/>
    <m/>
    <s v="Nok"/>
    <s v="ok"/>
    <m/>
    <d v="2022-03-02T00:00:00"/>
    <s v="ok"/>
    <d v="2022-03-23T00:00:00"/>
    <n v="160"/>
    <s v="Ok"/>
  </r>
  <r>
    <s v="2022_5_C5_P_5_F24"/>
    <s v="Parrain client 94 Nom client 94 Prénom Filleul client 102 Nom client 102 Prénom"/>
    <n v="2022"/>
    <x v="0"/>
    <x v="0"/>
    <n v="24"/>
    <n v="1"/>
    <n v="0"/>
    <s v="F"/>
    <d v="2022-02-01T00:00:00"/>
    <x v="4"/>
    <x v="4"/>
    <x v="4"/>
    <n v="611157827"/>
    <x v="19"/>
    <x v="19"/>
    <n v="670203892"/>
    <n v="87"/>
    <s v="Rue du village CW"/>
    <n v="10400"/>
    <s v="LA MOTTE TILLY"/>
    <m/>
    <s v="Nok"/>
    <s v="ok"/>
    <m/>
    <d v="2022-03-02T00:00:00"/>
    <s v="ok"/>
    <d v="2022-03-24T00:00:00"/>
    <n v="160"/>
    <s v="Ok"/>
  </r>
  <r>
    <s v="2022_5_C5_P_5_F25"/>
    <s v="Parrain client 94 Nom client 94 Prénom Filleul client 119 Nom client 119 Prénom"/>
    <n v="2022"/>
    <x v="0"/>
    <x v="0"/>
    <n v="25"/>
    <n v="2"/>
    <n v="0"/>
    <s v="F"/>
    <d v="2022-02-01T00:00:00"/>
    <x v="4"/>
    <x v="4"/>
    <x v="4"/>
    <n v="611157827"/>
    <x v="20"/>
    <x v="20"/>
    <n v="670840930"/>
    <n v="222"/>
    <s v="Rue du village DCN"/>
    <n v="10240"/>
    <s v="AVANT LES RAMERUPT"/>
    <m/>
    <s v="Nok"/>
    <s v="nok"/>
    <s v="ok"/>
    <d v="2022-03-02T00:00:00"/>
    <s v="ok"/>
    <d v="2022-03-25T00:00:00"/>
    <n v="160"/>
    <s v="Ok"/>
  </r>
  <r>
    <s v="2022_5_C5_P_5_F26"/>
    <s v="Parrain client 94 Nom client 94 Prénom Filleul client 44 Nom client 44 Prénom"/>
    <n v="2022"/>
    <x v="0"/>
    <x v="0"/>
    <n v="26"/>
    <n v="3"/>
    <n v="0"/>
    <s v="F"/>
    <d v="2022-02-01T00:00:00"/>
    <x v="4"/>
    <x v="4"/>
    <x v="4"/>
    <n v="611157827"/>
    <x v="21"/>
    <x v="21"/>
    <n v="648200684"/>
    <n v="33"/>
    <s v="Rue du village AQ"/>
    <n v="10200"/>
    <s v="AILLEVILLE"/>
    <m/>
    <s v="Nok"/>
    <s v="nok"/>
    <s v="ok"/>
    <d v="2022-03-02T00:00:00"/>
    <s v="ok"/>
    <d v="2022-03-26T00:00:00"/>
    <n v="160"/>
    <s v="Ok"/>
  </r>
  <r>
    <s v="2022_5_C5_P_5_F27"/>
    <s v="Parrain client 94 Nom client 94 Prénom Filleul client 34 Nom client 34 Prénom"/>
    <n v="2022"/>
    <x v="0"/>
    <x v="0"/>
    <n v="27"/>
    <n v="4"/>
    <n v="0"/>
    <s v="F"/>
    <d v="2022-02-01T00:00:00"/>
    <x v="4"/>
    <x v="4"/>
    <x v="4"/>
    <n v="611157827"/>
    <x v="22"/>
    <x v="22"/>
    <n v="636943062"/>
    <n v="237"/>
    <s v="Rue du village AG"/>
    <n v="10340"/>
    <s v="AVIREY LINGEY"/>
    <m/>
    <s v="Nok"/>
    <s v="nok"/>
    <s v="ok"/>
    <d v="2022-03-02T00:00:00"/>
    <s v="ok"/>
    <d v="2022-03-27T00:00:00"/>
    <n v="160"/>
    <s v="Ok"/>
  </r>
  <r>
    <s v="2022_5_C5_P_5_F28"/>
    <s v="Parrain client 94 Nom client 94 Prénom Filleul client 97 Nom client 97 Prénom"/>
    <n v="2022"/>
    <x v="0"/>
    <x v="0"/>
    <n v="28"/>
    <n v="5"/>
    <n v="0"/>
    <s v="F"/>
    <d v="2022-02-01T00:00:00"/>
    <x v="4"/>
    <x v="4"/>
    <x v="4"/>
    <n v="611157827"/>
    <x v="23"/>
    <x v="23"/>
    <n v="626040625"/>
    <n v="28"/>
    <s v="Rue du village CR"/>
    <n v="10400"/>
    <s v="FERREUX QUINCEY"/>
    <m/>
    <s v="Nok"/>
    <s v="ok"/>
    <m/>
    <d v="2022-03-02T00:00:00"/>
    <s v="ok"/>
    <d v="2022-03-28T00:00:00"/>
    <n v="160"/>
    <s v="Ok"/>
  </r>
  <r>
    <s v="2022_5_C5_P_5_F29"/>
    <s v="Parrain client 94 Nom client 94 Prénom Filleul client 70 Nom client 70 Prénom"/>
    <n v="2022"/>
    <x v="0"/>
    <x v="0"/>
    <n v="29"/>
    <n v="6"/>
    <n v="0"/>
    <s v="F"/>
    <d v="2022-02-01T00:00:00"/>
    <x v="4"/>
    <x v="4"/>
    <x v="4"/>
    <n v="611157827"/>
    <x v="24"/>
    <x v="24"/>
    <n v="680622160"/>
    <n v="110"/>
    <s v="Rue du village BQ"/>
    <n v="10500"/>
    <s v="JUZANVIGNY"/>
    <m/>
    <s v="Nok"/>
    <s v="ok"/>
    <m/>
    <d v="2022-03-02T00:00:00"/>
    <s v="ok"/>
    <d v="2022-03-29T00:00:00"/>
    <n v="160"/>
    <s v="Ok"/>
  </r>
  <r>
    <s v="2022_5_C6_P_6_000"/>
    <s v="Parrain client 127 Nom client 127 Prénom"/>
    <n v="2022"/>
    <x v="0"/>
    <x v="0"/>
    <n v="6"/>
    <n v="6"/>
    <n v="6"/>
    <s v="P"/>
    <d v="2022-02-01T00:00:00"/>
    <x v="5"/>
    <x v="5"/>
    <x v="5"/>
    <n v="695056076"/>
    <x v="0"/>
    <x v="0"/>
    <m/>
    <n v="22"/>
    <s v="Rue du village DDF"/>
    <n v="10320"/>
    <s v="MAUPAS"/>
    <m/>
    <s v="Nok"/>
    <s v="ok"/>
    <m/>
    <d v="2022-03-02T00:00:00"/>
    <s v="ok"/>
    <d v="2022-03-30T00:00:00"/>
    <n v="160"/>
    <s v="Ok"/>
  </r>
  <r>
    <s v="2022_5_C6_P_6_F30"/>
    <s v="Parrain client 127 Nom client 127 Prénom Filleul client 79 Nom client 79 Prénom"/>
    <n v="2022"/>
    <x v="0"/>
    <x v="0"/>
    <n v="30"/>
    <n v="1"/>
    <n v="0"/>
    <s v="F"/>
    <d v="2022-02-01T00:00:00"/>
    <x v="5"/>
    <x v="5"/>
    <x v="5"/>
    <n v="695056076"/>
    <x v="25"/>
    <x v="25"/>
    <n v="639067026"/>
    <n v="212"/>
    <s v="Rue du village BZ"/>
    <n v="10500"/>
    <s v="MORVILLIERS"/>
    <m/>
    <s v="Nok"/>
    <s v="ok"/>
    <m/>
    <d v="2022-03-02T00:00:00"/>
    <s v="ok"/>
    <d v="2022-03-31T00:00:00"/>
    <n v="160"/>
    <s v="Ok"/>
  </r>
  <r>
    <s v="2022_5_C6_P_6_F31"/>
    <s v="Parrain client 127 Nom client 127 Prénom Filleul client 83 Nom client 83 Prénom"/>
    <n v="2022"/>
    <x v="0"/>
    <x v="0"/>
    <n v="31"/>
    <n v="2"/>
    <n v="0"/>
    <s v="F"/>
    <d v="2022-02-01T00:00:00"/>
    <x v="5"/>
    <x v="5"/>
    <x v="5"/>
    <n v="695056076"/>
    <x v="26"/>
    <x v="26"/>
    <n v="698755571"/>
    <n v="71"/>
    <s v="Rue du village CD"/>
    <n v="10500"/>
    <s v="PRECY NOTRE DAME"/>
    <m/>
    <s v="Nok"/>
    <s v="nok"/>
    <s v="ok"/>
    <d v="2022-03-02T00:00:00"/>
    <s v="ok"/>
    <d v="2022-04-01T00:00:00"/>
    <n v="160"/>
    <s v="Ok"/>
  </r>
  <r>
    <s v="2022_5_C6_P_6_F32"/>
    <s v="Parrain client 127 Nom client 127 Prénom Filleul client 14 Nom client 14 Prénom"/>
    <n v="2022"/>
    <x v="0"/>
    <x v="0"/>
    <n v="32"/>
    <n v="3"/>
    <n v="0"/>
    <s v="F"/>
    <d v="2022-02-01T00:00:00"/>
    <x v="5"/>
    <x v="5"/>
    <x v="5"/>
    <n v="695056076"/>
    <x v="27"/>
    <x v="27"/>
    <n v="697949355"/>
    <n v="21"/>
    <s v="Rue du village M"/>
    <n v="10600"/>
    <s v="BARBEREY ST SULPICE"/>
    <m/>
    <s v="Nok"/>
    <s v="nok"/>
    <s v="nok"/>
    <m/>
    <s v="Nok"/>
    <m/>
    <m/>
    <s v="NoK"/>
  </r>
  <r>
    <s v="2022_5_C6_P_6_F33"/>
    <s v="Parrain client 127 Nom client 127 Prénom Filleul client 107 Nom client 107 Prénom"/>
    <n v="2022"/>
    <x v="0"/>
    <x v="0"/>
    <n v="33"/>
    <n v="4"/>
    <n v="0"/>
    <s v="F"/>
    <d v="2022-02-01T00:00:00"/>
    <x v="5"/>
    <x v="5"/>
    <x v="5"/>
    <n v="695056076"/>
    <x v="28"/>
    <x v="28"/>
    <n v="627411022"/>
    <n v="29"/>
    <s v="Rue du village DCB"/>
    <n v="10400"/>
    <s v="MONTPOTHIER"/>
    <m/>
    <s v="Nok"/>
    <s v="nok"/>
    <s v="ok"/>
    <d v="2022-03-02T00:00:00"/>
    <s v="ok"/>
    <d v="2022-04-03T00:00:00"/>
    <n v="160"/>
    <s v="Ok"/>
  </r>
  <r>
    <s v="2022_5_C6_P_6_F34"/>
    <s v="Parrain client 127 Nom client 127 Prénom Filleul client 98 Nom client 98 Prénom"/>
    <n v="2022"/>
    <x v="0"/>
    <x v="0"/>
    <n v="34"/>
    <n v="5"/>
    <n v="0"/>
    <s v="F"/>
    <d v="2022-02-01T00:00:00"/>
    <x v="5"/>
    <x v="5"/>
    <x v="5"/>
    <n v="695056076"/>
    <x v="6"/>
    <x v="6"/>
    <n v="677819310"/>
    <n v="166"/>
    <s v="Rue du village CS"/>
    <n v="10400"/>
    <s v="FONTAINE MACON"/>
    <m/>
    <s v="Nok"/>
    <s v="nok"/>
    <s v="ok"/>
    <d v="2022-03-02T00:00:00"/>
    <s v="ok"/>
    <d v="2022-04-04T00:00:00"/>
    <n v="160"/>
    <s v="Ok"/>
  </r>
  <r>
    <s v="2022_5_C6_P_6_F35"/>
    <s v="Parrain client 127 Nom client 127 Prénom Filleul client 3 Nom client 3 Prénom"/>
    <n v="2022"/>
    <x v="0"/>
    <x v="0"/>
    <n v="35"/>
    <n v="6"/>
    <n v="0"/>
    <s v="F"/>
    <d v="2022-02-01T00:00:00"/>
    <x v="5"/>
    <x v="5"/>
    <x v="5"/>
    <n v="695056076"/>
    <x v="29"/>
    <x v="29"/>
    <n v="638675734"/>
    <n v="41"/>
    <s v="Rue du village B"/>
    <n v="10700"/>
    <s v="TROUAN LE GRAND"/>
    <m/>
    <s v="Nok"/>
    <s v="nok"/>
    <s v="ok"/>
    <d v="2022-03-02T00:00:00"/>
    <s v="ok"/>
    <d v="2022-04-05T00:00:00"/>
    <n v="160"/>
    <s v="Ok"/>
  </r>
  <r>
    <s v="2022_6_C6_P_6_F36"/>
    <s v="Parrain client 127 Nom client 127 Prénom Filleul client 84 Nom client 84 Prénom"/>
    <n v="2022"/>
    <x v="0"/>
    <x v="1"/>
    <n v="36"/>
    <n v="7"/>
    <n v="0"/>
    <s v="F"/>
    <d v="2022-02-07T00:00:00"/>
    <x v="5"/>
    <x v="5"/>
    <x v="5"/>
    <n v="695056076"/>
    <x v="30"/>
    <x v="30"/>
    <n v="688593398"/>
    <n v="106"/>
    <s v="Rue du village CE"/>
    <n v="10500"/>
    <s v="PRECY ST MARTIN"/>
    <m/>
    <s v="Nok"/>
    <s v="nok"/>
    <s v="ok"/>
    <d v="2022-03-02T00:00:00"/>
    <s v="ok"/>
    <d v="2022-04-06T00:00:00"/>
    <n v="160"/>
    <s v="Ok"/>
  </r>
  <r>
    <s v="2022_6_C1_P_7_000"/>
    <s v="Parrain client 45 Nom client 45 Prénom"/>
    <n v="2022"/>
    <x v="0"/>
    <x v="1"/>
    <n v="7"/>
    <n v="7"/>
    <n v="4"/>
    <s v="P"/>
    <d v="2022-02-07T00:00:00"/>
    <x v="0"/>
    <x v="6"/>
    <x v="6"/>
    <n v="626583590"/>
    <x v="0"/>
    <x v="0"/>
    <m/>
    <n v="136"/>
    <s v="Rue du village BJ"/>
    <n v="10500"/>
    <s v="CHAUMESNIL"/>
    <m/>
    <s v="Nok"/>
    <s v="ok"/>
    <m/>
    <d v="2022-03-02T00:00:00"/>
    <s v="Nok"/>
    <m/>
    <m/>
    <s v="NoK"/>
  </r>
  <r>
    <s v="2022_6_C1_P_7_F37"/>
    <s v="Parrain client 45 Nom client 45 Prénom Filleul client 131 Nom client 131 Prénom"/>
    <n v="2022"/>
    <x v="0"/>
    <x v="1"/>
    <n v="37"/>
    <n v="1"/>
    <n v="0"/>
    <s v="F"/>
    <d v="2022-02-07T00:00:00"/>
    <x v="0"/>
    <x v="6"/>
    <x v="6"/>
    <n v="626583590"/>
    <x v="31"/>
    <x v="31"/>
    <n v="645043049"/>
    <n v="184"/>
    <s v="Rue du village DDD"/>
    <n v="10320"/>
    <s v="LONGEVILLE SUR MOGNE"/>
    <m/>
    <s v="Nok"/>
    <s v="ok"/>
    <m/>
    <d v="2022-03-02T00:00:00"/>
    <s v="ok"/>
    <d v="2022-03-15T00:00:00"/>
    <n v="130"/>
    <s v="Ok"/>
  </r>
  <r>
    <s v="2022_6_C1_P_7_F38"/>
    <s v="Parrain client 45 Nom client 45 Prénom Filleul client 33 Nom client 33 Prénom"/>
    <n v="2022"/>
    <x v="0"/>
    <x v="1"/>
    <n v="38"/>
    <n v="2"/>
    <n v="0"/>
    <s v="F"/>
    <d v="2022-02-07T00:00:00"/>
    <x v="0"/>
    <x v="6"/>
    <x v="6"/>
    <n v="626583590"/>
    <x v="32"/>
    <x v="32"/>
    <n v="610759302"/>
    <n v="42"/>
    <s v="Rue du village AF"/>
    <n v="10340"/>
    <s v="ARRELLES"/>
    <m/>
    <s v="Nok"/>
    <s v="ok"/>
    <m/>
    <d v="2022-03-02T00:00:00"/>
    <s v="ok"/>
    <d v="2022-03-15T00:00:00"/>
    <n v="150"/>
    <s v="Ok"/>
  </r>
  <r>
    <s v="2022_6_C1_P_7_F39"/>
    <s v="Parrain client 45 Nom client 45 Prénom Filleul client 104 Nom client 104 Prénom"/>
    <n v="2022"/>
    <x v="0"/>
    <x v="1"/>
    <n v="39"/>
    <n v="3"/>
    <n v="0"/>
    <s v="F"/>
    <d v="2022-02-07T00:00:00"/>
    <x v="0"/>
    <x v="6"/>
    <x v="6"/>
    <n v="626583590"/>
    <x v="33"/>
    <x v="33"/>
    <n v="642998582"/>
    <n v="69"/>
    <s v="Rue du village CY"/>
    <n v="10400"/>
    <s v="LA VILLENEUVE AU CHATELOT"/>
    <m/>
    <s v="Nok"/>
    <s v="ok"/>
    <m/>
    <d v="2022-03-02T00:00:00"/>
    <s v="ok"/>
    <d v="2022-03-15T00:00:00"/>
    <n v="120"/>
    <s v="Ok"/>
  </r>
  <r>
    <s v="2022_6_C1_P_7_F40"/>
    <s v="Parrain client 45 Nom client 45 Prénom Filleul client 107 Nom client 107 Prénom"/>
    <n v="2022"/>
    <x v="0"/>
    <x v="1"/>
    <n v="40"/>
    <n v="4"/>
    <n v="0"/>
    <s v="F"/>
    <d v="2022-02-07T00:00:00"/>
    <x v="0"/>
    <x v="6"/>
    <x v="6"/>
    <n v="626583590"/>
    <x v="28"/>
    <x v="28"/>
    <n v="627411022"/>
    <n v="29"/>
    <s v="Rue du village DCB"/>
    <n v="10400"/>
    <s v="MONTPOTHIER"/>
    <m/>
    <s v="Nok"/>
    <s v="ok"/>
    <m/>
    <d v="2022-03-02T00:00:00"/>
    <s v="ok"/>
    <d v="2022-03-15T00:00:00"/>
    <n v="200"/>
    <s v="Ok"/>
  </r>
  <r>
    <s v="2022_6_C1_P_7_F41"/>
    <s v="Parrain client 45 Nom client 45 Prénom Filleul client 129 Nom client 129 Prénom"/>
    <n v="2022"/>
    <x v="0"/>
    <x v="1"/>
    <n v="41"/>
    <n v="5"/>
    <n v="0"/>
    <s v="F"/>
    <d v="2022-02-07T00:00:00"/>
    <x v="0"/>
    <x v="6"/>
    <x v="6"/>
    <n v="626583590"/>
    <x v="34"/>
    <x v="34"/>
    <n v="621503734"/>
    <n v="236"/>
    <s v="Rue du village DCX"/>
    <n v="10320"/>
    <s v="BOUILLY"/>
    <m/>
    <s v="Nok"/>
    <s v="ok"/>
    <m/>
    <d v="2022-03-02T00:00:00"/>
    <s v="ok"/>
    <d v="2022-03-15T00:00:00"/>
    <n v="120"/>
    <s v="Ok"/>
  </r>
  <r>
    <s v="2022_6_C2_P_8_000"/>
    <s v="Parrain client 135 Nom client 135 Prénom"/>
    <n v="2022"/>
    <x v="0"/>
    <x v="1"/>
    <n v="8"/>
    <n v="8"/>
    <n v="5"/>
    <s v="P"/>
    <d v="2022-02-07T00:00:00"/>
    <x v="1"/>
    <x v="7"/>
    <x v="7"/>
    <n v="685906285"/>
    <x v="0"/>
    <x v="0"/>
    <m/>
    <n v="109"/>
    <s v="Rue du village BF"/>
    <n v="10500"/>
    <s v="BRAUX"/>
    <m/>
    <s v="Nok"/>
    <s v="ok"/>
    <m/>
    <d v="2022-03-02T00:00:00"/>
    <s v="ok"/>
    <d v="2022-03-15T00:00:00"/>
    <n v="150"/>
    <s v="Ok"/>
  </r>
  <r>
    <s v="2022_6_C2_P_8_F42"/>
    <s v="Parrain client 135 Nom client 135 Prénom Filleul client 48 Nom client 48 Prénom"/>
    <n v="2022"/>
    <x v="0"/>
    <x v="1"/>
    <n v="42"/>
    <n v="1"/>
    <n v="0"/>
    <s v="F"/>
    <d v="2022-02-07T00:00:00"/>
    <x v="1"/>
    <x v="7"/>
    <x v="7"/>
    <n v="685906285"/>
    <x v="35"/>
    <x v="35"/>
    <n v="674409450"/>
    <n v="180"/>
    <s v="Rue du village AU"/>
    <n v="10500"/>
    <s v="BRIENNE LE CHATEAU"/>
    <m/>
    <s v="Nok"/>
    <s v="nok"/>
    <s v="ok"/>
    <d v="2022-03-02T00:00:00"/>
    <s v="ok"/>
    <d v="2022-03-16T00:00:00"/>
    <n v="120"/>
    <s v="Ok"/>
  </r>
  <r>
    <s v="2022_6_C2_P_8_F43"/>
    <s v="Parrain client 135 Nom client 135 Prénom Filleul client 85 Nom client 85 Prénom"/>
    <n v="2022"/>
    <x v="0"/>
    <x v="1"/>
    <n v="43"/>
    <n v="2"/>
    <n v="0"/>
    <s v="F"/>
    <d v="2022-02-07T00:00:00"/>
    <x v="1"/>
    <x v="7"/>
    <x v="7"/>
    <n v="685906285"/>
    <x v="36"/>
    <x v="36"/>
    <n v="677623160"/>
    <n v="23"/>
    <s v="Rue du village CF"/>
    <n v="10500"/>
    <s v="RADONVILLIERS"/>
    <m/>
    <s v="Nok"/>
    <s v="ok"/>
    <m/>
    <d v="2022-03-02T00:00:00"/>
    <s v="Nok"/>
    <m/>
    <m/>
    <s v="NoK"/>
  </r>
  <r>
    <s v="2022_6_C2_P_8_F44"/>
    <s v="Parrain client 135 Nom client 135 Prénom Filleul client 45 Nom client 45 Prénom"/>
    <n v="2022"/>
    <x v="0"/>
    <x v="1"/>
    <n v="44"/>
    <n v="3"/>
    <n v="0"/>
    <s v="F"/>
    <d v="2022-02-07T00:00:00"/>
    <x v="1"/>
    <x v="7"/>
    <x v="7"/>
    <n v="685906285"/>
    <x v="37"/>
    <x v="37"/>
    <n v="653739073"/>
    <n v="83"/>
    <s v="Rue du village AR"/>
    <n v="10500"/>
    <s v="BLIGNICOURT"/>
    <m/>
    <s v="Nok"/>
    <s v="nok"/>
    <s v="ok"/>
    <d v="2022-03-02T00:00:00"/>
    <s v="ok"/>
    <d v="2022-03-16T00:00:00"/>
    <n v="140"/>
    <s v="Ok"/>
  </r>
  <r>
    <s v="2022_6_C2_P_8_F45"/>
    <s v="Parrain client 135 Nom client 135 Prénom Filleul client 126 Nom client 126 Prénom"/>
    <n v="2022"/>
    <x v="0"/>
    <x v="1"/>
    <n v="45"/>
    <n v="4"/>
    <n v="0"/>
    <s v="F"/>
    <d v="2022-02-07T00:00:00"/>
    <x v="1"/>
    <x v="7"/>
    <x v="7"/>
    <n v="685906285"/>
    <x v="38"/>
    <x v="38"/>
    <n v="650606084"/>
    <n v="123"/>
    <s v="Rue du village DCU"/>
    <n v="10240"/>
    <s v="LONGSOLS"/>
    <m/>
    <s v="Nok"/>
    <s v="ok"/>
    <m/>
    <d v="2022-03-02T00:00:00"/>
    <s v="ok"/>
    <d v="2022-03-16T00:00:00"/>
    <n v="120"/>
    <s v="Ok"/>
  </r>
  <r>
    <s v="2022_6_C2_P_8_F46"/>
    <s v="Parrain client 135 Nom client 135 Prénom Filleul client 138 Nom client 138 Prénom"/>
    <n v="2022"/>
    <x v="0"/>
    <x v="1"/>
    <n v="46"/>
    <n v="5"/>
    <n v="0"/>
    <s v="F"/>
    <d v="2022-02-07T00:00:00"/>
    <x v="1"/>
    <x v="7"/>
    <x v="7"/>
    <n v="685906285"/>
    <x v="39"/>
    <x v="39"/>
    <n v="694172022"/>
    <n v="107"/>
    <s v="Rue du village DDG"/>
    <n v="10320"/>
    <s v="RONCENAY"/>
    <m/>
    <s v="Nok"/>
    <s v="nok"/>
    <s v="ok"/>
    <d v="2022-03-02T00:00:00"/>
    <s v="ok"/>
    <d v="2022-03-16T00:00:00"/>
    <n v="120"/>
    <s v="Ok"/>
  </r>
  <r>
    <s v="2022_6_C2_P_8_F47"/>
    <s v="Parrain client 135 Nom client 135 Prénom Filleul client 74 Nom client 74 Prénom"/>
    <n v="2022"/>
    <x v="0"/>
    <x v="1"/>
    <n v="47"/>
    <n v="6"/>
    <n v="0"/>
    <s v="F"/>
    <d v="2022-02-07T00:00:00"/>
    <x v="1"/>
    <x v="7"/>
    <x v="7"/>
    <n v="685906285"/>
    <x v="40"/>
    <x v="40"/>
    <n v="660546033"/>
    <n v="38"/>
    <s v="Rue du village BU"/>
    <n v="10500"/>
    <s v="LASSICOURT"/>
    <m/>
    <s v="Nok"/>
    <s v="ok"/>
    <m/>
    <d v="2022-03-02T00:00:00"/>
    <s v="ok"/>
    <d v="2022-03-16T00:00:00"/>
    <n v="150"/>
    <s v="Ok"/>
  </r>
  <r>
    <s v="2022_6_C2_P_8_F48"/>
    <s v="Parrain client 135 Nom client 135 Prénom Filleul client 29 Nom client 29 Prénom"/>
    <n v="2022"/>
    <x v="0"/>
    <x v="1"/>
    <n v="48"/>
    <n v="7"/>
    <n v="0"/>
    <s v="F"/>
    <d v="2022-02-07T00:00:00"/>
    <x v="1"/>
    <x v="7"/>
    <x v="7"/>
    <n v="685906285"/>
    <x v="41"/>
    <x v="41"/>
    <n v="641852890"/>
    <n v="160"/>
    <s v="Rue du village AB"/>
    <n v="10310"/>
    <s v="JUVANCOURT"/>
    <m/>
    <s v="Nok"/>
    <s v="ok"/>
    <m/>
    <d v="2022-03-02T00:00:00"/>
    <s v="Nok"/>
    <m/>
    <m/>
    <s v="NoK"/>
  </r>
  <r>
    <s v="2022_6_C3_P_9_000"/>
    <s v="Parrain client 84 Nom client 84 Prénom"/>
    <n v="2022"/>
    <x v="0"/>
    <x v="1"/>
    <n v="9"/>
    <n v="9"/>
    <n v="5"/>
    <s v="P"/>
    <d v="2022-02-07T00:00:00"/>
    <x v="2"/>
    <x v="8"/>
    <x v="8"/>
    <n v="627086058"/>
    <x v="0"/>
    <x v="0"/>
    <m/>
    <n v="194"/>
    <s v="Rue du village BR"/>
    <n v="10500"/>
    <s v="LA CHAISE"/>
    <m/>
    <s v="Nok"/>
    <s v="nok"/>
    <s v="ok"/>
    <d v="2022-03-03T00:00:00"/>
    <s v="ok"/>
    <d v="2022-03-17T00:00:00"/>
    <n v="150"/>
    <s v="Ok"/>
  </r>
  <r>
    <s v="2022_6_C3_P_9_F49"/>
    <s v="Parrain client 84 Nom client 84 Prénom Filleul client 45 Nom client 45 Prénom"/>
    <n v="2022"/>
    <x v="0"/>
    <x v="1"/>
    <n v="49"/>
    <n v="1"/>
    <n v="0"/>
    <s v="F"/>
    <d v="2022-02-07T00:00:00"/>
    <x v="2"/>
    <x v="8"/>
    <x v="8"/>
    <n v="627086058"/>
    <x v="37"/>
    <x v="37"/>
    <n v="653739073"/>
    <n v="83"/>
    <s v="Rue du village AR"/>
    <n v="10500"/>
    <s v="BLIGNICOURT"/>
    <m/>
    <s v="Nok"/>
    <s v="ok"/>
    <m/>
    <d v="2022-03-03T00:00:00"/>
    <s v="ok"/>
    <d v="2022-03-18T00:00:00"/>
    <n v="120"/>
    <s v="Ok"/>
  </r>
  <r>
    <s v="2022_6_C3_P_9_F50"/>
    <s v="Parrain client 84 Nom client 84 Prénom Filleul client 54 Nom client 54 Prénom"/>
    <n v="2022"/>
    <x v="0"/>
    <x v="1"/>
    <n v="50"/>
    <n v="2"/>
    <n v="0"/>
    <s v="F"/>
    <d v="2022-02-07T00:00:00"/>
    <x v="2"/>
    <x v="8"/>
    <x v="8"/>
    <n v="627086058"/>
    <x v="42"/>
    <x v="42"/>
    <n v="684874997"/>
    <n v="154"/>
    <s v="Rue du village BA"/>
    <n v="10500"/>
    <s v="EPAGNE"/>
    <m/>
    <s v="Nok"/>
    <s v="ok"/>
    <m/>
    <d v="2022-03-03T00:00:00"/>
    <s v="ok"/>
    <d v="2022-03-19T00:00:00"/>
    <n v="120"/>
    <s v="Ok"/>
  </r>
  <r>
    <s v="2022_6_C3_P_9_F51"/>
    <s v="Parrain client 84 Nom client 84 Prénom Filleul client 123 Nom client 123 Prénom"/>
    <n v="2022"/>
    <x v="0"/>
    <x v="1"/>
    <n v="51"/>
    <n v="3"/>
    <n v="0"/>
    <s v="F"/>
    <d v="2022-02-07T00:00:00"/>
    <x v="2"/>
    <x v="8"/>
    <x v="8"/>
    <n v="627086058"/>
    <x v="43"/>
    <x v="43"/>
    <n v="642407521"/>
    <n v="241"/>
    <s v="Rue du village DCR"/>
    <n v="10240"/>
    <s v="DAMPIERRE"/>
    <m/>
    <s v="Nok"/>
    <s v="ok"/>
    <m/>
    <d v="2022-03-03T00:00:00"/>
    <s v="ok"/>
    <d v="2022-03-20T00:00:00"/>
    <n v="140"/>
    <s v="Ok"/>
  </r>
  <r>
    <s v="2022_6_C3_P_9_F52"/>
    <s v="Parrain client 84 Nom client 84 Prénom Filleul client 114 Nom client 114 Prénom"/>
    <n v="2022"/>
    <x v="0"/>
    <x v="1"/>
    <n v="52"/>
    <n v="4"/>
    <n v="0"/>
    <s v="F"/>
    <d v="2022-02-07T00:00:00"/>
    <x v="2"/>
    <x v="8"/>
    <x v="8"/>
    <n v="627086058"/>
    <x v="44"/>
    <x v="44"/>
    <n v="695121228"/>
    <n v="203"/>
    <s v="Rue du village DCI"/>
    <n v="10400"/>
    <s v="ST AUBIN"/>
    <m/>
    <s v="Nok"/>
    <s v="nok"/>
    <s v="ok"/>
    <d v="2022-03-04T00:00:00"/>
    <s v="ok"/>
    <d v="2022-03-21T00:00:00"/>
    <n v="130"/>
    <s v="Ok"/>
  </r>
  <r>
    <s v="2022_6_C3_P_9_F53"/>
    <s v="Parrain client 84 Nom client 84 Prénom Filleul client 87 Nom client 87 Prénom"/>
    <n v="2022"/>
    <x v="0"/>
    <x v="1"/>
    <n v="53"/>
    <n v="5"/>
    <n v="0"/>
    <s v="F"/>
    <d v="2022-02-07T00:00:00"/>
    <x v="2"/>
    <x v="8"/>
    <x v="8"/>
    <n v="627086058"/>
    <x v="45"/>
    <x v="45"/>
    <n v="622379338"/>
    <n v="103"/>
    <s v="Rue du village CH"/>
    <n v="10500"/>
    <s v="ROSNAY L'HOPITAL"/>
    <m/>
    <s v="Nok"/>
    <s v="ok"/>
    <m/>
    <d v="2022-03-02T00:00:00"/>
    <s v="ok"/>
    <m/>
    <n v="120"/>
    <s v="Ok"/>
  </r>
  <r>
    <s v="2022_6_C4_P_10_000"/>
    <s v="Parrain client 81 Nom client 81 Prénom"/>
    <n v="2022"/>
    <x v="0"/>
    <x v="1"/>
    <n v="10"/>
    <n v="10"/>
    <n v="5"/>
    <s v="P"/>
    <d v="2022-02-07T00:00:00"/>
    <x v="3"/>
    <x v="9"/>
    <x v="9"/>
    <n v="637284570"/>
    <x v="0"/>
    <x v="0"/>
    <m/>
    <n v="9"/>
    <s v="Rue du village AV"/>
    <n v="10500"/>
    <s v="CHALETTE SUR VOIRE"/>
    <m/>
    <s v="Nok"/>
    <s v="nok"/>
    <s v="ok"/>
    <d v="2022-03-02T00:00:00"/>
    <s v="ok"/>
    <d v="2022-03-16T00:00:00"/>
    <n v="200"/>
    <s v="Ok"/>
  </r>
  <r>
    <s v="2022_6_C4_P_10_F54"/>
    <s v="Parrain client 81 Nom client 81 Prénom Filleul client 103 Nom client 103 Prénom"/>
    <n v="2022"/>
    <x v="0"/>
    <x v="1"/>
    <n v="54"/>
    <n v="1"/>
    <n v="0"/>
    <s v="F"/>
    <d v="2022-02-07T00:00:00"/>
    <x v="3"/>
    <x v="9"/>
    <x v="9"/>
    <n v="637284570"/>
    <x v="46"/>
    <x v="46"/>
    <n v="619340139"/>
    <n v="113"/>
    <s v="Rue du village CX"/>
    <n v="10400"/>
    <s v="LA SAULSOTTE"/>
    <m/>
    <s v="Nok"/>
    <s v="ok"/>
    <m/>
    <d v="2022-03-02T00:00:00"/>
    <s v="ok"/>
    <d v="2022-03-16T00:00:00"/>
    <n v="120"/>
    <s v="Ok"/>
  </r>
  <r>
    <s v="2022_6_C4_P_10_F55"/>
    <s v="Parrain client 81 Nom client 81 Prénom Filleul client 139 Nom client 139 Prénom"/>
    <n v="2022"/>
    <x v="0"/>
    <x v="1"/>
    <n v="55"/>
    <n v="2"/>
    <n v="0"/>
    <s v="F"/>
    <d v="2022-02-07T00:00:00"/>
    <x v="3"/>
    <x v="9"/>
    <x v="9"/>
    <n v="637284570"/>
    <x v="47"/>
    <x v="47"/>
    <n v="624905624"/>
    <n v="96"/>
    <s v="Rue du village DDH"/>
    <n v="10320"/>
    <s v="SOMMEVAL"/>
    <m/>
    <s v="Nok"/>
    <s v="nok"/>
    <s v="nok"/>
    <d v="2022-03-02T00:00:00"/>
    <s v="Nok"/>
    <m/>
    <m/>
    <s v="NoK"/>
  </r>
  <r>
    <s v="2022_6_C4_P_10_F56"/>
    <s v="Parrain client 81 Nom client 81 Prénom Filleul client 36 Nom client 36 Prénom"/>
    <n v="2022"/>
    <x v="0"/>
    <x v="1"/>
    <n v="56"/>
    <n v="3"/>
    <n v="0"/>
    <s v="F"/>
    <d v="2022-02-07T00:00:00"/>
    <x v="3"/>
    <x v="9"/>
    <x v="9"/>
    <n v="637284570"/>
    <x v="48"/>
    <x v="48"/>
    <n v="696567037"/>
    <n v="229"/>
    <s v="Rue du village AI"/>
    <n v="10340"/>
    <s v="BEAUVOIR SUR SARCE"/>
    <m/>
    <s v="Nok"/>
    <s v="ok"/>
    <m/>
    <d v="2022-03-02T00:00:00"/>
    <s v="ok"/>
    <d v="2022-03-16T00:00:00"/>
    <n v="120"/>
    <s v="Ok"/>
  </r>
  <r>
    <s v="2022_6_C4_P_10_F57"/>
    <s v="Parrain client 81 Nom client 81 Prénom Filleul client 12 Nom client 12 Prénom"/>
    <n v="2022"/>
    <x v="0"/>
    <x v="1"/>
    <n v="57"/>
    <n v="4"/>
    <n v="0"/>
    <s v="F"/>
    <d v="2022-02-07T00:00:00"/>
    <x v="3"/>
    <x v="9"/>
    <x v="9"/>
    <n v="637284570"/>
    <x v="49"/>
    <x v="49"/>
    <n v="687534346"/>
    <n v="26"/>
    <s v="Rue du village K"/>
    <n v="10120"/>
    <s v="CHEVILLELE"/>
    <m/>
    <s v="Nok"/>
    <s v="nok"/>
    <s v="nok"/>
    <m/>
    <s v="Nok"/>
    <m/>
    <m/>
    <s v="NoK"/>
  </r>
  <r>
    <s v="2022_6_C4_P_10_F58"/>
    <s v="Parrain client 81 Nom client 81 Prénom Filleul client 10 Nom client 10 Prénom"/>
    <n v="2022"/>
    <x v="0"/>
    <x v="1"/>
    <n v="58"/>
    <n v="5"/>
    <n v="0"/>
    <s v="F"/>
    <d v="2022-02-07T00:00:00"/>
    <x v="3"/>
    <x v="9"/>
    <x v="9"/>
    <n v="637284570"/>
    <x v="50"/>
    <x v="50"/>
    <n v="660338199"/>
    <n v="57"/>
    <s v="Rue du village I"/>
    <n v="10100"/>
    <s v="ST HILAIRE SOUS ROMILLY"/>
    <m/>
    <s v="Nok"/>
    <s v="ok"/>
    <m/>
    <d v="2022-03-03T00:00:00"/>
    <s v="ok"/>
    <d v="2022-03-16T00:00:00"/>
    <n v="120"/>
    <s v="Ok"/>
  </r>
  <r>
    <s v="2022_6_C4_P_10_F59"/>
    <s v="Parrain client 81 Nom client 81 Prénom Filleul client 17 Nom client 17 Prénom"/>
    <n v="2022"/>
    <x v="0"/>
    <x v="1"/>
    <n v="59"/>
    <n v="6"/>
    <n v="0"/>
    <s v="F"/>
    <d v="2022-02-07T00:00:00"/>
    <x v="3"/>
    <x v="9"/>
    <x v="9"/>
    <n v="637284570"/>
    <x v="51"/>
    <x v="51"/>
    <n v="667288911"/>
    <n v="56"/>
    <s v="Rue du village P"/>
    <n v="10600"/>
    <s v="PAYNS"/>
    <m/>
    <s v="Nok"/>
    <s v="nok"/>
    <s v="nok"/>
    <m/>
    <s v="Nok"/>
    <m/>
    <m/>
    <s v="NoK"/>
  </r>
  <r>
    <s v="2022_6_C4_P_10_F60"/>
    <s v="Parrain client 81 Nom client 81 Prénom Filleul client 5 Nom client 5 Prénom"/>
    <n v="2022"/>
    <x v="0"/>
    <x v="1"/>
    <n v="60"/>
    <n v="7"/>
    <n v="0"/>
    <s v="F"/>
    <d v="2022-02-07T00:00:00"/>
    <x v="3"/>
    <x v="9"/>
    <x v="9"/>
    <n v="637284570"/>
    <x v="52"/>
    <x v="52"/>
    <n v="699104827"/>
    <n v="67"/>
    <s v="Rue du village D"/>
    <n v="10100"/>
    <s v="LA FOSSE CORDUAN"/>
    <m/>
    <s v="Nok"/>
    <s v="ok"/>
    <m/>
    <d v="2022-03-03T00:00:00"/>
    <s v="ok"/>
    <d v="2022-03-16T00:00:00"/>
    <n v="120"/>
    <s v="Ok"/>
  </r>
  <r>
    <s v="2022_6_C4_P_10_F61"/>
    <s v="Parrain client 81 Nom client 81 Prénom Filleul client 116 Nom client 116 Prénom"/>
    <n v="2022"/>
    <x v="0"/>
    <x v="1"/>
    <n v="61"/>
    <n v="8"/>
    <n v="0"/>
    <s v="F"/>
    <d v="2022-02-07T00:00:00"/>
    <x v="3"/>
    <x v="9"/>
    <x v="9"/>
    <n v="637284570"/>
    <x v="53"/>
    <x v="53"/>
    <n v="666548086"/>
    <n v="85"/>
    <s v="Rue du village DCK"/>
    <n v="10400"/>
    <s v="TRAINEL"/>
    <m/>
    <s v="Nok"/>
    <s v="ok"/>
    <m/>
    <d v="2022-03-03T00:00:00"/>
    <s v="ok"/>
    <d v="2022-03-16T00:00:00"/>
    <n v="180"/>
    <s v="Ok"/>
  </r>
  <r>
    <s v="2022_6_C5_P_11_000"/>
    <s v="Parrain client 126 Nom client 126 Prénom"/>
    <n v="2022"/>
    <x v="0"/>
    <x v="1"/>
    <n v="11"/>
    <n v="11"/>
    <n v="5"/>
    <s v="P"/>
    <d v="2022-02-07T00:00:00"/>
    <x v="4"/>
    <x v="10"/>
    <x v="10"/>
    <n v="657167997"/>
    <x v="0"/>
    <x v="0"/>
    <m/>
    <n v="92"/>
    <s v="Rue du village CZ"/>
    <n v="10400"/>
    <s v="LE MERIOT"/>
    <m/>
    <s v="Nok"/>
    <s v="ok"/>
    <m/>
    <d v="2022-03-02T00:00:00"/>
    <s v="ok"/>
    <d v="2022-03-16T00:00:00"/>
    <n v="120"/>
    <s v="Ok"/>
  </r>
  <r>
    <s v="2022_6_C5_P_11_F62"/>
    <s v="Parrain client 126 Nom client 126 Prénom Filleul client 87 Nom client 87 Prénom"/>
    <n v="2022"/>
    <x v="0"/>
    <x v="1"/>
    <n v="62"/>
    <n v="1"/>
    <n v="0"/>
    <s v="F"/>
    <d v="2022-02-07T00:00:00"/>
    <x v="4"/>
    <x v="10"/>
    <x v="10"/>
    <n v="657167997"/>
    <x v="45"/>
    <x v="45"/>
    <n v="691956656"/>
    <n v="81"/>
    <s v="Rue du village CH"/>
    <n v="10300"/>
    <s v="ROSNAY L'HOPITAL"/>
    <m/>
    <s v="Nok"/>
    <s v="ok"/>
    <m/>
    <d v="2022-03-04T00:00:00"/>
    <s v="ok"/>
    <d v="2022-03-16T00:00:00"/>
    <n v="120"/>
    <s v="Ok"/>
  </r>
  <r>
    <s v="2022_6_C5_P_11_F63"/>
    <s v="Parrain client 126 Nom client 126 Prénom Filleul client 105 Nom client 105 Prénom"/>
    <n v="2022"/>
    <x v="0"/>
    <x v="1"/>
    <n v="63"/>
    <n v="2"/>
    <n v="0"/>
    <s v="F"/>
    <d v="2022-02-07T00:00:00"/>
    <x v="4"/>
    <x v="10"/>
    <x v="10"/>
    <n v="657167997"/>
    <x v="54"/>
    <x v="54"/>
    <n v="726745315"/>
    <n v="70"/>
    <s v="Rue du village CZ"/>
    <n v="10200"/>
    <s v="LE MERIOT"/>
    <m/>
    <s v="Nok"/>
    <s v="nok"/>
    <s v="ok"/>
    <d v="2022-03-04T00:00:00"/>
    <s v="ok"/>
    <d v="2022-03-16T00:00:00"/>
    <n v="200"/>
    <s v="Ok"/>
  </r>
  <r>
    <s v="2022_6_C5_P_11_F64"/>
    <s v="Parrain client 126 Nom client 126 Prénom Filleul client 87 Nom client 87 Prénom"/>
    <n v="2022"/>
    <x v="0"/>
    <x v="1"/>
    <n v="64"/>
    <n v="3"/>
    <n v="0"/>
    <s v="F"/>
    <d v="2022-02-07T00:00:00"/>
    <x v="4"/>
    <x v="10"/>
    <x v="10"/>
    <n v="657167997"/>
    <x v="45"/>
    <x v="45"/>
    <n v="761533974"/>
    <n v="59"/>
    <s v="Rue du village CH"/>
    <n v="10100"/>
    <s v="ROSNAY L'HOPITAL"/>
    <m/>
    <s v="ok"/>
    <m/>
    <m/>
    <d v="2022-03-04T00:00:00"/>
    <s v="ok"/>
    <d v="2022-03-16T00:00:00"/>
    <n v="120"/>
    <s v="Ok"/>
  </r>
  <r>
    <s v="2022_6_C5_P_11_F65"/>
    <s v="Parrain client 126 Nom client 126 Prénom Filleul client 105 Nom client 105 Prénom"/>
    <n v="2022"/>
    <x v="0"/>
    <x v="1"/>
    <n v="65"/>
    <n v="4"/>
    <n v="0"/>
    <s v="F"/>
    <d v="2022-02-07T00:00:00"/>
    <x v="4"/>
    <x v="10"/>
    <x v="10"/>
    <n v="657167997"/>
    <x v="54"/>
    <x v="54"/>
    <n v="796322633"/>
    <n v="48"/>
    <s v="Rue du village CZ"/>
    <n v="10000"/>
    <s v="LE MERIOT"/>
    <m/>
    <s v="Nok"/>
    <s v="nok"/>
    <s v="nok"/>
    <m/>
    <s v="Nok"/>
    <m/>
    <m/>
    <s v="NoK"/>
  </r>
  <r>
    <s v="2022_6_C5_P_11_F66"/>
    <s v="Parrain client 126 Nom client 126 Prénom Filleul client 87 Nom client 87 Prénom"/>
    <n v="2022"/>
    <x v="0"/>
    <x v="1"/>
    <n v="66"/>
    <n v="5"/>
    <n v="0"/>
    <s v="F"/>
    <d v="2022-02-07T00:00:00"/>
    <x v="4"/>
    <x v="10"/>
    <x v="10"/>
    <n v="657167997"/>
    <x v="45"/>
    <x v="45"/>
    <n v="831111292"/>
    <n v="37"/>
    <s v="Rue du village CH"/>
    <n v="9900"/>
    <s v="ROSNAY L'HOPITAL"/>
    <m/>
    <s v="Nok"/>
    <s v="ok"/>
    <m/>
    <d v="2022-03-04T00:00:00"/>
    <s v="ok"/>
    <d v="2022-03-18T00:00:00"/>
    <n v="120"/>
    <s v="Ok"/>
  </r>
  <r>
    <s v="2022_6_C5_P_11_F67"/>
    <s v="Parrain client 126 Nom client 126 Prénom Filleul client 105 Nom client 105 Prénom"/>
    <n v="2022"/>
    <x v="0"/>
    <x v="1"/>
    <n v="67"/>
    <n v="6"/>
    <n v="0"/>
    <s v="F"/>
    <d v="2022-02-07T00:00:00"/>
    <x v="4"/>
    <x v="10"/>
    <x v="10"/>
    <n v="657167997"/>
    <x v="54"/>
    <x v="54"/>
    <n v="865899951"/>
    <n v="26"/>
    <s v="Rue du village CZ"/>
    <n v="9800"/>
    <s v="LE MERIOT"/>
    <m/>
    <s v="Nok"/>
    <s v="ok"/>
    <m/>
    <d v="2022-03-04T00:00:00"/>
    <s v="ok"/>
    <d v="2022-03-19T00:00:00"/>
    <n v="120"/>
    <s v="Ok"/>
  </r>
  <r>
    <s v="2022_6_C5_P_11_F68"/>
    <s v="Parrain client 126 Nom client 126 Prénom Filleul client 87 Nom client 87 Prénom"/>
    <n v="2022"/>
    <x v="0"/>
    <x v="1"/>
    <n v="68"/>
    <n v="7"/>
    <n v="0"/>
    <s v="F"/>
    <d v="2022-02-07T00:00:00"/>
    <x v="4"/>
    <x v="10"/>
    <x v="10"/>
    <n v="657167997"/>
    <x v="45"/>
    <x v="45"/>
    <n v="900688610"/>
    <n v="15"/>
    <s v="Rue du village CH"/>
    <n v="9700"/>
    <s v="ROSNAY L'HOPITAL"/>
    <m/>
    <s v="Nok"/>
    <s v="nok"/>
    <s v="nok"/>
    <m/>
    <s v="Nok"/>
    <m/>
    <m/>
    <s v="NoK"/>
  </r>
  <r>
    <s v="2022_6_C5_P_11_F69"/>
    <s v="Parrain client 29 Nom client 29 Prénom Filleul client 105 Nom client 105 Prénom"/>
    <n v="2022"/>
    <x v="0"/>
    <x v="1"/>
    <n v="69"/>
    <n v="0"/>
    <n v="0"/>
    <s v="F"/>
    <d v="2022-02-07T00:00:00"/>
    <x v="4"/>
    <x v="11"/>
    <x v="11"/>
    <n v="657167997"/>
    <x v="54"/>
    <x v="54"/>
    <n v="935477269"/>
    <n v="4"/>
    <s v="Rue du village CZ"/>
    <n v="9600"/>
    <s v="LE MERIOT"/>
    <m/>
    <s v="Nok"/>
    <s v="ok"/>
    <m/>
    <d v="2022-03-04T00:00:00"/>
    <s v="ok"/>
    <d v="2022-03-12T00:00:00"/>
    <n v="120"/>
    <s v="Ok"/>
  </r>
  <r>
    <s v="2022_6_C6_P_12_000"/>
    <s v="Parrain client 29 Nom client 29 Prénom"/>
    <n v="2022"/>
    <x v="0"/>
    <x v="1"/>
    <n v="12"/>
    <n v="12"/>
    <n v="6"/>
    <s v="P"/>
    <d v="2022-02-07T00:00:00"/>
    <x v="5"/>
    <x v="11"/>
    <x v="11"/>
    <n v="970265928"/>
    <x v="0"/>
    <x v="0"/>
    <m/>
    <n v="-7"/>
    <s v="Rue du village CH"/>
    <n v="9500"/>
    <s v="ROSNAY L'HOPITAL"/>
    <m/>
    <s v="Nok"/>
    <s v="ok"/>
    <m/>
    <d v="2022-03-04T00:00:00"/>
    <s v="ok"/>
    <d v="2022-03-13T00:00:00"/>
    <n v="120"/>
    <s v="Ok"/>
  </r>
  <r>
    <s v="2022_6_C6_P_12_F70"/>
    <s v="Parrain client 21 Nom client 21 Prénom Filleul client 11 Nom client 11 Prénom"/>
    <n v="2022"/>
    <x v="0"/>
    <x v="1"/>
    <n v="70"/>
    <n v="0"/>
    <n v="0"/>
    <s v="F"/>
    <d v="2022-02-07T00:00:00"/>
    <x v="5"/>
    <x v="12"/>
    <x v="12"/>
    <n v="970265928"/>
    <x v="13"/>
    <x v="13"/>
    <n v="648200684"/>
    <n v="33"/>
    <s v="Rue du village AQ"/>
    <n v="10200"/>
    <s v="AILLEVILLE"/>
    <m/>
    <s v="Nok"/>
    <s v="ok"/>
    <m/>
    <d v="2022-03-02T00:00:00"/>
    <s v="ok"/>
    <d v="2022-03-14T00:00:00"/>
    <n v="130"/>
    <s v="Ok"/>
  </r>
  <r>
    <s v="2022_6_C6_P_12_F71"/>
    <s v="Parrain client 21 Nom client 21 Prénom Filleul client 76 Nom client 76 Prénom"/>
    <n v="2022"/>
    <x v="0"/>
    <x v="1"/>
    <n v="71"/>
    <n v="1"/>
    <n v="0"/>
    <s v="F"/>
    <d v="2022-02-07T00:00:00"/>
    <x v="5"/>
    <x v="12"/>
    <x v="12"/>
    <n v="970265928"/>
    <x v="55"/>
    <x v="55"/>
    <n v="680801034"/>
    <n v="99"/>
    <s v="Rue du village DCH"/>
    <n v="10400"/>
    <s v="SOLIGNY LES ETANGS"/>
    <m/>
    <s v="Nok"/>
    <s v="ok"/>
    <m/>
    <d v="2022-03-02T00:00:00"/>
    <s v="ok"/>
    <d v="2022-03-14T00:00:00"/>
    <n v="80"/>
    <s v="Ok"/>
  </r>
  <r>
    <s v="2022_6_C6_P_12_F72"/>
    <s v="Parrain client 21 Nom client 21 Prénom Filleul client 8 Nom client 8 Prénom"/>
    <n v="2022"/>
    <x v="0"/>
    <x v="1"/>
    <n v="72"/>
    <n v="2"/>
    <n v="0"/>
    <s v="F"/>
    <d v="2022-02-07T00:00:00"/>
    <x v="5"/>
    <x v="12"/>
    <x v="12"/>
    <n v="970265928"/>
    <x v="56"/>
    <x v="56"/>
    <n v="690947261"/>
    <n v="94"/>
    <s v="Rue du village BY"/>
    <n v="10500"/>
    <s v="MOLINS SUR AUBE"/>
    <m/>
    <s v="Nok"/>
    <s v="ok"/>
    <m/>
    <m/>
    <s v="Nok"/>
    <m/>
    <m/>
    <s v="NoK"/>
  </r>
  <r>
    <s v="2022_6_C6_P_12_F73"/>
    <s v="Parrain client 21 Nom client 21 Prénom Filleul client 9 Nom client 9 Prénom"/>
    <n v="2022"/>
    <x v="0"/>
    <x v="1"/>
    <n v="73"/>
    <n v="3"/>
    <n v="0"/>
    <s v="F"/>
    <d v="2022-02-07T00:00:00"/>
    <x v="5"/>
    <x v="12"/>
    <x v="12"/>
    <n v="970265928"/>
    <x v="16"/>
    <x v="16"/>
    <n v="611157827"/>
    <n v="190"/>
    <s v="Rue du village DCA"/>
    <n v="10400"/>
    <s v="SOLIGNY LES ETANGS"/>
    <m/>
    <s v="Nok"/>
    <s v="ok"/>
    <m/>
    <d v="2022-03-02T00:00:00"/>
    <s v="ok"/>
    <d v="2022-03-14T00:00:00"/>
    <n v="100"/>
    <s v="Ok"/>
  </r>
  <r>
    <s v="2022_6_C6_P_12_F74"/>
    <s v="Parrain client 21 Nom client 21 Prénom Filleul client 135 Nom client 135 Prénom"/>
    <n v="2022"/>
    <x v="0"/>
    <x v="1"/>
    <n v="74"/>
    <n v="4"/>
    <n v="0"/>
    <s v="F"/>
    <d v="2022-02-07T00:00:00"/>
    <x v="5"/>
    <x v="12"/>
    <x v="12"/>
    <n v="970265928"/>
    <x v="57"/>
    <x v="57"/>
    <n v="696578640"/>
    <n v="105"/>
    <s v="Rue du village CK"/>
    <n v="10400"/>
    <s v="MONTPOTHIER"/>
    <m/>
    <s v="Nok"/>
    <s v="nok"/>
    <s v="ok"/>
    <d v="2022-03-02T00:00:00"/>
    <s v="ok"/>
    <d v="2022-03-14T00:00:00"/>
    <n v="140"/>
    <s v="Ok"/>
  </r>
  <r>
    <s v="2022_6_C6_P_12_F75"/>
    <s v="Parrain client 21 Nom client 21 Prénom Filleul client 126 Nom client 126 Prénom"/>
    <n v="2022"/>
    <x v="0"/>
    <x v="1"/>
    <n v="75"/>
    <n v="5"/>
    <n v="0"/>
    <s v="F"/>
    <d v="2022-02-07T00:00:00"/>
    <x v="5"/>
    <x v="12"/>
    <x v="12"/>
    <n v="970265928"/>
    <x v="38"/>
    <x v="38"/>
    <n v="620086084"/>
    <n v="47"/>
    <s v="Rue du village AS"/>
    <n v="10500"/>
    <s v="BRAUX"/>
    <m/>
    <s v="Nok"/>
    <s v="ok"/>
    <m/>
    <m/>
    <s v="Nok"/>
    <m/>
    <m/>
    <s v="NoK"/>
  </r>
  <r>
    <s v="2022_6_C4_P_13_000"/>
    <s v="Parrain client 55 Nom client 55 Prénom"/>
    <n v="2022"/>
    <x v="0"/>
    <x v="1"/>
    <n v="13"/>
    <n v="13"/>
    <n v="4"/>
    <s v="P"/>
    <d v="2022-02-07T00:00:00"/>
    <x v="3"/>
    <x v="13"/>
    <x v="13"/>
    <n v="627086058"/>
    <x v="0"/>
    <x v="0"/>
    <m/>
    <n v="194"/>
    <s v="Rue du village BR"/>
    <n v="10500"/>
    <s v="LA CHAISE"/>
    <m/>
    <s v="Nok"/>
    <s v="ok"/>
    <m/>
    <d v="2022-03-02T00:00:00"/>
    <s v="ok"/>
    <d v="2022-03-14T00:00:00"/>
    <n v="120"/>
    <s v="Ok"/>
  </r>
  <r>
    <s v="2022_6_C5_P_13_F76"/>
    <s v="Parrain client 55 Nom client 55 Prénom Filleul client 133 Nom client 133 Prénom"/>
    <n v="2022"/>
    <x v="0"/>
    <x v="1"/>
    <n v="76"/>
    <n v="1"/>
    <n v="0"/>
    <s v="F"/>
    <d v="2022-02-07T00:00:00"/>
    <x v="4"/>
    <x v="13"/>
    <x v="13"/>
    <n v="627086058"/>
    <x v="58"/>
    <x v="58"/>
    <n v="679729494"/>
    <n v="183"/>
    <s v="Rue du village DCV"/>
    <n v="10240"/>
    <s v="MAGNICOURT"/>
    <m/>
    <s v="Nok"/>
    <s v="ok"/>
    <m/>
    <d v="2022-03-02T00:00:00"/>
    <s v="ok"/>
    <d v="2022-03-14T00:00:00"/>
    <n v="110"/>
    <s v="Ok"/>
  </r>
  <r>
    <s v="2022_6_C5_P_13_F77"/>
    <s v="Parrain client 55 Nom client 55 Prénom Filleul client 124 Nom client 124 Prénom"/>
    <n v="2022"/>
    <x v="0"/>
    <x v="1"/>
    <n v="77"/>
    <n v="2"/>
    <n v="0"/>
    <s v="F"/>
    <d v="2022-02-07T00:00:00"/>
    <x v="4"/>
    <x v="13"/>
    <x v="13"/>
    <n v="627086058"/>
    <x v="59"/>
    <x v="59"/>
    <n v="687867869"/>
    <n v="177"/>
    <s v="Rue du village BT"/>
    <n v="10500"/>
    <s v="LA VILLE AUX BOIS"/>
    <m/>
    <s v="Nok"/>
    <s v="nok"/>
    <s v="ok"/>
    <d v="2022-03-02T00:00:00"/>
    <s v="ok"/>
    <d v="2022-03-14T00:00:00"/>
    <n v="90"/>
    <s v="Ok"/>
  </r>
  <r>
    <s v="2022_6_C5_P_13_F78"/>
    <s v="Parrain client 55 Nom client 55 Prénom Filleul client 81 Nom client 81 Prénom"/>
    <n v="2022"/>
    <x v="0"/>
    <x v="1"/>
    <n v="78"/>
    <n v="3"/>
    <n v="0"/>
    <s v="F"/>
    <d v="2022-02-07T00:00:00"/>
    <x v="4"/>
    <x v="13"/>
    <x v="13"/>
    <n v="627086058"/>
    <x v="1"/>
    <x v="1"/>
    <n v="639067026"/>
    <n v="212"/>
    <s v="Rue du village BZ"/>
    <n v="10500"/>
    <s v="MORVILLIERS"/>
    <m/>
    <s v="Nok"/>
    <s v="nok"/>
    <s v="ok"/>
    <d v="2022-03-02T00:00:00"/>
    <s v="ok"/>
    <d v="2022-03-14T00:00:00"/>
    <n v="120"/>
    <s v="Ok"/>
  </r>
  <r>
    <s v="2022_6_C5_P_13_F79"/>
    <s v="Parrain client 55 Nom client 55 Prénom Filleul client 60 Nom client 60 Prénom"/>
    <n v="2022"/>
    <x v="0"/>
    <x v="1"/>
    <n v="79"/>
    <n v="4"/>
    <n v="0"/>
    <s v="F"/>
    <d v="2022-02-07T00:00:00"/>
    <x v="4"/>
    <x v="13"/>
    <x v="13"/>
    <n v="627086058"/>
    <x v="60"/>
    <x v="60"/>
    <n v="650795071"/>
    <n v="14"/>
    <s v="Rue du village AX"/>
    <n v="10500"/>
    <s v="COURCELLES SUR VOIRE"/>
    <m/>
    <s v="Nok"/>
    <s v="nok"/>
    <s v="nok"/>
    <m/>
    <s v="Nok"/>
    <m/>
    <m/>
    <s v="NoK"/>
  </r>
  <r>
    <s v="2022_6_C5_P_13_F80"/>
    <s v="Parrain client 55 Nom client 55 Prénom Filleul client 118 Nom client 118 Prénom"/>
    <n v="2022"/>
    <x v="0"/>
    <x v="1"/>
    <n v="80"/>
    <n v="5"/>
    <n v="0"/>
    <s v="F"/>
    <d v="2022-02-07T00:00:00"/>
    <x v="4"/>
    <x v="13"/>
    <x v="13"/>
    <n v="627086058"/>
    <x v="61"/>
    <x v="61"/>
    <n v="643941973"/>
    <n v="36"/>
    <s v="Rue du village S"/>
    <n v="10600"/>
    <s v="ST LYE"/>
    <m/>
    <s v="Nok"/>
    <s v="ok"/>
    <m/>
    <d v="2022-03-02T00:00:00"/>
    <s v="ok"/>
    <d v="2022-03-15T00:00:00"/>
    <n v="100"/>
    <s v="Ok"/>
  </r>
  <r>
    <s v="2022_6_C6_P_14_000"/>
    <s v="Parrain client 29 Nom client 29 Prénom"/>
    <n v="2022"/>
    <x v="0"/>
    <x v="1"/>
    <n v="14"/>
    <n v="14"/>
    <n v="6"/>
    <s v="P"/>
    <d v="2022-02-07T00:00:00"/>
    <x v="5"/>
    <x v="11"/>
    <x v="11"/>
    <n v="627086058"/>
    <x v="45"/>
    <x v="45"/>
    <n v="1005054587"/>
    <n v="18"/>
    <s v="Rue du village CH"/>
    <n v="9400"/>
    <s v="ROSNAY L'HOPITAL"/>
    <m/>
    <s v="Nok"/>
    <s v="ok"/>
    <m/>
    <d v="2022-03-03T00:00:00"/>
    <s v="ok"/>
    <d v="2022-03-16T00:00:00"/>
    <n v="120"/>
    <s v="Ok"/>
  </r>
  <r>
    <s v="2022_6_C6_P_14_F81"/>
    <s v="Parrain client 29 Nom client 29 Prénom Filleul client 105 Nom client 105 Prénom"/>
    <n v="2022"/>
    <x v="0"/>
    <x v="1"/>
    <n v="81"/>
    <n v="3"/>
    <n v="0"/>
    <s v="F"/>
    <d v="2022-02-07T00:00:00"/>
    <x v="5"/>
    <x v="11"/>
    <x v="11"/>
    <n v="627086058"/>
    <x v="54"/>
    <x v="54"/>
    <n v="1039843246"/>
    <n v="29"/>
    <s v="Rue du village CZ"/>
    <n v="9300"/>
    <s v="LE MERIOT"/>
    <m/>
    <s v="Nok"/>
    <s v="ok"/>
    <m/>
    <d v="2022-03-04T00:00:00"/>
    <s v="ok"/>
    <d v="2022-03-17T00:00:00"/>
    <n v="120"/>
    <s v="Ok"/>
  </r>
  <r>
    <s v="2022_6_C6_P_14_F82"/>
    <s v="Parrain client 29 Nom client 29 Prénom Filleul client 87 Nom client 87 Prénom"/>
    <n v="2022"/>
    <x v="0"/>
    <x v="1"/>
    <n v="82"/>
    <n v="4"/>
    <n v="0"/>
    <s v="F"/>
    <d v="2022-02-07T00:00:00"/>
    <x v="5"/>
    <x v="11"/>
    <x v="11"/>
    <n v="627086058"/>
    <x v="45"/>
    <x v="45"/>
    <n v="1074631905"/>
    <n v="40"/>
    <s v="Rue du village CH"/>
    <n v="9200"/>
    <s v="ROSNAY L'HOPITAL"/>
    <m/>
    <s v="Nok"/>
    <s v="nok"/>
    <s v="ok"/>
    <m/>
    <s v="Nok"/>
    <d v="2022-03-18T00:00:00"/>
    <m/>
    <s v="NoK"/>
  </r>
  <r>
    <s v="2022_6_C6_P_14_F83"/>
    <s v="Parrain client 29 Nom client 29 Prénom Filleul client 105 Nom client 105 Prénom"/>
    <n v="2022"/>
    <x v="0"/>
    <x v="1"/>
    <n v="83"/>
    <n v="5"/>
    <n v="0"/>
    <s v="F"/>
    <d v="2022-02-07T00:00:00"/>
    <x v="5"/>
    <x v="11"/>
    <x v="11"/>
    <n v="627086058"/>
    <x v="54"/>
    <x v="54"/>
    <n v="1109420564"/>
    <n v="51"/>
    <s v="Rue du village CZ"/>
    <n v="9100"/>
    <s v="LE MERIOT"/>
    <m/>
    <s v="Nok"/>
    <s v="nok"/>
    <s v="ok"/>
    <d v="2022-03-06T00:00:00"/>
    <s v="ok"/>
    <d v="2022-03-19T00:00:00"/>
    <n v="120"/>
    <s v="Ok"/>
  </r>
  <r>
    <s v="2022_6_C6_P_14_F84"/>
    <s v="Parrain client 29 Nom client 29 Prénom Filleul client 87 Nom client 87 Prénom"/>
    <n v="2022"/>
    <x v="0"/>
    <x v="1"/>
    <n v="84"/>
    <n v="6"/>
    <n v="0"/>
    <s v="F"/>
    <d v="2022-02-07T00:00:00"/>
    <x v="5"/>
    <x v="11"/>
    <x v="11"/>
    <n v="627086058"/>
    <x v="45"/>
    <x v="45"/>
    <n v="1144209223"/>
    <n v="62"/>
    <s v="Rue du village CH"/>
    <n v="9000"/>
    <s v="ROSNAY L'HOPITAL"/>
    <m/>
    <s v="Nok"/>
    <s v="nok"/>
    <s v="ok"/>
    <d v="2022-03-07T00:00:00"/>
    <s v="Nok"/>
    <m/>
    <m/>
    <s v="NoK"/>
  </r>
  <r>
    <s v="2022_6_C6_P_14_F85"/>
    <s v="Parrain client 29 Nom client 29 Prénom Filleul client 105 Nom client 105 Prénom"/>
    <n v="2022"/>
    <x v="0"/>
    <x v="1"/>
    <n v="85"/>
    <n v="7"/>
    <n v="0"/>
    <s v="F"/>
    <d v="2022-02-07T00:00:00"/>
    <x v="5"/>
    <x v="11"/>
    <x v="11"/>
    <n v="627086058"/>
    <x v="54"/>
    <x v="54"/>
    <n v="1178997882"/>
    <n v="73"/>
    <s v="Rue du village CZ"/>
    <n v="8900"/>
    <s v="LE MERIOT"/>
    <m/>
    <s v="Nok"/>
    <s v="nok"/>
    <s v="ok"/>
    <d v="2022-03-08T00:00:00"/>
    <s v="ok"/>
    <d v="2022-03-21T00:00:00"/>
    <n v="120"/>
    <s v="Ok"/>
  </r>
  <r>
    <s v="2022_7_C1_P_15_000"/>
    <s v="Parrain client 29 Nom client 29 Prénom"/>
    <n v="2022"/>
    <x v="0"/>
    <x v="2"/>
    <n v="15"/>
    <n v="15"/>
    <n v="6"/>
    <s v="P"/>
    <d v="2022-02-14T00:00:00"/>
    <x v="0"/>
    <x v="11"/>
    <x v="11"/>
    <n v="1213786541"/>
    <x v="0"/>
    <x v="0"/>
    <m/>
    <n v="84"/>
    <s v="Rue du village CH"/>
    <n v="8800"/>
    <s v="ROSNAY L'HOPITAL"/>
    <m/>
    <s v="Nok"/>
    <s v="ok"/>
    <m/>
    <d v="2022-03-09T00:00:00"/>
    <s v="ok"/>
    <d v="2022-03-22T00:00:00"/>
    <n v="120"/>
    <s v="Ok"/>
  </r>
  <r>
    <s v="2022_7_C1_P_15_F86"/>
    <s v="Parrain client 10 Nom client 10 Prénom Filleul client 105 Nom client 105 Prénom"/>
    <n v="2022"/>
    <x v="0"/>
    <x v="2"/>
    <n v="86"/>
    <n v="0"/>
    <n v="0"/>
    <s v="F"/>
    <d v="2022-02-14T00:00:00"/>
    <x v="0"/>
    <x v="14"/>
    <x v="14"/>
    <n v="1213786541"/>
    <x v="54"/>
    <x v="54"/>
    <n v="1248575200"/>
    <n v="95"/>
    <s v="Rue du village CZ"/>
    <n v="8700"/>
    <s v="LE MERIOT"/>
    <m/>
    <s v="Nok"/>
    <s v="nok"/>
    <s v="nok"/>
    <m/>
    <m/>
    <m/>
    <m/>
    <s v="NoK"/>
  </r>
  <r>
    <s v="2022_7_C1_P_15_F87"/>
    <s v="Parrain client 10 Nom client 10 Prénom Filleul client 87 Nom client 87 Prénom"/>
    <n v="2022"/>
    <x v="0"/>
    <x v="2"/>
    <n v="87"/>
    <n v="1"/>
    <n v="0"/>
    <s v="F"/>
    <d v="2022-02-14T00:00:00"/>
    <x v="0"/>
    <x v="14"/>
    <x v="14"/>
    <n v="1213786541"/>
    <x v="45"/>
    <x v="45"/>
    <n v="1283363859"/>
    <n v="106"/>
    <s v="Rue du village CH"/>
    <n v="8600"/>
    <s v="ROSNAY L'HOPITAL"/>
    <m/>
    <s v="Nok"/>
    <s v="ok"/>
    <m/>
    <d v="2022-03-11T00:00:00"/>
    <s v="ok"/>
    <d v="2022-03-24T00:00:00"/>
    <n v="120"/>
    <s v="Ok"/>
  </r>
  <r>
    <s v="2022_7_C1_P_15_F88"/>
    <s v="Parrain client 10 Nom client 10 Prénom Filleul client 105 Nom client 105 Prénom"/>
    <n v="2022"/>
    <x v="0"/>
    <x v="2"/>
    <n v="88"/>
    <n v="2"/>
    <n v="0"/>
    <s v="F"/>
    <d v="2022-02-14T00:00:00"/>
    <x v="0"/>
    <x v="14"/>
    <x v="14"/>
    <n v="1213786541"/>
    <x v="54"/>
    <x v="54"/>
    <n v="1318152518"/>
    <n v="117"/>
    <s v="Rue du village CZ"/>
    <n v="8500"/>
    <s v="LE MERIOT"/>
    <m/>
    <s v="Nok"/>
    <s v="ok"/>
    <m/>
    <d v="2022-03-12T00:00:00"/>
    <s v="ok"/>
    <d v="2022-03-25T00:00:00"/>
    <n v="120"/>
    <s v="Ok"/>
  </r>
  <r>
    <s v="2022_7_C1_P_15_F89"/>
    <s v="Parrain client 10 Nom client 10 Prénom Filleul client 87 Nom client 87 Prénom"/>
    <n v="2022"/>
    <x v="0"/>
    <x v="2"/>
    <n v="89"/>
    <n v="3"/>
    <n v="0"/>
    <s v="F"/>
    <d v="2022-02-14T00:00:00"/>
    <x v="0"/>
    <x v="14"/>
    <x v="14"/>
    <n v="1213786541"/>
    <x v="45"/>
    <x v="45"/>
    <n v="1352941177"/>
    <n v="128"/>
    <s v="Rue du village CH"/>
    <n v="8400"/>
    <s v="ROSNAY L'HOPITAL"/>
    <m/>
    <s v="Nok"/>
    <s v="nok"/>
    <s v="nok"/>
    <m/>
    <m/>
    <m/>
    <m/>
    <s v="NoK"/>
  </r>
  <r>
    <s v="2022_7_C1_P_15_F90"/>
    <s v="Parrain client 10 Nom client 10 Prénom Filleul client 87 Nom client 87 Prénom"/>
    <n v="2022"/>
    <x v="0"/>
    <x v="2"/>
    <n v="90"/>
    <n v="4"/>
    <n v="0"/>
    <s v="F"/>
    <d v="2022-02-14T00:00:00"/>
    <x v="0"/>
    <x v="14"/>
    <x v="14"/>
    <n v="1213786541"/>
    <x v="45"/>
    <x v="45"/>
    <n v="1387729836"/>
    <n v="139"/>
    <s v="Rue du village CH"/>
    <n v="8300"/>
    <s v="ROSNAY L'HOPITAL"/>
    <m/>
    <s v="Nok"/>
    <s v="nok"/>
    <s v="ok"/>
    <m/>
    <s v="ok"/>
    <d v="2022-03-27T00:00:00"/>
    <n v="160"/>
    <s v="Ok"/>
  </r>
  <r>
    <s v="2022_7_C1_P_15_F91"/>
    <s v="Parrain client 10 Nom client 10 Prénom Filleul client 105 Nom client 105 Prénom"/>
    <n v="2022"/>
    <x v="0"/>
    <x v="2"/>
    <n v="91"/>
    <n v="5"/>
    <n v="0"/>
    <s v="F"/>
    <d v="2022-02-14T00:00:00"/>
    <x v="0"/>
    <x v="14"/>
    <x v="14"/>
    <n v="1213786541"/>
    <x v="54"/>
    <x v="54"/>
    <n v="1422518495"/>
    <n v="150"/>
    <s v="Rue du village CZ"/>
    <n v="8200"/>
    <s v="LE MERIOT"/>
    <m/>
    <s v="Nok"/>
    <s v="nok"/>
    <s v="nok"/>
    <m/>
    <s v="Nok"/>
    <m/>
    <m/>
    <s v="NoK"/>
  </r>
  <r>
    <s v="2022_7_C1_P_15_F92"/>
    <s v="Parrain client 21 Nom client 21 Prénom Filleul client 97 Nom client 97 Prénom"/>
    <n v="2022"/>
    <x v="0"/>
    <x v="2"/>
    <n v="92"/>
    <n v="6"/>
    <n v="0"/>
    <s v="F"/>
    <d v="2022-02-14T00:00:00"/>
    <x v="0"/>
    <x v="12"/>
    <x v="12"/>
    <n v="1213786541"/>
    <x v="23"/>
    <x v="23"/>
    <n v="652908117"/>
    <n v="90"/>
    <s v="Rue du village DCL"/>
    <n v="10100"/>
    <s v="CRANCEY"/>
    <m/>
    <s v="Nok"/>
    <s v="ok"/>
    <m/>
    <d v="2022-03-02T00:00:00"/>
    <s v="ok"/>
    <d v="2022-03-14T00:00:00"/>
    <n v="120"/>
    <s v="Ok"/>
  </r>
  <r>
    <s v="2022_7_C2_P_16_000"/>
    <s v="Parrain client 114 Nom client 114 Prénom"/>
    <n v="2022"/>
    <x v="0"/>
    <x v="2"/>
    <n v="16"/>
    <n v="16"/>
    <n v="5"/>
    <s v="P"/>
    <d v="2022-02-14T00:00:00"/>
    <x v="1"/>
    <x v="15"/>
    <x v="15"/>
    <n v="687534346"/>
    <x v="0"/>
    <x v="0"/>
    <m/>
    <n v="26"/>
    <s v="Rue du village K"/>
    <n v="10120"/>
    <s v="CHEVILLELE"/>
    <d v="2022-03-07T00:00:00"/>
    <s v="ok"/>
    <m/>
    <m/>
    <d v="2022-03-12T00:00:00"/>
    <s v="ok"/>
    <d v="2022-03-14T00:00:00"/>
    <n v="140"/>
    <s v="Ok"/>
  </r>
  <r>
    <s v="2022_7_C2_P_16_F93"/>
    <s v="Parrain client 114 Nom client 114 Prénom Filleul client 77 Nom client 77 Prénom"/>
    <n v="2022"/>
    <x v="0"/>
    <x v="2"/>
    <n v="93"/>
    <n v="1"/>
    <n v="0"/>
    <s v="F"/>
    <d v="2022-02-14T00:00:00"/>
    <x v="1"/>
    <x v="15"/>
    <x v="15"/>
    <n v="687534346"/>
    <x v="62"/>
    <x v="62"/>
    <n v="616572511"/>
    <n v="189"/>
    <s v="Rue du village BX"/>
    <n v="10500"/>
    <s v="MATHAUX"/>
    <d v="2022-03-07T00:00:00"/>
    <s v="ok"/>
    <m/>
    <m/>
    <d v="2022-03-12T00:00:00"/>
    <s v="ok"/>
    <d v="2022-03-14T00:00:00"/>
    <n v="140"/>
    <s v="Ok"/>
  </r>
  <r>
    <s v="2022_7_C2_P_16_F94"/>
    <s v="Parrain client 114 Nom client 114 Prénom Filleul client 112 Nom client 112 Prénom"/>
    <n v="2022"/>
    <x v="0"/>
    <x v="2"/>
    <n v="94"/>
    <n v="2"/>
    <n v="0"/>
    <s v="F"/>
    <d v="2022-02-14T00:00:00"/>
    <x v="1"/>
    <x v="15"/>
    <x v="15"/>
    <n v="687534346"/>
    <x v="63"/>
    <x v="63"/>
    <n v="637465947"/>
    <n v="3"/>
    <s v="Rue du village DCG"/>
    <n v="10400"/>
    <s v="QUINCEY"/>
    <d v="2022-03-07T00:00:00"/>
    <s v="Nok"/>
    <s v="ok"/>
    <m/>
    <d v="2022-03-12T00:00:00"/>
    <s v="ok"/>
    <d v="2022-03-14T00:00:00"/>
    <n v="140"/>
    <s v="Ok"/>
  </r>
  <r>
    <s v="2022_7_C2_P_16_F95"/>
    <s v="Parrain client 114 Nom client 114 Prénom Filleul client 101 Nom client 101 Prénom"/>
    <n v="2022"/>
    <x v="0"/>
    <x v="2"/>
    <n v="95"/>
    <n v="3"/>
    <n v="0"/>
    <s v="F"/>
    <d v="2022-02-14T00:00:00"/>
    <x v="1"/>
    <x v="15"/>
    <x v="15"/>
    <n v="687534346"/>
    <x v="64"/>
    <x v="64"/>
    <n v="637513979"/>
    <n v="140"/>
    <s v="Rue du village CV"/>
    <n v="10400"/>
    <s v="LA LOUPTIERE THENARD"/>
    <d v="2022-03-07T00:00:00"/>
    <s v="Nok"/>
    <s v="ok"/>
    <m/>
    <d v="2022-03-12T00:00:00"/>
    <s v="ok"/>
    <d v="2022-03-14T00:00:00"/>
    <n v="140"/>
    <s v="Ok"/>
  </r>
  <r>
    <s v="2022_7_C2_P_16_F96"/>
    <s v="Parrain client 114 Nom client 114 Prénom Filleul client 59 Nom client 59 Prénom"/>
    <n v="2022"/>
    <x v="0"/>
    <x v="2"/>
    <n v="96"/>
    <n v="4"/>
    <n v="0"/>
    <s v="F"/>
    <d v="2022-02-14T00:00:00"/>
    <x v="1"/>
    <x v="15"/>
    <x v="15"/>
    <n v="687534346"/>
    <x v="65"/>
    <x v="65"/>
    <n v="685906285"/>
    <n v="109"/>
    <s v="Rue du village BF"/>
    <n v="10500"/>
    <s v="BRAUX"/>
    <d v="2022-03-07T00:00:00"/>
    <s v="ok"/>
    <m/>
    <m/>
    <d v="2022-03-12T00:00:00"/>
    <s v="ok"/>
    <d v="2022-03-14T00:00:00"/>
    <n v="140"/>
    <s v="Ok"/>
  </r>
  <r>
    <s v="2022_7_C2_P_16_F97"/>
    <s v="Parrain client 114 Nom client 114 Prénom Filleul client 5 Nom client 5 Prénom"/>
    <n v="2022"/>
    <x v="0"/>
    <x v="2"/>
    <n v="97"/>
    <n v="5"/>
    <n v="0"/>
    <s v="F"/>
    <d v="2022-02-14T00:00:00"/>
    <x v="1"/>
    <x v="15"/>
    <x v="15"/>
    <n v="687534346"/>
    <x v="52"/>
    <x v="52"/>
    <n v="699104827"/>
    <n v="67"/>
    <s v="Rue du village D"/>
    <n v="10100"/>
    <s v="LA FOSSE CORDUAN"/>
    <d v="2022-03-07T00:00:00"/>
    <s v="Nok"/>
    <s v="ok"/>
    <m/>
    <d v="2022-03-12T00:00:00"/>
    <s v="ok"/>
    <d v="2022-03-14T00:00:00"/>
    <n v="140"/>
    <s v="Ok"/>
  </r>
  <r>
    <s v="2022_7_C2_P_16_F98"/>
    <s v="Parrain client 114 Nom client 114 Prénom Filleul client 40 Nom client 40 Prénom"/>
    <n v="2022"/>
    <x v="0"/>
    <x v="2"/>
    <n v="98"/>
    <n v="6"/>
    <n v="0"/>
    <s v="F"/>
    <d v="2022-02-14T00:00:00"/>
    <x v="1"/>
    <x v="15"/>
    <x v="15"/>
    <n v="687534346"/>
    <x v="66"/>
    <x v="66"/>
    <n v="649691181"/>
    <n v="68"/>
    <s v="Rue du village AM"/>
    <n v="10340"/>
    <s v="ARRELLES"/>
    <d v="2022-03-07T00:00:00"/>
    <s v="ok"/>
    <m/>
    <m/>
    <d v="2022-03-02T00:00:00"/>
    <s v="Nok"/>
    <m/>
    <m/>
    <s v="NoK"/>
  </r>
  <r>
    <s v="2022_7_C3_P_17_000"/>
    <s v="Parrain client 124 Nom client 124 Prénom"/>
    <n v="2022"/>
    <x v="0"/>
    <x v="2"/>
    <n v="17"/>
    <n v="17"/>
    <n v="4"/>
    <s v="P"/>
    <d v="2022-02-14T00:00:00"/>
    <x v="2"/>
    <x v="16"/>
    <x v="16"/>
    <n v="685718089"/>
    <x v="0"/>
    <x v="0"/>
    <m/>
    <n v="62"/>
    <s v="Rue du village DDI"/>
    <n v="10320"/>
    <s v="SOULIGNY"/>
    <d v="2022-03-07T00:00:00"/>
    <s v="Nok"/>
    <s v="ok"/>
    <m/>
    <d v="2022-03-02T00:00:00"/>
    <s v="ok"/>
    <d v="2022-03-14T00:00:00"/>
    <n v="140"/>
    <s v="Ok"/>
  </r>
  <r>
    <s v="2022_7_C3_P_17_F99"/>
    <s v="Parrain client 124 Nom client 124 Prénom Filleul client 61 Nom client 61 Prénom"/>
    <n v="2022"/>
    <x v="0"/>
    <x v="2"/>
    <n v="99"/>
    <n v="1"/>
    <n v="0"/>
    <s v="F"/>
    <d v="2022-02-14T00:00:00"/>
    <x v="2"/>
    <x v="16"/>
    <x v="16"/>
    <n v="685718089"/>
    <x v="67"/>
    <x v="67"/>
    <n v="699108376"/>
    <n v="2"/>
    <s v="Rue du village BH"/>
    <n v="10500"/>
    <s v="BRIENNE LE CHATEAU"/>
    <d v="2022-03-07T00:00:00"/>
    <s v="ok"/>
    <m/>
    <m/>
    <d v="2022-03-02T00:00:00"/>
    <s v="ok"/>
    <d v="2022-03-14T00:00:00"/>
    <n v="140"/>
    <s v="Ok"/>
  </r>
  <r>
    <s v="2022_7_C3_P_17_F100"/>
    <s v="Parrain client 124 Nom client 124 Prénom Filleul client 80 Nom client 80 Prénom"/>
    <n v="2022"/>
    <x v="0"/>
    <x v="2"/>
    <n v="100"/>
    <n v="2"/>
    <n v="0"/>
    <s v="F"/>
    <d v="2022-02-14T00:00:00"/>
    <x v="2"/>
    <x v="16"/>
    <x v="16"/>
    <n v="685718089"/>
    <x v="68"/>
    <x v="68"/>
    <n v="671931994"/>
    <n v="199"/>
    <s v="Rue du village CA"/>
    <n v="10500"/>
    <s v="PEL ET DER"/>
    <d v="2022-03-07T00:00:00"/>
    <s v="Nok"/>
    <s v="nok"/>
    <s v="ok"/>
    <d v="2022-03-02T00:00:00"/>
    <s v="ok"/>
    <d v="2022-03-14T00:00:00"/>
    <n v="140"/>
    <s v="Ok"/>
  </r>
  <r>
    <s v="2022_7_C3_P_17_F101"/>
    <s v="Parrain client 124 Nom client 124 Prénom Filleul client 139 Nom client 139 Prénom"/>
    <n v="2022"/>
    <x v="0"/>
    <x v="2"/>
    <n v="101"/>
    <n v="3"/>
    <n v="0"/>
    <s v="F"/>
    <d v="2022-02-14T00:00:00"/>
    <x v="2"/>
    <x v="16"/>
    <x v="16"/>
    <n v="685718089"/>
    <x v="47"/>
    <x v="47"/>
    <n v="624905624"/>
    <n v="96"/>
    <s v="Rue du village DDH"/>
    <n v="10320"/>
    <s v="SOMMEVAL"/>
    <d v="2022-03-07T00:00:00"/>
    <s v="ok"/>
    <m/>
    <m/>
    <d v="2022-03-02T00:00:00"/>
    <s v="ok"/>
    <d v="2022-03-14T00:00:00"/>
    <n v="140"/>
    <s v="Ok"/>
  </r>
  <r>
    <s v="2022_7_C3_P_17_F102"/>
    <s v="Parrain client 124 Nom client 124 Prénom Filleul client 97 Nom client 97 Prénom"/>
    <n v="2022"/>
    <x v="0"/>
    <x v="2"/>
    <n v="102"/>
    <n v="4"/>
    <n v="0"/>
    <s v="F"/>
    <d v="2022-02-14T00:00:00"/>
    <x v="2"/>
    <x v="16"/>
    <x v="16"/>
    <n v="685718089"/>
    <x v="23"/>
    <x v="23"/>
    <n v="626040625"/>
    <n v="28"/>
    <s v="Rue du village CR"/>
    <n v="10400"/>
    <s v="FERREUX QUINCEY"/>
    <d v="2022-03-07T00:00:00"/>
    <s v="Nok"/>
    <s v="ok"/>
    <m/>
    <d v="2022-03-02T00:00:00"/>
    <s v="Nok"/>
    <m/>
    <m/>
    <s v="NoK"/>
  </r>
  <r>
    <s v="2022_7_C3_P_17_F103"/>
    <s v="Parrain client 124 Nom client 124 Prénom Filleul client 90 Nom client 90 Prénom"/>
    <n v="2022"/>
    <x v="0"/>
    <x v="2"/>
    <n v="103"/>
    <n v="5"/>
    <n v="0"/>
    <s v="F"/>
    <d v="2022-02-14T00:00:00"/>
    <x v="2"/>
    <x v="16"/>
    <x v="16"/>
    <n v="685718089"/>
    <x v="69"/>
    <x v="69"/>
    <n v="696578640"/>
    <n v="105"/>
    <s v="Rue du village CK"/>
    <n v="10500"/>
    <s v="VALLENTIGNY"/>
    <d v="2022-03-07T00:00:00"/>
    <s v="ok"/>
    <m/>
    <m/>
    <d v="2022-03-03T00:00:00"/>
    <s v="ok"/>
    <d v="2022-03-16T00:00:00"/>
    <n v="142"/>
    <s v="Ok"/>
  </r>
  <r>
    <s v="2022_7_C3_P_17_F104"/>
    <s v="Parrain client 124 Nom client 124 Prénom Filleul client 42 Nom client 42 Prénom"/>
    <n v="2022"/>
    <x v="0"/>
    <x v="2"/>
    <n v="104"/>
    <n v="6"/>
    <n v="0"/>
    <s v="F"/>
    <d v="2022-02-14T00:00:00"/>
    <x v="2"/>
    <x v="16"/>
    <x v="16"/>
    <n v="685718089"/>
    <x v="70"/>
    <x v="70"/>
    <n v="633850724"/>
    <n v="10"/>
    <s v="Rue du village AO"/>
    <n v="10270"/>
    <s v="BOURANTON"/>
    <d v="2022-03-07T00:00:00"/>
    <s v="Nok"/>
    <s v="nok"/>
    <s v="nok"/>
    <m/>
    <s v="Nok"/>
    <m/>
    <m/>
    <s v="NoK"/>
  </r>
  <r>
    <s v="2022_7_C4_P_18_000"/>
    <s v="Parrain client 15 Nom client 15 Prénom"/>
    <n v="2022"/>
    <x v="0"/>
    <x v="2"/>
    <n v="18"/>
    <n v="18"/>
    <n v="3"/>
    <s v="P"/>
    <d v="2022-02-14T00:00:00"/>
    <x v="3"/>
    <x v="17"/>
    <x v="17"/>
    <n v="670203892"/>
    <x v="0"/>
    <x v="0"/>
    <m/>
    <n v="87"/>
    <s v="Rue du village CW"/>
    <n v="10400"/>
    <s v="LA MOTTE TILLY"/>
    <d v="2022-03-07T00:00:00"/>
    <s v="ok"/>
    <m/>
    <m/>
    <d v="2022-03-02T00:00:00"/>
    <s v="ok"/>
    <d v="2022-03-14T00:00:00"/>
    <n v="140"/>
    <s v="Ok"/>
  </r>
  <r>
    <s v="2022_7_C4_P_18_F105"/>
    <s v="Parrain client 15 Nom client 15 Prénom Filleul client 64 Nom client 64 Prénom"/>
    <n v="2022"/>
    <x v="0"/>
    <x v="2"/>
    <n v="105"/>
    <n v="1"/>
    <n v="0"/>
    <s v="F"/>
    <d v="2022-02-14T00:00:00"/>
    <x v="3"/>
    <x v="17"/>
    <x v="17"/>
    <n v="670203892"/>
    <x v="71"/>
    <x v="71"/>
    <n v="652908117"/>
    <n v="90"/>
    <s v="Rue du village DCL"/>
    <n v="10320"/>
    <s v="FAYS LA CHAPELLE"/>
    <d v="2022-03-07T00:00:00"/>
    <s v="Nok"/>
    <s v="nok"/>
    <s v="ok"/>
    <d v="2022-03-02T00:00:00"/>
    <s v="ok"/>
    <d v="2022-03-14T00:00:00"/>
    <n v="140"/>
    <s v="Ok"/>
  </r>
  <r>
    <s v="2022_7_C4_P_18_F106"/>
    <s v="Parrain client 15 Nom client 15 Prénom Filleul client 120 Nom client 120 Prénom"/>
    <n v="2022"/>
    <x v="0"/>
    <x v="2"/>
    <n v="106"/>
    <n v="2"/>
    <n v="0"/>
    <s v="F"/>
    <d v="2022-02-14T00:00:00"/>
    <x v="3"/>
    <x v="17"/>
    <x v="17"/>
    <n v="670203892"/>
    <x v="72"/>
    <x v="72"/>
    <n v="650606084"/>
    <n v="123"/>
    <s v="Rue du village DCU"/>
    <n v="10240"/>
    <s v="LONGSOLS"/>
    <d v="2022-03-07T00:00:00"/>
    <s v="Nok"/>
    <s v="ok"/>
    <m/>
    <d v="2022-03-02T00:00:00"/>
    <s v="ok"/>
    <d v="2022-03-14T00:00:00"/>
    <n v="140"/>
    <s v="Ok"/>
  </r>
  <r>
    <s v="2022_7_C4_P_18_F107"/>
    <s v="Parrain client 15 Nom client 15 Prénom Filleul client 2 Nom client 2 Prénom"/>
    <n v="2022"/>
    <x v="0"/>
    <x v="2"/>
    <n v="107"/>
    <n v="3"/>
    <n v="0"/>
    <s v="F"/>
    <d v="2022-02-14T00:00:00"/>
    <x v="3"/>
    <x v="17"/>
    <x v="17"/>
    <n v="670203892"/>
    <x v="73"/>
    <x v="73"/>
    <n v="691851148"/>
    <n v="16"/>
    <s v="Rue du village Z@"/>
    <n v="10130"/>
    <s v="CHESSY LES PRES"/>
    <d v="2022-03-07T00:00:00"/>
    <s v="Nok"/>
    <s v="nok"/>
    <s v="ok"/>
    <d v="2022-03-02T00:00:00"/>
    <s v="ok"/>
    <d v="2022-03-14T00:00:00"/>
    <n v="140"/>
    <s v="Ok"/>
  </r>
  <r>
    <s v="2022_7_C4_P_18_F108"/>
    <s v="Parrain client 15 Nom client 15 Prénom Filleul client 86 Nom client 86 Prénom"/>
    <n v="2022"/>
    <x v="0"/>
    <x v="2"/>
    <n v="108"/>
    <n v="4"/>
    <n v="0"/>
    <s v="F"/>
    <d v="2022-02-14T00:00:00"/>
    <x v="3"/>
    <x v="17"/>
    <x v="17"/>
    <n v="670203892"/>
    <x v="3"/>
    <x v="3"/>
    <n v="634287310"/>
    <n v="216"/>
    <s v="Rue du village BB"/>
    <n v="10120"/>
    <s v="CHEVILLELE"/>
    <d v="2022-03-07T00:00:00"/>
    <s v="Nok"/>
    <s v="nok"/>
    <s v="nok"/>
    <m/>
    <s v="Nok"/>
    <m/>
    <m/>
    <s v="NoK"/>
  </r>
  <r>
    <s v="2022_7_C5_P_19_000"/>
    <s v="Parrain client 49 Nom client 49 Prénom"/>
    <n v="2022"/>
    <x v="0"/>
    <x v="2"/>
    <n v="19"/>
    <n v="19"/>
    <n v="5"/>
    <s v="P"/>
    <d v="2022-02-14T00:00:00"/>
    <x v="4"/>
    <x v="18"/>
    <x v="18"/>
    <n v="637465947"/>
    <x v="0"/>
    <x v="0"/>
    <m/>
    <n v="3"/>
    <s v="Rue du village DCG"/>
    <n v="10400"/>
    <s v="QUINCEY"/>
    <d v="2022-03-07T00:00:00"/>
    <s v="Nok"/>
    <s v="nok"/>
    <s v="ok"/>
    <d v="2022-03-02T00:00:00"/>
    <s v="ok"/>
    <d v="2022-03-18T00:00:00"/>
    <n v="175"/>
    <s v="Ok"/>
  </r>
  <r>
    <s v="2022_7_C5_P_19_F109"/>
    <s v="Parrain client 49 Nom client 49 Prénom Filleul client 122 Nom client 122 Prénom"/>
    <n v="2022"/>
    <x v="0"/>
    <x v="2"/>
    <n v="109"/>
    <n v="1"/>
    <n v="0"/>
    <s v="F"/>
    <d v="2022-02-14T00:00:00"/>
    <x v="4"/>
    <x v="18"/>
    <x v="18"/>
    <n v="637465947"/>
    <x v="17"/>
    <x v="17"/>
    <n v="664654982"/>
    <n v="142"/>
    <s v="Rue du village DCQ"/>
    <n v="10240"/>
    <s v="COCLOIS"/>
    <d v="2022-03-07T00:00:00"/>
    <s v="Nok"/>
    <s v="nok"/>
    <s v="ok"/>
    <d v="2022-03-02T00:00:00"/>
    <s v="ok"/>
    <d v="2022-03-19T00:00:00"/>
    <n v="176"/>
    <s v="Ok"/>
  </r>
  <r>
    <s v="2022_7_C5_P_19_F110"/>
    <s v="Parrain client 49 Nom client 49 Prénom Filleul client 79 Nom client 79 Prénom"/>
    <n v="2022"/>
    <x v="0"/>
    <x v="2"/>
    <n v="110"/>
    <n v="2"/>
    <n v="0"/>
    <s v="F"/>
    <d v="2022-02-14T00:00:00"/>
    <x v="4"/>
    <x v="18"/>
    <x v="18"/>
    <n v="637465947"/>
    <x v="25"/>
    <x v="25"/>
    <n v="639067026"/>
    <n v="212"/>
    <s v="Rue du village BZ"/>
    <n v="10500"/>
    <s v="MORVILLIERS"/>
    <d v="2022-03-07T00:00:00"/>
    <s v="ok"/>
    <m/>
    <m/>
    <d v="2022-03-02T00:00:00"/>
    <s v="ok"/>
    <d v="2022-03-20T00:00:00"/>
    <n v="177"/>
    <s v="Ok"/>
  </r>
  <r>
    <s v="2022_7_C5_P_19_F111"/>
    <s v="Parrain client 49 Nom client 49 Prénom Filleul client 82 Nom client 82 Prénom"/>
    <n v="2022"/>
    <x v="0"/>
    <x v="2"/>
    <n v="111"/>
    <n v="3"/>
    <n v="0"/>
    <s v="F"/>
    <d v="2022-02-14T00:00:00"/>
    <x v="4"/>
    <x v="18"/>
    <x v="18"/>
    <n v="637465947"/>
    <x v="74"/>
    <x v="74"/>
    <n v="691119431"/>
    <n v="77"/>
    <s v="Rue du village CC"/>
    <n v="10500"/>
    <s v="PETIT MESNIL"/>
    <d v="2022-03-07T00:00:00"/>
    <s v="Nok"/>
    <s v="nok"/>
    <s v="ok"/>
    <d v="2022-03-02T00:00:00"/>
    <s v="ok"/>
    <d v="2022-03-21T00:00:00"/>
    <n v="178"/>
    <s v="Ok"/>
  </r>
  <r>
    <s v="2022_7_C5_P_19_F112"/>
    <s v="Parrain client 49 Nom client 49 Prénom Filleul client 95 Nom client 95 Prénom"/>
    <n v="2022"/>
    <x v="0"/>
    <x v="2"/>
    <n v="112"/>
    <n v="4"/>
    <n v="0"/>
    <s v="F"/>
    <d v="2022-02-14T00:00:00"/>
    <x v="4"/>
    <x v="18"/>
    <x v="18"/>
    <n v="637465947"/>
    <x v="75"/>
    <x v="75"/>
    <n v="631942360"/>
    <n v="121"/>
    <s v="Rue du village CP"/>
    <n v="10400"/>
    <s v="COURCEROY"/>
    <d v="2022-03-07T00:00:00"/>
    <s v="Nok"/>
    <s v="nok"/>
    <s v="nok"/>
    <m/>
    <s v="Nok"/>
    <m/>
    <m/>
    <s v="NoK"/>
  </r>
  <r>
    <s v="2022_7_C5_P_19_F113"/>
    <s v="Parrain client 49 Nom client 49 Prénom Filleul client 79 Nom client 79 Prénom"/>
    <n v="2022"/>
    <x v="0"/>
    <x v="2"/>
    <n v="113"/>
    <n v="5"/>
    <n v="0"/>
    <s v="F"/>
    <d v="2022-02-14T00:00:00"/>
    <x v="4"/>
    <x v="18"/>
    <x v="18"/>
    <n v="637465947"/>
    <x v="25"/>
    <x v="25"/>
    <n v="639067026"/>
    <n v="212"/>
    <s v="Rue du village BZ"/>
    <n v="10500"/>
    <s v="MORVILLIERS"/>
    <d v="2022-03-07T00:00:00"/>
    <s v="Nok"/>
    <s v="nok"/>
    <s v="ok"/>
    <d v="2022-03-02T00:00:00"/>
    <s v="ok"/>
    <d v="2022-03-23T00:00:00"/>
    <n v="180"/>
    <s v="Ok"/>
  </r>
  <r>
    <s v="2022_7_C5_P_19_F114"/>
    <s v="Parrain client 49 Nom client 49 Prénom Filleul client 4 Nom client 4 Prénom"/>
    <n v="2022"/>
    <x v="0"/>
    <x v="2"/>
    <n v="114"/>
    <n v="6"/>
    <n v="0"/>
    <s v="F"/>
    <d v="2022-02-14T00:00:00"/>
    <x v="4"/>
    <x v="18"/>
    <x v="18"/>
    <n v="637465947"/>
    <x v="76"/>
    <x v="76"/>
    <n v="672501849"/>
    <n v="117"/>
    <s v="Rue du village C"/>
    <n v="10100"/>
    <s v="GELANNES"/>
    <d v="2022-03-07T00:00:00"/>
    <s v="ok"/>
    <m/>
    <m/>
    <d v="2022-03-02T00:00:00"/>
    <s v="ok"/>
    <d v="2022-03-24T00:00:00"/>
    <n v="181"/>
    <s v="Ok"/>
  </r>
  <r>
    <s v="2022_7_C6_P_20_000"/>
    <s v="Parrain client 34 Nom client 34 Prénom"/>
    <n v="2022"/>
    <x v="0"/>
    <x v="2"/>
    <n v="20"/>
    <n v="20"/>
    <n v="5"/>
    <s v="P"/>
    <d v="2022-02-14T00:00:00"/>
    <x v="5"/>
    <x v="19"/>
    <x v="19"/>
    <n v="694604705"/>
    <x v="0"/>
    <x v="0"/>
    <m/>
    <n v="118"/>
    <s v="Rue du village DCS"/>
    <n v="10240"/>
    <s v="DOMMARTIN LE COQ"/>
    <d v="2022-03-07T00:00:00"/>
    <s v="Nok"/>
    <s v="nok"/>
    <s v="ok"/>
    <d v="2022-03-02T00:00:00"/>
    <s v="ok"/>
    <d v="2022-03-24T00:00:00"/>
    <n v="182"/>
    <s v="Ok"/>
  </r>
  <r>
    <s v="2022_7_C6_P_20_F115"/>
    <s v="Parrain client 34 Nom client 34 Prénom Filleul client 57 Nom client 57 Prénom"/>
    <n v="2022"/>
    <x v="0"/>
    <x v="2"/>
    <n v="115"/>
    <n v="1"/>
    <n v="0"/>
    <s v="F"/>
    <d v="2022-02-14T00:00:00"/>
    <x v="5"/>
    <x v="19"/>
    <x v="19"/>
    <n v="694604705"/>
    <x v="77"/>
    <x v="77"/>
    <n v="690808392"/>
    <n v="58"/>
    <s v="Rue du village BD"/>
    <n v="10500"/>
    <s v="BLAINCOURT SUR AUBE"/>
    <d v="2022-03-07T00:00:00"/>
    <s v="Nok"/>
    <s v="nok"/>
    <s v="ok"/>
    <d v="2022-03-02T00:00:00"/>
    <s v="ok"/>
    <d v="2022-03-24T00:00:00"/>
    <n v="183"/>
    <s v="Ok"/>
  </r>
  <r>
    <s v="2022_7_C6_P_20_F116"/>
    <s v="Parrain client 34 Nom client 34 Prénom Filleul client 5 Nom client 5 Prénom"/>
    <n v="2022"/>
    <x v="0"/>
    <x v="2"/>
    <n v="116"/>
    <n v="2"/>
    <n v="0"/>
    <s v="F"/>
    <d v="2022-02-14T00:00:00"/>
    <x v="5"/>
    <x v="19"/>
    <x v="19"/>
    <n v="694604705"/>
    <x v="52"/>
    <x v="52"/>
    <n v="699104827"/>
    <n v="67"/>
    <s v="Rue du village D"/>
    <n v="10100"/>
    <s v="LA FOSSE CORDUAN"/>
    <d v="2022-03-07T00:00:00"/>
    <s v="Nok"/>
    <s v="ok"/>
    <m/>
    <d v="2022-03-02T00:00:00"/>
    <s v="Nok"/>
    <m/>
    <m/>
    <s v="NoK"/>
  </r>
  <r>
    <s v="2022_7_C6_P_20_F117"/>
    <s v="Parrain client 34 Nom client 34 Prénom Filleul client 112 Nom client 112 Prénom"/>
    <n v="2022"/>
    <x v="0"/>
    <x v="2"/>
    <n v="117"/>
    <n v="3"/>
    <n v="0"/>
    <s v="F"/>
    <d v="2022-02-14T00:00:00"/>
    <x v="5"/>
    <x v="19"/>
    <x v="19"/>
    <n v="694604705"/>
    <x v="63"/>
    <x v="63"/>
    <n v="637465947"/>
    <n v="3"/>
    <s v="Rue du village DCG"/>
    <n v="10400"/>
    <s v="QUINCEY"/>
    <d v="2022-03-07T00:00:00"/>
    <s v="Nok"/>
    <s v="nok"/>
    <s v="ok"/>
    <d v="2022-03-02T00:00:00"/>
    <s v="ok"/>
    <d v="2022-03-24T00:00:00"/>
    <n v="185"/>
    <s v="Ok"/>
  </r>
  <r>
    <s v="2022_7_C6_P_20_F118"/>
    <s v="Parrain client 34 Nom client 34 Prénom Filleul client 123 Nom client 123 Prénom"/>
    <n v="2022"/>
    <x v="0"/>
    <x v="2"/>
    <n v="118"/>
    <n v="4"/>
    <n v="0"/>
    <s v="F"/>
    <d v="2022-02-14T00:00:00"/>
    <x v="5"/>
    <x v="19"/>
    <x v="19"/>
    <n v="694604705"/>
    <x v="43"/>
    <x v="43"/>
    <n v="642407521"/>
    <n v="241"/>
    <s v="Rue du village DCR"/>
    <n v="10240"/>
    <s v="DAMPIERRE"/>
    <d v="2022-03-07T00:00:00"/>
    <s v="Nok"/>
    <s v="nok"/>
    <s v="nok"/>
    <m/>
    <s v="Nok"/>
    <m/>
    <m/>
    <s v="NoK"/>
  </r>
  <r>
    <s v="2022_7_C6_P_20_F119"/>
    <s v="Parrain client 34 Nom client 34 Prénom Filleul client 24 Nom client 24 Prénom"/>
    <n v="2022"/>
    <x v="0"/>
    <x v="2"/>
    <n v="119"/>
    <n v="5"/>
    <n v="0"/>
    <s v="F"/>
    <d v="2022-02-14T00:00:00"/>
    <x v="5"/>
    <x v="19"/>
    <x v="19"/>
    <n v="694604705"/>
    <x v="78"/>
    <x v="78"/>
    <n v="625376012"/>
    <n v="204"/>
    <s v="Rue du village W"/>
    <n v="10130"/>
    <s v="AVREUIL"/>
    <d v="2022-03-07T00:00:00"/>
    <s v="Nok"/>
    <s v="ok"/>
    <s v="ok"/>
    <d v="2022-03-02T00:00:00"/>
    <s v="ok"/>
    <d v="2022-03-24T00:00:00"/>
    <n v="187"/>
    <s v="Ok"/>
  </r>
  <r>
    <s v="2022_7_C6_P_20_F120"/>
    <s v="Parrain client 34 Nom client 34 Prénom Filleul client 26 Nom client 26 Prénom"/>
    <n v="2022"/>
    <x v="0"/>
    <x v="2"/>
    <n v="120"/>
    <n v="6"/>
    <n v="0"/>
    <s v="F"/>
    <d v="2022-02-14T00:00:00"/>
    <x v="5"/>
    <x v="19"/>
    <x v="19"/>
    <n v="694604705"/>
    <x v="9"/>
    <x v="9"/>
    <n v="635526547"/>
    <n v="13"/>
    <s v="Rue du village Y"/>
    <n v="10130"/>
    <s v="CHAMOY"/>
    <d v="2022-03-07T00:00:00"/>
    <s v="Nok"/>
    <s v="nok"/>
    <s v="nok"/>
    <m/>
    <s v="Nok"/>
    <m/>
    <m/>
    <s v="NoK"/>
  </r>
  <r>
    <s v="2022_7_C6_P_20_F121"/>
    <s v="Parrain client 34 Nom client 34 Prénom Filleul client 118 Nom client 118 Prénom"/>
    <n v="2022"/>
    <x v="0"/>
    <x v="2"/>
    <n v="121"/>
    <n v="7"/>
    <n v="0"/>
    <s v="F"/>
    <d v="2022-02-14T00:00:00"/>
    <x v="5"/>
    <x v="19"/>
    <x v="19"/>
    <n v="694604705"/>
    <x v="61"/>
    <x v="61"/>
    <n v="615171864"/>
    <n v="196"/>
    <s v="Rue du village DCM"/>
    <n v="10240"/>
    <s v="AULNAY"/>
    <d v="2022-03-07T00:00:00"/>
    <s v="Nok"/>
    <s v="nok"/>
    <s v="ok"/>
    <d v="2022-03-02T00:00:00"/>
    <s v="ok"/>
    <d v="2022-03-24T00:00:00"/>
    <n v="189"/>
    <s v="Ok"/>
  </r>
  <r>
    <s v="2022_7_C6_P_20_F122"/>
    <s v="Parrain client 34 Nom client 34 Prénom Filleul client 54 Nom client 54 Prénom"/>
    <n v="2022"/>
    <x v="0"/>
    <x v="2"/>
    <n v="122"/>
    <n v="8"/>
    <n v="0"/>
    <s v="F"/>
    <d v="2022-02-14T00:00:00"/>
    <x v="5"/>
    <x v="19"/>
    <x v="19"/>
    <n v="694604705"/>
    <x v="42"/>
    <x v="42"/>
    <n v="684874997"/>
    <n v="154"/>
    <s v="Rue du village BA"/>
    <n v="10500"/>
    <s v="EPAGNE"/>
    <d v="2022-03-07T00:00:00"/>
    <s v="Nok"/>
    <s v="nok"/>
    <s v="ok"/>
    <d v="2022-03-02T00:00:00"/>
    <s v="ok"/>
    <d v="2022-03-24T00:00:00"/>
    <n v="190"/>
    <s v="Ok"/>
  </r>
  <r>
    <s v="2022_8_C3_P_21_000"/>
    <s v="Parrain client 104 Nom client 104 Prénom"/>
    <n v="2022"/>
    <x v="0"/>
    <x v="3"/>
    <n v="21"/>
    <n v="21"/>
    <n v="6"/>
    <s v="P"/>
    <d v="2022-02-21T00:00:00"/>
    <x v="2"/>
    <x v="20"/>
    <x v="20"/>
    <n v="620781576"/>
    <x v="0"/>
    <x v="0"/>
    <m/>
    <n v="146"/>
    <s v="Rue du village CB"/>
    <n v="10500"/>
    <s v="PERTHES LES BRIENNE"/>
    <d v="2022-03-07T00:00:00"/>
    <s v="ok"/>
    <m/>
    <m/>
    <d v="2022-03-02T00:00:00"/>
    <s v="ok"/>
    <d v="2022-03-25T00:00:00"/>
    <n v="191"/>
    <s v="Ok"/>
  </r>
  <r>
    <s v="2022_8_C3_P_21_F123"/>
    <s v="Parrain client 104 Nom client 104 Prénom Filleul client 71 Nom client 71 Prénom"/>
    <n v="2022"/>
    <x v="0"/>
    <x v="3"/>
    <n v="123"/>
    <n v="1"/>
    <n v="0"/>
    <s v="F"/>
    <d v="2022-02-21T00:00:00"/>
    <x v="2"/>
    <x v="20"/>
    <x v="20"/>
    <n v="620781576"/>
    <x v="79"/>
    <x v="79"/>
    <n v="627086058"/>
    <n v="194"/>
    <s v="Rue du village BR"/>
    <n v="10500"/>
    <s v="LA CHAISE"/>
    <d v="2022-03-07T00:00:00"/>
    <s v="Nok"/>
    <s v="nok"/>
    <s v="ok"/>
    <d v="2022-03-02T00:00:00"/>
    <s v="Nok"/>
    <m/>
    <m/>
    <s v="NoK"/>
  </r>
  <r>
    <s v="2022_8_C3_P_21_F124"/>
    <s v="Parrain client 104 Nom client 104 Prénom Filleul client 50 Nom client 50 Prénom"/>
    <n v="2022"/>
    <x v="0"/>
    <x v="3"/>
    <n v="124"/>
    <n v="2"/>
    <n v="0"/>
    <s v="F"/>
    <d v="2022-02-21T00:00:00"/>
    <x v="2"/>
    <x v="20"/>
    <x v="20"/>
    <n v="620781576"/>
    <x v="80"/>
    <x v="80"/>
    <n v="660416816"/>
    <n v="73"/>
    <s v="Rue du village AW"/>
    <n v="10500"/>
    <s v="CHAUMESNIL"/>
    <d v="2022-03-07T00:00:00"/>
    <s v="Nok"/>
    <s v="nok"/>
    <s v="ok"/>
    <d v="2022-03-02T00:00:00"/>
    <s v="ok"/>
    <d v="2022-03-27T00:00:00"/>
    <n v="193"/>
    <s v="Ok"/>
  </r>
  <r>
    <s v="2022_8_C3_P_21_F125"/>
    <s v="Parrain client 104 Nom client 104 Prénom Filleul client 134 Nom client 134 Prénom"/>
    <n v="2022"/>
    <x v="0"/>
    <x v="3"/>
    <n v="125"/>
    <n v="3"/>
    <n v="0"/>
    <s v="F"/>
    <d v="2022-02-21T00:00:00"/>
    <x v="2"/>
    <x v="20"/>
    <x v="20"/>
    <n v="620781576"/>
    <x v="81"/>
    <x v="81"/>
    <n v="644317260"/>
    <n v="93"/>
    <s v="Rue du village DDC"/>
    <n v="10320"/>
    <s v="LIREY"/>
    <d v="2022-03-07T00:00:00"/>
    <s v="Nok"/>
    <s v="ok"/>
    <m/>
    <d v="2022-03-02T00:00:00"/>
    <s v="ok"/>
    <d v="2022-03-28T00:00:00"/>
    <n v="194"/>
    <s v="Ok"/>
  </r>
  <r>
    <s v="2022_8_C3_P_21_F126"/>
    <s v="Parrain client 104 Nom client 104 Prénom Filleul client 61 Nom client 61 Prénom"/>
    <n v="2022"/>
    <x v="0"/>
    <x v="3"/>
    <n v="126"/>
    <n v="4"/>
    <n v="0"/>
    <s v="F"/>
    <d v="2022-02-21T00:00:00"/>
    <x v="2"/>
    <x v="20"/>
    <x v="20"/>
    <n v="620781576"/>
    <x v="67"/>
    <x v="67"/>
    <n v="699108376"/>
    <n v="2"/>
    <s v="Rue du village BH"/>
    <n v="10500"/>
    <s v="BRIENNE LE CHATEAU"/>
    <d v="2022-03-07T00:00:00"/>
    <s v="Nok"/>
    <s v="nok"/>
    <s v="ok"/>
    <d v="2022-03-02T00:00:00"/>
    <s v="ok"/>
    <d v="2022-03-29T00:00:00"/>
    <n v="195"/>
    <s v="Ok"/>
  </r>
  <r>
    <s v="2022_8_C3_P_21_F127"/>
    <s v="Parrain client 104 Nom client 104 Prénom Filleul client 32 Nom client 32 Prénom"/>
    <n v="2022"/>
    <x v="0"/>
    <x v="3"/>
    <n v="127"/>
    <n v="5"/>
    <n v="0"/>
    <s v="F"/>
    <d v="2022-02-21T00:00:00"/>
    <x v="2"/>
    <x v="20"/>
    <x v="20"/>
    <n v="620781576"/>
    <x v="82"/>
    <x v="82"/>
    <n v="679497612"/>
    <n v="44"/>
    <s v="Rue du village AE"/>
    <n v="10430"/>
    <s v="ROSIERES PRES TROYES"/>
    <d v="2022-03-07T00:00:00"/>
    <s v="Nok"/>
    <s v="nok"/>
    <s v="nok"/>
    <m/>
    <s v="Nok"/>
    <m/>
    <m/>
    <s v="Ok"/>
  </r>
  <r>
    <s v="2022_8_C3_P_21_F128"/>
    <s v="Parrain client 104 Nom client 104 Prénom Filleul client 21 Nom client 21 Prénom"/>
    <n v="2022"/>
    <x v="0"/>
    <x v="3"/>
    <n v="128"/>
    <n v="6"/>
    <n v="0"/>
    <s v="F"/>
    <d v="2022-02-21T00:00:00"/>
    <x v="2"/>
    <x v="20"/>
    <x v="20"/>
    <n v="620781576"/>
    <x v="83"/>
    <x v="83"/>
    <n v="689304712"/>
    <n v="201"/>
    <s v="Rue du village T"/>
    <n v="10600"/>
    <s v="VILLACERF"/>
    <d v="2022-03-07T00:00:00"/>
    <s v="Nok"/>
    <s v="ok"/>
    <m/>
    <d v="2022-03-02T00:00:00"/>
    <s v="ok"/>
    <d v="2022-03-31T00:00:00"/>
    <n v="197"/>
    <s v="Ok"/>
  </r>
  <r>
    <s v="2022_8_C3_P_21_F129"/>
    <s v="Parrain client 104 Nom client 104 Prénom Filleul client 15 Nom client 15 Prénom"/>
    <n v="2022"/>
    <x v="0"/>
    <x v="3"/>
    <n v="129"/>
    <n v="7"/>
    <n v="0"/>
    <s v="F"/>
    <d v="2022-02-21T00:00:00"/>
    <x v="2"/>
    <x v="20"/>
    <x v="20"/>
    <n v="620781576"/>
    <x v="84"/>
    <x v="84"/>
    <n v="650252785"/>
    <n v="159"/>
    <s v="Rue du village N"/>
    <n v="10600"/>
    <s v="LA CHAPELLE ST LUC"/>
    <d v="2022-03-07T00:00:00"/>
    <s v="Nok"/>
    <s v="nok"/>
    <s v="ok"/>
    <d v="2022-03-02T00:00:00"/>
    <s v="ok"/>
    <d v="2022-04-01T00:00:00"/>
    <n v="198"/>
    <s v="Ok"/>
  </r>
  <r>
    <s v="2022_8_C1_P_22_000"/>
    <s v="Parrain client 27 Nom client 27 Prénom"/>
    <n v="2022"/>
    <x v="0"/>
    <x v="3"/>
    <n v="22"/>
    <n v="22"/>
    <n v="6"/>
    <s v="P"/>
    <d v="2022-02-21T00:00:00"/>
    <x v="0"/>
    <x v="21"/>
    <x v="21"/>
    <n v="679729494"/>
    <x v="0"/>
    <x v="0"/>
    <m/>
    <n v="183"/>
    <s v="Rue du village DCV"/>
    <n v="10240"/>
    <s v="MAGNICOURT"/>
    <d v="2022-03-07T00:00:00"/>
    <s v="Nok"/>
    <s v="nok"/>
    <s v="nok"/>
    <m/>
    <s v="Nok"/>
    <m/>
    <m/>
    <s v="NoK"/>
  </r>
  <r>
    <s v="2022_8_C1_P_22_F130"/>
    <s v="Parrain client 27 Nom client 27 Prénom Filleul client 75 Nom client 75 Prénom"/>
    <n v="2022"/>
    <x v="0"/>
    <x v="3"/>
    <n v="130"/>
    <n v="1"/>
    <n v="0"/>
    <s v="F"/>
    <d v="2022-02-21T00:00:00"/>
    <x v="0"/>
    <x v="21"/>
    <x v="21"/>
    <n v="679729494"/>
    <x v="85"/>
    <x v="85"/>
    <n v="620487087"/>
    <n v="75"/>
    <s v="Rue du village BV"/>
    <n v="10500"/>
    <s v="LESMONT"/>
    <d v="2022-03-07T00:00:00"/>
    <s v="Nok"/>
    <s v="ok"/>
    <m/>
    <d v="2022-03-02T00:00:00"/>
    <s v="ok"/>
    <d v="2022-04-03T00:00:00"/>
    <n v="200"/>
    <s v="Ok"/>
  </r>
  <r>
    <s v="2022_8_C1_P_22_F131"/>
    <s v="Parrain client 27 Nom client 27 Prénom Filleul client 126 Nom client 126 Prénom"/>
    <n v="2022"/>
    <x v="0"/>
    <x v="3"/>
    <n v="131"/>
    <n v="2"/>
    <n v="0"/>
    <s v="F"/>
    <d v="2022-02-21T00:00:00"/>
    <x v="0"/>
    <x v="21"/>
    <x v="21"/>
    <n v="679729494"/>
    <x v="38"/>
    <x v="38"/>
    <n v="650606084"/>
    <n v="123"/>
    <s v="Rue du village DCU"/>
    <n v="10240"/>
    <s v="LONGSOLS"/>
    <d v="2022-03-07T00:00:00"/>
    <s v="Nok"/>
    <s v="nok"/>
    <s v="ok"/>
    <d v="2022-03-02T00:00:00"/>
    <s v="ok"/>
    <d v="2022-04-04T00:00:00"/>
    <n v="201"/>
    <s v="Ok"/>
  </r>
  <r>
    <s v="2022_8_C1_P_22_F132"/>
    <s v="Parrain client 27 Nom client 27 Prénom Filleul client 52 Nom client 52 Prénom"/>
    <n v="2022"/>
    <x v="0"/>
    <x v="3"/>
    <n v="132"/>
    <n v="3"/>
    <n v="0"/>
    <s v="F"/>
    <d v="2022-02-21T00:00:00"/>
    <x v="0"/>
    <x v="21"/>
    <x v="21"/>
    <n v="679729494"/>
    <x v="86"/>
    <x v="86"/>
    <n v="666683420"/>
    <n v="129"/>
    <s v="Rue du village AY"/>
    <n v="10500"/>
    <s v="CRESPY LE NEUF"/>
    <d v="2022-03-07T00:00:00"/>
    <s v="Nok"/>
    <s v="nok"/>
    <s v="ok"/>
    <d v="2022-03-02T00:00:00"/>
    <s v="ok"/>
    <d v="2022-04-05T00:00:00"/>
    <n v="202"/>
    <s v="Ok"/>
  </r>
  <r>
    <s v="2022_8_C1_P_22_F133"/>
    <s v="Parrain client 27 Nom client 27 Prénom Filleul client 5 Nom client 5 Prénom"/>
    <n v="2022"/>
    <x v="0"/>
    <x v="3"/>
    <n v="133"/>
    <n v="4"/>
    <n v="0"/>
    <s v="F"/>
    <d v="2022-02-21T00:00:00"/>
    <x v="0"/>
    <x v="21"/>
    <x v="21"/>
    <n v="679729494"/>
    <x v="52"/>
    <x v="52"/>
    <n v="699104827"/>
    <n v="67"/>
    <s v="Rue du village D"/>
    <n v="10100"/>
    <s v="LA FOSSE CORDUAN"/>
    <d v="2022-03-07T00:00:00"/>
    <s v="Nok"/>
    <s v="ok"/>
    <m/>
    <d v="2022-03-02T00:00:00"/>
    <s v="Nok"/>
    <m/>
    <m/>
    <s v="NoK"/>
  </r>
  <r>
    <s v="2022_8_C1_P_22_F134"/>
    <s v="Parrain client 27 Nom client 27 Prénom Filleul client 112 Nom client 112 Prénom"/>
    <n v="2022"/>
    <x v="0"/>
    <x v="3"/>
    <n v="134"/>
    <n v="5"/>
    <n v="0"/>
    <s v="F"/>
    <d v="2022-02-21T00:00:00"/>
    <x v="0"/>
    <x v="21"/>
    <x v="21"/>
    <n v="679729494"/>
    <x v="63"/>
    <x v="63"/>
    <n v="637465947"/>
    <n v="3"/>
    <s v="Rue du village DCG"/>
    <n v="10400"/>
    <s v="QUINCEY"/>
    <d v="2022-03-07T00:00:00"/>
    <s v="Nok"/>
    <s v="ok"/>
    <m/>
    <d v="2022-03-02T00:00:00"/>
    <s v="ok"/>
    <d v="2022-04-07T00:00:00"/>
    <n v="204"/>
    <s v="Ok"/>
  </r>
  <r>
    <s v="2022_8_C1_P_22_F135"/>
    <s v="Parrain client 27 Nom client 27 Prénom Filleul client 51 Nom client 51 Prénom"/>
    <n v="2022"/>
    <x v="0"/>
    <x v="3"/>
    <n v="135"/>
    <n v="6"/>
    <n v="0"/>
    <s v="F"/>
    <d v="2022-02-21T00:00:00"/>
    <x v="0"/>
    <x v="21"/>
    <x v="21"/>
    <n v="679729494"/>
    <x v="87"/>
    <x v="87"/>
    <n v="650795071"/>
    <n v="14"/>
    <s v="Rue du village AX"/>
    <n v="10500"/>
    <s v="COURCELLES SUR VOIRE"/>
    <d v="2022-03-07T00:00:00"/>
    <s v="Nok"/>
    <s v="nok"/>
    <s v="ok"/>
    <d v="2022-03-02T00:00:00"/>
    <s v="ok"/>
    <d v="2022-04-08T00:00:00"/>
    <n v="205"/>
    <s v="Ok"/>
  </r>
  <r>
    <s v="2022_8_C1_P_22_F136"/>
    <s v="Parrain client 27 Nom client 27 Prénom Filleul client 74 Nom client 74 Prénom"/>
    <n v="2022"/>
    <x v="0"/>
    <x v="3"/>
    <n v="136"/>
    <n v="7"/>
    <n v="0"/>
    <s v="F"/>
    <d v="2022-02-21T00:00:00"/>
    <x v="0"/>
    <x v="21"/>
    <x v="21"/>
    <n v="679729494"/>
    <x v="40"/>
    <x v="40"/>
    <n v="660546033"/>
    <n v="38"/>
    <s v="Rue du village BU"/>
    <n v="10500"/>
    <s v="LASSICOURT"/>
    <d v="2022-03-07T00:00:00"/>
    <s v="Nok"/>
    <s v="ok"/>
    <m/>
    <d v="2022-03-02T00:00:00"/>
    <s v="ok"/>
    <d v="2022-04-09T00:00:00"/>
    <n v="206"/>
    <s v="Ok"/>
  </r>
  <r>
    <s v="2022_8_C1_P_22_F137"/>
    <s v="Parrain client 27 Nom client 27 Prénom Filleul client 48 Nom client 48 Prénom"/>
    <n v="2022"/>
    <x v="0"/>
    <x v="3"/>
    <n v="137"/>
    <n v="8"/>
    <n v="0"/>
    <s v="F"/>
    <d v="2022-02-21T00:00:00"/>
    <x v="0"/>
    <x v="21"/>
    <x v="21"/>
    <n v="679729494"/>
    <x v="35"/>
    <x v="35"/>
    <n v="674409450"/>
    <n v="180"/>
    <s v="Rue du village AU"/>
    <n v="10500"/>
    <s v="BRIENNE LE CHATEAU"/>
    <d v="2022-03-07T00:00:00"/>
    <s v="Nok"/>
    <s v="ok"/>
    <m/>
    <d v="2022-03-02T00:00:00"/>
    <s v="ok"/>
    <d v="2022-04-10T00:00:00"/>
    <n v="206"/>
    <s v="Ok"/>
  </r>
  <r>
    <s v="2022_8_C2_P_23_000"/>
    <s v="Parrain client 30 Nom client 30 Prénom"/>
    <n v="2022"/>
    <x v="0"/>
    <x v="3"/>
    <n v="23"/>
    <n v="23"/>
    <n v="4"/>
    <s v="P"/>
    <d v="2022-02-21T00:00:00"/>
    <x v="1"/>
    <x v="22"/>
    <x v="22"/>
    <n v="671364202"/>
    <x v="0"/>
    <x v="0"/>
    <m/>
    <n v="133"/>
    <s v="Rue du village CJ"/>
    <n v="10500"/>
    <s v="ST LEGER SOUS BRIENNE"/>
    <d v="2022-03-07T00:00:00"/>
    <s v="Nok"/>
    <s v="nok"/>
    <s v="ok"/>
    <d v="2022-03-14T00:00:00"/>
    <s v="Nok"/>
    <m/>
    <m/>
    <s v="NoK"/>
  </r>
  <r>
    <s v="2022_8_C2_P_23_F138"/>
    <s v="Parrain client 30 Nom client 30 Prénom Filleul client 89 Nom client 89 Prénom"/>
    <n v="2022"/>
    <x v="0"/>
    <x v="3"/>
    <n v="138"/>
    <n v="1"/>
    <n v="0"/>
    <s v="F"/>
    <d v="2022-02-21T00:00:00"/>
    <x v="1"/>
    <x v="22"/>
    <x v="22"/>
    <n v="671364202"/>
    <x v="7"/>
    <x v="7"/>
    <n v="688593398"/>
    <n v="106"/>
    <s v="Rue du village CE"/>
    <n v="10500"/>
    <s v="PRECY ST MARTIN"/>
    <d v="2022-03-07T00:00:00"/>
    <s v="Nok"/>
    <s v="nok"/>
    <s v="ok"/>
    <d v="2022-03-14T00:00:00"/>
    <s v="ok"/>
    <d v="2022-03-28T00:00:00"/>
    <n v="206"/>
    <s v="Ok"/>
  </r>
  <r>
    <s v="2022_8_C2_P_23_F139"/>
    <s v="Parrain client 30 Nom client 30 Prénom Filleul client 127 Nom client 127 Prénom"/>
    <n v="2022"/>
    <x v="0"/>
    <x v="3"/>
    <n v="139"/>
    <n v="2"/>
    <n v="0"/>
    <s v="F"/>
    <d v="2022-02-21T00:00:00"/>
    <x v="1"/>
    <x v="22"/>
    <x v="22"/>
    <n v="671364202"/>
    <x v="88"/>
    <x v="88"/>
    <n v="673909860"/>
    <n v="213"/>
    <s v="Rue du village CG"/>
    <n v="10500"/>
    <s v="RANCES"/>
    <d v="2022-03-07T00:00:00"/>
    <s v="Nok"/>
    <s v="ok"/>
    <m/>
    <d v="2022-03-14T00:00:00"/>
    <s v="ok"/>
    <d v="2022-03-28T00:00:00"/>
    <n v="206"/>
    <s v="Ok"/>
  </r>
  <r>
    <s v="2022_8_C2_P_23_F140"/>
    <s v="Parrain client 30 Nom client 30 Prénom Filleul client 120 Nom client 120 Prénom"/>
    <n v="2022"/>
    <x v="0"/>
    <x v="3"/>
    <n v="140"/>
    <n v="3"/>
    <n v="0"/>
    <s v="F"/>
    <d v="2022-02-21T00:00:00"/>
    <x v="1"/>
    <x v="22"/>
    <x v="22"/>
    <n v="671364202"/>
    <x v="72"/>
    <x v="72"/>
    <n v="631146229"/>
    <n v="141"/>
    <s v="Rue du village BE"/>
    <n v="10500"/>
    <s v="BLIGNICOURT"/>
    <d v="2022-03-07T00:00:00"/>
    <s v="Nok"/>
    <s v="nok"/>
    <s v="nok"/>
    <m/>
    <s v="Nok"/>
    <m/>
    <m/>
    <s v="NoK"/>
  </r>
  <r>
    <s v="2022_8_C2_P_23_F141"/>
    <s v="Parrain client 30 Nom client 30 Prénom Filleul client 55 Nom client 55 Prénom"/>
    <n v="2022"/>
    <x v="0"/>
    <x v="3"/>
    <n v="141"/>
    <n v="4"/>
    <n v="0"/>
    <s v="F"/>
    <d v="2022-02-21T00:00:00"/>
    <x v="1"/>
    <x v="22"/>
    <x v="22"/>
    <n v="671364202"/>
    <x v="89"/>
    <x v="89"/>
    <n v="677819310"/>
    <n v="166"/>
    <s v="Rue du village CS"/>
    <n v="10400"/>
    <s v="FONTAINE MACON"/>
    <d v="2022-03-07T00:00:00"/>
    <s v="Nok"/>
    <s v="nok"/>
    <s v="ok"/>
    <d v="2022-03-14T00:00:00"/>
    <s v="ok"/>
    <d v="2022-03-28T00:00:00"/>
    <n v="206"/>
    <s v="Ok"/>
  </r>
  <r>
    <s v="2022_8_C2_P_23_F142"/>
    <s v="Parrain client 30 Nom client 30 Prénom Filleul client 35 Nom client 35 Prénom"/>
    <n v="2022"/>
    <x v="0"/>
    <x v="3"/>
    <n v="142"/>
    <n v="5"/>
    <n v="0"/>
    <s v="F"/>
    <d v="2022-02-21T00:00:00"/>
    <x v="1"/>
    <x v="22"/>
    <x v="22"/>
    <n v="671364202"/>
    <x v="5"/>
    <x v="5"/>
    <n v="634287310"/>
    <n v="216"/>
    <s v="Rue du village BB"/>
    <n v="10120"/>
    <s v="CHEVILLELE"/>
    <d v="2022-03-07T00:00:00"/>
    <s v="Nok"/>
    <s v="ok"/>
    <m/>
    <d v="2022-03-14T00:00:00"/>
    <s v="ok"/>
    <d v="2022-03-28T00:00:00"/>
    <n v="206"/>
    <s v="Ok"/>
  </r>
  <r>
    <s v="2022_8_C2_P_23_F143"/>
    <s v="Parrain client 30 Nom client 30 Prénom Filleul client 110 Nom client 110 Prénom"/>
    <n v="2022"/>
    <x v="0"/>
    <x v="3"/>
    <n v="143"/>
    <n v="6"/>
    <n v="0"/>
    <s v="F"/>
    <d v="2022-02-21T00:00:00"/>
    <x v="1"/>
    <x v="22"/>
    <x v="22"/>
    <n v="671364202"/>
    <x v="90"/>
    <x v="90"/>
    <n v="671364202"/>
    <n v="133"/>
    <s v="Rue du village CJ"/>
    <n v="10500"/>
    <s v="ST LEGER SOUS BRIENNE"/>
    <d v="2022-03-07T00:00:00"/>
    <s v="Nok"/>
    <s v="nok"/>
    <s v="ok"/>
    <d v="2022-03-14T00:00:00"/>
    <s v="ok"/>
    <d v="2022-03-28T00:00:00"/>
    <n v="206"/>
    <s v="Ok"/>
  </r>
  <r>
    <s v="2022_Sem_C1_P_24_000"/>
    <s v="Parrain Durantond jean-Patrick"/>
    <n v="2022"/>
    <x v="1"/>
    <x v="4"/>
    <n v="1"/>
    <s v="1"/>
    <n v="2"/>
    <s v="P"/>
    <d v="2022-03-20T16:25:54"/>
    <x v="1"/>
    <x v="23"/>
    <x v="23"/>
    <n v="655188765"/>
    <x v="90"/>
    <x v="90"/>
    <n v="671364202"/>
    <s v=""/>
    <s v=""/>
    <s v=""/>
    <s v=""/>
    <d v="2022-03-08T00:00:00"/>
    <s v="Nok"/>
    <s v="nok"/>
    <s v="ok"/>
    <d v="2022-03-15T00:00:00"/>
    <s v="ok"/>
    <d v="2022-03-29T00:00:00"/>
    <n v="207"/>
    <s v="Ok"/>
  </r>
  <r>
    <s v="2022_Sem_C1_P_25_000"/>
    <s v="Parrain Durantond jean-Patrick Filleul  "/>
    <n v="2022"/>
    <x v="1"/>
    <x v="4"/>
    <n v="144"/>
    <s v="1"/>
    <n v="0"/>
    <s v="F"/>
    <d v="2022-03-20T17:26:10"/>
    <x v="1"/>
    <x v="23"/>
    <x v="23"/>
    <n v="655188765"/>
    <x v="90"/>
    <x v="90"/>
    <n v="671364202"/>
    <n v="25"/>
    <s v="Av, Général Galliéni"/>
    <n v="10300"/>
    <s v="STE SAVINE"/>
    <d v="2022-03-09T00:00:00"/>
    <s v="Nok"/>
    <s v="nok"/>
    <s v="ok"/>
    <d v="2022-03-16T00:00:00"/>
    <s v="ok"/>
    <d v="2022-03-30T00:00:00"/>
    <n v="208"/>
    <s v="Ok"/>
  </r>
  <r>
    <s v="2022_Sem_C1_P_25_000"/>
    <s v="Parrain Durantond jean-Patrick Filleul Pasteur Jean-michel"/>
    <n v="2022"/>
    <x v="1"/>
    <x v="4"/>
    <n v="145"/>
    <s v="1"/>
    <n v="0"/>
    <s v="F"/>
    <d v="2022-03-20T17:29:38"/>
    <x v="1"/>
    <x v="23"/>
    <x v="23"/>
    <n v="655188765"/>
    <x v="91"/>
    <x v="91"/>
    <n v="768060822"/>
    <n v="25"/>
    <s v="Av, Général Galliéni"/>
    <n v="10300"/>
    <s v="STE SAVINE"/>
    <d v="2022-03-10T00:00:00"/>
    <s v="Nok"/>
    <s v="nok"/>
    <s v="ok"/>
    <d v="2022-03-17T00:00:00"/>
    <s v="ok"/>
    <d v="2022-03-31T00:00:00"/>
    <n v="209"/>
    <s v="Ok"/>
  </r>
  <r>
    <s v="=SI($K2=&quot;&quot;;0;$C$2&amp;&quot;_&quot;&amp;E2&amp;&quot;_C&quot;&amp;RECHERCHEV(K2;Grand_Est!$I$20:$J$34;2;0)&amp;&quot;_P_&quot;&amp;NB.SI($I2:$I$210;&quot;P&quot;)&amp;&quot;_&quot;&amp;SI(I2=&quot;F&quot;;&quot;F&quot;&amp;NB.SI($I2:$I$210;&quot;F&quot;);&quot;000&quot;))"/>
    <s v="Parrain client 104 Nom client 104 Prénom"/>
    <n v="2022"/>
    <x v="0"/>
    <x v="3"/>
    <n v="25"/>
    <n v="24"/>
    <n v="6"/>
    <s v="P"/>
    <d v="2022-02-21T00:00:00"/>
    <x v="0"/>
    <x v="20"/>
    <x v="20"/>
    <n v="698755571"/>
    <x v="0"/>
    <x v="0"/>
    <n v="699108376"/>
    <n v="2"/>
    <s v="Rue du village BH"/>
    <n v="10500"/>
    <s v="BETIGNICOURT"/>
    <d v="2022-03-07T00:00:00"/>
    <m/>
    <m/>
    <m/>
    <d v="2022-03-14T00:00:00"/>
    <m/>
    <d v="2022-03-28T00:00:00"/>
    <m/>
    <m/>
  </r>
  <r>
    <s v="=SI($K2=&quot;&quot;;0;$C$2&amp;&quot;_&quot;&amp;E2&amp;&quot;_C&quot;&amp;RECHERCHEV(K2;Grand_Est!$I$20:$J$34;2;0)&amp;&quot;_P_&quot;&amp;NB.SI($I2:$I$210;&quot;P&quot;)&amp;&quot;_&quot;&amp;SI(I2=&quot;F&quot;;&quot;F&quot;&amp;NB.SI($I2:$I$210;&quot;F&quot;);&quot;000&quot;))"/>
    <s v="Parrain client 104 Nom client 104 Prénom Filleul client 76 Nom client 76 Prénom"/>
    <n v="2022"/>
    <x v="0"/>
    <x v="3"/>
    <n v="146"/>
    <n v="6"/>
    <n v="0"/>
    <s v="F"/>
    <d v="2022-02-21T00:00:00"/>
    <x v="0"/>
    <x v="20"/>
    <x v="20"/>
    <n v="662742761"/>
    <x v="55"/>
    <x v="55"/>
    <n v="641583574"/>
    <n v="88"/>
    <s v="Rue du village BW"/>
    <n v="10500"/>
    <s v="BLIGNICOURT"/>
    <d v="2022-03-07T00:00:00"/>
    <m/>
    <m/>
    <m/>
    <d v="2022-03-14T00:00:00"/>
    <m/>
    <d v="2022-03-28T00:00:00"/>
    <m/>
    <m/>
  </r>
  <r>
    <s v="=SI($K2=&quot;&quot;;0;$C$2&amp;&quot;_&quot;&amp;E2&amp;&quot;_C&quot;&amp;RECHERCHEV(K2;Grand_Est!$I$20:$J$34;2;0)&amp;&quot;_P_&quot;&amp;NB.SI($I2:$I$210;&quot;P&quot;)&amp;&quot;_&quot;&amp;SI(I2=&quot;F&quot;;&quot;F&quot;&amp;NB.SI($I2:$I$210;&quot;F&quot;);&quot;000&quot;))"/>
    <s v="Parrain client 104 Nom client 104 Prénom Filleul client 29 Nom client 29 Prénom"/>
    <n v="2022"/>
    <x v="0"/>
    <x v="3"/>
    <n v="147"/>
    <n v="6"/>
    <n v="0"/>
    <s v="F"/>
    <d v="2022-02-21T00:00:00"/>
    <x v="0"/>
    <x v="20"/>
    <x v="20"/>
    <n v="672490692"/>
    <x v="41"/>
    <x v="41"/>
    <n v="641852890"/>
    <n v="160"/>
    <s v="Rue du village AB"/>
    <n v="10310"/>
    <s v="BLIGNICOURT"/>
    <d v="2022-03-07T00:00:00"/>
    <m/>
    <m/>
    <m/>
    <d v="2022-03-14T00:00:00"/>
    <m/>
    <d v="2022-03-28T00:00:00"/>
    <m/>
    <m/>
  </r>
  <r>
    <s v="=SI($K2=&quot;&quot;;0;$C$2&amp;&quot;_&quot;&amp;E2&amp;&quot;_C&quot;&amp;RECHERCHEV(K2;Grand_Est!$I$20:$J$34;2;0)&amp;&quot;_P_&quot;&amp;NB.SI($I2:$I$210;&quot;P&quot;)&amp;&quot;_&quot;&amp;SI(I2=&quot;F&quot;;&quot;F&quot;&amp;NB.SI($I2:$I$210;&quot;F&quot;);&quot;000&quot;))"/>
    <s v="Parrain client 104 Nom client 104 Prénom Filleul client 107 Nom client 107 Prénom"/>
    <n v="2022"/>
    <x v="0"/>
    <x v="3"/>
    <n v="148"/>
    <n v="6"/>
    <n v="0"/>
    <s v="F"/>
    <d v="2022-02-21T00:00:00"/>
    <x v="0"/>
    <x v="20"/>
    <x v="20"/>
    <n v="642407521"/>
    <x v="28"/>
    <x v="28"/>
    <n v="627411022"/>
    <n v="29"/>
    <s v="Rue du village DCB"/>
    <n v="10400"/>
    <s v="BLIGNICOURT"/>
    <d v="2022-03-07T00:00:00"/>
    <m/>
    <m/>
    <m/>
    <d v="2022-03-14T00:00:00"/>
    <m/>
    <d v="2022-03-28T00:00:00"/>
    <m/>
    <m/>
  </r>
  <r>
    <s v="=SI($K2=&quot;&quot;;0;$C$2&amp;&quot;_&quot;&amp;E2&amp;&quot;_C&quot;&amp;RECHERCHEV(K2;Grand_Est!$I$20:$J$34;2;0)&amp;&quot;_P_&quot;&amp;NB.SI($I2:$I$210;&quot;P&quot;)&amp;&quot;_&quot;&amp;SI(I2=&quot;F&quot;;&quot;F&quot;&amp;NB.SI($I2:$I$210;&quot;F&quot;);&quot;000&quot;))"/>
    <s v="Parrain client 104 Nom client 104 Prénom Filleul client 136 Nom client 136 Prénom"/>
    <n v="2022"/>
    <x v="0"/>
    <x v="3"/>
    <n v="149"/>
    <n v="6"/>
    <n v="0"/>
    <s v="F"/>
    <d v="2022-02-21T00:00:00"/>
    <x v="0"/>
    <x v="20"/>
    <x v="20"/>
    <n v="685718089"/>
    <x v="92"/>
    <x v="92"/>
    <n v="639145006"/>
    <n v="60"/>
    <s v="Rue du village DDE"/>
    <n v="10320"/>
    <s v="BLIGNICOURT"/>
    <d v="2022-03-07T00:00:00"/>
    <m/>
    <m/>
    <m/>
    <d v="2022-03-14T00:00:00"/>
    <m/>
    <d v="2022-03-28T00:00:00"/>
    <m/>
    <m/>
  </r>
  <r>
    <s v="=SI($K2=&quot;&quot;;0;$C$2&amp;&quot;_&quot;&amp;E2&amp;&quot;_C&quot;&amp;RECHERCHEV(K2;Grand_Est!$I$20:$J$34;2;0)&amp;&quot;_P_&quot;&amp;NB.SI($I2:$I$210;&quot;P&quot;)&amp;&quot;_&quot;&amp;SI(I2=&quot;F&quot;;&quot;F&quot;&amp;NB.SI($I2:$I$210;&quot;F&quot;);&quot;000&quot;))"/>
    <s v="Parrain client 104 Nom client 104 Prénom Filleul client 24 Nom client 24 Prénom"/>
    <n v="2022"/>
    <x v="0"/>
    <x v="3"/>
    <n v="150"/>
    <n v="6"/>
    <n v="0"/>
    <s v="F"/>
    <d v="2022-02-21T00:00:00"/>
    <x v="0"/>
    <x v="20"/>
    <x v="20"/>
    <n v="636943062"/>
    <x v="78"/>
    <x v="78"/>
    <n v="625376012"/>
    <n v="204"/>
    <s v="Rue du village W"/>
    <n v="10130"/>
    <s v="BLIGNICOURT"/>
    <d v="2022-03-07T00:00:00"/>
    <m/>
    <m/>
    <m/>
    <d v="2022-03-14T00:00:00"/>
    <m/>
    <d v="2022-03-28T00:00:00"/>
    <m/>
    <m/>
  </r>
  <r>
    <s v="=SI($K2=&quot;&quot;;0;$C$2&amp;&quot;_&quot;&amp;E2&amp;&quot;_C&quot;&amp;RECHERCHEV(K2;Grand_Est!$I$20:$J$34;2;0)&amp;&quot;_P_&quot;&amp;NB.SI($I2:$I$210;&quot;P&quot;)&amp;&quot;_&quot;&amp;SI(I2=&quot;F&quot;;&quot;F&quot;&amp;NB.SI($I2:$I$210;&quot;F&quot;);&quot;000&quot;))"/>
    <s v="Parrain client 104 Nom client 104 Prénom Filleul client 48 Nom client 48 Prénom"/>
    <n v="2022"/>
    <x v="0"/>
    <x v="3"/>
    <n v="151"/>
    <n v="6"/>
    <n v="0"/>
    <s v="F"/>
    <d v="2022-02-21T00:00:00"/>
    <x v="0"/>
    <x v="20"/>
    <x v="20"/>
    <n v="680614822"/>
    <x v="35"/>
    <x v="35"/>
    <n v="674409450"/>
    <n v="180"/>
    <s v="Rue du village AU"/>
    <n v="10500"/>
    <s v="BLIGNICOURT"/>
    <d v="2022-03-07T00:00:00"/>
    <m/>
    <m/>
    <m/>
    <d v="2022-03-14T00:00:00"/>
    <m/>
    <d v="2022-03-28T00:00:00"/>
    <m/>
    <m/>
  </r>
  <r>
    <m/>
    <m/>
    <m/>
    <x v="2"/>
    <x v="5"/>
    <n v="0"/>
    <n v="0"/>
    <n v="0"/>
    <m/>
    <m/>
    <x v="6"/>
    <x v="24"/>
    <x v="24"/>
    <m/>
    <x v="0"/>
    <x v="0"/>
    <m/>
    <m/>
    <m/>
    <m/>
    <m/>
    <m/>
    <m/>
    <m/>
    <m/>
    <m/>
    <m/>
    <m/>
    <m/>
    <m/>
  </r>
  <r>
    <m/>
    <m/>
    <m/>
    <x v="2"/>
    <x v="5"/>
    <n v="0"/>
    <n v="0"/>
    <n v="0"/>
    <m/>
    <m/>
    <x v="6"/>
    <x v="24"/>
    <x v="24"/>
    <m/>
    <x v="0"/>
    <x v="0"/>
    <m/>
    <m/>
    <m/>
    <m/>
    <m/>
    <m/>
    <m/>
    <m/>
    <m/>
    <m/>
    <m/>
    <m/>
    <m/>
    <m/>
  </r>
  <r>
    <m/>
    <m/>
    <m/>
    <x v="2"/>
    <x v="5"/>
    <n v="0"/>
    <n v="0"/>
    <n v="0"/>
    <m/>
    <m/>
    <x v="6"/>
    <x v="24"/>
    <x v="24"/>
    <m/>
    <x v="0"/>
    <x v="0"/>
    <m/>
    <m/>
    <m/>
    <m/>
    <m/>
    <m/>
    <m/>
    <m/>
    <m/>
    <m/>
    <m/>
    <m/>
    <m/>
    <m/>
  </r>
  <r>
    <m/>
    <m/>
    <m/>
    <x v="2"/>
    <x v="5"/>
    <n v="0"/>
    <n v="0"/>
    <n v="0"/>
    <m/>
    <m/>
    <x v="6"/>
    <x v="24"/>
    <x v="24"/>
    <m/>
    <x v="0"/>
    <x v="0"/>
    <m/>
    <m/>
    <m/>
    <m/>
    <m/>
    <m/>
    <m/>
    <m/>
    <m/>
    <m/>
    <m/>
    <m/>
    <m/>
    <m/>
  </r>
  <r>
    <m/>
    <m/>
    <m/>
    <x v="2"/>
    <x v="5"/>
    <n v="0"/>
    <n v="0"/>
    <n v="0"/>
    <m/>
    <m/>
    <x v="6"/>
    <x v="24"/>
    <x v="24"/>
    <m/>
    <x v="0"/>
    <x v="0"/>
    <m/>
    <m/>
    <m/>
    <m/>
    <m/>
    <m/>
    <m/>
    <m/>
    <m/>
    <m/>
    <m/>
    <m/>
    <m/>
    <m/>
  </r>
  <r>
    <m/>
    <m/>
    <m/>
    <x v="2"/>
    <x v="5"/>
    <n v="0"/>
    <n v="0"/>
    <n v="0"/>
    <m/>
    <m/>
    <x v="6"/>
    <x v="24"/>
    <x v="24"/>
    <m/>
    <x v="0"/>
    <x v="0"/>
    <m/>
    <m/>
    <m/>
    <m/>
    <m/>
    <m/>
    <m/>
    <m/>
    <m/>
    <m/>
    <m/>
    <m/>
    <m/>
    <m/>
  </r>
  <r>
    <m/>
    <m/>
    <m/>
    <x v="2"/>
    <x v="5"/>
    <n v="0"/>
    <n v="0"/>
    <n v="0"/>
    <m/>
    <m/>
    <x v="6"/>
    <x v="24"/>
    <x v="24"/>
    <m/>
    <x v="0"/>
    <x v="0"/>
    <m/>
    <m/>
    <m/>
    <m/>
    <m/>
    <m/>
    <m/>
    <m/>
    <m/>
    <m/>
    <m/>
    <m/>
    <m/>
    <m/>
  </r>
  <r>
    <m/>
    <m/>
    <m/>
    <x v="2"/>
    <x v="5"/>
    <n v="0"/>
    <n v="0"/>
    <n v="0"/>
    <m/>
    <m/>
    <x v="6"/>
    <x v="24"/>
    <x v="24"/>
    <m/>
    <x v="0"/>
    <x v="0"/>
    <m/>
    <m/>
    <m/>
    <m/>
    <m/>
    <m/>
    <m/>
    <m/>
    <m/>
    <m/>
    <m/>
    <m/>
    <m/>
    <m/>
  </r>
  <r>
    <m/>
    <m/>
    <m/>
    <x v="2"/>
    <x v="5"/>
    <n v="0"/>
    <n v="0"/>
    <n v="0"/>
    <m/>
    <m/>
    <x v="6"/>
    <x v="24"/>
    <x v="24"/>
    <m/>
    <x v="0"/>
    <x v="0"/>
    <m/>
    <m/>
    <m/>
    <m/>
    <m/>
    <m/>
    <m/>
    <m/>
    <m/>
    <m/>
    <m/>
    <m/>
    <m/>
    <m/>
  </r>
  <r>
    <m/>
    <m/>
    <m/>
    <x v="2"/>
    <x v="5"/>
    <n v="0"/>
    <n v="0"/>
    <n v="0"/>
    <m/>
    <m/>
    <x v="6"/>
    <x v="24"/>
    <x v="24"/>
    <m/>
    <x v="0"/>
    <x v="0"/>
    <m/>
    <m/>
    <m/>
    <m/>
    <m/>
    <m/>
    <m/>
    <m/>
    <m/>
    <m/>
    <m/>
    <m/>
    <m/>
    <m/>
  </r>
  <r>
    <m/>
    <m/>
    <m/>
    <x v="2"/>
    <x v="5"/>
    <n v="0"/>
    <n v="0"/>
    <n v="0"/>
    <m/>
    <m/>
    <x v="6"/>
    <x v="24"/>
    <x v="24"/>
    <m/>
    <x v="0"/>
    <x v="0"/>
    <m/>
    <m/>
    <m/>
    <m/>
    <m/>
    <m/>
    <m/>
    <m/>
    <m/>
    <m/>
    <m/>
    <m/>
    <m/>
    <m/>
  </r>
  <r>
    <m/>
    <m/>
    <m/>
    <x v="2"/>
    <x v="5"/>
    <n v="0"/>
    <n v="0"/>
    <n v="0"/>
    <m/>
    <m/>
    <x v="6"/>
    <x v="24"/>
    <x v="24"/>
    <m/>
    <x v="0"/>
    <x v="0"/>
    <m/>
    <m/>
    <m/>
    <m/>
    <m/>
    <m/>
    <m/>
    <m/>
    <m/>
    <m/>
    <m/>
    <m/>
    <m/>
    <m/>
  </r>
  <r>
    <m/>
    <m/>
    <m/>
    <x v="2"/>
    <x v="5"/>
    <n v="0"/>
    <n v="0"/>
    <n v="0"/>
    <m/>
    <m/>
    <x v="6"/>
    <x v="24"/>
    <x v="24"/>
    <m/>
    <x v="0"/>
    <x v="0"/>
    <m/>
    <m/>
    <m/>
    <m/>
    <m/>
    <m/>
    <m/>
    <m/>
    <m/>
    <m/>
    <m/>
    <m/>
    <m/>
    <m/>
  </r>
  <r>
    <m/>
    <m/>
    <m/>
    <x v="2"/>
    <x v="5"/>
    <n v="0"/>
    <n v="0"/>
    <n v="0"/>
    <m/>
    <m/>
    <x v="6"/>
    <x v="24"/>
    <x v="24"/>
    <m/>
    <x v="0"/>
    <x v="0"/>
    <m/>
    <m/>
    <m/>
    <m/>
    <m/>
    <m/>
    <m/>
    <m/>
    <m/>
    <m/>
    <m/>
    <m/>
    <m/>
    <m/>
  </r>
  <r>
    <m/>
    <m/>
    <m/>
    <x v="2"/>
    <x v="5"/>
    <n v="0"/>
    <n v="0"/>
    <n v="0"/>
    <m/>
    <m/>
    <x v="6"/>
    <x v="24"/>
    <x v="24"/>
    <m/>
    <x v="0"/>
    <x v="0"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0" applyNumberFormats="0" applyBorderFormats="0" applyFontFormats="0" applyPatternFormats="0" applyAlignmentFormats="0" applyWidthHeightFormats="1" dataCaption="Valeurs" updatedVersion="7" minRefreshableVersion="3" useAutoFormatting="1" itemPrintTitles="1" createdVersion="7" indent="0" outline="1" outlineData="1" multipleFieldFilters="0">
  <location ref="A6:D10" firstHeaderRow="0" firstDataRow="1" firstDataCol="1" rowPageCount="3" colPageCount="1"/>
  <pivotFields count="30">
    <pivotField showAll="0"/>
    <pivotField showAll="0"/>
    <pivotField showAll="0"/>
    <pivotField axis="axisPage" showAll="0">
      <items count="6">
        <item m="1" x="3"/>
        <item x="1"/>
        <item m="1" x="4"/>
        <item x="0"/>
        <item x="2"/>
        <item t="default"/>
      </items>
    </pivotField>
    <pivotField axis="axisPage" showAll="0">
      <items count="11">
        <item m="1" x="6"/>
        <item x="4"/>
        <item m="1" x="7"/>
        <item m="1" x="8"/>
        <item m="1" x="9"/>
        <item x="2"/>
        <item x="0"/>
        <item x="3"/>
        <item x="1"/>
        <item x="5"/>
        <item t="default"/>
      </items>
    </pivotField>
    <pivotField showAll="0"/>
    <pivotField dataField="1" showAll="0"/>
    <pivotField showAll="0"/>
    <pivotField showAll="0"/>
    <pivotField showAll="0"/>
    <pivotField axis="axisPage" showAll="0">
      <items count="8">
        <item x="3"/>
        <item x="6"/>
        <item x="4"/>
        <item x="5"/>
        <item x="2"/>
        <item x="0"/>
        <item x="1"/>
        <item t="default"/>
      </items>
    </pivotField>
    <pivotField axis="axisRow" showAll="0">
      <items count="26">
        <item sd="0" x="12"/>
        <item sd="0" x="6"/>
        <item x="24"/>
        <item sd="0" x="7"/>
        <item sd="0" x="9"/>
        <item sd="0" x="20"/>
        <item sd="0" x="10"/>
        <item sd="0" x="11"/>
        <item sd="0" x="14"/>
        <item sd="0" x="8"/>
        <item sd="0" x="5"/>
        <item sd="0" x="3"/>
        <item sd="0" x="0"/>
        <item sd="0" x="4"/>
        <item sd="0" x="1"/>
        <item sd="0" x="2"/>
        <item sd="0" x="13"/>
        <item sd="0" x="15"/>
        <item sd="0" x="16"/>
        <item sd="0" x="18"/>
        <item sd="0" x="19"/>
        <item sd="0" x="17"/>
        <item sd="0" x="21"/>
        <item sd="0" x="22"/>
        <item x="23"/>
        <item t="default"/>
      </items>
    </pivotField>
    <pivotField axis="axisRow" showAll="0">
      <items count="26">
        <item x="12"/>
        <item x="6"/>
        <item x="24"/>
        <item x="7"/>
        <item x="9"/>
        <item x="20"/>
        <item x="10"/>
        <item x="11"/>
        <item x="14"/>
        <item x="8"/>
        <item x="5"/>
        <item x="3"/>
        <item x="0"/>
        <item x="4"/>
        <item x="1"/>
        <item x="2"/>
        <item x="13"/>
        <item x="15"/>
        <item x="16"/>
        <item x="18"/>
        <item x="19"/>
        <item x="17"/>
        <item x="21"/>
        <item x="22"/>
        <item x="23"/>
        <item t="default"/>
      </items>
    </pivotField>
    <pivotField showAll="0"/>
    <pivotField axis="axisRow" showAll="0">
      <items count="95">
        <item x="13"/>
        <item x="63"/>
        <item x="61"/>
        <item x="59"/>
        <item x="38"/>
        <item x="58"/>
        <item x="57"/>
        <item x="60"/>
        <item x="55"/>
        <item x="56"/>
        <item x="1"/>
        <item x="16"/>
        <item x="0"/>
        <item x="2"/>
        <item x="31"/>
        <item x="32"/>
        <item x="33"/>
        <item x="28"/>
        <item x="34"/>
        <item x="35"/>
        <item x="36"/>
        <item x="37"/>
        <item x="39"/>
        <item x="40"/>
        <item x="41"/>
        <item x="46"/>
        <item x="47"/>
        <item x="48"/>
        <item x="49"/>
        <item x="50"/>
        <item x="51"/>
        <item x="52"/>
        <item x="53"/>
        <item x="42"/>
        <item x="43"/>
        <item x="44"/>
        <item x="45"/>
        <item x="54"/>
        <item x="19"/>
        <item x="20"/>
        <item x="21"/>
        <item x="22"/>
        <item x="23"/>
        <item x="24"/>
        <item x="25"/>
        <item x="26"/>
        <item x="27"/>
        <item x="6"/>
        <item x="29"/>
        <item x="30"/>
        <item x="12"/>
        <item x="8"/>
        <item x="7"/>
        <item x="17"/>
        <item x="18"/>
        <item x="3"/>
        <item x="4"/>
        <item x="5"/>
        <item x="9"/>
        <item x="10"/>
        <item x="11"/>
        <item x="14"/>
        <item x="15"/>
        <item x="62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m="1" x="93"/>
        <item x="91"/>
        <item x="92"/>
        <item t="default"/>
      </items>
    </pivotField>
    <pivotField axis="axisRow" showAll="0">
      <items count="95">
        <item x="13"/>
        <item x="63"/>
        <item x="61"/>
        <item x="59"/>
        <item x="38"/>
        <item x="58"/>
        <item x="57"/>
        <item x="60"/>
        <item x="55"/>
        <item x="56"/>
        <item x="1"/>
        <item x="16"/>
        <item x="0"/>
        <item x="2"/>
        <item x="31"/>
        <item x="32"/>
        <item x="33"/>
        <item x="28"/>
        <item x="34"/>
        <item x="35"/>
        <item x="36"/>
        <item x="37"/>
        <item x="39"/>
        <item x="40"/>
        <item x="41"/>
        <item x="46"/>
        <item x="47"/>
        <item x="48"/>
        <item x="49"/>
        <item x="50"/>
        <item x="51"/>
        <item x="52"/>
        <item x="53"/>
        <item x="42"/>
        <item x="43"/>
        <item x="44"/>
        <item x="45"/>
        <item x="54"/>
        <item x="19"/>
        <item x="20"/>
        <item x="21"/>
        <item x="22"/>
        <item x="23"/>
        <item x="24"/>
        <item x="25"/>
        <item x="26"/>
        <item x="27"/>
        <item x="6"/>
        <item x="29"/>
        <item x="30"/>
        <item x="12"/>
        <item x="8"/>
        <item x="7"/>
        <item x="17"/>
        <item x="18"/>
        <item x="3"/>
        <item x="4"/>
        <item x="5"/>
        <item x="9"/>
        <item x="10"/>
        <item x="11"/>
        <item x="14"/>
        <item x="15"/>
        <item x="62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m="1" x="93"/>
        <item x="91"/>
        <item x="9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</pivotFields>
  <rowFields count="4">
    <field x="11"/>
    <field x="12"/>
    <field x="14"/>
    <field x="15"/>
  </rowFields>
  <rowItems count="4">
    <i>
      <x v="5"/>
    </i>
    <i>
      <x v="22"/>
    </i>
    <i>
      <x v="23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3">
    <pageField fld="3" item="3" hier="-1"/>
    <pageField fld="4" item="7" hier="-1"/>
    <pageField fld="10" hier="-1"/>
  </pageFields>
  <dataFields count="3">
    <dataField name="Nb pose effectue" fld="29" subtotal="count" baseField="0" baseItem="0"/>
    <dataField name="Nb de Num Filleul" fld="6" subtotal="count" baseField="12" baseItem="0"/>
    <dataField name="Somme en M²" fld="2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eau croisé dynamique2" cacheId="0" applyNumberFormats="0" applyBorderFormats="0" applyFontFormats="0" applyPatternFormats="0" applyAlignmentFormats="0" applyWidthHeightFormats="1" dataCaption="Valeurs" updatedVersion="7" minRefreshableVersion="3" useAutoFormatting="1" itemPrintTitles="1" createdVersion="7" indent="0" outline="1" outlineData="1" multipleFieldFilters="0">
  <location ref="A7:C31" firstHeaderRow="0" firstDataRow="1" firstDataCol="1" rowPageCount="3" colPageCount="1"/>
  <pivotFields count="30">
    <pivotField showAll="0"/>
    <pivotField showAll="0"/>
    <pivotField showAll="0"/>
    <pivotField axis="axisPage" showAll="0">
      <items count="6">
        <item m="1" x="3"/>
        <item x="1"/>
        <item m="1" x="4"/>
        <item x="0"/>
        <item x="2"/>
        <item t="default"/>
      </items>
    </pivotField>
    <pivotField axis="axisPage" showAll="0">
      <items count="11">
        <item m="1" x="6"/>
        <item x="4"/>
        <item m="1" x="7"/>
        <item m="1" x="8"/>
        <item m="1" x="9"/>
        <item x="2"/>
        <item x="0"/>
        <item x="3"/>
        <item x="1"/>
        <item x="5"/>
        <item t="default"/>
      </items>
    </pivotField>
    <pivotField showAll="0"/>
    <pivotField showAll="0"/>
    <pivotField showAll="0"/>
    <pivotField showAll="0"/>
    <pivotField showAll="0"/>
    <pivotField axis="axisPage" showAll="0">
      <items count="8">
        <item x="3"/>
        <item x="6"/>
        <item x="4"/>
        <item x="5"/>
        <item x="2"/>
        <item x="0"/>
        <item x="1"/>
        <item t="default"/>
      </items>
    </pivotField>
    <pivotField axis="axisRow" showAll="0">
      <items count="26">
        <item sd="0" x="12"/>
        <item sd="0" x="6"/>
        <item x="24"/>
        <item sd="0" x="7"/>
        <item sd="0" x="9"/>
        <item sd="0" x="20"/>
        <item sd="0" x="10"/>
        <item sd="0" x="11"/>
        <item sd="0" x="14"/>
        <item sd="0" x="8"/>
        <item sd="0" x="5"/>
        <item sd="0" x="3"/>
        <item sd="0" x="0"/>
        <item sd="0" x="4"/>
        <item sd="0" x="1"/>
        <item sd="0" x="2"/>
        <item sd="0" x="13"/>
        <item sd="0" x="15"/>
        <item sd="0" x="16"/>
        <item sd="0" x="18"/>
        <item sd="0" x="19"/>
        <item sd="0" x="17"/>
        <item sd="0" x="21"/>
        <item sd="0" x="22"/>
        <item x="23"/>
        <item t="default"/>
      </items>
    </pivotField>
    <pivotField showAll="0"/>
    <pivotField showAll="0"/>
    <pivotField name="Nom Filleul" axis="axisRow" showAll="0" defaultSubtotal="0">
      <items count="94">
        <item x="13"/>
        <item x="63"/>
        <item x="61"/>
        <item x="59"/>
        <item x="38"/>
        <item x="58"/>
        <item x="57"/>
        <item x="60"/>
        <item x="55"/>
        <item x="56"/>
        <item x="1"/>
        <item x="16"/>
        <item sd="0" x="0"/>
        <item x="2"/>
        <item x="31"/>
        <item x="32"/>
        <item x="33"/>
        <item x="28"/>
        <item x="34"/>
        <item x="35"/>
        <item x="36"/>
        <item x="37"/>
        <item x="39"/>
        <item x="40"/>
        <item x="41"/>
        <item x="46"/>
        <item x="47"/>
        <item x="48"/>
        <item x="49"/>
        <item x="50"/>
        <item x="51"/>
        <item x="52"/>
        <item x="53"/>
        <item x="42"/>
        <item x="43"/>
        <item x="44"/>
        <item x="45"/>
        <item x="54"/>
        <item x="19"/>
        <item x="20"/>
        <item x="21"/>
        <item x="22"/>
        <item x="23"/>
        <item x="24"/>
        <item x="25"/>
        <item x="26"/>
        <item x="27"/>
        <item x="6"/>
        <item x="29"/>
        <item x="30"/>
        <item x="12"/>
        <item x="8"/>
        <item x="7"/>
        <item x="17"/>
        <item x="18"/>
        <item x="3"/>
        <item x="4"/>
        <item x="5"/>
        <item x="9"/>
        <item x="10"/>
        <item x="11"/>
        <item x="14"/>
        <item x="15"/>
        <item x="62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m="1" x="93"/>
        <item x="91"/>
        <item x="92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</pivotFields>
  <rowFields count="2">
    <field x="11"/>
    <field x="14"/>
  </rowFields>
  <rowItems count="24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1">
    <field x="-2"/>
  </colFields>
  <colItems count="2">
    <i>
      <x/>
    </i>
    <i i="1">
      <x v="1"/>
    </i>
  </colItems>
  <pageFields count="3">
    <pageField fld="10" hier="-1"/>
    <pageField fld="3" item="3" hier="-1"/>
    <pageField fld="4" hier="-1"/>
  </pageFields>
  <dataFields count="2">
    <dataField name="Nb pose effectue" fld="29" subtotal="count" baseField="0" baseItem="0"/>
    <dataField name="Somme en M²" fld="2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tabColor rgb="FFFF0000"/>
  </sheetPr>
  <dimension ref="A1:AD23"/>
  <sheetViews>
    <sheetView workbookViewId="0">
      <selection activeCell="B5" sqref="B5"/>
    </sheetView>
  </sheetViews>
  <sheetFormatPr baseColWidth="10" defaultRowHeight="14.25" x14ac:dyDescent="0.2"/>
  <cols>
    <col min="1" max="1" width="18.5" customWidth="1"/>
    <col min="2" max="2" width="27.75" customWidth="1"/>
    <col min="3" max="3" width="4.375" customWidth="1"/>
    <col min="4" max="4" width="22.75" customWidth="1"/>
    <col min="5" max="5" width="8.125" bestFit="1" customWidth="1"/>
    <col min="6" max="6" width="15.375" customWidth="1"/>
    <col min="7" max="7" width="6.5" customWidth="1"/>
    <col min="8" max="8" width="20.25" customWidth="1"/>
    <col min="10" max="11" width="12.875" bestFit="1" customWidth="1"/>
    <col min="12" max="12" width="13.625" customWidth="1"/>
    <col min="13" max="13" width="16" customWidth="1"/>
    <col min="14" max="14" width="13" customWidth="1"/>
    <col min="19" max="19" width="18" customWidth="1"/>
  </cols>
  <sheetData>
    <row r="1" spans="1:30" x14ac:dyDescent="0.2">
      <c r="J1" s="81">
        <v>10</v>
      </c>
      <c r="K1" s="81">
        <f>J1+1</f>
        <v>11</v>
      </c>
      <c r="L1" s="81">
        <f t="shared" ref="L1:AD1" si="0">K1+1</f>
        <v>12</v>
      </c>
      <c r="M1" s="81">
        <f t="shared" si="0"/>
        <v>13</v>
      </c>
      <c r="N1" s="81">
        <f t="shared" si="0"/>
        <v>14</v>
      </c>
      <c r="O1" s="81">
        <f t="shared" si="0"/>
        <v>15</v>
      </c>
      <c r="P1" s="81">
        <f t="shared" si="0"/>
        <v>16</v>
      </c>
      <c r="Q1" s="81">
        <f t="shared" si="0"/>
        <v>17</v>
      </c>
      <c r="R1" s="81">
        <f t="shared" si="0"/>
        <v>18</v>
      </c>
      <c r="S1" s="81">
        <f t="shared" si="0"/>
        <v>19</v>
      </c>
      <c r="T1" s="81">
        <f t="shared" si="0"/>
        <v>20</v>
      </c>
      <c r="U1" s="81">
        <f t="shared" si="0"/>
        <v>21</v>
      </c>
      <c r="V1" s="81">
        <f t="shared" si="0"/>
        <v>22</v>
      </c>
      <c r="W1" s="81">
        <f t="shared" si="0"/>
        <v>23</v>
      </c>
      <c r="X1" s="81">
        <f t="shared" si="0"/>
        <v>24</v>
      </c>
      <c r="Y1" s="81">
        <f t="shared" si="0"/>
        <v>25</v>
      </c>
      <c r="Z1" s="81">
        <f t="shared" si="0"/>
        <v>26</v>
      </c>
      <c r="AA1" s="81">
        <f t="shared" si="0"/>
        <v>27</v>
      </c>
      <c r="AB1" s="81">
        <f t="shared" si="0"/>
        <v>28</v>
      </c>
      <c r="AC1" s="81">
        <f t="shared" si="0"/>
        <v>29</v>
      </c>
      <c r="AD1" s="81">
        <f t="shared" si="0"/>
        <v>30</v>
      </c>
    </row>
    <row r="2" spans="1:30" ht="61.5" customHeight="1" x14ac:dyDescent="0.2">
      <c r="A2" s="13" t="s">
        <v>6259</v>
      </c>
      <c r="B2" s="13" t="s">
        <v>6260</v>
      </c>
      <c r="C2" s="14" t="s">
        <v>6257</v>
      </c>
      <c r="D2" s="14" t="s">
        <v>6253</v>
      </c>
      <c r="E2" s="14" t="s">
        <v>6254</v>
      </c>
      <c r="F2" s="14" t="s">
        <v>6258</v>
      </c>
      <c r="G2" s="14" t="s">
        <v>6267</v>
      </c>
      <c r="H2" s="14" t="s">
        <v>6697</v>
      </c>
      <c r="I2" s="14" t="s">
        <v>6266</v>
      </c>
      <c r="J2" s="13" t="s">
        <v>0</v>
      </c>
      <c r="K2" s="13" t="s">
        <v>6252</v>
      </c>
      <c r="L2" s="14" t="s">
        <v>6261</v>
      </c>
      <c r="M2" s="14" t="s">
        <v>6262</v>
      </c>
      <c r="N2" s="14" t="s">
        <v>6715</v>
      </c>
      <c r="O2" s="14" t="s">
        <v>6713</v>
      </c>
      <c r="P2" s="14" t="s">
        <v>6718</v>
      </c>
      <c r="Q2" s="14" t="s">
        <v>6716</v>
      </c>
      <c r="R2" s="13" t="s">
        <v>1</v>
      </c>
      <c r="S2" s="14" t="s">
        <v>2</v>
      </c>
      <c r="T2" s="13" t="s">
        <v>3</v>
      </c>
      <c r="U2" s="13" t="s">
        <v>4</v>
      </c>
      <c r="V2" s="13" t="s">
        <v>6265</v>
      </c>
      <c r="W2" s="13" t="s">
        <v>10</v>
      </c>
      <c r="X2" s="13" t="s">
        <v>11</v>
      </c>
      <c r="Y2" s="13" t="s">
        <v>6264</v>
      </c>
      <c r="Z2" s="13" t="s">
        <v>13</v>
      </c>
      <c r="AA2" s="13" t="s">
        <v>7</v>
      </c>
      <c r="AB2" s="13" t="s">
        <v>14</v>
      </c>
      <c r="AC2" s="13" t="s">
        <v>6698</v>
      </c>
      <c r="AD2" s="13" t="s">
        <v>12</v>
      </c>
    </row>
    <row r="3" spans="1:30" x14ac:dyDescent="0.2">
      <c r="A3" t="str">
        <f>$B$5</f>
        <v>2022_13_C1_P_24_F143</v>
      </c>
      <c r="B3" t="str">
        <f>IF(I2="vide",0,IF($I3="P","Parrain"&amp;" "&amp;$L3&amp;" "&amp;$M3,IF($I3="F","Parrain"&amp;" "&amp;$L3&amp;" "&amp;$M3&amp;" Filleul"&amp;" "&amp;$O3&amp;" "&amp;$P3)))</f>
        <v>Parrain Durantond jean-Patrick Filleul Pasteur Jean-michel</v>
      </c>
      <c r="C3" s="16">
        <f ca="1">YEAR($J$3)</f>
        <v>2022</v>
      </c>
      <c r="D3" s="16">
        <f ca="1">MONTH($J$3)</f>
        <v>4</v>
      </c>
      <c r="E3" s="16">
        <f ca="1">WEEKNUM($J$3,2)</f>
        <v>14</v>
      </c>
      <c r="F3" s="39">
        <f>IF(AND(L3&lt;&gt;"",M3&lt;&gt;"",I3&lt;&gt;""),COUNTIF(Base_données!$I20:$I$186,$I$3),0)+1</f>
        <v>144</v>
      </c>
      <c r="G3" s="16" t="str">
        <f>RIGHT(LEFT(B5,FIND("_",B5,10)-1),1)</f>
        <v>1</v>
      </c>
      <c r="H3">
        <f>IF($F$8="P",Base_données!$C$4+1,Base_données!$C$5+1)</f>
        <v>144</v>
      </c>
      <c r="I3" t="str">
        <f>$F$8</f>
        <v>F</v>
      </c>
      <c r="J3" s="63">
        <f ca="1">$D$8</f>
        <v>44653.763895833334</v>
      </c>
      <c r="K3" t="str">
        <f>$B$8</f>
        <v>PASCAL</v>
      </c>
      <c r="L3" t="str">
        <f>$B$10</f>
        <v>Durantond</v>
      </c>
      <c r="M3" t="str">
        <f>$D$10</f>
        <v>jean-Patrick</v>
      </c>
      <c r="N3" s="36">
        <f>$F$10</f>
        <v>655188765</v>
      </c>
      <c r="O3" t="str">
        <f>IF($B$14="","",$B$14)</f>
        <v>Pasteur</v>
      </c>
      <c r="P3" t="str">
        <f>IF($D$14="","",$D$14)</f>
        <v>Jean-michel</v>
      </c>
      <c r="Q3" s="36">
        <f>IF($F$14="","",$F$14)</f>
        <v>768060822</v>
      </c>
      <c r="R3">
        <f>IF($B$12="","",$B$12)</f>
        <v>57</v>
      </c>
      <c r="S3" t="str">
        <f>IF($D$12="","",$D$12)</f>
        <v>Av, Général Galliéni</v>
      </c>
      <c r="T3" s="77">
        <f>IF($F$12="","",$F$12)</f>
        <v>10300</v>
      </c>
      <c r="U3" s="63" t="str">
        <f>IF($H$12="","",$H$12)</f>
        <v>STE SAVINE</v>
      </c>
      <c r="V3" s="63">
        <f>IF($B$18="","",$B$18)</f>
        <v>44630</v>
      </c>
      <c r="W3">
        <f>IF($D$18="","",$D$18)</f>
        <v>44634</v>
      </c>
      <c r="X3">
        <f>IF($F$18="","",$F$18)</f>
        <v>44638</v>
      </c>
      <c r="Y3" s="42" t="str">
        <f>IF($H$18="","",$H$18)</f>
        <v>OK</v>
      </c>
      <c r="Z3" s="63">
        <f>IF($B$21="","",$B$21)</f>
        <v>44642</v>
      </c>
      <c r="AA3" s="63" t="str">
        <f>IF($D$21="","",$D$21)</f>
        <v/>
      </c>
      <c r="AB3" s="63" t="str">
        <f>IF($B$23="","",$B$23)</f>
        <v/>
      </c>
      <c r="AC3" t="str">
        <f>IF($D$23="","",$D$23)</f>
        <v/>
      </c>
      <c r="AD3" t="str">
        <f>IF($F$23="","",$F$23)</f>
        <v/>
      </c>
    </row>
    <row r="5" spans="1:30" ht="15" x14ac:dyDescent="0.2">
      <c r="B5" s="64" t="s">
        <v>6814</v>
      </c>
    </row>
    <row r="7" spans="1:30" x14ac:dyDescent="0.2">
      <c r="A7" s="80">
        <f>$C$7+1</f>
        <v>11</v>
      </c>
      <c r="B7" s="88" t="s">
        <v>6252</v>
      </c>
      <c r="C7" s="78">
        <v>10</v>
      </c>
      <c r="D7" s="89" t="s">
        <v>0</v>
      </c>
      <c r="E7">
        <v>9</v>
      </c>
      <c r="F7" s="90" t="s">
        <v>6723</v>
      </c>
    </row>
    <row r="8" spans="1:30" ht="22.5" customHeight="1" x14ac:dyDescent="0.2">
      <c r="A8" s="80"/>
      <c r="B8" s="69" t="s">
        <v>17</v>
      </c>
      <c r="C8" s="79"/>
      <c r="D8" s="71">
        <f ca="1">NOW()</f>
        <v>44653.763895833334</v>
      </c>
      <c r="F8" s="87" t="s">
        <v>15</v>
      </c>
    </row>
    <row r="9" spans="1:30" x14ac:dyDescent="0.2">
      <c r="A9" s="80">
        <f>$A$7+1</f>
        <v>12</v>
      </c>
      <c r="B9" s="88" t="s">
        <v>6261</v>
      </c>
      <c r="C9" s="79">
        <f>$A$9+1</f>
        <v>13</v>
      </c>
      <c r="D9" s="88" t="s">
        <v>6262</v>
      </c>
      <c r="E9" s="80">
        <f>$C$9+1</f>
        <v>14</v>
      </c>
      <c r="F9" s="88" t="s">
        <v>6</v>
      </c>
    </row>
    <row r="10" spans="1:30" ht="22.5" customHeight="1" x14ac:dyDescent="0.2">
      <c r="A10" s="80"/>
      <c r="B10" s="70" t="s">
        <v>6720</v>
      </c>
      <c r="C10" s="79"/>
      <c r="D10" s="70" t="s">
        <v>6721</v>
      </c>
      <c r="E10" s="80"/>
      <c r="F10" s="76">
        <v>655188765</v>
      </c>
    </row>
    <row r="11" spans="1:30" x14ac:dyDescent="0.2">
      <c r="A11" s="80">
        <v>18</v>
      </c>
      <c r="B11" s="88" t="s">
        <v>1</v>
      </c>
      <c r="C11" s="79">
        <f>$A$11+1</f>
        <v>19</v>
      </c>
      <c r="D11" s="88" t="s">
        <v>2</v>
      </c>
      <c r="E11" s="80">
        <f>$C$11+1</f>
        <v>20</v>
      </c>
      <c r="F11" s="88" t="s">
        <v>3</v>
      </c>
      <c r="G11" s="80">
        <f>$E$11+1</f>
        <v>21</v>
      </c>
      <c r="H11" s="88" t="s">
        <v>4</v>
      </c>
    </row>
    <row r="12" spans="1:30" ht="22.5" customHeight="1" x14ac:dyDescent="0.2">
      <c r="A12" s="80"/>
      <c r="B12" s="70">
        <v>57</v>
      </c>
      <c r="C12" s="79"/>
      <c r="D12" s="70" t="s">
        <v>6722</v>
      </c>
      <c r="E12" s="80"/>
      <c r="F12" s="70">
        <v>10300</v>
      </c>
      <c r="G12" s="80"/>
      <c r="H12" s="70" t="s">
        <v>307</v>
      </c>
    </row>
    <row r="13" spans="1:30" x14ac:dyDescent="0.2">
      <c r="A13" s="80">
        <f>$E$9+1</f>
        <v>15</v>
      </c>
      <c r="B13" s="88" t="s">
        <v>6713</v>
      </c>
      <c r="C13" s="79">
        <f>$A$13+1</f>
        <v>16</v>
      </c>
      <c r="D13" s="88" t="s">
        <v>6714</v>
      </c>
      <c r="E13" s="80">
        <f>$C$13+1</f>
        <v>17</v>
      </c>
      <c r="F13" s="88" t="s">
        <v>6</v>
      </c>
      <c r="G13" s="80"/>
      <c r="H13" s="74"/>
    </row>
    <row r="14" spans="1:30" ht="22.5" customHeight="1" x14ac:dyDescent="0.2">
      <c r="A14" s="80"/>
      <c r="B14" s="74" t="s">
        <v>6725</v>
      </c>
      <c r="C14" s="79"/>
      <c r="D14" s="74" t="s">
        <v>6726</v>
      </c>
      <c r="E14" s="80"/>
      <c r="F14" s="76">
        <v>768060822</v>
      </c>
      <c r="G14" s="80"/>
      <c r="H14" s="74"/>
    </row>
    <row r="15" spans="1:30" x14ac:dyDescent="0.2">
      <c r="A15" s="80">
        <f>$E$13+1</f>
        <v>18</v>
      </c>
      <c r="B15" s="88" t="s">
        <v>1</v>
      </c>
      <c r="C15" s="79">
        <f>$A$15+1</f>
        <v>19</v>
      </c>
      <c r="D15" s="88" t="s">
        <v>2</v>
      </c>
      <c r="E15" s="80">
        <f>$C$15+1</f>
        <v>20</v>
      </c>
      <c r="F15" s="88" t="s">
        <v>3</v>
      </c>
      <c r="G15" s="80">
        <f>$E$15+1</f>
        <v>21</v>
      </c>
      <c r="H15" s="88" t="s">
        <v>4</v>
      </c>
    </row>
    <row r="16" spans="1:30" ht="22.5" customHeight="1" x14ac:dyDescent="0.2">
      <c r="A16" s="80"/>
      <c r="B16" s="70">
        <v>53</v>
      </c>
      <c r="C16" s="79"/>
      <c r="D16" s="70" t="s">
        <v>6724</v>
      </c>
      <c r="E16" s="80"/>
      <c r="F16" s="70">
        <v>10000</v>
      </c>
      <c r="G16" s="80"/>
      <c r="H16" s="70" t="s">
        <v>6223</v>
      </c>
    </row>
    <row r="17" spans="1:8" x14ac:dyDescent="0.2">
      <c r="A17" s="80">
        <f>$G$15+1</f>
        <v>22</v>
      </c>
      <c r="B17" s="107" t="s">
        <v>6265</v>
      </c>
      <c r="C17" s="79">
        <f>$A$17+1</f>
        <v>23</v>
      </c>
      <c r="D17" s="107" t="s">
        <v>10</v>
      </c>
      <c r="E17" s="80">
        <f>$C$17+1</f>
        <v>24</v>
      </c>
      <c r="F17" s="107" t="s">
        <v>11</v>
      </c>
      <c r="G17" s="80">
        <f>$E$17+1</f>
        <v>25</v>
      </c>
      <c r="H17" s="107" t="s">
        <v>6264</v>
      </c>
    </row>
    <row r="18" spans="1:8" ht="22.5" customHeight="1" x14ac:dyDescent="0.2">
      <c r="A18" s="80"/>
      <c r="B18" s="104">
        <v>44630</v>
      </c>
      <c r="C18" s="79"/>
      <c r="D18" s="104">
        <v>44634</v>
      </c>
      <c r="E18" s="80"/>
      <c r="F18" s="104">
        <v>44638</v>
      </c>
      <c r="G18" s="80"/>
      <c r="H18" s="105" t="s">
        <v>6708</v>
      </c>
    </row>
    <row r="19" spans="1:8" x14ac:dyDescent="0.2">
      <c r="A19" s="80"/>
      <c r="B19" s="74"/>
      <c r="C19" s="79"/>
      <c r="D19" s="74"/>
      <c r="E19" s="80"/>
      <c r="F19" s="74"/>
    </row>
    <row r="20" spans="1:8" x14ac:dyDescent="0.2">
      <c r="A20" s="80">
        <f>$G$17+1</f>
        <v>26</v>
      </c>
      <c r="B20" s="107" t="s">
        <v>13</v>
      </c>
      <c r="C20" s="79">
        <f>$A$20+1</f>
        <v>27</v>
      </c>
      <c r="D20" s="107" t="s">
        <v>7</v>
      </c>
      <c r="E20" s="80"/>
      <c r="F20" s="74"/>
    </row>
    <row r="21" spans="1:8" ht="22.5" customHeight="1" x14ac:dyDescent="0.2">
      <c r="A21" s="80"/>
      <c r="B21" s="104">
        <v>44642</v>
      </c>
      <c r="C21" s="79"/>
      <c r="D21" s="105"/>
      <c r="E21" s="80"/>
      <c r="F21" s="74"/>
    </row>
    <row r="22" spans="1:8" x14ac:dyDescent="0.2">
      <c r="A22" s="80">
        <f>$C$20+1</f>
        <v>28</v>
      </c>
      <c r="B22" s="107" t="s">
        <v>14</v>
      </c>
      <c r="C22" s="79">
        <f>$A$22+1</f>
        <v>29</v>
      </c>
      <c r="D22" s="107" t="s">
        <v>6698</v>
      </c>
      <c r="E22" s="80">
        <f>$C$22+1</f>
        <v>30</v>
      </c>
      <c r="F22" s="107" t="s">
        <v>12</v>
      </c>
    </row>
    <row r="23" spans="1:8" ht="22.5" customHeight="1" x14ac:dyDescent="0.2">
      <c r="A23" s="80"/>
      <c r="B23" s="106"/>
      <c r="C23" s="79"/>
      <c r="D23" s="87"/>
      <c r="E23" s="80"/>
      <c r="F23" s="105"/>
    </row>
  </sheetData>
  <conditionalFormatting sqref="F18">
    <cfRule type="cellIs" dxfId="19" priority="2" operator="equal">
      <formula>"OK"</formula>
    </cfRule>
  </conditionalFormatting>
  <conditionalFormatting sqref="F23">
    <cfRule type="cellIs" dxfId="18" priority="1" operator="equal">
      <formula>"OK"</formula>
    </cfRule>
  </conditionalFormatting>
  <dataValidations count="3">
    <dataValidation type="list" allowBlank="1" showInputMessage="1" showErrorMessage="1" sqref="B5">
      <formula1>liste_Code</formula1>
    </dataValidation>
    <dataValidation type="list" allowBlank="1" showInputMessage="1" showErrorMessage="1" sqref="B8">
      <formula1>Liste_Commerciaux</formula1>
    </dataValidation>
    <dataValidation type="list" allowBlank="1" showInputMessage="1" showErrorMessage="1" sqref="H12">
      <formula1>liste_Communes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theme="5" tint="-0.249977111117893"/>
  </sheetPr>
  <dimension ref="A2:D10"/>
  <sheetViews>
    <sheetView workbookViewId="0">
      <selection activeCell="B24" sqref="B24"/>
    </sheetView>
  </sheetViews>
  <sheetFormatPr baseColWidth="10" defaultRowHeight="14.25" x14ac:dyDescent="0.2"/>
  <cols>
    <col min="1" max="1" width="20.75" bestFit="1" customWidth="1"/>
    <col min="2" max="2" width="16.25" bestFit="1" customWidth="1"/>
    <col min="3" max="3" width="16.625" bestFit="1" customWidth="1"/>
    <col min="4" max="4" width="12.875" bestFit="1" customWidth="1"/>
    <col min="5" max="7" width="3.875" bestFit="1" customWidth="1"/>
    <col min="8" max="8" width="21.25" bestFit="1" customWidth="1"/>
    <col min="9" max="13" width="3.875" bestFit="1" customWidth="1"/>
    <col min="14" max="14" width="28.75" bestFit="1" customWidth="1"/>
    <col min="15" max="15" width="26.375" bestFit="1" customWidth="1"/>
    <col min="16" max="16" width="40.25" bestFit="1" customWidth="1"/>
    <col min="17" max="17" width="37.875" bestFit="1" customWidth="1"/>
    <col min="18" max="18" width="23.625" bestFit="1" customWidth="1"/>
    <col min="19" max="19" width="21.25" bestFit="1" customWidth="1"/>
    <col min="20" max="20" width="39.25" bestFit="1" customWidth="1"/>
    <col min="21" max="21" width="36.875" bestFit="1" customWidth="1"/>
    <col min="22" max="22" width="23.625" bestFit="1" customWidth="1"/>
    <col min="23" max="23" width="21.25" bestFit="1" customWidth="1"/>
    <col min="24" max="24" width="40.25" bestFit="1" customWidth="1"/>
    <col min="25" max="25" width="37.875" bestFit="1" customWidth="1"/>
    <col min="26" max="26" width="23.625" bestFit="1" customWidth="1"/>
    <col min="27" max="27" width="21.25" bestFit="1" customWidth="1"/>
    <col min="28" max="28" width="40.25" bestFit="1" customWidth="1"/>
    <col min="29" max="29" width="37.875" bestFit="1" customWidth="1"/>
    <col min="30" max="30" width="23.625" bestFit="1" customWidth="1"/>
    <col min="31" max="31" width="21.25" bestFit="1" customWidth="1"/>
    <col min="32" max="32" width="40.25" bestFit="1" customWidth="1"/>
    <col min="33" max="33" width="37.875" bestFit="1" customWidth="1"/>
    <col min="34" max="34" width="23.625" bestFit="1" customWidth="1"/>
    <col min="35" max="35" width="21.25" bestFit="1" customWidth="1"/>
    <col min="36" max="36" width="39.25" bestFit="1" customWidth="1"/>
    <col min="37" max="37" width="36.875" bestFit="1" customWidth="1"/>
    <col min="38" max="38" width="23.625" bestFit="1" customWidth="1"/>
    <col min="39" max="39" width="21.25" bestFit="1" customWidth="1"/>
    <col min="40" max="40" width="39.25" bestFit="1" customWidth="1"/>
    <col min="41" max="41" width="36.875" bestFit="1" customWidth="1"/>
    <col min="42" max="42" width="23.625" bestFit="1" customWidth="1"/>
    <col min="43" max="43" width="3.875" bestFit="1" customWidth="1"/>
    <col min="44" max="44" width="21.25" bestFit="1" customWidth="1"/>
    <col min="45" max="45" width="3.875" bestFit="1" customWidth="1"/>
    <col min="46" max="46" width="39.25" bestFit="1" customWidth="1"/>
    <col min="47" max="47" width="36.875" bestFit="1" customWidth="1"/>
    <col min="48" max="48" width="23.625" bestFit="1" customWidth="1"/>
    <col min="49" max="49" width="21.25" bestFit="1" customWidth="1"/>
    <col min="50" max="50" width="40.25" bestFit="1" customWidth="1"/>
    <col min="51" max="51" width="37.875" bestFit="1" customWidth="1"/>
    <col min="52" max="52" width="23.625" bestFit="1" customWidth="1"/>
    <col min="53" max="53" width="21.25" bestFit="1" customWidth="1"/>
    <col min="54" max="54" width="39.25" bestFit="1" customWidth="1"/>
    <col min="55" max="55" width="36.875" bestFit="1" customWidth="1"/>
    <col min="56" max="56" width="23.625" bestFit="1" customWidth="1"/>
    <col min="57" max="57" width="21.25" bestFit="1" customWidth="1"/>
    <col min="58" max="58" width="39.25" bestFit="1" customWidth="1"/>
    <col min="59" max="59" width="36.875" bestFit="1" customWidth="1"/>
    <col min="60" max="60" width="23.625" bestFit="1" customWidth="1"/>
    <col min="61" max="61" width="21.25" bestFit="1" customWidth="1"/>
    <col min="62" max="62" width="39.25" bestFit="1" customWidth="1"/>
    <col min="63" max="63" width="36.875" bestFit="1" customWidth="1"/>
    <col min="64" max="64" width="23.625" bestFit="1" customWidth="1"/>
    <col min="65" max="65" width="21.25" bestFit="1" customWidth="1"/>
    <col min="66" max="66" width="40.25" bestFit="1" customWidth="1"/>
    <col min="67" max="67" width="37.875" bestFit="1" customWidth="1"/>
    <col min="68" max="68" width="23.625" bestFit="1" customWidth="1"/>
    <col min="69" max="69" width="21.25" bestFit="1" customWidth="1"/>
    <col min="70" max="70" width="40.25" bestFit="1" customWidth="1"/>
    <col min="71" max="71" width="37.875" bestFit="1" customWidth="1"/>
    <col min="72" max="72" width="23.625" bestFit="1" customWidth="1"/>
    <col min="73" max="73" width="21.25" bestFit="1" customWidth="1"/>
    <col min="74" max="74" width="39.25" bestFit="1" customWidth="1"/>
    <col min="75" max="75" width="36.875" bestFit="1" customWidth="1"/>
    <col min="76" max="76" width="28.75" bestFit="1" customWidth="1"/>
    <col min="77" max="77" width="26.375" bestFit="1" customWidth="1"/>
    <col min="78" max="78" width="39.25" bestFit="1" customWidth="1"/>
    <col min="79" max="79" width="36.875" bestFit="1" customWidth="1"/>
    <col min="80" max="80" width="36.25" bestFit="1" customWidth="1"/>
    <col min="81" max="81" width="33.875" bestFit="1" customWidth="1"/>
    <col min="82" max="82" width="23.625" bestFit="1" customWidth="1"/>
    <col min="83" max="83" width="21.25" bestFit="1" customWidth="1"/>
    <col min="84" max="84" width="39.25" bestFit="1" customWidth="1"/>
    <col min="85" max="85" width="36.875" bestFit="1" customWidth="1"/>
    <col min="86" max="86" width="36.25" bestFit="1" customWidth="1"/>
    <col min="87" max="87" width="33.875" bestFit="1" customWidth="1"/>
    <col min="88" max="88" width="23.625" bestFit="1" customWidth="1"/>
    <col min="89" max="89" width="21.25" bestFit="1" customWidth="1"/>
    <col min="90" max="90" width="39.25" bestFit="1" customWidth="1"/>
    <col min="91" max="91" width="36.875" bestFit="1" customWidth="1"/>
    <col min="92" max="92" width="36.25" bestFit="1" customWidth="1"/>
    <col min="93" max="93" width="33.875" bestFit="1" customWidth="1"/>
    <col min="94" max="94" width="23.625" bestFit="1" customWidth="1"/>
    <col min="95" max="95" width="21.25" bestFit="1" customWidth="1"/>
    <col min="96" max="96" width="40.25" bestFit="1" customWidth="1"/>
    <col min="97" max="97" width="37.875" bestFit="1" customWidth="1"/>
    <col min="98" max="98" width="37.375" bestFit="1" customWidth="1"/>
    <col min="99" max="99" width="34.875" bestFit="1" customWidth="1"/>
    <col min="100" max="100" width="23.625" bestFit="1" customWidth="1"/>
    <col min="101" max="101" width="21.25" bestFit="1" customWidth="1"/>
    <col min="102" max="102" width="40.25" bestFit="1" customWidth="1"/>
    <col min="103" max="103" width="37.875" bestFit="1" customWidth="1"/>
    <col min="104" max="104" width="37.375" bestFit="1" customWidth="1"/>
    <col min="105" max="105" width="34.875" bestFit="1" customWidth="1"/>
    <col min="106" max="106" width="23.625" bestFit="1" customWidth="1"/>
    <col min="107" max="107" width="21.25" bestFit="1" customWidth="1"/>
    <col min="108" max="108" width="39.25" bestFit="1" customWidth="1"/>
    <col min="109" max="109" width="36.875" bestFit="1" customWidth="1"/>
    <col min="110" max="110" width="36.25" bestFit="1" customWidth="1"/>
    <col min="111" max="111" width="33.875" bestFit="1" customWidth="1"/>
    <col min="112" max="112" width="28.75" bestFit="1" customWidth="1"/>
    <col min="113" max="113" width="26.375" bestFit="1" customWidth="1"/>
    <col min="114" max="114" width="23.625" bestFit="1" customWidth="1"/>
    <col min="115" max="115" width="21.25" bestFit="1" customWidth="1"/>
    <col min="116" max="116" width="36.25" bestFit="1" customWidth="1"/>
    <col min="117" max="117" width="33.875" bestFit="1" customWidth="1"/>
    <col min="118" max="118" width="23.625" bestFit="1" customWidth="1"/>
    <col min="119" max="119" width="21.25" bestFit="1" customWidth="1"/>
    <col min="120" max="120" width="36.25" bestFit="1" customWidth="1"/>
    <col min="121" max="121" width="33.875" bestFit="1" customWidth="1"/>
    <col min="122" max="122" width="23.625" bestFit="1" customWidth="1"/>
    <col min="123" max="123" width="21.25" bestFit="1" customWidth="1"/>
    <col min="124" max="124" width="36.25" bestFit="1" customWidth="1"/>
    <col min="125" max="125" width="33.875" bestFit="1" customWidth="1"/>
    <col min="126" max="126" width="23.625" bestFit="1" customWidth="1"/>
    <col min="127" max="127" width="21.25" bestFit="1" customWidth="1"/>
    <col min="128" max="128" width="35.25" bestFit="1" customWidth="1"/>
    <col min="129" max="129" width="32.875" bestFit="1" customWidth="1"/>
    <col min="130" max="130" width="23.625" bestFit="1" customWidth="1"/>
    <col min="131" max="131" width="21.25" bestFit="1" customWidth="1"/>
    <col min="132" max="132" width="37.375" bestFit="1" customWidth="1"/>
    <col min="133" max="133" width="34.875" bestFit="1" customWidth="1"/>
    <col min="134" max="134" width="23.625" bestFit="1" customWidth="1"/>
    <col min="135" max="135" width="21.25" bestFit="1" customWidth="1"/>
    <col min="136" max="136" width="36.25" bestFit="1" customWidth="1"/>
    <col min="137" max="137" width="33.875" bestFit="1" customWidth="1"/>
    <col min="138" max="138" width="23.625" bestFit="1" customWidth="1"/>
    <col min="139" max="139" width="21.25" bestFit="1" customWidth="1"/>
    <col min="140" max="140" width="37.375" bestFit="1" customWidth="1"/>
    <col min="141" max="141" width="34.875" bestFit="1" customWidth="1"/>
    <col min="142" max="142" width="23.625" bestFit="1" customWidth="1"/>
    <col min="143" max="143" width="21.25" bestFit="1" customWidth="1"/>
    <col min="144" max="144" width="37.375" bestFit="1" customWidth="1"/>
    <col min="145" max="145" width="34.875" bestFit="1" customWidth="1"/>
    <col min="146" max="146" width="23.625" bestFit="1" customWidth="1"/>
    <col min="147" max="147" width="21.25" bestFit="1" customWidth="1"/>
    <col min="148" max="148" width="36.25" bestFit="1" customWidth="1"/>
    <col min="149" max="149" width="33.875" bestFit="1" customWidth="1"/>
    <col min="150" max="150" width="23.625" bestFit="1" customWidth="1"/>
    <col min="151" max="151" width="21.25" bestFit="1" customWidth="1"/>
    <col min="152" max="152" width="37.375" bestFit="1" customWidth="1"/>
    <col min="153" max="153" width="34.875" bestFit="1" customWidth="1"/>
    <col min="154" max="154" width="28.75" bestFit="1" customWidth="1"/>
    <col min="155" max="155" width="26.375" bestFit="1" customWidth="1"/>
  </cols>
  <sheetData>
    <row r="2" spans="1:4" x14ac:dyDescent="0.2">
      <c r="A2" s="40" t="s">
        <v>6253</v>
      </c>
      <c r="B2" s="41">
        <v>2</v>
      </c>
    </row>
    <row r="3" spans="1:4" x14ac:dyDescent="0.2">
      <c r="A3" s="40" t="s">
        <v>6254</v>
      </c>
      <c r="B3" s="41">
        <v>8</v>
      </c>
    </row>
    <row r="4" spans="1:4" x14ac:dyDescent="0.2">
      <c r="A4" s="40" t="s">
        <v>6252</v>
      </c>
      <c r="B4" t="s">
        <v>6694</v>
      </c>
    </row>
    <row r="6" spans="1:4" x14ac:dyDescent="0.2">
      <c r="A6" s="40" t="s">
        <v>6696</v>
      </c>
      <c r="B6" t="s">
        <v>6728</v>
      </c>
      <c r="C6" t="s">
        <v>6727</v>
      </c>
      <c r="D6" t="s">
        <v>6729</v>
      </c>
    </row>
    <row r="7" spans="1:4" x14ac:dyDescent="0.2">
      <c r="A7" s="41" t="s">
        <v>6474</v>
      </c>
      <c r="B7" s="42">
        <v>8</v>
      </c>
      <c r="C7" s="42">
        <v>15</v>
      </c>
      <c r="D7" s="42">
        <v>1168</v>
      </c>
    </row>
    <row r="8" spans="1:4" x14ac:dyDescent="0.2">
      <c r="A8" s="41" t="s">
        <v>6320</v>
      </c>
      <c r="B8" s="42">
        <v>9</v>
      </c>
      <c r="C8" s="42">
        <v>9</v>
      </c>
      <c r="D8" s="42">
        <v>1424</v>
      </c>
    </row>
    <row r="9" spans="1:4" x14ac:dyDescent="0.2">
      <c r="A9" s="41" t="s">
        <v>6326</v>
      </c>
      <c r="B9" s="42">
        <v>7</v>
      </c>
      <c r="C9" s="42">
        <v>7</v>
      </c>
      <c r="D9" s="42">
        <v>1030</v>
      </c>
    </row>
    <row r="10" spans="1:4" x14ac:dyDescent="0.2">
      <c r="A10" s="41" t="s">
        <v>6695</v>
      </c>
      <c r="B10" s="42">
        <v>24</v>
      </c>
      <c r="C10" s="42">
        <v>31</v>
      </c>
      <c r="D10" s="42">
        <v>3622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theme="5" tint="-0.499984740745262"/>
  </sheetPr>
  <dimension ref="A3:C31"/>
  <sheetViews>
    <sheetView zoomScaleNormal="100" workbookViewId="0">
      <selection activeCell="B26" sqref="B26"/>
    </sheetView>
  </sheetViews>
  <sheetFormatPr baseColWidth="10" defaultRowHeight="14.25" x14ac:dyDescent="0.2"/>
  <cols>
    <col min="1" max="1" width="20.75" bestFit="1" customWidth="1"/>
    <col min="2" max="2" width="16.25" bestFit="1" customWidth="1"/>
    <col min="3" max="3" width="12.875" bestFit="1" customWidth="1"/>
    <col min="4" max="4" width="8.875" customWidth="1"/>
    <col min="5" max="6" width="7.125" customWidth="1"/>
    <col min="7" max="7" width="25.875" bestFit="1" customWidth="1"/>
    <col min="8" max="8" width="23.625" bestFit="1" customWidth="1"/>
    <col min="9" max="9" width="20.75" bestFit="1" customWidth="1"/>
    <col min="10" max="10" width="37.375" bestFit="1" customWidth="1"/>
    <col min="11" max="11" width="34.5" bestFit="1" customWidth="1"/>
    <col min="12" max="12" width="23.625" bestFit="1" customWidth="1"/>
    <col min="13" max="13" width="20.75" bestFit="1" customWidth="1"/>
    <col min="14" max="14" width="36.25" bestFit="1" customWidth="1"/>
    <col min="15" max="15" width="33.5" bestFit="1" customWidth="1"/>
    <col min="16" max="16" width="23.625" bestFit="1" customWidth="1"/>
    <col min="17" max="17" width="20.75" bestFit="1" customWidth="1"/>
    <col min="18" max="18" width="36.25" bestFit="1" customWidth="1"/>
    <col min="19" max="19" width="33.5" bestFit="1" customWidth="1"/>
    <col min="20" max="20" width="23.625" bestFit="1" customWidth="1"/>
    <col min="21" max="21" width="20.75" bestFit="1" customWidth="1"/>
    <col min="22" max="22" width="36.25" bestFit="1" customWidth="1"/>
    <col min="23" max="23" width="33.5" bestFit="1" customWidth="1"/>
    <col min="24" max="24" width="23.625" bestFit="1" customWidth="1"/>
    <col min="25" max="25" width="20.75" bestFit="1" customWidth="1"/>
    <col min="26" max="26" width="36.25" bestFit="1" customWidth="1"/>
    <col min="27" max="27" width="33.5" bestFit="1" customWidth="1"/>
    <col min="28" max="28" width="28.75" bestFit="1" customWidth="1"/>
    <col min="29" max="29" width="25.875" bestFit="1" customWidth="1"/>
    <col min="30" max="30" width="36.25" bestFit="1" customWidth="1"/>
    <col min="31" max="31" width="33.5" bestFit="1" customWidth="1"/>
    <col min="32" max="32" width="23.625" bestFit="1" customWidth="1"/>
    <col min="33" max="33" width="20.75" bestFit="1" customWidth="1"/>
    <col min="34" max="34" width="39.25" bestFit="1" customWidth="1"/>
    <col min="35" max="35" width="36.5" bestFit="1" customWidth="1"/>
    <col min="36" max="36" width="36.25" bestFit="1" customWidth="1"/>
    <col min="37" max="37" width="33.5" bestFit="1" customWidth="1"/>
    <col min="38" max="38" width="28.75" bestFit="1" customWidth="1"/>
    <col min="39" max="39" width="25.875" bestFit="1" customWidth="1"/>
    <col min="40" max="40" width="28.75" bestFit="1" customWidth="1"/>
    <col min="41" max="41" width="25.875" bestFit="1" customWidth="1"/>
  </cols>
  <sheetData>
    <row r="3" spans="1:3" x14ac:dyDescent="0.2">
      <c r="A3" s="40" t="s">
        <v>6252</v>
      </c>
      <c r="B3" t="s">
        <v>6694</v>
      </c>
    </row>
    <row r="4" spans="1:3" x14ac:dyDescent="0.2">
      <c r="A4" s="40" t="s">
        <v>6253</v>
      </c>
      <c r="B4" s="41">
        <v>2</v>
      </c>
    </row>
    <row r="5" spans="1:3" x14ac:dyDescent="0.2">
      <c r="A5" s="40" t="s">
        <v>6254</v>
      </c>
      <c r="B5" t="s">
        <v>6694</v>
      </c>
    </row>
    <row r="7" spans="1:3" x14ac:dyDescent="0.2">
      <c r="A7" s="40" t="s">
        <v>6696</v>
      </c>
      <c r="B7" t="s">
        <v>6728</v>
      </c>
      <c r="C7" t="s">
        <v>6729</v>
      </c>
    </row>
    <row r="8" spans="1:3" x14ac:dyDescent="0.2">
      <c r="A8" s="41" t="s">
        <v>6308</v>
      </c>
      <c r="B8" s="42">
        <v>7</v>
      </c>
      <c r="C8" s="42">
        <v>570</v>
      </c>
    </row>
    <row r="9" spans="1:3" x14ac:dyDescent="0.2">
      <c r="A9" s="41" t="s">
        <v>6356</v>
      </c>
      <c r="B9" s="42">
        <v>6</v>
      </c>
      <c r="C9" s="42">
        <v>720</v>
      </c>
    </row>
    <row r="10" spans="1:3" x14ac:dyDescent="0.2">
      <c r="A10" s="41" t="s">
        <v>6536</v>
      </c>
      <c r="B10" s="42">
        <v>8</v>
      </c>
      <c r="C10" s="42">
        <v>800</v>
      </c>
    </row>
    <row r="11" spans="1:3" x14ac:dyDescent="0.2">
      <c r="A11" s="41" t="s">
        <v>6428</v>
      </c>
      <c r="B11" s="42">
        <v>9</v>
      </c>
      <c r="C11" s="42">
        <v>860</v>
      </c>
    </row>
    <row r="12" spans="1:3" x14ac:dyDescent="0.2">
      <c r="A12" s="41" t="s">
        <v>6474</v>
      </c>
      <c r="B12" s="42">
        <v>8</v>
      </c>
      <c r="C12" s="42">
        <v>1168</v>
      </c>
    </row>
    <row r="13" spans="1:3" x14ac:dyDescent="0.2">
      <c r="A13" s="41" t="s">
        <v>6518</v>
      </c>
      <c r="B13" s="42">
        <v>8</v>
      </c>
      <c r="C13" s="42">
        <v>800</v>
      </c>
    </row>
    <row r="14" spans="1:3" x14ac:dyDescent="0.2">
      <c r="A14" s="41" t="s">
        <v>6324</v>
      </c>
      <c r="B14" s="42">
        <v>9</v>
      </c>
      <c r="C14" s="42">
        <v>840</v>
      </c>
    </row>
    <row r="15" spans="1:3" x14ac:dyDescent="0.2">
      <c r="A15" s="41" t="s">
        <v>6286</v>
      </c>
      <c r="B15" s="42">
        <v>6</v>
      </c>
      <c r="C15" s="42">
        <v>400</v>
      </c>
    </row>
    <row r="16" spans="1:3" x14ac:dyDescent="0.2">
      <c r="A16" s="41" t="s">
        <v>6434</v>
      </c>
      <c r="B16" s="42">
        <v>6</v>
      </c>
      <c r="C16" s="42">
        <v>780</v>
      </c>
    </row>
    <row r="17" spans="1:3" x14ac:dyDescent="0.2">
      <c r="A17" s="41" t="s">
        <v>6520</v>
      </c>
      <c r="B17" s="42">
        <v>8</v>
      </c>
      <c r="C17" s="42">
        <v>1120</v>
      </c>
    </row>
    <row r="18" spans="1:3" x14ac:dyDescent="0.2">
      <c r="A18" s="41" t="s">
        <v>6378</v>
      </c>
      <c r="B18" s="42">
        <v>7</v>
      </c>
      <c r="C18" s="42">
        <v>960</v>
      </c>
    </row>
    <row r="19" spans="1:3" x14ac:dyDescent="0.2">
      <c r="A19" s="41" t="s">
        <v>6544</v>
      </c>
      <c r="B19" s="42">
        <v>7</v>
      </c>
      <c r="C19" s="42">
        <v>960</v>
      </c>
    </row>
    <row r="20" spans="1:3" x14ac:dyDescent="0.2">
      <c r="A20" s="41" t="s">
        <v>6454</v>
      </c>
      <c r="B20" s="42">
        <v>7</v>
      </c>
      <c r="C20" s="42">
        <v>1120</v>
      </c>
    </row>
    <row r="21" spans="1:3" x14ac:dyDescent="0.2">
      <c r="A21" s="41" t="s">
        <v>6374</v>
      </c>
      <c r="B21" s="42">
        <v>7</v>
      </c>
      <c r="C21" s="42">
        <v>1000</v>
      </c>
    </row>
    <row r="22" spans="1:3" x14ac:dyDescent="0.2">
      <c r="A22" s="41" t="s">
        <v>6414</v>
      </c>
      <c r="B22" s="42">
        <v>6</v>
      </c>
      <c r="C22" s="42">
        <v>960</v>
      </c>
    </row>
    <row r="23" spans="1:3" x14ac:dyDescent="0.2">
      <c r="A23" s="41" t="s">
        <v>6376</v>
      </c>
      <c r="B23" s="42">
        <v>6</v>
      </c>
      <c r="C23" s="42">
        <v>540</v>
      </c>
    </row>
    <row r="24" spans="1:3" x14ac:dyDescent="0.2">
      <c r="A24" s="41" t="s">
        <v>6494</v>
      </c>
      <c r="B24" s="42">
        <v>7</v>
      </c>
      <c r="C24" s="42">
        <v>840</v>
      </c>
    </row>
    <row r="25" spans="1:3" x14ac:dyDescent="0.2">
      <c r="A25" s="41" t="s">
        <v>6514</v>
      </c>
      <c r="B25" s="42">
        <v>7</v>
      </c>
      <c r="C25" s="42">
        <v>702</v>
      </c>
    </row>
    <row r="26" spans="1:3" x14ac:dyDescent="0.2">
      <c r="A26" s="41" t="s">
        <v>6364</v>
      </c>
      <c r="B26" s="42">
        <v>7</v>
      </c>
      <c r="C26" s="42">
        <v>1067</v>
      </c>
    </row>
    <row r="27" spans="1:3" x14ac:dyDescent="0.2">
      <c r="A27" s="41" t="s">
        <v>6334</v>
      </c>
      <c r="B27" s="42">
        <v>9</v>
      </c>
      <c r="C27" s="42">
        <v>1116</v>
      </c>
    </row>
    <row r="28" spans="1:3" x14ac:dyDescent="0.2">
      <c r="A28" s="41" t="s">
        <v>6296</v>
      </c>
      <c r="B28" s="42">
        <v>5</v>
      </c>
      <c r="C28" s="42">
        <v>560</v>
      </c>
    </row>
    <row r="29" spans="1:3" x14ac:dyDescent="0.2">
      <c r="A29" s="41" t="s">
        <v>6320</v>
      </c>
      <c r="B29" s="42">
        <v>9</v>
      </c>
      <c r="C29" s="42">
        <v>1424</v>
      </c>
    </row>
    <row r="30" spans="1:3" x14ac:dyDescent="0.2">
      <c r="A30" s="41" t="s">
        <v>6326</v>
      </c>
      <c r="B30" s="42">
        <v>7</v>
      </c>
      <c r="C30" s="42">
        <v>1030</v>
      </c>
    </row>
    <row r="31" spans="1:3" x14ac:dyDescent="0.2">
      <c r="A31" s="41" t="s">
        <v>6695</v>
      </c>
      <c r="B31" s="42">
        <v>166</v>
      </c>
      <c r="C31" s="42">
        <v>20337</v>
      </c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rgb="FF00FF00"/>
  </sheetPr>
  <dimension ref="A1:AE189"/>
  <sheetViews>
    <sheetView showZeros="0" tabSelected="1" zoomScaleNormal="100" workbookViewId="0">
      <pane ySplit="19" topLeftCell="A182" activePane="bottomLeft" state="frozen"/>
      <selection pane="bottomLeft" activeCell="C12" sqref="C12"/>
    </sheetView>
  </sheetViews>
  <sheetFormatPr baseColWidth="10" defaultRowHeight="14.25" x14ac:dyDescent="0.2"/>
  <cols>
    <col min="1" max="1" width="19.875" customWidth="1"/>
    <col min="2" max="2" width="61" customWidth="1"/>
    <col min="3" max="3" width="4.75" customWidth="1"/>
    <col min="4" max="4" width="2.625" customWidth="1"/>
    <col min="5" max="5" width="3.5" customWidth="1"/>
    <col min="6" max="6" width="8.25" customWidth="1"/>
    <col min="7" max="7" width="4.25" customWidth="1"/>
    <col min="8" max="8" width="7.125" customWidth="1"/>
    <col min="9" max="9" width="6.75" customWidth="1"/>
    <col min="11" max="11" width="11.25" customWidth="1"/>
    <col min="12" max="12" width="15.875" customWidth="1"/>
    <col min="13" max="14" width="17" customWidth="1"/>
    <col min="15" max="15" width="13.25" customWidth="1"/>
    <col min="16" max="17" width="15.375" customWidth="1"/>
    <col min="18" max="18" width="8.125" customWidth="1"/>
    <col min="19" max="19" width="31.875" customWidth="1"/>
    <col min="20" max="20" width="12.125" customWidth="1"/>
    <col min="21" max="21" width="25.375" customWidth="1"/>
    <col min="22" max="22" width="10.125" customWidth="1"/>
    <col min="23" max="25" width="4.25" customWidth="1"/>
    <col min="26" max="26" width="10.875" customWidth="1"/>
    <col min="27" max="27" width="4.25" customWidth="1"/>
    <col min="28" max="28" width="10.75" customWidth="1"/>
    <col min="29" max="29" width="7.125" customWidth="1"/>
    <col min="30" max="30" width="4.25" customWidth="1"/>
    <col min="31" max="31" width="2.625" customWidth="1"/>
  </cols>
  <sheetData>
    <row r="1" spans="1:31" ht="87" customHeight="1" x14ac:dyDescent="0.2">
      <c r="A1" s="13" t="s">
        <v>6259</v>
      </c>
      <c r="B1" s="14" t="s">
        <v>6260</v>
      </c>
      <c r="C1" s="13" t="s">
        <v>6257</v>
      </c>
      <c r="D1" s="13" t="s">
        <v>6253</v>
      </c>
      <c r="E1" s="13" t="s">
        <v>6254</v>
      </c>
      <c r="F1" s="14" t="s">
        <v>6258</v>
      </c>
      <c r="G1" s="14" t="s">
        <v>6267</v>
      </c>
      <c r="H1" s="14" t="s">
        <v>6697</v>
      </c>
      <c r="I1" s="13" t="s">
        <v>6266</v>
      </c>
      <c r="J1" s="13" t="s">
        <v>0</v>
      </c>
      <c r="K1" s="13" t="s">
        <v>6252</v>
      </c>
      <c r="L1" s="14" t="s">
        <v>6261</v>
      </c>
      <c r="M1" s="14" t="s">
        <v>6262</v>
      </c>
      <c r="N1" s="14" t="s">
        <v>6715</v>
      </c>
      <c r="O1" s="13" t="s">
        <v>8</v>
      </c>
      <c r="P1" s="13" t="s">
        <v>9</v>
      </c>
      <c r="Q1" s="14" t="s">
        <v>6716</v>
      </c>
      <c r="R1" s="13" t="s">
        <v>1</v>
      </c>
      <c r="S1" s="13" t="s">
        <v>2</v>
      </c>
      <c r="T1" s="13" t="s">
        <v>3</v>
      </c>
      <c r="U1" s="13" t="s">
        <v>4</v>
      </c>
      <c r="V1" s="14" t="s">
        <v>6265</v>
      </c>
      <c r="W1" s="13" t="s">
        <v>10</v>
      </c>
      <c r="X1" s="13" t="s">
        <v>11</v>
      </c>
      <c r="Y1" s="14" t="s">
        <v>6264</v>
      </c>
      <c r="Z1" s="13" t="s">
        <v>13</v>
      </c>
      <c r="AA1" s="13" t="s">
        <v>7</v>
      </c>
      <c r="AB1" s="13" t="s">
        <v>14</v>
      </c>
      <c r="AC1" s="13" t="s">
        <v>6698</v>
      </c>
      <c r="AD1" s="13" t="s">
        <v>12</v>
      </c>
      <c r="AE1" s="15"/>
    </row>
    <row r="2" spans="1:31" ht="33" customHeight="1" x14ac:dyDescent="0.2">
      <c r="A2" s="82" t="s">
        <v>6719</v>
      </c>
      <c r="B2" s="82" t="str">
        <f>IF(I2="vide",0,IF($I2="P","Parrain"&amp;" "&amp;$L2&amp;" "&amp;$M2,IF($I2="F","Parrain"&amp;" "&amp;$L2&amp;" "&amp;$M2&amp;" Filleul"&amp;" "&amp;$O2&amp;" "&amp;$P2)))</f>
        <v xml:space="preserve">Parrain client 104 Nom client 104 Prénom Filleul  </v>
      </c>
      <c r="C2" s="16">
        <f>YEAR($J$2)</f>
        <v>2022</v>
      </c>
      <c r="D2" s="16">
        <f>MONTH($J$2)</f>
        <v>2</v>
      </c>
      <c r="E2" s="16">
        <f>WEEKNUM($J$2,21)</f>
        <v>8</v>
      </c>
      <c r="F2" s="39">
        <f>IF(AND(L2&lt;&gt;"",M2&lt;&gt;"",I2&lt;&gt;""),COUNTIF($I20:$I$186,I2),0)+1</f>
        <v>144</v>
      </c>
      <c r="G2" s="16">
        <f>IF(AND(L2="",M2=""),0,IF(I2="P",COUNTIF($I$20:$I186,"P"),COUNTIF($L$20:$L186,$L20)-1))</f>
        <v>6</v>
      </c>
      <c r="H2" s="83">
        <f>IF(AD2="",0,IF(OR(I2="F",I2="vide"),0,COUNTIFS($L$20:$L$186,IF($I2="P",$L2,0),$AD$20:$AD$186,"OK")-1))</f>
        <v>0</v>
      </c>
      <c r="I2" s="32" t="s">
        <v>15</v>
      </c>
      <c r="J2" s="17">
        <v>44613</v>
      </c>
      <c r="K2" s="31" t="s">
        <v>16</v>
      </c>
      <c r="L2" s="32" t="s">
        <v>6474</v>
      </c>
      <c r="M2" s="32" t="s">
        <v>6475</v>
      </c>
      <c r="N2" s="91">
        <v>680614822</v>
      </c>
      <c r="O2" s="38"/>
      <c r="P2" s="38"/>
      <c r="Q2" s="92"/>
      <c r="R2" s="38"/>
      <c r="S2" s="38"/>
      <c r="T2" s="38">
        <v>10500</v>
      </c>
      <c r="U2" s="38" t="s">
        <v>419</v>
      </c>
      <c r="V2" s="33">
        <f>J2+14</f>
        <v>44627</v>
      </c>
      <c r="W2" s="33"/>
      <c r="X2" s="33"/>
      <c r="Y2" s="32"/>
      <c r="Z2" s="33">
        <f>V2+7</f>
        <v>44634</v>
      </c>
      <c r="AA2" s="32"/>
      <c r="AB2" s="33">
        <f>V2+21</f>
        <v>44648</v>
      </c>
      <c r="AC2" s="33"/>
      <c r="AD2" s="34"/>
      <c r="AE2" s="15"/>
    </row>
    <row r="3" spans="1:31" ht="18.75" customHeight="1" x14ac:dyDescent="0.2">
      <c r="A3" s="45">
        <f t="shared" ref="A3:K3" si="0">IF(A2&lt;&gt;"",1,0)</f>
        <v>1</v>
      </c>
      <c r="B3" s="45">
        <f t="shared" si="0"/>
        <v>1</v>
      </c>
      <c r="C3" s="45">
        <f t="shared" si="0"/>
        <v>1</v>
      </c>
      <c r="D3" s="45">
        <f t="shared" si="0"/>
        <v>1</v>
      </c>
      <c r="E3" s="45">
        <f t="shared" si="0"/>
        <v>1</v>
      </c>
      <c r="F3" s="45">
        <f t="shared" ref="F3" si="1">IF(F2&lt;&gt;"",1,0)</f>
        <v>1</v>
      </c>
      <c r="G3" s="46">
        <f>IF(G2&lt;&gt;"",1,0)</f>
        <v>1</v>
      </c>
      <c r="H3" s="46">
        <f>IF(H2&lt;&gt;"",1,0)</f>
        <v>1</v>
      </c>
      <c r="I3" s="45">
        <f t="shared" ref="I3" si="2">IF(I2&lt;&gt;"",1,0)</f>
        <v>1</v>
      </c>
      <c r="J3" s="45">
        <f t="shared" si="0"/>
        <v>1</v>
      </c>
      <c r="K3" s="45">
        <f t="shared" si="0"/>
        <v>1</v>
      </c>
      <c r="L3" s="45">
        <f>IF(L2&lt;&gt;"",1,0)</f>
        <v>1</v>
      </c>
      <c r="M3" s="45">
        <f t="shared" ref="M3:Q3" si="3">IF(M2&lt;&gt;"",1,0)</f>
        <v>1</v>
      </c>
      <c r="N3" s="45">
        <f t="shared" si="3"/>
        <v>1</v>
      </c>
      <c r="O3" s="45">
        <f t="shared" si="3"/>
        <v>0</v>
      </c>
      <c r="P3" s="45">
        <f t="shared" si="3"/>
        <v>0</v>
      </c>
      <c r="Q3" s="45">
        <f t="shared" si="3"/>
        <v>0</v>
      </c>
      <c r="R3" s="45">
        <f t="shared" ref="R3" si="4">IF(R2&lt;&gt;"",1,0)</f>
        <v>0</v>
      </c>
      <c r="S3" s="45">
        <f t="shared" ref="S3:T3" si="5">IF(S2&lt;&gt;"",1,0)</f>
        <v>0</v>
      </c>
      <c r="T3" s="45">
        <f t="shared" si="5"/>
        <v>1</v>
      </c>
      <c r="U3" s="45">
        <f t="shared" ref="U3" si="6">IF(U2&lt;&gt;"",1,0)</f>
        <v>1</v>
      </c>
      <c r="V3" s="46"/>
      <c r="W3" s="46">
        <f t="shared" ref="W3" si="7">IF(W2="",0,1)</f>
        <v>0</v>
      </c>
      <c r="X3" s="46">
        <f t="shared" ref="X3" si="8">IF(X2="",0,1)</f>
        <v>0</v>
      </c>
      <c r="Y3" s="46">
        <f t="shared" ref="Y3" si="9">IF(Y2="",0,1)</f>
        <v>0</v>
      </c>
      <c r="Z3" s="46">
        <f>IF(Y2="OK",1,0)</f>
        <v>0</v>
      </c>
      <c r="AA3" s="46">
        <f>IF(AA2&lt;&gt;"",1,0)</f>
        <v>0</v>
      </c>
      <c r="AB3" s="46">
        <f t="shared" ref="AB3" si="10">IF(AA2="OK",1,0)</f>
        <v>0</v>
      </c>
      <c r="AC3" s="46"/>
      <c r="AD3" s="46">
        <f ca="1">IF(AND(AB2&lt;NOW(),AD2="ok"),1,0)</f>
        <v>0</v>
      </c>
      <c r="AE3" s="15"/>
    </row>
    <row r="4" spans="1:31" x14ac:dyDescent="0.2">
      <c r="A4" s="19"/>
      <c r="B4" s="19"/>
      <c r="C4" s="19">
        <f>COUNTIF($I$20:$I$186,"P")</f>
        <v>24</v>
      </c>
      <c r="D4" s="19"/>
      <c r="E4" s="19"/>
      <c r="F4" s="19"/>
      <c r="G4" s="19"/>
      <c r="H4" s="19"/>
      <c r="J4" s="52">
        <f ca="1">RANDBETWEEN(1,140)</f>
        <v>26</v>
      </c>
      <c r="K4" s="52">
        <f ca="1">RANDBETWEEN(1,140)</f>
        <v>119</v>
      </c>
      <c r="L4" s="43" t="str">
        <f ca="1">VLOOKUP($J$4,Base_Adresses!$A$3:$H$142,COLUMN()-10,0)</f>
        <v>client 26 Nom</v>
      </c>
      <c r="M4" s="43" t="str">
        <f ca="1">VLOOKUP($J$4,Base_Adresses!$A$3:$H$142,COLUMN()-10,0)</f>
        <v>client 26 Prénom</v>
      </c>
      <c r="N4" s="65">
        <f ca="1">VLOOKUP($J$4,Base_Adresses!$A$3:$H$142,COLUMN()-6,0)</f>
        <v>635526547</v>
      </c>
      <c r="O4" s="37" t="str">
        <f ca="1">VLOOKUP($K$4,Base_Adresses!$A$3:$H$142,COLUMN()-13,0)</f>
        <v>client 119 Nom</v>
      </c>
      <c r="P4" s="37" t="str">
        <f ca="1">VLOOKUP($K$4,Base_Adresses!$A$3:$H$142,COLUMN()-13,0)</f>
        <v>client 119 Prénom</v>
      </c>
      <c r="Q4" s="66">
        <f ca="1">VLOOKUP($K$4,Base_Adresses!$A$3:$H$142,COLUMN()-9,0)</f>
        <v>670840930</v>
      </c>
      <c r="R4" s="68">
        <f ca="1">VLOOKUP($K$4,Base_Adresses!$A$3:$H$142,COLUMN()-14,0)</f>
        <v>222</v>
      </c>
      <c r="S4" s="66" t="str">
        <f ca="1">VLOOKUP($K$4,Base_Adresses!$A$3:$H$142,COLUMN()-14,0)</f>
        <v>Rue du village DCN</v>
      </c>
      <c r="T4" s="67">
        <f ca="1">VLOOKUP($K$4,Base_Adresses!$A$3:$H$142,COLUMN()-14,0)</f>
        <v>10240</v>
      </c>
      <c r="U4" s="67" t="str">
        <f ca="1">VLOOKUP($K$4,Base_Adresses!$A$3:$H$142,COLUMN()-14,0)</f>
        <v>AVANT LES RAMERUPT</v>
      </c>
      <c r="V4" s="19"/>
      <c r="W4" s="19"/>
      <c r="X4" s="19"/>
      <c r="Y4" s="19"/>
      <c r="Z4" s="19"/>
      <c r="AA4" s="19"/>
      <c r="AB4" s="19"/>
      <c r="AC4" s="19"/>
      <c r="AD4" s="19"/>
      <c r="AE4" s="15"/>
    </row>
    <row r="5" spans="1:31" x14ac:dyDescent="0.2">
      <c r="A5" s="19"/>
      <c r="B5" s="19"/>
      <c r="C5" s="19">
        <f>COUNTIF($I$20:$I$186,"f")</f>
        <v>143</v>
      </c>
      <c r="D5" s="19"/>
      <c r="E5" s="19"/>
      <c r="G5" s="19"/>
      <c r="H5" s="19"/>
      <c r="I5" s="19"/>
      <c r="J5" s="19"/>
      <c r="R5" s="19"/>
      <c r="T5" s="22" t="s">
        <v>5</v>
      </c>
      <c r="U5" s="20">
        <f>COUNTIF($Y$20:$Y$186,"OK")</f>
        <v>56</v>
      </c>
      <c r="V5" s="19"/>
      <c r="W5" s="19"/>
      <c r="X5" s="19"/>
      <c r="Y5" s="19"/>
      <c r="Z5" s="19"/>
      <c r="AA5" s="19"/>
      <c r="AB5" s="19"/>
      <c r="AC5" s="19"/>
      <c r="AD5" s="19"/>
      <c r="AE5" s="15"/>
    </row>
    <row r="6" spans="1:31" x14ac:dyDescent="0.2">
      <c r="A6" s="19"/>
      <c r="B6" s="19"/>
      <c r="C6" s="19"/>
      <c r="D6" s="19"/>
      <c r="E6" s="19"/>
      <c r="F6" s="19"/>
      <c r="G6" s="19"/>
      <c r="H6" s="19"/>
      <c r="I6" s="19"/>
      <c r="J6" s="19">
        <f>COLUMN()</f>
        <v>10</v>
      </c>
      <c r="M6" s="19"/>
      <c r="N6" s="19"/>
      <c r="P6" s="19"/>
      <c r="Q6" s="20" t="s">
        <v>6245</v>
      </c>
      <c r="R6" s="21">
        <f>COUNTIF($I$20:$I$186,"F")</f>
        <v>143</v>
      </c>
      <c r="T6" s="20" t="s">
        <v>7</v>
      </c>
      <c r="U6" s="20">
        <f>COUNTIF($AA$20:$AA$186,"OK")</f>
        <v>132</v>
      </c>
      <c r="V6" s="19"/>
      <c r="W6" s="19"/>
      <c r="X6" s="19"/>
      <c r="Y6" s="19"/>
      <c r="Z6" s="19"/>
      <c r="AA6" s="19"/>
      <c r="AB6" s="19"/>
      <c r="AC6" s="19"/>
      <c r="AD6" s="19"/>
      <c r="AE6" s="15"/>
    </row>
    <row r="7" spans="1:31" x14ac:dyDescent="0.2">
      <c r="A7" s="19"/>
      <c r="B7" s="19"/>
      <c r="C7" s="19"/>
      <c r="D7" s="19"/>
      <c r="E7" s="19"/>
      <c r="F7" s="19"/>
      <c r="G7" s="19"/>
      <c r="H7" s="19"/>
      <c r="I7" s="19"/>
      <c r="J7" s="19"/>
      <c r="M7" s="19"/>
      <c r="N7" s="19"/>
      <c r="O7" s="19"/>
      <c r="P7" s="19"/>
      <c r="Q7" s="19"/>
      <c r="R7" s="19"/>
      <c r="T7" s="20" t="s">
        <v>12</v>
      </c>
      <c r="U7" s="20">
        <f>COUNTIF($AD$20:$AD$186,"OK")</f>
        <v>133</v>
      </c>
      <c r="V7" s="19"/>
      <c r="W7" s="19"/>
      <c r="X7" s="19"/>
      <c r="Y7" s="19"/>
      <c r="Z7" s="19"/>
      <c r="AA7" s="19"/>
      <c r="AB7" s="19"/>
      <c r="AC7" s="19"/>
      <c r="AD7" s="19"/>
      <c r="AE7" s="15"/>
    </row>
    <row r="8" spans="1:31" ht="15.75" x14ac:dyDescent="0.2">
      <c r="A8" s="19"/>
      <c r="B8" s="19"/>
      <c r="C8" s="19"/>
      <c r="D8" s="19"/>
      <c r="E8" s="19"/>
      <c r="F8" s="19"/>
      <c r="G8" s="19"/>
      <c r="H8" s="19"/>
      <c r="I8" s="19"/>
      <c r="J8" s="49" t="s">
        <v>6257</v>
      </c>
      <c r="K8" s="56">
        <f>YEAR($L$9)</f>
        <v>2022</v>
      </c>
      <c r="M8" s="19"/>
      <c r="N8" s="19"/>
      <c r="O8" s="19"/>
      <c r="P8" s="19"/>
      <c r="Q8" s="19"/>
      <c r="R8" s="19"/>
      <c r="S8" s="59" t="s">
        <v>6702</v>
      </c>
      <c r="V8" s="19"/>
      <c r="W8" s="19"/>
      <c r="X8" s="19"/>
      <c r="Y8" s="19"/>
      <c r="Z8" s="19"/>
      <c r="AA8" s="19"/>
      <c r="AB8" s="19"/>
      <c r="AC8" s="19"/>
      <c r="AD8" s="19"/>
      <c r="AE8" s="15"/>
    </row>
    <row r="9" spans="1:31" ht="15.75" x14ac:dyDescent="0.2">
      <c r="A9" s="19"/>
      <c r="B9" s="19"/>
      <c r="C9" s="19"/>
      <c r="D9" s="19"/>
      <c r="E9" s="25"/>
      <c r="F9" s="49" t="s">
        <v>6705</v>
      </c>
      <c r="G9" s="85" t="s">
        <v>6244</v>
      </c>
      <c r="H9" s="25"/>
      <c r="I9" s="25"/>
      <c r="J9" s="49" t="s">
        <v>6700</v>
      </c>
      <c r="K9" s="50">
        <v>4</v>
      </c>
      <c r="L9" s="53">
        <f>CHOOSE(WEEKDAY(DATE(YEAR($J$2),$K$9,1),2),0,-1,-2,-3,3,2,1)+DATE(YEAR($J$2),$K$9,1)</f>
        <v>44655</v>
      </c>
      <c r="M9" s="54"/>
      <c r="N9" s="54"/>
      <c r="O9" s="54"/>
      <c r="P9" s="25"/>
      <c r="Q9" s="25"/>
      <c r="R9" s="54"/>
      <c r="S9" s="60" t="s">
        <v>6701</v>
      </c>
      <c r="V9" s="19" t="s">
        <v>6708</v>
      </c>
      <c r="W9" s="19"/>
      <c r="X9" s="19"/>
      <c r="Y9" s="19"/>
      <c r="Z9" s="19"/>
      <c r="AA9" s="19"/>
      <c r="AB9" s="19"/>
      <c r="AC9" s="19"/>
      <c r="AD9" s="19"/>
      <c r="AE9" s="15"/>
    </row>
    <row r="10" spans="1:31" ht="15.75" x14ac:dyDescent="0.25">
      <c r="A10" s="19"/>
      <c r="C10" s="19"/>
      <c r="D10" s="19"/>
      <c r="E10" s="86">
        <f>K10</f>
        <v>14</v>
      </c>
      <c r="F10" s="86">
        <f t="shared" ref="F10:G10" si="11">L10</f>
        <v>15</v>
      </c>
      <c r="G10" s="86">
        <f t="shared" si="11"/>
        <v>16</v>
      </c>
      <c r="H10" s="86">
        <f>O10</f>
        <v>17</v>
      </c>
      <c r="I10" s="86">
        <f>P10</f>
        <v>18</v>
      </c>
      <c r="J10" s="49" t="s">
        <v>6699</v>
      </c>
      <c r="K10" s="51">
        <f>WEEKNUM(L9,21)</f>
        <v>14</v>
      </c>
      <c r="L10" s="54">
        <f>K10+1</f>
        <v>15</v>
      </c>
      <c r="M10" s="54">
        <f t="shared" ref="M10:P10" si="12">L10+1</f>
        <v>16</v>
      </c>
      <c r="N10" s="54"/>
      <c r="O10" s="54">
        <f>M10+1</f>
        <v>17</v>
      </c>
      <c r="P10" s="54">
        <f t="shared" si="12"/>
        <v>18</v>
      </c>
      <c r="Q10" s="54"/>
      <c r="R10" s="54"/>
      <c r="S10" s="61">
        <f>SUM(S11:S16)</f>
        <v>207</v>
      </c>
      <c r="V10" s="51">
        <f>WEEKNUM($L$9,21)</f>
        <v>14</v>
      </c>
      <c r="W10" s="54">
        <f>V10+1</f>
        <v>15</v>
      </c>
      <c r="X10" s="54">
        <f t="shared" ref="X10" si="13">W10+1</f>
        <v>16</v>
      </c>
      <c r="Y10" s="54">
        <f t="shared" ref="Y10" si="14">X10+1</f>
        <v>17</v>
      </c>
      <c r="Z10" s="54">
        <f t="shared" ref="Z10" si="15">Y10+1</f>
        <v>18</v>
      </c>
      <c r="AA10" s="54"/>
      <c r="AB10" s="19"/>
      <c r="AC10" s="19"/>
      <c r="AD10" s="19"/>
      <c r="AE10" s="15"/>
    </row>
    <row r="11" spans="1:31" x14ac:dyDescent="0.2">
      <c r="A11" s="19"/>
      <c r="C11" s="19"/>
      <c r="D11" s="19"/>
      <c r="E11" s="55">
        <f t="shared" ref="E11:I16" si="16">COUNTIFS($D$20:$D$186,$K$9,$E$20:$E$186,E$10,$K$20:$K$186,$J11,$I$20:$I$186,$G$9)</f>
        <v>0</v>
      </c>
      <c r="F11" s="55">
        <f t="shared" si="16"/>
        <v>0</v>
      </c>
      <c r="G11" s="55">
        <f t="shared" si="16"/>
        <v>0</v>
      </c>
      <c r="H11" s="55">
        <f t="shared" si="16"/>
        <v>0</v>
      </c>
      <c r="I11" s="55">
        <f t="shared" si="16"/>
        <v>0</v>
      </c>
      <c r="J11" s="20" t="s">
        <v>16</v>
      </c>
      <c r="K11" s="20">
        <f t="shared" ref="K11:M16" si="17">SUMIFS($AC$20:$AC$186,$E$20:$E$186,K$10,$K$20:$K$186,$J11)</f>
        <v>0</v>
      </c>
      <c r="L11" s="20">
        <f t="shared" si="17"/>
        <v>0</v>
      </c>
      <c r="M11" s="20">
        <f t="shared" si="17"/>
        <v>0</v>
      </c>
      <c r="N11" s="20"/>
      <c r="O11" s="20">
        <f t="shared" ref="O11:P16" si="18">SUMIFS($AC$20:$AC$186,$E$20:$E$186,O$10,$K$20:$K$186,$J11)</f>
        <v>0</v>
      </c>
      <c r="P11" s="20">
        <f t="shared" si="18"/>
        <v>0</v>
      </c>
      <c r="Q11" s="20"/>
      <c r="R11" s="20">
        <f t="shared" ref="R11:R16" si="19">SUMIFS($AC$20:$AC$186,$E$20:$E$186,$K$10,$K$20:$K$186,$J11)</f>
        <v>0</v>
      </c>
      <c r="S11" s="62">
        <f t="shared" ref="S11:S16" si="20">SUMIFS($AC$20:$AC$186,$D$20:$D$186,$K$9,$K$20:$K$186,$J11)</f>
        <v>207</v>
      </c>
      <c r="U11" s="49" t="s">
        <v>16</v>
      </c>
      <c r="V11" s="48">
        <f t="shared" ref="V11:Z16" si="21">COUNTIFS($C$20:$C$186,$K$8,$D$20:$D$186,$K$9,$E$20:$E$186,V$10,$K$20:$K$186,$U11,$Y$20:$Y$186,$V$9)</f>
        <v>0</v>
      </c>
      <c r="W11" s="48">
        <f t="shared" si="21"/>
        <v>0</v>
      </c>
      <c r="X11" s="48">
        <f t="shared" si="21"/>
        <v>0</v>
      </c>
      <c r="Y11" s="48">
        <f t="shared" si="21"/>
        <v>0</v>
      </c>
      <c r="Z11" s="48">
        <f t="shared" si="21"/>
        <v>0</v>
      </c>
      <c r="AA11" s="19"/>
      <c r="AB11" s="19"/>
      <c r="AC11" s="19"/>
      <c r="AD11" s="19"/>
      <c r="AE11" s="15"/>
    </row>
    <row r="12" spans="1:31" x14ac:dyDescent="0.2">
      <c r="A12" s="19"/>
      <c r="B12" s="19"/>
      <c r="C12" s="19"/>
      <c r="D12" s="19"/>
      <c r="E12" s="55">
        <f t="shared" si="16"/>
        <v>0</v>
      </c>
      <c r="F12" s="55">
        <f t="shared" si="16"/>
        <v>0</v>
      </c>
      <c r="G12" s="55">
        <f t="shared" si="16"/>
        <v>0</v>
      </c>
      <c r="H12" s="55">
        <f t="shared" si="16"/>
        <v>0</v>
      </c>
      <c r="I12" s="55">
        <f t="shared" si="16"/>
        <v>0</v>
      </c>
      <c r="J12" s="20" t="s">
        <v>17</v>
      </c>
      <c r="K12" s="20">
        <f t="shared" si="17"/>
        <v>0</v>
      </c>
      <c r="L12" s="20">
        <f t="shared" si="17"/>
        <v>0</v>
      </c>
      <c r="M12" s="20">
        <f t="shared" si="17"/>
        <v>0</v>
      </c>
      <c r="N12" s="20"/>
      <c r="O12" s="20">
        <f t="shared" si="18"/>
        <v>0</v>
      </c>
      <c r="P12" s="20">
        <f t="shared" si="18"/>
        <v>0</v>
      </c>
      <c r="Q12" s="20"/>
      <c r="R12" s="20">
        <f t="shared" si="19"/>
        <v>0</v>
      </c>
      <c r="S12" s="62">
        <f t="shared" si="20"/>
        <v>0</v>
      </c>
      <c r="U12" s="49" t="s">
        <v>17</v>
      </c>
      <c r="V12" s="48">
        <f t="shared" si="21"/>
        <v>0</v>
      </c>
      <c r="W12" s="48">
        <f t="shared" si="21"/>
        <v>0</v>
      </c>
      <c r="X12" s="48">
        <f t="shared" si="21"/>
        <v>0</v>
      </c>
      <c r="Y12" s="48">
        <f t="shared" si="21"/>
        <v>0</v>
      </c>
      <c r="Z12" s="48">
        <f t="shared" si="21"/>
        <v>0</v>
      </c>
      <c r="AA12" s="19"/>
      <c r="AB12" s="19"/>
      <c r="AC12" s="19"/>
      <c r="AD12" s="19"/>
      <c r="AE12" s="15"/>
    </row>
    <row r="13" spans="1:31" x14ac:dyDescent="0.2">
      <c r="A13" s="19"/>
      <c r="B13" s="19"/>
      <c r="C13" s="19"/>
      <c r="D13" s="19"/>
      <c r="E13" s="55">
        <f t="shared" si="16"/>
        <v>0</v>
      </c>
      <c r="F13" s="55">
        <f t="shared" si="16"/>
        <v>0</v>
      </c>
      <c r="G13" s="55">
        <f t="shared" si="16"/>
        <v>0</v>
      </c>
      <c r="H13" s="55">
        <f t="shared" si="16"/>
        <v>0</v>
      </c>
      <c r="I13" s="55">
        <f t="shared" si="16"/>
        <v>0</v>
      </c>
      <c r="J13" s="20" t="s">
        <v>6248</v>
      </c>
      <c r="K13" s="20">
        <f t="shared" si="17"/>
        <v>0</v>
      </c>
      <c r="L13" s="20">
        <f t="shared" si="17"/>
        <v>0</v>
      </c>
      <c r="M13" s="20">
        <f t="shared" si="17"/>
        <v>0</v>
      </c>
      <c r="N13" s="20"/>
      <c r="O13" s="20">
        <f t="shared" si="18"/>
        <v>0</v>
      </c>
      <c r="P13" s="20">
        <f t="shared" si="18"/>
        <v>0</v>
      </c>
      <c r="Q13" s="20"/>
      <c r="R13" s="20">
        <f t="shared" si="19"/>
        <v>0</v>
      </c>
      <c r="S13" s="62">
        <f t="shared" si="20"/>
        <v>0</v>
      </c>
      <c r="U13" s="49" t="s">
        <v>6248</v>
      </c>
      <c r="V13" s="48">
        <f t="shared" si="21"/>
        <v>0</v>
      </c>
      <c r="W13" s="48">
        <f t="shared" si="21"/>
        <v>0</v>
      </c>
      <c r="X13" s="48">
        <f t="shared" si="21"/>
        <v>0</v>
      </c>
      <c r="Y13" s="48">
        <f t="shared" si="21"/>
        <v>0</v>
      </c>
      <c r="Z13" s="48">
        <f t="shared" si="21"/>
        <v>0</v>
      </c>
      <c r="AA13" s="19"/>
      <c r="AB13" s="19"/>
      <c r="AC13" s="19"/>
      <c r="AD13" s="19"/>
      <c r="AE13" s="15"/>
    </row>
    <row r="14" spans="1:31" x14ac:dyDescent="0.2">
      <c r="A14" s="19"/>
      <c r="B14" s="19"/>
      <c r="C14" s="19"/>
      <c r="D14" s="19"/>
      <c r="E14" s="55">
        <f t="shared" si="16"/>
        <v>0</v>
      </c>
      <c r="F14" s="55">
        <f t="shared" si="16"/>
        <v>0</v>
      </c>
      <c r="G14" s="55">
        <f t="shared" si="16"/>
        <v>0</v>
      </c>
      <c r="H14" s="55">
        <f t="shared" si="16"/>
        <v>0</v>
      </c>
      <c r="I14" s="55">
        <f t="shared" si="16"/>
        <v>0</v>
      </c>
      <c r="J14" s="20" t="s">
        <v>6249</v>
      </c>
      <c r="K14" s="20">
        <f t="shared" si="17"/>
        <v>0</v>
      </c>
      <c r="L14" s="20">
        <f t="shared" si="17"/>
        <v>0</v>
      </c>
      <c r="M14" s="20">
        <f t="shared" si="17"/>
        <v>0</v>
      </c>
      <c r="N14" s="20"/>
      <c r="O14" s="20">
        <f t="shared" si="18"/>
        <v>0</v>
      </c>
      <c r="P14" s="20">
        <f t="shared" si="18"/>
        <v>0</v>
      </c>
      <c r="Q14" s="20"/>
      <c r="R14" s="20">
        <f t="shared" si="19"/>
        <v>0</v>
      </c>
      <c r="S14" s="62">
        <f t="shared" si="20"/>
        <v>0</v>
      </c>
      <c r="U14" s="49" t="s">
        <v>6249</v>
      </c>
      <c r="V14" s="48">
        <f t="shared" si="21"/>
        <v>0</v>
      </c>
      <c r="W14" s="48">
        <f t="shared" si="21"/>
        <v>0</v>
      </c>
      <c r="X14" s="48">
        <f t="shared" si="21"/>
        <v>0</v>
      </c>
      <c r="Y14" s="48">
        <f t="shared" si="21"/>
        <v>0</v>
      </c>
      <c r="Z14" s="48">
        <f t="shared" si="21"/>
        <v>0</v>
      </c>
      <c r="AA14" s="19"/>
      <c r="AB14" s="19"/>
      <c r="AC14" s="19"/>
      <c r="AD14" s="19"/>
      <c r="AE14" s="15"/>
    </row>
    <row r="15" spans="1:31" x14ac:dyDescent="0.2">
      <c r="A15" s="19"/>
      <c r="B15" s="19"/>
      <c r="C15" s="19"/>
      <c r="D15" s="19"/>
      <c r="E15" s="55">
        <f t="shared" si="16"/>
        <v>0</v>
      </c>
      <c r="F15" s="55">
        <f t="shared" si="16"/>
        <v>0</v>
      </c>
      <c r="G15" s="55">
        <f t="shared" si="16"/>
        <v>0</v>
      </c>
      <c r="H15" s="55">
        <f t="shared" si="16"/>
        <v>0</v>
      </c>
      <c r="I15" s="55">
        <f t="shared" si="16"/>
        <v>0</v>
      </c>
      <c r="J15" s="20" t="s">
        <v>6250</v>
      </c>
      <c r="K15" s="20">
        <f t="shared" si="17"/>
        <v>0</v>
      </c>
      <c r="L15" s="20">
        <f t="shared" si="17"/>
        <v>0</v>
      </c>
      <c r="M15" s="20">
        <f t="shared" si="17"/>
        <v>0</v>
      </c>
      <c r="N15" s="20"/>
      <c r="O15" s="20">
        <f t="shared" si="18"/>
        <v>0</v>
      </c>
      <c r="P15" s="20">
        <f t="shared" si="18"/>
        <v>0</v>
      </c>
      <c r="Q15" s="20"/>
      <c r="R15" s="20">
        <f t="shared" si="19"/>
        <v>0</v>
      </c>
      <c r="S15" s="62">
        <f t="shared" si="20"/>
        <v>0</v>
      </c>
      <c r="U15" s="49" t="s">
        <v>6250</v>
      </c>
      <c r="V15" s="48">
        <f t="shared" si="21"/>
        <v>0</v>
      </c>
      <c r="W15" s="48">
        <f t="shared" si="21"/>
        <v>0</v>
      </c>
      <c r="X15" s="48">
        <f t="shared" si="21"/>
        <v>0</v>
      </c>
      <c r="Y15" s="48">
        <f t="shared" si="21"/>
        <v>0</v>
      </c>
      <c r="Z15" s="48">
        <f t="shared" si="21"/>
        <v>0</v>
      </c>
      <c r="AA15" s="19"/>
      <c r="AB15" s="19"/>
      <c r="AC15" s="19"/>
      <c r="AD15" s="19"/>
      <c r="AE15" s="15"/>
    </row>
    <row r="16" spans="1:31" ht="15.75" x14ac:dyDescent="0.25">
      <c r="A16" s="19"/>
      <c r="B16" s="19"/>
      <c r="C16" s="19"/>
      <c r="D16" s="19"/>
      <c r="E16" s="55">
        <f t="shared" si="16"/>
        <v>0</v>
      </c>
      <c r="F16" s="55">
        <f t="shared" si="16"/>
        <v>0</v>
      </c>
      <c r="G16" s="55">
        <f t="shared" si="16"/>
        <v>0</v>
      </c>
      <c r="H16" s="55">
        <f t="shared" si="16"/>
        <v>0</v>
      </c>
      <c r="I16" s="55">
        <f t="shared" si="16"/>
        <v>0</v>
      </c>
      <c r="J16" s="20" t="s">
        <v>6251</v>
      </c>
      <c r="K16" s="20">
        <f t="shared" si="17"/>
        <v>0</v>
      </c>
      <c r="L16" s="20">
        <f t="shared" si="17"/>
        <v>0</v>
      </c>
      <c r="M16" s="20">
        <f t="shared" si="17"/>
        <v>0</v>
      </c>
      <c r="N16" s="20"/>
      <c r="O16" s="20">
        <f t="shared" si="18"/>
        <v>0</v>
      </c>
      <c r="P16" s="20">
        <f t="shared" si="18"/>
        <v>0</v>
      </c>
      <c r="Q16" s="20"/>
      <c r="R16" s="20">
        <f t="shared" si="19"/>
        <v>0</v>
      </c>
      <c r="S16" s="62">
        <f t="shared" si="20"/>
        <v>0</v>
      </c>
      <c r="U16" s="49" t="s">
        <v>6251</v>
      </c>
      <c r="V16" s="48">
        <f t="shared" si="21"/>
        <v>0</v>
      </c>
      <c r="W16" s="48">
        <f t="shared" si="21"/>
        <v>0</v>
      </c>
      <c r="X16" s="48">
        <f t="shared" si="21"/>
        <v>0</v>
      </c>
      <c r="Y16" s="48">
        <f t="shared" si="21"/>
        <v>0</v>
      </c>
      <c r="Z16" s="48">
        <f t="shared" si="21"/>
        <v>0</v>
      </c>
      <c r="AA16" s="19"/>
      <c r="AB16" s="57" t="s">
        <v>6711</v>
      </c>
      <c r="AC16" s="57">
        <f>COUNTIF(AD20:AD186,"OK")</f>
        <v>133</v>
      </c>
      <c r="AD16" s="19"/>
      <c r="AE16" s="15"/>
    </row>
    <row r="17" spans="1:31" ht="15.75" x14ac:dyDescent="0.25">
      <c r="A17" s="19"/>
      <c r="B17" s="19"/>
      <c r="C17" s="19"/>
      <c r="D17" s="19"/>
      <c r="E17" s="55"/>
      <c r="F17" s="55"/>
      <c r="G17" s="55"/>
      <c r="H17" s="55"/>
      <c r="I17" s="55"/>
      <c r="J17" s="20"/>
      <c r="K17" s="20"/>
      <c r="L17" s="20"/>
      <c r="M17" s="20"/>
      <c r="N17" s="20"/>
      <c r="O17" s="20"/>
      <c r="P17" s="20"/>
      <c r="Q17" s="20"/>
      <c r="R17" s="20"/>
      <c r="S17" s="62"/>
      <c r="V17" s="48">
        <f>COUNTIFS($C$20:$C$186,$K$8,$D$20:$D$186,$K$9,$E$20:$E$186,V$10,$K$20:$K$186,#REF!,$Y$20:$Y$186,$V$9)</f>
        <v>0</v>
      </c>
      <c r="W17" s="48">
        <f>COUNTIFS($C$20:$C$186,$K$8,$D$20:$D$186,$K$9,$E$20:$E$186,W$10,$K$20:$K$186,#REF!,$Y$20:$Y$186,$V$9)</f>
        <v>0</v>
      </c>
      <c r="X17" s="48">
        <f>COUNTIFS($C$20:$C$186,$K$8,$D$20:$D$186,$K$9,$E$20:$E$186,X$10,$K$20:$K$186,#REF!,$Y$20:$Y$186,$V$9)</f>
        <v>0</v>
      </c>
      <c r="Y17" s="48">
        <f>COUNTIFS($C$20:$C$186,$K$8,$D$20:$D$186,$K$9,$E$20:$E$186,Y$10,$K$20:$K$186,#REF!,$Y$20:$Y$186,$V$9)</f>
        <v>0</v>
      </c>
      <c r="Z17" s="48">
        <f>COUNTIFS($C$20:$C$186,$K$8,$D$20:$D$186,$K$9,$E$20:$E$186,Z$10,$K$20:$K$186,#REF!,$Y$20:$Y$186,$V$9)</f>
        <v>0</v>
      </c>
      <c r="AA17" s="19"/>
      <c r="AB17" s="57" t="s">
        <v>6710</v>
      </c>
      <c r="AC17" s="57">
        <f>AC18/AC16</f>
        <v>154.46616541353384</v>
      </c>
      <c r="AD17" s="19"/>
      <c r="AE17" s="15"/>
    </row>
    <row r="18" spans="1:31" ht="15.75" x14ac:dyDescent="0.25">
      <c r="A18" s="23">
        <f>IF($K18="",0,$C$2&amp;"_"&amp;E18&amp;"_C"&amp;VLOOKUP(K18,Grand_Est!$I$20:$J$34,2,0)&amp;"_P_"&amp;COUNTIF($I18:$I$186,"P")&amp;"_"&amp;IF(I18="F","F"&amp;COUNTIF($I18:$I$186,"F"),"000"))</f>
        <v>0</v>
      </c>
      <c r="B18" s="23" t="b">
        <f>IF(I18="vide",0,IF($I18="P","Parrain"&amp;" "&amp;$L18&amp;" "&amp;$M18,IF($I18="F","Parrain"&amp;" "&amp;$L18&amp;" "&amp;$M18&amp;" Filleul"&amp;" "&amp;$O18&amp;" "&amp;$P18)))</f>
        <v>0</v>
      </c>
      <c r="C18" s="23">
        <v>2022</v>
      </c>
      <c r="D18" s="23">
        <v>3</v>
      </c>
      <c r="E18" s="23">
        <v>11</v>
      </c>
      <c r="F18" s="23">
        <f>IF(AND(L18&lt;&gt;"",M18&lt;&gt;"",I18&lt;&gt;""),COUNTIF($I18:$I$20,I18),0)</f>
        <v>0</v>
      </c>
      <c r="G18" s="19">
        <f>IF(AND(L18="",M18=""),0,IF(I18="P",COUNTIF($I18:$I$20,"P"),COUNTIF($L18:$L$20,$L18)-1))</f>
        <v>0</v>
      </c>
      <c r="H18" s="24">
        <f>IF($I18="P",COUNTIFS($AD$20:$AD$186,"ok",$L$20:$L$186,$L18,$M$20:$M$186,$M18)-1,0)</f>
        <v>0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57" t="s">
        <v>6702</v>
      </c>
      <c r="AC18" s="58">
        <f>SUM(AC20:AC198)</f>
        <v>20544</v>
      </c>
      <c r="AE18" s="15"/>
    </row>
    <row r="19" spans="1:31" ht="66" x14ac:dyDescent="0.2">
      <c r="A19" s="13" t="s">
        <v>6259</v>
      </c>
      <c r="B19" s="14" t="s">
        <v>6260</v>
      </c>
      <c r="C19" s="13" t="s">
        <v>6257</v>
      </c>
      <c r="D19" s="13" t="s">
        <v>6253</v>
      </c>
      <c r="E19" s="13" t="s">
        <v>6254</v>
      </c>
      <c r="F19" s="14" t="s">
        <v>6258</v>
      </c>
      <c r="G19" s="13" t="s">
        <v>6255</v>
      </c>
      <c r="H19" s="14" t="s">
        <v>6263</v>
      </c>
      <c r="I19" s="93" t="s">
        <v>6691</v>
      </c>
      <c r="J19" s="94" t="s">
        <v>0</v>
      </c>
      <c r="K19" s="94" t="s">
        <v>6252</v>
      </c>
      <c r="L19" s="93" t="s">
        <v>6261</v>
      </c>
      <c r="M19" s="93" t="s">
        <v>6262</v>
      </c>
      <c r="N19" s="93" t="s">
        <v>6715</v>
      </c>
      <c r="O19" s="93" t="s">
        <v>6689</v>
      </c>
      <c r="P19" s="93" t="s">
        <v>6690</v>
      </c>
      <c r="Q19" s="93" t="s">
        <v>6716</v>
      </c>
      <c r="R19" s="94" t="s">
        <v>6692</v>
      </c>
      <c r="S19" s="94" t="s">
        <v>6693</v>
      </c>
      <c r="T19" s="94" t="s">
        <v>3</v>
      </c>
      <c r="U19" s="94" t="s">
        <v>4</v>
      </c>
      <c r="V19" s="93" t="s">
        <v>6265</v>
      </c>
      <c r="W19" s="94" t="s">
        <v>10</v>
      </c>
      <c r="X19" s="94" t="s">
        <v>11</v>
      </c>
      <c r="Y19" s="93" t="s">
        <v>6264</v>
      </c>
      <c r="Z19" s="94" t="s">
        <v>13</v>
      </c>
      <c r="AA19" s="94" t="s">
        <v>7</v>
      </c>
      <c r="AB19" s="94" t="s">
        <v>14</v>
      </c>
      <c r="AC19" s="94" t="s">
        <v>6698</v>
      </c>
      <c r="AD19" s="94" t="s">
        <v>12</v>
      </c>
      <c r="AE19" s="15"/>
    </row>
    <row r="20" spans="1:31" x14ac:dyDescent="0.2">
      <c r="A20" s="25" t="str">
        <f>IF($K20="",0,$C20&amp;"_"&amp;$E20&amp;"_C"&amp;VLOOKUP($K20,Grand_Est!$I$20:$J$34,2,0)&amp;"_P_"&amp;COUNTIF($I20:$I$20,"P")&amp;"_"&amp;IF(I20="F","F"&amp;COUNTIF($I20:$I$20,"F"),"000"))</f>
        <v>2022_5_C1_P_1_000</v>
      </c>
      <c r="B20" s="25" t="str">
        <f>IF(I20="vide",0,IF($I20="P","Parrain"&amp;" "&amp;$L20&amp;" "&amp;$M20,IF($I20="F","Parrain"&amp;" "&amp;$L20&amp;" "&amp;$M20&amp;" Filleul"&amp;" "&amp;$O20&amp;" "&amp;$P20)))</f>
        <v>Parrain client 139 Nom client 139 Prénom</v>
      </c>
      <c r="C20" s="25">
        <f>YEAR($J$2)</f>
        <v>2022</v>
      </c>
      <c r="D20" s="25">
        <f>MONTH($J20)</f>
        <v>2</v>
      </c>
      <c r="E20" s="25">
        <f>WEEKNUM($J20,21)</f>
        <v>5</v>
      </c>
      <c r="F20" s="16">
        <f>IF(AND(L20&lt;&gt;"",M20&lt;&gt;"",I20&lt;&gt;""),COUNTIF($I20:$I$20,I20),0)</f>
        <v>1</v>
      </c>
      <c r="G20" s="25">
        <f>IF(AND(L20="",M20=""),0,IF(I20="P",COUNTIF($I20:$I$20,"P"),COUNTIF($L20:$L$20,$L20)-1))</f>
        <v>1</v>
      </c>
      <c r="H20" s="25">
        <f t="shared" ref="H20:H51" si="22">IF($I20="P",COUNTIFS($AD$20:$AD$186,"ok",$L$20:$L$186,$L20,$M$20:$M$186,$M20)-1,0)</f>
        <v>5</v>
      </c>
      <c r="I20" s="18" t="s">
        <v>6244</v>
      </c>
      <c r="J20" s="26">
        <v>44593</v>
      </c>
      <c r="K20" s="19" t="s">
        <v>16</v>
      </c>
      <c r="L20" s="19" t="s">
        <v>6544</v>
      </c>
      <c r="M20" s="19" t="s">
        <v>6545</v>
      </c>
      <c r="N20" s="27">
        <v>660546033</v>
      </c>
      <c r="O20" s="19"/>
      <c r="P20" s="19"/>
      <c r="Q20" s="27"/>
      <c r="R20" s="19">
        <v>38</v>
      </c>
      <c r="S20" s="19" t="s">
        <v>6621</v>
      </c>
      <c r="T20" s="19">
        <v>10500</v>
      </c>
      <c r="U20" s="19" t="s">
        <v>435</v>
      </c>
      <c r="V20" s="26">
        <v>44576</v>
      </c>
      <c r="W20" s="19" t="s">
        <v>6707</v>
      </c>
      <c r="X20" s="19" t="s">
        <v>6709</v>
      </c>
      <c r="Y20" s="19" t="s">
        <v>6706</v>
      </c>
      <c r="Z20" s="26">
        <v>44622</v>
      </c>
      <c r="AA20" s="19" t="s">
        <v>6706</v>
      </c>
      <c r="AB20" s="26">
        <v>44626</v>
      </c>
      <c r="AC20" s="47">
        <v>160</v>
      </c>
      <c r="AD20" s="19" t="s">
        <v>6241</v>
      </c>
      <c r="AE20" s="15"/>
    </row>
    <row r="21" spans="1:31" x14ac:dyDescent="0.2">
      <c r="A21" s="25" t="str">
        <f>IF($K21="",0,$C21&amp;"_"&amp;$E21&amp;"_C"&amp;VLOOKUP($K21,Grand_Est!$I$20:$J$34,2,0)&amp;"_P_"&amp;COUNTIF($I$20:$I21,"P")&amp;"_"&amp;IF(I21="F","F"&amp;COUNTIF($I$20:$I21,"F"),"000"))</f>
        <v>2022_5_C1_P_1_F1</v>
      </c>
      <c r="B21" s="25" t="str">
        <f t="shared" ref="B21:B84" si="23">IF(I21="vide",0,IF($I21="P","Parrain"&amp;" "&amp;$L21&amp;" "&amp;$M21,IF($I21="F","Parrain"&amp;" "&amp;$L21&amp;" "&amp;$M21&amp;" Filleul"&amp;" "&amp;$O21&amp;" "&amp;$P21)))</f>
        <v>Parrain client 139 Nom client 139 Prénom Filleul client 81 Nom client 81 Prénom</v>
      </c>
      <c r="C21" s="25">
        <f t="shared" ref="C21:C84" si="24">YEAR($J$2)</f>
        <v>2022</v>
      </c>
      <c r="D21" s="25">
        <f t="shared" ref="D21:D84" si="25">MONTH($J21)</f>
        <v>2</v>
      </c>
      <c r="E21" s="25">
        <f t="shared" ref="E21:E84" si="26">WEEKNUM($J21,21)</f>
        <v>5</v>
      </c>
      <c r="F21" s="16">
        <f>IF(AND(L21&lt;&gt;"",M21&lt;&gt;"",I21&lt;&gt;""),COUNTIF($I$20:$I21,I21),0)</f>
        <v>1</v>
      </c>
      <c r="G21" s="25">
        <f>IF(AND(L21="",M21=""),0,IF(I21="P",COUNTIF($I$20:$I21,"P"),COUNTIF($L$20:$L21,$L21)-1))</f>
        <v>1</v>
      </c>
      <c r="H21" s="25">
        <f t="shared" si="22"/>
        <v>0</v>
      </c>
      <c r="I21" s="18" t="s">
        <v>15</v>
      </c>
      <c r="J21" s="26">
        <v>44593</v>
      </c>
      <c r="K21" s="19" t="s">
        <v>16</v>
      </c>
      <c r="L21" s="19" t="s">
        <v>6544</v>
      </c>
      <c r="M21" s="19" t="s">
        <v>6545</v>
      </c>
      <c r="N21" s="27">
        <v>660546033</v>
      </c>
      <c r="O21" s="19" t="s">
        <v>6428</v>
      </c>
      <c r="P21" s="19" t="s">
        <v>6429</v>
      </c>
      <c r="Q21" s="27">
        <v>620781576</v>
      </c>
      <c r="R21" s="19">
        <v>146</v>
      </c>
      <c r="S21" s="19" t="s">
        <v>6628</v>
      </c>
      <c r="T21" s="19">
        <v>10500</v>
      </c>
      <c r="U21" s="19" t="s">
        <v>442</v>
      </c>
      <c r="V21" s="26">
        <v>44576</v>
      </c>
      <c r="W21" s="19" t="s">
        <v>6707</v>
      </c>
      <c r="X21" s="19" t="s">
        <v>6709</v>
      </c>
      <c r="Y21" s="19" t="s">
        <v>6706</v>
      </c>
      <c r="Z21" s="26">
        <v>44622</v>
      </c>
      <c r="AA21" s="19" t="s">
        <v>6706</v>
      </c>
      <c r="AB21" s="26">
        <v>44626</v>
      </c>
      <c r="AC21" s="47">
        <v>160</v>
      </c>
      <c r="AD21" s="19" t="s">
        <v>6241</v>
      </c>
      <c r="AE21" s="15"/>
    </row>
    <row r="22" spans="1:31" x14ac:dyDescent="0.2">
      <c r="A22" s="25" t="str">
        <f>IF($K22="",0,$C22&amp;"_"&amp;$E22&amp;"_C"&amp;VLOOKUP($K22,Grand_Est!$I$20:$J$34,2,0)&amp;"_P_"&amp;COUNTIF($I$20:$I22,"P")&amp;"_"&amp;IF(I22="F","F"&amp;COUNTIF($I$20:$I22,"F"),"000"))</f>
        <v>2022_5_C1_P_1_F2</v>
      </c>
      <c r="B22" s="25" t="str">
        <f t="shared" si="23"/>
        <v>Parrain client 139 Nom client 139 Prénom Filleul client 63 Nom client 63 Prénom</v>
      </c>
      <c r="C22" s="25">
        <f t="shared" si="24"/>
        <v>2022</v>
      </c>
      <c r="D22" s="25">
        <f t="shared" si="25"/>
        <v>2</v>
      </c>
      <c r="E22" s="25">
        <f t="shared" si="26"/>
        <v>5</v>
      </c>
      <c r="F22" s="16">
        <f>IF(AND(L22&lt;&gt;"",M22&lt;&gt;"",I22&lt;&gt;""),COUNTIF($I$20:$I22,I22),0)</f>
        <v>2</v>
      </c>
      <c r="G22" s="25">
        <f>IF(AND(L22="",M22=""),0,IF(I22="P",COUNTIF($I$20:$I22,"P"),COUNTIF($L$20:$L22,$L22)-1))</f>
        <v>2</v>
      </c>
      <c r="H22" s="25">
        <f t="shared" si="22"/>
        <v>0</v>
      </c>
      <c r="I22" s="18" t="s">
        <v>15</v>
      </c>
      <c r="J22" s="26">
        <v>44593</v>
      </c>
      <c r="K22" s="19" t="s">
        <v>16</v>
      </c>
      <c r="L22" s="19" t="s">
        <v>6544</v>
      </c>
      <c r="M22" s="19" t="s">
        <v>6545</v>
      </c>
      <c r="N22" s="27">
        <v>660546033</v>
      </c>
      <c r="O22" s="19" t="s">
        <v>6392</v>
      </c>
      <c r="P22" s="19" t="s">
        <v>6393</v>
      </c>
      <c r="Q22" s="27">
        <v>626583590</v>
      </c>
      <c r="R22" s="19">
        <v>136</v>
      </c>
      <c r="S22" s="19" t="s">
        <v>6610</v>
      </c>
      <c r="T22" s="19">
        <v>10500</v>
      </c>
      <c r="U22" s="19" t="s">
        <v>424</v>
      </c>
      <c r="V22" s="26">
        <v>44576</v>
      </c>
      <c r="W22" s="19" t="s">
        <v>6707</v>
      </c>
      <c r="X22" s="19" t="s">
        <v>6706</v>
      </c>
      <c r="Y22" s="19"/>
      <c r="Z22" s="26">
        <v>44622</v>
      </c>
      <c r="AA22" s="19" t="s">
        <v>6706</v>
      </c>
      <c r="AB22" s="26">
        <v>44626</v>
      </c>
      <c r="AC22" s="47">
        <v>160</v>
      </c>
      <c r="AD22" s="19" t="s">
        <v>6241</v>
      </c>
      <c r="AE22" s="15"/>
    </row>
    <row r="23" spans="1:31" x14ac:dyDescent="0.2">
      <c r="A23" s="25" t="str">
        <f>IF($K23="",0,$C23&amp;"_"&amp;$E23&amp;"_C"&amp;VLOOKUP($K23,Grand_Est!$I$20:$J$34,2,0)&amp;"_P_"&amp;COUNTIF($I$20:$I23,"P")&amp;"_"&amp;IF(I23="F","F"&amp;COUNTIF($I$20:$I23,"F"),"000"))</f>
        <v>2022_5_C1_P_1_F3</v>
      </c>
      <c r="B23" s="25" t="str">
        <f t="shared" si="23"/>
        <v>Parrain client 139 Nom client 139 Prénom Filleul client 86 Nom client 86 Prénom</v>
      </c>
      <c r="C23" s="25">
        <f t="shared" si="24"/>
        <v>2022</v>
      </c>
      <c r="D23" s="25">
        <f t="shared" si="25"/>
        <v>2</v>
      </c>
      <c r="E23" s="25">
        <f t="shared" si="26"/>
        <v>5</v>
      </c>
      <c r="F23" s="16">
        <f>IF(AND(L23&lt;&gt;"",M23&lt;&gt;"",I23&lt;&gt;""),COUNTIF($I$20:$I23,I23),0)</f>
        <v>3</v>
      </c>
      <c r="G23" s="25">
        <f>IF(AND(L23="",M23=""),0,IF(I23="P",COUNTIF($I$20:$I23,"P"),COUNTIF($L$20:$L23,$L23)-1))</f>
        <v>3</v>
      </c>
      <c r="H23" s="25">
        <f t="shared" si="22"/>
        <v>0</v>
      </c>
      <c r="I23" s="18" t="s">
        <v>15</v>
      </c>
      <c r="J23" s="26">
        <v>44593</v>
      </c>
      <c r="K23" s="19" t="s">
        <v>16</v>
      </c>
      <c r="L23" s="19" t="s">
        <v>6544</v>
      </c>
      <c r="M23" s="19" t="s">
        <v>6545</v>
      </c>
      <c r="N23" s="27">
        <v>660546033</v>
      </c>
      <c r="O23" s="19" t="s">
        <v>6438</v>
      </c>
      <c r="P23" s="19" t="s">
        <v>6439</v>
      </c>
      <c r="Q23" s="27">
        <v>673909860</v>
      </c>
      <c r="R23" s="19">
        <v>213</v>
      </c>
      <c r="S23" s="19" t="s">
        <v>6633</v>
      </c>
      <c r="T23" s="19">
        <v>10500</v>
      </c>
      <c r="U23" s="19" t="s">
        <v>447</v>
      </c>
      <c r="V23" s="26">
        <v>44576</v>
      </c>
      <c r="W23" s="19" t="s">
        <v>6707</v>
      </c>
      <c r="X23" s="19" t="s">
        <v>6706</v>
      </c>
      <c r="Y23" s="19"/>
      <c r="Z23" s="26">
        <v>44622</v>
      </c>
      <c r="AA23" s="19" t="s">
        <v>6706</v>
      </c>
      <c r="AB23" s="26">
        <v>44626</v>
      </c>
      <c r="AC23" s="47">
        <v>160</v>
      </c>
      <c r="AD23" s="19" t="s">
        <v>6241</v>
      </c>
      <c r="AE23" s="15"/>
    </row>
    <row r="24" spans="1:31" x14ac:dyDescent="0.2">
      <c r="A24" s="25" t="str">
        <f>IF($K24="",0,$C24&amp;"_"&amp;$E24&amp;"_C"&amp;VLOOKUP($K24,Grand_Est!$I$20:$J$34,2,0)&amp;"_P_"&amp;COUNTIF($I$20:$I24,"P")&amp;"_"&amp;IF(I24="F","F"&amp;COUNTIF($I$20:$I24,"F"),"000"))</f>
        <v>2022_5_C1_P_1_F4</v>
      </c>
      <c r="B24" s="25" t="str">
        <f t="shared" si="23"/>
        <v>Parrain client 139 Nom client 139 Prénom Filleul client 92 Nom client 92 Prénom</v>
      </c>
      <c r="C24" s="25">
        <f t="shared" si="24"/>
        <v>2022</v>
      </c>
      <c r="D24" s="25">
        <f t="shared" si="25"/>
        <v>2</v>
      </c>
      <c r="E24" s="25">
        <f t="shared" si="26"/>
        <v>5</v>
      </c>
      <c r="F24" s="16">
        <f>IF(AND(L24&lt;&gt;"",M24&lt;&gt;"",I24&lt;&gt;""),COUNTIF($I$20:$I24,I24),0)</f>
        <v>4</v>
      </c>
      <c r="G24" s="25">
        <f>IF(AND(L24="",M24=""),0,IF(I24="P",COUNTIF($I$20:$I24,"P"),COUNTIF($L$20:$L24,$L24)-1))</f>
        <v>4</v>
      </c>
      <c r="H24" s="25">
        <f t="shared" si="22"/>
        <v>0</v>
      </c>
      <c r="I24" s="18" t="s">
        <v>15</v>
      </c>
      <c r="J24" s="26">
        <v>44593</v>
      </c>
      <c r="K24" s="19" t="s">
        <v>16</v>
      </c>
      <c r="L24" s="19" t="s">
        <v>6544</v>
      </c>
      <c r="M24" s="19" t="s">
        <v>6545</v>
      </c>
      <c r="N24" s="27">
        <v>660546033</v>
      </c>
      <c r="O24" s="19" t="s">
        <v>6450</v>
      </c>
      <c r="P24" s="19" t="s">
        <v>6451</v>
      </c>
      <c r="Q24" s="27">
        <v>688315052</v>
      </c>
      <c r="R24" s="19">
        <v>79</v>
      </c>
      <c r="S24" s="19" t="s">
        <v>6639</v>
      </c>
      <c r="T24" s="19">
        <v>10400</v>
      </c>
      <c r="U24" s="19" t="s">
        <v>380</v>
      </c>
      <c r="V24" s="26">
        <v>44576</v>
      </c>
      <c r="W24" s="19" t="s">
        <v>6707</v>
      </c>
      <c r="X24" s="19" t="s">
        <v>6709</v>
      </c>
      <c r="Y24" s="19" t="s">
        <v>6709</v>
      </c>
      <c r="Z24" s="26"/>
      <c r="AA24" s="19" t="s">
        <v>6707</v>
      </c>
      <c r="AB24" s="26"/>
      <c r="AC24" s="47"/>
      <c r="AD24" s="19" t="s">
        <v>6717</v>
      </c>
      <c r="AE24" s="15"/>
    </row>
    <row r="25" spans="1:31" x14ac:dyDescent="0.2">
      <c r="A25" s="25" t="str">
        <f>IF($K25="",0,$C25&amp;"_"&amp;$E25&amp;"_C"&amp;VLOOKUP($K25,Grand_Est!$I$20:$J$34,2,0)&amp;"_P_"&amp;COUNTIF($I$20:$I25,"P")&amp;"_"&amp;IF(I25="F","F"&amp;COUNTIF($I$20:$I25,"F"),"000"))</f>
        <v>2022_5_C1_P_1_F5</v>
      </c>
      <c r="B25" s="25" t="str">
        <f t="shared" si="23"/>
        <v>Parrain client 139 Nom client 139 Prénom Filleul client 35 Nom client 35 Prénom</v>
      </c>
      <c r="C25" s="25">
        <f t="shared" si="24"/>
        <v>2022</v>
      </c>
      <c r="D25" s="25">
        <f t="shared" si="25"/>
        <v>2</v>
      </c>
      <c r="E25" s="25">
        <f t="shared" si="26"/>
        <v>5</v>
      </c>
      <c r="F25" s="16">
        <f>IF(AND(L25&lt;&gt;"",M25&lt;&gt;"",I25&lt;&gt;""),COUNTIF($I$20:$I25,I25),0)</f>
        <v>5</v>
      </c>
      <c r="G25" s="25">
        <f>IF(AND(L25="",M25=""),0,IF(I25="P",COUNTIF($I$20:$I25,"P"),COUNTIF($L$20:$L25,$L25)-1))</f>
        <v>5</v>
      </c>
      <c r="H25" s="25">
        <f t="shared" si="22"/>
        <v>0</v>
      </c>
      <c r="I25" s="18" t="s">
        <v>15</v>
      </c>
      <c r="J25" s="26">
        <v>44593</v>
      </c>
      <c r="K25" s="19" t="s">
        <v>16</v>
      </c>
      <c r="L25" s="19" t="s">
        <v>6544</v>
      </c>
      <c r="M25" s="19" t="s">
        <v>6545</v>
      </c>
      <c r="N25" s="27">
        <v>660546033</v>
      </c>
      <c r="O25" s="19" t="s">
        <v>6336</v>
      </c>
      <c r="P25" s="19" t="s">
        <v>6337</v>
      </c>
      <c r="Q25" s="27">
        <v>648803279</v>
      </c>
      <c r="R25" s="19">
        <v>179</v>
      </c>
      <c r="S25" s="19" t="s">
        <v>6582</v>
      </c>
      <c r="T25" s="19">
        <v>10340</v>
      </c>
      <c r="U25" s="19" t="s">
        <v>347</v>
      </c>
      <c r="V25" s="26">
        <v>44576</v>
      </c>
      <c r="W25" s="19" t="s">
        <v>6707</v>
      </c>
      <c r="X25" s="19" t="s">
        <v>6706</v>
      </c>
      <c r="Y25" s="19"/>
      <c r="Z25" s="26">
        <v>44622</v>
      </c>
      <c r="AA25" s="19" t="s">
        <v>6706</v>
      </c>
      <c r="AB25" s="26">
        <v>44626</v>
      </c>
      <c r="AC25" s="47">
        <v>160</v>
      </c>
      <c r="AD25" s="19" t="s">
        <v>6241</v>
      </c>
      <c r="AE25" s="15"/>
    </row>
    <row r="26" spans="1:31" x14ac:dyDescent="0.2">
      <c r="A26" s="25" t="str">
        <f>IF($K26="",0,$C26&amp;"_"&amp;$E26&amp;"_C"&amp;VLOOKUP($K26,Grand_Est!$I$20:$J$34,2,0)&amp;"_P_"&amp;COUNTIF($I$20:$I26,"P")&amp;"_"&amp;IF(I26="F","F"&amp;COUNTIF($I$20:$I26,"F"),"000"))</f>
        <v>2022_5_C1_P_1_F6</v>
      </c>
      <c r="B26" s="25" t="str">
        <f t="shared" si="23"/>
        <v>Parrain client 139 Nom client 139 Prénom Filleul client 98 Nom client 98 Prénom</v>
      </c>
      <c r="C26" s="25">
        <f t="shared" si="24"/>
        <v>2022</v>
      </c>
      <c r="D26" s="25">
        <f t="shared" si="25"/>
        <v>2</v>
      </c>
      <c r="E26" s="25">
        <f t="shared" si="26"/>
        <v>5</v>
      </c>
      <c r="F26" s="16">
        <f>IF(AND(L26&lt;&gt;"",M26&lt;&gt;"",I26&lt;&gt;""),COUNTIF($I$20:$I26,I26),0)</f>
        <v>6</v>
      </c>
      <c r="G26" s="25">
        <f>IF(AND(L26="",M26=""),0,IF(I26="P",COUNTIF($I$20:$I26,"P"),COUNTIF($L$20:$L26,$L26)-1))</f>
        <v>6</v>
      </c>
      <c r="H26" s="25">
        <f t="shared" si="22"/>
        <v>0</v>
      </c>
      <c r="I26" s="18" t="s">
        <v>15</v>
      </c>
      <c r="J26" s="26">
        <v>44593</v>
      </c>
      <c r="K26" s="19" t="s">
        <v>16</v>
      </c>
      <c r="L26" s="19" t="s">
        <v>6544</v>
      </c>
      <c r="M26" s="19" t="s">
        <v>6545</v>
      </c>
      <c r="N26" s="27">
        <v>660546033</v>
      </c>
      <c r="O26" s="19" t="s">
        <v>6462</v>
      </c>
      <c r="P26" s="19" t="s">
        <v>6463</v>
      </c>
      <c r="Q26" s="27">
        <v>677819310</v>
      </c>
      <c r="R26" s="19">
        <v>166</v>
      </c>
      <c r="S26" s="19" t="s">
        <v>6645</v>
      </c>
      <c r="T26" s="19">
        <v>10400</v>
      </c>
      <c r="U26" s="19" t="s">
        <v>386</v>
      </c>
      <c r="V26" s="26">
        <v>44576</v>
      </c>
      <c r="W26" s="19" t="s">
        <v>6707</v>
      </c>
      <c r="X26" s="19" t="s">
        <v>6706</v>
      </c>
      <c r="Y26" s="19"/>
      <c r="Z26" s="26">
        <v>44622</v>
      </c>
      <c r="AA26" s="19" t="s">
        <v>6706</v>
      </c>
      <c r="AB26" s="26">
        <v>44626</v>
      </c>
      <c r="AC26" s="47">
        <v>160</v>
      </c>
      <c r="AD26" s="19" t="s">
        <v>6241</v>
      </c>
      <c r="AE26" s="15"/>
    </row>
    <row r="27" spans="1:31" x14ac:dyDescent="0.2">
      <c r="A27" s="25" t="str">
        <f>IF($K27="",0,$C27&amp;"_"&amp;$E27&amp;"_C"&amp;VLOOKUP($K27,Grand_Est!$I$20:$J$34,2,0)&amp;"_P_"&amp;COUNTIF($I$20:$I27,"P")&amp;"_"&amp;IF(I27="F","F"&amp;COUNTIF($I$20:$I27,"F"),"000"))</f>
        <v>2022_5_C2_P_2_000</v>
      </c>
      <c r="B27" s="25" t="str">
        <f t="shared" si="23"/>
        <v>Parrain client 54 Nom client 54 Prénom</v>
      </c>
      <c r="C27" s="25">
        <f t="shared" si="24"/>
        <v>2022</v>
      </c>
      <c r="D27" s="25">
        <f t="shared" si="25"/>
        <v>2</v>
      </c>
      <c r="E27" s="25">
        <f t="shared" si="26"/>
        <v>5</v>
      </c>
      <c r="F27" s="16">
        <f>IF(AND(L27&lt;&gt;"",M27&lt;&gt;"",I27&lt;&gt;""),COUNTIF($I$20:$I27,I27),0)</f>
        <v>2</v>
      </c>
      <c r="G27" s="25">
        <f>IF(AND(L27="",M27=""),0,IF(I27="P",COUNTIF($I$20:$I27,"P"),COUNTIF($L$20:$L27,$L27)-1))</f>
        <v>2</v>
      </c>
      <c r="H27" s="25">
        <f t="shared" si="22"/>
        <v>5</v>
      </c>
      <c r="I27" s="18" t="s">
        <v>6244</v>
      </c>
      <c r="J27" s="26">
        <v>44593</v>
      </c>
      <c r="K27" s="19" t="s">
        <v>17</v>
      </c>
      <c r="L27" s="19" t="s">
        <v>6374</v>
      </c>
      <c r="M27" s="19" t="s">
        <v>6375</v>
      </c>
      <c r="N27" s="27">
        <v>619306489</v>
      </c>
      <c r="O27" s="19"/>
      <c r="P27" s="19"/>
      <c r="Q27" s="27"/>
      <c r="R27" s="19">
        <v>114</v>
      </c>
      <c r="S27" s="19" t="s">
        <v>6615</v>
      </c>
      <c r="T27" s="19">
        <v>10500</v>
      </c>
      <c r="U27" s="19" t="s">
        <v>429</v>
      </c>
      <c r="V27" s="26">
        <v>44576</v>
      </c>
      <c r="W27" s="19" t="s">
        <v>6707</v>
      </c>
      <c r="X27" s="19" t="s">
        <v>6706</v>
      </c>
      <c r="Y27" s="19"/>
      <c r="Z27" s="26">
        <v>44622</v>
      </c>
      <c r="AA27" s="19" t="s">
        <v>6706</v>
      </c>
      <c r="AB27" s="26">
        <v>44626</v>
      </c>
      <c r="AC27" s="47">
        <v>200</v>
      </c>
      <c r="AD27" s="19" t="s">
        <v>6241</v>
      </c>
      <c r="AE27" s="15"/>
    </row>
    <row r="28" spans="1:31" x14ac:dyDescent="0.2">
      <c r="A28" s="25" t="str">
        <f>IF($K28="",0,$C28&amp;"_"&amp;$E28&amp;"_C"&amp;VLOOKUP($K28,Grand_Est!$I$20:$J$34,2,0)&amp;"_P_"&amp;COUNTIF($I$20:$I28,"P")&amp;"_"&amp;IF(I28="F","F"&amp;COUNTIF($I$20:$I28,"F"),"000"))</f>
        <v>2022_5_C2_P_2_F7</v>
      </c>
      <c r="B28" s="25" t="str">
        <f t="shared" si="23"/>
        <v>Parrain client 54 Nom client 54 Prénom Filleul client 89 Nom client 89 Prénom</v>
      </c>
      <c r="C28" s="25">
        <f t="shared" si="24"/>
        <v>2022</v>
      </c>
      <c r="D28" s="25">
        <f t="shared" si="25"/>
        <v>2</v>
      </c>
      <c r="E28" s="25">
        <f t="shared" si="26"/>
        <v>5</v>
      </c>
      <c r="F28" s="16">
        <f>IF(AND(L28&lt;&gt;"",M28&lt;&gt;"",I28&lt;&gt;""),COUNTIF($I$20:$I28,I28),0)</f>
        <v>7</v>
      </c>
      <c r="G28" s="25">
        <f>IF(AND(L28="",M28=""),0,IF(I28="P",COUNTIF($I$20:$I28,"P"),COUNTIF($L$20:$L28,$L28)-1))</f>
        <v>1</v>
      </c>
      <c r="H28" s="25">
        <f t="shared" si="22"/>
        <v>0</v>
      </c>
      <c r="I28" s="18" t="s">
        <v>15</v>
      </c>
      <c r="J28" s="26">
        <v>44593</v>
      </c>
      <c r="K28" s="19" t="s">
        <v>17</v>
      </c>
      <c r="L28" s="19" t="s">
        <v>6374</v>
      </c>
      <c r="M28" s="19" t="s">
        <v>6375</v>
      </c>
      <c r="N28" s="27">
        <v>619306489</v>
      </c>
      <c r="O28" s="19" t="s">
        <v>6444</v>
      </c>
      <c r="P28" s="19" t="s">
        <v>6445</v>
      </c>
      <c r="Q28" s="27">
        <v>671364202</v>
      </c>
      <c r="R28" s="19">
        <v>133</v>
      </c>
      <c r="S28" s="19" t="s">
        <v>6636</v>
      </c>
      <c r="T28" s="19">
        <v>10500</v>
      </c>
      <c r="U28" s="19" t="s">
        <v>450</v>
      </c>
      <c r="V28" s="26">
        <v>44576</v>
      </c>
      <c r="W28" s="19" t="s">
        <v>6707</v>
      </c>
      <c r="X28" s="19" t="s">
        <v>6706</v>
      </c>
      <c r="Y28" s="19"/>
      <c r="Z28" s="26">
        <v>44622</v>
      </c>
      <c r="AA28" s="19" t="s">
        <v>6706</v>
      </c>
      <c r="AB28" s="26">
        <v>44626</v>
      </c>
      <c r="AC28" s="47">
        <v>160</v>
      </c>
      <c r="AD28" s="19" t="s">
        <v>6241</v>
      </c>
      <c r="AE28" s="15"/>
    </row>
    <row r="29" spans="1:31" x14ac:dyDescent="0.2">
      <c r="A29" s="25" t="str">
        <f>IF($K29="",0,$C29&amp;"_"&amp;$E29&amp;"_C"&amp;VLOOKUP($K29,Grand_Est!$I$20:$J$34,2,0)&amp;"_P_"&amp;COUNTIF($I$20:$I29,"P")&amp;"_"&amp;IF(I29="F","F"&amp;COUNTIF($I$20:$I29,"F"),"000"))</f>
        <v>2022_5_C2_P_2_F8</v>
      </c>
      <c r="B29" s="25" t="str">
        <f t="shared" si="23"/>
        <v>Parrain client 54 Nom client 54 Prénom Filleul client 96 Nom client 96 Prénom</v>
      </c>
      <c r="C29" s="25">
        <f t="shared" si="24"/>
        <v>2022</v>
      </c>
      <c r="D29" s="25">
        <f t="shared" si="25"/>
        <v>2</v>
      </c>
      <c r="E29" s="25">
        <f t="shared" si="26"/>
        <v>5</v>
      </c>
      <c r="F29" s="16">
        <f>IF(AND(L29&lt;&gt;"",M29&lt;&gt;"",I29&lt;&gt;""),COUNTIF($I$20:$I29,I29),0)</f>
        <v>8</v>
      </c>
      <c r="G29" s="25">
        <f>IF(AND(L29="",M29=""),0,IF(I29="P",COUNTIF($I$20:$I29,"P"),COUNTIF($L$20:$L29,$L29)-1))</f>
        <v>2</v>
      </c>
      <c r="H29" s="25">
        <f t="shared" si="22"/>
        <v>0</v>
      </c>
      <c r="I29" s="18" t="s">
        <v>15</v>
      </c>
      <c r="J29" s="26">
        <v>44593</v>
      </c>
      <c r="K29" s="19" t="s">
        <v>17</v>
      </c>
      <c r="L29" s="19" t="s">
        <v>6374</v>
      </c>
      <c r="M29" s="19" t="s">
        <v>6375</v>
      </c>
      <c r="N29" s="27">
        <v>619306489</v>
      </c>
      <c r="O29" s="19" t="s">
        <v>6458</v>
      </c>
      <c r="P29" s="19" t="s">
        <v>6459</v>
      </c>
      <c r="Q29" s="27">
        <v>660482562</v>
      </c>
      <c r="R29" s="19">
        <v>46</v>
      </c>
      <c r="S29" s="19" t="s">
        <v>6643</v>
      </c>
      <c r="T29" s="19">
        <v>10400</v>
      </c>
      <c r="U29" s="19" t="s">
        <v>384</v>
      </c>
      <c r="V29" s="26">
        <v>44627</v>
      </c>
      <c r="W29" s="19" t="s">
        <v>6707</v>
      </c>
      <c r="X29" s="19" t="s">
        <v>6709</v>
      </c>
      <c r="Y29" s="19" t="s">
        <v>6706</v>
      </c>
      <c r="Z29" s="26">
        <v>44630</v>
      </c>
      <c r="AA29" s="19" t="s">
        <v>6706</v>
      </c>
      <c r="AB29" s="26"/>
      <c r="AC29" s="47">
        <v>160</v>
      </c>
      <c r="AD29" s="19" t="s">
        <v>6241</v>
      </c>
      <c r="AE29" s="15"/>
    </row>
    <row r="30" spans="1:31" x14ac:dyDescent="0.2">
      <c r="A30" s="25" t="str">
        <f>IF($K30="",0,$C30&amp;"_"&amp;$E30&amp;"_C"&amp;VLOOKUP($K30,Grand_Est!$I$20:$J$34,2,0)&amp;"_P_"&amp;COUNTIF($I$20:$I30,"P")&amp;"_"&amp;IF(I30="F","F"&amp;COUNTIF($I$20:$I30,"F"),"000"))</f>
        <v>2022_5_C2_P_2_F9</v>
      </c>
      <c r="B30" s="25" t="str">
        <f t="shared" si="23"/>
        <v>Parrain client 54 Nom client 54 Prénom Filleul client 26 Nom client 26 Prénom</v>
      </c>
      <c r="C30" s="25">
        <f t="shared" si="24"/>
        <v>2022</v>
      </c>
      <c r="D30" s="25">
        <f t="shared" si="25"/>
        <v>2</v>
      </c>
      <c r="E30" s="25">
        <f t="shared" si="26"/>
        <v>5</v>
      </c>
      <c r="F30" s="16">
        <f>IF(AND(L30&lt;&gt;"",M30&lt;&gt;"",I30&lt;&gt;""),COUNTIF($I$20:$I30,I30),0)</f>
        <v>9</v>
      </c>
      <c r="G30" s="25">
        <f>IF(AND(L30="",M30=""),0,IF(I30="P",COUNTIF($I$20:$I30,"P"),COUNTIF($L$20:$L30,$L30)-1))</f>
        <v>3</v>
      </c>
      <c r="H30" s="25">
        <f t="shared" si="22"/>
        <v>0</v>
      </c>
      <c r="I30" s="18" t="s">
        <v>15</v>
      </c>
      <c r="J30" s="26">
        <v>44593</v>
      </c>
      <c r="K30" s="19" t="s">
        <v>17</v>
      </c>
      <c r="L30" s="19" t="s">
        <v>6374</v>
      </c>
      <c r="M30" s="19" t="s">
        <v>6375</v>
      </c>
      <c r="N30" s="27">
        <v>619306489</v>
      </c>
      <c r="O30" s="19" t="s">
        <v>6318</v>
      </c>
      <c r="P30" s="19" t="s">
        <v>6319</v>
      </c>
      <c r="Q30" s="27">
        <v>635526547</v>
      </c>
      <c r="R30" s="19">
        <v>13</v>
      </c>
      <c r="S30" s="19" t="s">
        <v>6573</v>
      </c>
      <c r="T30" s="19">
        <v>10130</v>
      </c>
      <c r="U30" s="19" t="s">
        <v>67</v>
      </c>
      <c r="V30" s="26">
        <v>44627</v>
      </c>
      <c r="W30" s="19" t="s">
        <v>6707</v>
      </c>
      <c r="X30" s="19" t="s">
        <v>6709</v>
      </c>
      <c r="Y30" s="19" t="s">
        <v>6709</v>
      </c>
      <c r="Z30" s="26"/>
      <c r="AA30" s="19" t="s">
        <v>6707</v>
      </c>
      <c r="AB30" s="26"/>
      <c r="AC30" s="47"/>
      <c r="AD30" s="19" t="s">
        <v>6717</v>
      </c>
      <c r="AE30" s="15"/>
    </row>
    <row r="31" spans="1:31" x14ac:dyDescent="0.2">
      <c r="A31" s="25" t="str">
        <f>IF($K31="",0,$C31&amp;"_"&amp;$E31&amp;"_C"&amp;VLOOKUP($K31,Grand_Est!$I$20:$J$34,2,0)&amp;"_P_"&amp;COUNTIF($I$20:$I31,"P")&amp;"_"&amp;IF(I31="F","F"&amp;COUNTIF($I$20:$I31,"F"),"000"))</f>
        <v>2022_5_C2_P_2_F10</v>
      </c>
      <c r="B31" s="25" t="str">
        <f t="shared" si="23"/>
        <v>Parrain client 54 Nom client 54 Prénom Filleul client 111 Nom client 111 Prénom</v>
      </c>
      <c r="C31" s="25">
        <f t="shared" si="24"/>
        <v>2022</v>
      </c>
      <c r="D31" s="25">
        <f t="shared" si="25"/>
        <v>2</v>
      </c>
      <c r="E31" s="25">
        <f t="shared" si="26"/>
        <v>5</v>
      </c>
      <c r="F31" s="16">
        <f>IF(AND(L31&lt;&gt;"",M31&lt;&gt;"",I31&lt;&gt;""),COUNTIF($I$20:$I31,I31),0)</f>
        <v>10</v>
      </c>
      <c r="G31" s="25">
        <f>IF(AND(L31="",M31=""),0,IF(I31="P",COUNTIF($I$20:$I31,"P"),COUNTIF($L$20:$L31,$L31)-1))</f>
        <v>4</v>
      </c>
      <c r="H31" s="25">
        <f t="shared" si="22"/>
        <v>0</v>
      </c>
      <c r="I31" s="18" t="s">
        <v>15</v>
      </c>
      <c r="J31" s="26">
        <v>44593</v>
      </c>
      <c r="K31" s="19" t="s">
        <v>17</v>
      </c>
      <c r="L31" s="19" t="s">
        <v>6374</v>
      </c>
      <c r="M31" s="19" t="s">
        <v>6375</v>
      </c>
      <c r="N31" s="27">
        <v>619306489</v>
      </c>
      <c r="O31" s="19" t="s">
        <v>6488</v>
      </c>
      <c r="P31" s="19" t="s">
        <v>6489</v>
      </c>
      <c r="Q31" s="27">
        <v>698959546</v>
      </c>
      <c r="R31" s="19">
        <v>227</v>
      </c>
      <c r="S31" s="19" t="s">
        <v>6658</v>
      </c>
      <c r="T31" s="19">
        <v>10400</v>
      </c>
      <c r="U31" s="19" t="s">
        <v>399</v>
      </c>
      <c r="V31" s="26">
        <v>44627</v>
      </c>
      <c r="W31" s="19" t="s">
        <v>6707</v>
      </c>
      <c r="X31" s="19" t="s">
        <v>6709</v>
      </c>
      <c r="Y31" s="19" t="s">
        <v>6706</v>
      </c>
      <c r="Z31" s="26">
        <v>44632</v>
      </c>
      <c r="AA31" s="19" t="s">
        <v>6706</v>
      </c>
      <c r="AB31" s="26">
        <v>44627</v>
      </c>
      <c r="AC31" s="47">
        <v>160</v>
      </c>
      <c r="AD31" s="19" t="s">
        <v>6241</v>
      </c>
      <c r="AE31" s="15"/>
    </row>
    <row r="32" spans="1:31" x14ac:dyDescent="0.2">
      <c r="A32" s="25" t="str">
        <f>IF($K32="",0,$C32&amp;"_"&amp;$E32&amp;"_C"&amp;VLOOKUP($K32,Grand_Est!$I$20:$J$34,2,0)&amp;"_P_"&amp;COUNTIF($I$20:$I32,"P")&amp;"_"&amp;IF(I32="F","F"&amp;COUNTIF($I$20:$I32,"F"),"000"))</f>
        <v>2022_5_C2_P_2_F11</v>
      </c>
      <c r="B32" s="25" t="str">
        <f t="shared" si="23"/>
        <v>Parrain client 54 Nom client 54 Prénom Filleul client 26 Nom client 26 Prénom</v>
      </c>
      <c r="C32" s="25">
        <f t="shared" si="24"/>
        <v>2022</v>
      </c>
      <c r="D32" s="25">
        <f t="shared" si="25"/>
        <v>2</v>
      </c>
      <c r="E32" s="25">
        <f t="shared" si="26"/>
        <v>5</v>
      </c>
      <c r="F32" s="16">
        <f>IF(AND(L32&lt;&gt;"",M32&lt;&gt;"",I32&lt;&gt;""),COUNTIF($I$20:$I32,I32),0)</f>
        <v>11</v>
      </c>
      <c r="G32" s="25">
        <f>IF(AND(L32="",M32=""),0,IF(I32="P",COUNTIF($I$20:$I32,"P"),COUNTIF($L$20:$L32,$L32)-1))</f>
        <v>5</v>
      </c>
      <c r="H32" s="25">
        <f t="shared" si="22"/>
        <v>0</v>
      </c>
      <c r="I32" s="18" t="s">
        <v>15</v>
      </c>
      <c r="J32" s="26">
        <v>44593</v>
      </c>
      <c r="K32" s="19" t="s">
        <v>17</v>
      </c>
      <c r="L32" s="19" t="s">
        <v>6374</v>
      </c>
      <c r="M32" s="19" t="s">
        <v>6375</v>
      </c>
      <c r="N32" s="27">
        <v>619306489</v>
      </c>
      <c r="O32" s="19" t="s">
        <v>6318</v>
      </c>
      <c r="P32" s="19" t="s">
        <v>6319</v>
      </c>
      <c r="Q32" s="27">
        <v>635526547</v>
      </c>
      <c r="R32" s="19">
        <v>13</v>
      </c>
      <c r="S32" s="19" t="s">
        <v>6573</v>
      </c>
      <c r="T32" s="19">
        <v>10130</v>
      </c>
      <c r="U32" s="19" t="s">
        <v>67</v>
      </c>
      <c r="V32" s="26">
        <v>44627</v>
      </c>
      <c r="W32" s="19" t="s">
        <v>6707</v>
      </c>
      <c r="X32" s="19" t="s">
        <v>6709</v>
      </c>
      <c r="Y32" s="19" t="s">
        <v>6706</v>
      </c>
      <c r="Z32" s="26">
        <v>44633</v>
      </c>
      <c r="AA32" s="19" t="s">
        <v>6706</v>
      </c>
      <c r="AB32" s="26">
        <v>44628</v>
      </c>
      <c r="AC32" s="47">
        <v>160</v>
      </c>
      <c r="AD32" s="19" t="s">
        <v>6241</v>
      </c>
      <c r="AE32" s="15"/>
    </row>
    <row r="33" spans="1:31" x14ac:dyDescent="0.2">
      <c r="A33" s="25" t="str">
        <f>IF($K33="",0,$C33&amp;"_"&amp;$E33&amp;"_C"&amp;VLOOKUP($K33,Grand_Est!$I$20:$J$34,2,0)&amp;"_P_"&amp;COUNTIF($I$20:$I33,"P")&amp;"_"&amp;IF(I33="F","F"&amp;COUNTIF($I$20:$I33,"F"),"000"))</f>
        <v>2022_5_C2_P_2_F12</v>
      </c>
      <c r="B33" s="25" t="str">
        <f t="shared" si="23"/>
        <v>Parrain client 54 Nom client 54 Prénom Filleul client 109 Nom client 109 Prénom</v>
      </c>
      <c r="C33" s="25">
        <f t="shared" si="24"/>
        <v>2022</v>
      </c>
      <c r="D33" s="25">
        <f t="shared" si="25"/>
        <v>2</v>
      </c>
      <c r="E33" s="25">
        <f t="shared" si="26"/>
        <v>5</v>
      </c>
      <c r="F33" s="16">
        <f>IF(AND(L33&lt;&gt;"",M33&lt;&gt;"",I33&lt;&gt;""),COUNTIF($I$20:$I33,I33),0)</f>
        <v>12</v>
      </c>
      <c r="G33" s="25">
        <f>IF(AND(L33="",M33=""),0,IF(I33="P",COUNTIF($I$20:$I33,"P"),COUNTIF($L$20:$L33,$L33)-1))</f>
        <v>6</v>
      </c>
      <c r="H33" s="25">
        <f t="shared" si="22"/>
        <v>0</v>
      </c>
      <c r="I33" s="18" t="s">
        <v>15</v>
      </c>
      <c r="J33" s="26">
        <v>44593</v>
      </c>
      <c r="K33" s="19" t="s">
        <v>17</v>
      </c>
      <c r="L33" s="19" t="s">
        <v>6374</v>
      </c>
      <c r="M33" s="19" t="s">
        <v>6375</v>
      </c>
      <c r="N33" s="27">
        <v>619306489</v>
      </c>
      <c r="O33" s="19" t="s">
        <v>6484</v>
      </c>
      <c r="P33" s="19" t="s">
        <v>6485</v>
      </c>
      <c r="Q33" s="27">
        <v>621985486</v>
      </c>
      <c r="R33" s="19">
        <v>174</v>
      </c>
      <c r="S33" s="19" t="s">
        <v>6656</v>
      </c>
      <c r="T33" s="19">
        <v>10400</v>
      </c>
      <c r="U33" s="19" t="s">
        <v>397</v>
      </c>
      <c r="V33" s="26">
        <v>44627</v>
      </c>
      <c r="W33" s="19" t="s">
        <v>6707</v>
      </c>
      <c r="X33" s="19" t="s">
        <v>6709</v>
      </c>
      <c r="Y33" s="19" t="s">
        <v>6706</v>
      </c>
      <c r="Z33" s="26">
        <v>44634</v>
      </c>
      <c r="AA33" s="19" t="s">
        <v>6706</v>
      </c>
      <c r="AB33" s="26">
        <v>44629</v>
      </c>
      <c r="AC33" s="47">
        <v>160</v>
      </c>
      <c r="AD33" s="19" t="s">
        <v>6241</v>
      </c>
      <c r="AE33" s="15"/>
    </row>
    <row r="34" spans="1:31" x14ac:dyDescent="0.2">
      <c r="A34" s="25" t="str">
        <f>IF($K34="",0,$C34&amp;"_"&amp;$E34&amp;"_C"&amp;VLOOKUP($K34,Grand_Est!$I$20:$J$34,2,0)&amp;"_P_"&amp;COUNTIF($I$20:$I34,"P")&amp;"_"&amp;IF(I34="F","F"&amp;COUNTIF($I$20:$I34,"F"),"000"))</f>
        <v>2022_5_C3_P_3_000</v>
      </c>
      <c r="B34" s="25" t="str">
        <f t="shared" si="23"/>
        <v>Parrain client 74 Nom client 74 Prénom</v>
      </c>
      <c r="C34" s="25">
        <f t="shared" si="24"/>
        <v>2022</v>
      </c>
      <c r="D34" s="25">
        <f t="shared" si="25"/>
        <v>2</v>
      </c>
      <c r="E34" s="25">
        <f t="shared" si="26"/>
        <v>5</v>
      </c>
      <c r="F34" s="16">
        <f>IF(AND(L34&lt;&gt;"",M34&lt;&gt;"",I34&lt;&gt;""),COUNTIF($I$20:$I34,I34),0)</f>
        <v>3</v>
      </c>
      <c r="G34" s="25">
        <f>IF(AND(L34="",M34=""),0,IF(I34="P",COUNTIF($I$20:$I34,"P"),COUNTIF($L$20:$L34,$L34)-1))</f>
        <v>3</v>
      </c>
      <c r="H34" s="25">
        <f t="shared" si="22"/>
        <v>4</v>
      </c>
      <c r="I34" s="18" t="s">
        <v>6244</v>
      </c>
      <c r="J34" s="26">
        <v>44593</v>
      </c>
      <c r="K34" s="19" t="s">
        <v>6248</v>
      </c>
      <c r="L34" s="19" t="s">
        <v>6414</v>
      </c>
      <c r="M34" s="19" t="s">
        <v>6415</v>
      </c>
      <c r="N34" s="27">
        <v>667259016</v>
      </c>
      <c r="O34" s="19"/>
      <c r="P34" s="19"/>
      <c r="Q34" s="27"/>
      <c r="R34" s="19">
        <v>34</v>
      </c>
      <c r="S34" s="19" t="s">
        <v>6641</v>
      </c>
      <c r="T34" s="19">
        <v>10400</v>
      </c>
      <c r="U34" s="19" t="s">
        <v>382</v>
      </c>
      <c r="V34" s="26">
        <v>44627</v>
      </c>
      <c r="W34" s="19" t="s">
        <v>6707</v>
      </c>
      <c r="X34" s="19" t="s">
        <v>6706</v>
      </c>
      <c r="Y34" s="19"/>
      <c r="Z34" s="26">
        <v>44635</v>
      </c>
      <c r="AA34" s="19" t="s">
        <v>6706</v>
      </c>
      <c r="AB34" s="26">
        <v>44630</v>
      </c>
      <c r="AC34" s="47">
        <v>190</v>
      </c>
      <c r="AD34" s="19" t="s">
        <v>6241</v>
      </c>
      <c r="AE34" s="15"/>
    </row>
    <row r="35" spans="1:31" x14ac:dyDescent="0.2">
      <c r="A35" s="25" t="str">
        <f>IF($K35="",0,$C35&amp;"_"&amp;$E35&amp;"_C"&amp;VLOOKUP($K35,Grand_Est!$I$20:$J$34,2,0)&amp;"_P_"&amp;COUNTIF($I$20:$I35,"P")&amp;"_"&amp;IF(I35="F","F"&amp;COUNTIF($I$20:$I35,"F"),"000"))</f>
        <v>2022_5_C3_P_3_F13</v>
      </c>
      <c r="B35" s="25" t="str">
        <f t="shared" si="23"/>
        <v>Parrain client 74 Nom client 74 Prénom Filleul client 78 Nom client 78 Prénom</v>
      </c>
      <c r="C35" s="25">
        <f t="shared" si="24"/>
        <v>2022</v>
      </c>
      <c r="D35" s="25">
        <f t="shared" si="25"/>
        <v>2</v>
      </c>
      <c r="E35" s="25">
        <f t="shared" si="26"/>
        <v>5</v>
      </c>
      <c r="F35" s="16">
        <f>IF(AND(L35&lt;&gt;"",M35&lt;&gt;"",I35&lt;&gt;""),COUNTIF($I$20:$I35,I35),0)</f>
        <v>13</v>
      </c>
      <c r="G35" s="25">
        <f>IF(AND(L35="",M35=""),0,IF(I35="P",COUNTIF($I$20:$I35,"P"),COUNTIF($L$20:$L35,$L35)-1))</f>
        <v>1</v>
      </c>
      <c r="H35" s="25">
        <f t="shared" si="22"/>
        <v>0</v>
      </c>
      <c r="I35" s="18" t="s">
        <v>15</v>
      </c>
      <c r="J35" s="26">
        <v>44593</v>
      </c>
      <c r="K35" s="19" t="s">
        <v>6248</v>
      </c>
      <c r="L35" s="19" t="s">
        <v>6414</v>
      </c>
      <c r="M35" s="19" t="s">
        <v>6415</v>
      </c>
      <c r="N35" s="27">
        <v>667259016</v>
      </c>
      <c r="O35" s="19" t="s">
        <v>6422</v>
      </c>
      <c r="P35" s="19" t="s">
        <v>6423</v>
      </c>
      <c r="Q35" s="27">
        <v>690947261</v>
      </c>
      <c r="R35" s="19">
        <v>94</v>
      </c>
      <c r="S35" s="19" t="s">
        <v>6625</v>
      </c>
      <c r="T35" s="19">
        <v>10500</v>
      </c>
      <c r="U35" s="19" t="s">
        <v>439</v>
      </c>
      <c r="V35" s="26"/>
      <c r="W35" s="19" t="s">
        <v>6707</v>
      </c>
      <c r="X35" s="19" t="s">
        <v>6706</v>
      </c>
      <c r="Y35" s="19"/>
      <c r="Z35" s="26">
        <v>44622</v>
      </c>
      <c r="AA35" s="19" t="s">
        <v>6706</v>
      </c>
      <c r="AB35" s="26">
        <v>44631</v>
      </c>
      <c r="AC35" s="47">
        <v>250</v>
      </c>
      <c r="AD35" s="19" t="s">
        <v>6241</v>
      </c>
      <c r="AE35" s="15"/>
    </row>
    <row r="36" spans="1:31" x14ac:dyDescent="0.2">
      <c r="A36" s="25" t="str">
        <f>IF($K36="",0,$C36&amp;"_"&amp;$E36&amp;"_C"&amp;VLOOKUP($K36,Grand_Est!$I$20:$J$34,2,0)&amp;"_P_"&amp;COUNTIF($I$20:$I36,"P")&amp;"_"&amp;IF(I36="F","F"&amp;COUNTIF($I$20:$I36,"F"),"000"))</f>
        <v>2022_5_C3_P_3_F14</v>
      </c>
      <c r="B36" s="25" t="str">
        <f t="shared" si="23"/>
        <v>Parrain client 74 Nom client 74 Prénom Filleul client 11 Nom client 11 Prénom</v>
      </c>
      <c r="C36" s="25">
        <f t="shared" si="24"/>
        <v>2022</v>
      </c>
      <c r="D36" s="25">
        <f t="shared" si="25"/>
        <v>2</v>
      </c>
      <c r="E36" s="25">
        <f t="shared" si="26"/>
        <v>5</v>
      </c>
      <c r="F36" s="16">
        <f>IF(AND(L36&lt;&gt;"",M36&lt;&gt;"",I36&lt;&gt;""),COUNTIF($I$20:$I36,I36),0)</f>
        <v>14</v>
      </c>
      <c r="G36" s="25">
        <f>IF(AND(L36="",M36=""),0,IF(I36="P",COUNTIF($I$20:$I36,"P"),COUNTIF($L$20:$L36,$L36)-1))</f>
        <v>2</v>
      </c>
      <c r="H36" s="25">
        <f t="shared" si="22"/>
        <v>0</v>
      </c>
      <c r="I36" s="18" t="s">
        <v>15</v>
      </c>
      <c r="J36" s="26">
        <v>44593</v>
      </c>
      <c r="K36" s="19" t="s">
        <v>6248</v>
      </c>
      <c r="L36" s="19" t="s">
        <v>6414</v>
      </c>
      <c r="M36" s="19" t="s">
        <v>6415</v>
      </c>
      <c r="N36" s="27">
        <v>667259016</v>
      </c>
      <c r="O36" s="19" t="s">
        <v>6288</v>
      </c>
      <c r="P36" s="19" t="s">
        <v>6289</v>
      </c>
      <c r="Q36" s="27">
        <v>688080821</v>
      </c>
      <c r="R36" s="19">
        <v>40</v>
      </c>
      <c r="S36" s="19" t="s">
        <v>6558</v>
      </c>
      <c r="T36" s="19">
        <v>10100</v>
      </c>
      <c r="U36" s="19" t="s">
        <v>29</v>
      </c>
      <c r="V36" s="26"/>
      <c r="W36" s="19" t="s">
        <v>6707</v>
      </c>
      <c r="X36" s="19" t="s">
        <v>6706</v>
      </c>
      <c r="Y36" s="19"/>
      <c r="Z36" s="26">
        <v>44622</v>
      </c>
      <c r="AA36" s="19" t="s">
        <v>6706</v>
      </c>
      <c r="AB36" s="26">
        <v>44632</v>
      </c>
      <c r="AC36" s="47">
        <v>140</v>
      </c>
      <c r="AD36" s="19" t="s">
        <v>6241</v>
      </c>
      <c r="AE36" s="15"/>
    </row>
    <row r="37" spans="1:31" x14ac:dyDescent="0.2">
      <c r="A37" s="25" t="str">
        <f>IF($K37="",0,$C37&amp;"_"&amp;$E37&amp;"_C"&amp;VLOOKUP($K37,Grand_Est!$I$20:$J$34,2,0)&amp;"_P_"&amp;COUNTIF($I$20:$I37,"P")&amp;"_"&amp;IF(I37="F","F"&amp;COUNTIF($I$20:$I37,"F"),"000"))</f>
        <v>2022_5_C3_P_3_F15</v>
      </c>
      <c r="B37" s="25" t="str">
        <f t="shared" si="23"/>
        <v>Parrain client 74 Nom client 74 Prénom Filleul client 11 Nom client 11 Prénom</v>
      </c>
      <c r="C37" s="25">
        <f t="shared" si="24"/>
        <v>2022</v>
      </c>
      <c r="D37" s="25">
        <f t="shared" si="25"/>
        <v>2</v>
      </c>
      <c r="E37" s="25">
        <f t="shared" si="26"/>
        <v>5</v>
      </c>
      <c r="F37" s="16">
        <f>IF(AND(L37&lt;&gt;"",M37&lt;&gt;"",I37&lt;&gt;""),COUNTIF($I$20:$I37,I37),0)</f>
        <v>15</v>
      </c>
      <c r="G37" s="25">
        <f>IF(AND(L37="",M37=""),0,IF(I37="P",COUNTIF($I$20:$I37,"P"),COUNTIF($L$20:$L37,$L37)-1))</f>
        <v>3</v>
      </c>
      <c r="H37" s="25">
        <f t="shared" si="22"/>
        <v>0</v>
      </c>
      <c r="I37" s="18" t="s">
        <v>15</v>
      </c>
      <c r="J37" s="26">
        <v>44593</v>
      </c>
      <c r="K37" s="19" t="s">
        <v>6248</v>
      </c>
      <c r="L37" s="19" t="s">
        <v>6414</v>
      </c>
      <c r="M37" s="19" t="s">
        <v>6415</v>
      </c>
      <c r="N37" s="27">
        <v>667259016</v>
      </c>
      <c r="O37" s="19" t="s">
        <v>6288</v>
      </c>
      <c r="P37" s="19" t="s">
        <v>6289</v>
      </c>
      <c r="Q37" s="27">
        <v>688080821</v>
      </c>
      <c r="R37" s="19">
        <v>40</v>
      </c>
      <c r="S37" s="19" t="s">
        <v>6558</v>
      </c>
      <c r="T37" s="19">
        <v>10100</v>
      </c>
      <c r="U37" s="19" t="s">
        <v>29</v>
      </c>
      <c r="V37" s="26"/>
      <c r="W37" s="19" t="s">
        <v>6707</v>
      </c>
      <c r="X37" s="19" t="s">
        <v>6706</v>
      </c>
      <c r="Y37" s="19"/>
      <c r="Z37" s="26">
        <v>44622</v>
      </c>
      <c r="AA37" s="19" t="s">
        <v>6706</v>
      </c>
      <c r="AB37" s="26">
        <v>44633</v>
      </c>
      <c r="AC37" s="47">
        <v>200</v>
      </c>
      <c r="AD37" s="19" t="s">
        <v>6241</v>
      </c>
      <c r="AE37" s="15"/>
    </row>
    <row r="38" spans="1:31" x14ac:dyDescent="0.2">
      <c r="A38" s="25" t="str">
        <f>IF($K38="",0,$C38&amp;"_"&amp;$E38&amp;"_C"&amp;VLOOKUP($K38,Grand_Est!$I$20:$J$34,2,0)&amp;"_P_"&amp;COUNTIF($I$20:$I38,"P")&amp;"_"&amp;IF(I38="F","F"&amp;COUNTIF($I$20:$I38,"F"),"000"))</f>
        <v>2022_5_C3_P_3_F16</v>
      </c>
      <c r="B38" s="25" t="str">
        <f t="shared" si="23"/>
        <v>Parrain client 74 Nom client 74 Prénom Filleul client 20 Nom client 20 Prénom</v>
      </c>
      <c r="C38" s="25">
        <f t="shared" si="24"/>
        <v>2022</v>
      </c>
      <c r="D38" s="25">
        <f t="shared" si="25"/>
        <v>2</v>
      </c>
      <c r="E38" s="25">
        <f t="shared" si="26"/>
        <v>5</v>
      </c>
      <c r="F38" s="16">
        <f>IF(AND(L38&lt;&gt;"",M38&lt;&gt;"",I38&lt;&gt;""),COUNTIF($I$20:$I38,I38),0)</f>
        <v>16</v>
      </c>
      <c r="G38" s="25">
        <f>IF(AND(L38="",M38=""),0,IF(I38="P",COUNTIF($I$20:$I38,"P"),COUNTIF($L$20:$L38,$L38)-1))</f>
        <v>4</v>
      </c>
      <c r="H38" s="25">
        <f t="shared" si="22"/>
        <v>0</v>
      </c>
      <c r="I38" s="18" t="s">
        <v>15</v>
      </c>
      <c r="J38" s="26">
        <v>44593</v>
      </c>
      <c r="K38" s="19" t="s">
        <v>6248</v>
      </c>
      <c r="L38" s="19" t="s">
        <v>6414</v>
      </c>
      <c r="M38" s="19" t="s">
        <v>6415</v>
      </c>
      <c r="N38" s="27">
        <v>667259016</v>
      </c>
      <c r="O38" s="19" t="s">
        <v>6306</v>
      </c>
      <c r="P38" s="19" t="s">
        <v>6307</v>
      </c>
      <c r="Q38" s="27">
        <v>643941973</v>
      </c>
      <c r="R38" s="19">
        <v>36</v>
      </c>
      <c r="S38" s="19" t="s">
        <v>6567</v>
      </c>
      <c r="T38" s="19">
        <v>10600</v>
      </c>
      <c r="U38" s="19" t="s">
        <v>465</v>
      </c>
      <c r="V38" s="26">
        <v>44627</v>
      </c>
      <c r="W38" s="19" t="s">
        <v>6707</v>
      </c>
      <c r="X38" s="19" t="s">
        <v>6706</v>
      </c>
      <c r="Y38" s="19"/>
      <c r="Z38" s="26">
        <v>44622</v>
      </c>
      <c r="AA38" s="19" t="s">
        <v>6706</v>
      </c>
      <c r="AB38" s="26">
        <v>44634</v>
      </c>
      <c r="AC38" s="47">
        <v>180</v>
      </c>
      <c r="AD38" s="19" t="s">
        <v>6241</v>
      </c>
      <c r="AE38" s="15"/>
    </row>
    <row r="39" spans="1:31" x14ac:dyDescent="0.2">
      <c r="A39" s="25" t="str">
        <f>IF($K39="",0,$C39&amp;"_"&amp;$E39&amp;"_C"&amp;VLOOKUP($K39,Grand_Est!$I$20:$J$34,2,0)&amp;"_P_"&amp;COUNTIF($I$20:$I39,"P")&amp;"_"&amp;IF(I39="F","F"&amp;COUNTIF($I$20:$I39,"F"),"000"))</f>
        <v>2022_5_C3_P_3_F17</v>
      </c>
      <c r="B39" s="25" t="str">
        <f t="shared" si="23"/>
        <v>Parrain client 74 Nom client 74 Prénom Filleul client 19 Nom client 19 Prénom</v>
      </c>
      <c r="C39" s="25">
        <f t="shared" si="24"/>
        <v>2022</v>
      </c>
      <c r="D39" s="25">
        <f t="shared" si="25"/>
        <v>2</v>
      </c>
      <c r="E39" s="25">
        <f t="shared" si="26"/>
        <v>5</v>
      </c>
      <c r="F39" s="16">
        <f>IF(AND(L39&lt;&gt;"",M39&lt;&gt;"",I39&lt;&gt;""),COUNTIF($I$20:$I39,I39),0)</f>
        <v>17</v>
      </c>
      <c r="G39" s="25">
        <f>IF(AND(L39="",M39=""),0,IF(I39="P",COUNTIF($I$20:$I39,"P"),COUNTIF($L$20:$L39,$L39)-1))</f>
        <v>5</v>
      </c>
      <c r="H39" s="25">
        <f t="shared" si="22"/>
        <v>0</v>
      </c>
      <c r="I39" s="44" t="s">
        <v>15</v>
      </c>
      <c r="J39" s="26">
        <v>44593</v>
      </c>
      <c r="K39" s="19" t="s">
        <v>6248</v>
      </c>
      <c r="L39" s="19" t="s">
        <v>6414</v>
      </c>
      <c r="M39" s="19" t="s">
        <v>6415</v>
      </c>
      <c r="N39" s="27">
        <v>667259016</v>
      </c>
      <c r="O39" s="19" t="s">
        <v>6304</v>
      </c>
      <c r="P39" s="19" t="s">
        <v>6305</v>
      </c>
      <c r="Q39" s="27">
        <v>651189811</v>
      </c>
      <c r="R39" s="19">
        <v>39</v>
      </c>
      <c r="S39" s="19" t="s">
        <v>6566</v>
      </c>
      <c r="T39" s="19">
        <v>10600</v>
      </c>
      <c r="U39" s="19" t="s">
        <v>464</v>
      </c>
      <c r="V39" s="26">
        <v>44627</v>
      </c>
      <c r="W39" s="19" t="s">
        <v>6707</v>
      </c>
      <c r="X39" s="19" t="s">
        <v>6709</v>
      </c>
      <c r="Y39" s="19" t="s">
        <v>6706</v>
      </c>
      <c r="Z39" s="26"/>
      <c r="AA39" s="19" t="s">
        <v>6707</v>
      </c>
      <c r="AB39" s="26">
        <v>44635</v>
      </c>
      <c r="AC39" s="47"/>
      <c r="AD39" s="19" t="s">
        <v>6717</v>
      </c>
      <c r="AE39" s="15"/>
    </row>
    <row r="40" spans="1:31" x14ac:dyDescent="0.2">
      <c r="A40" s="25" t="str">
        <f>IF($K40="",0,$C40&amp;"_"&amp;$E40&amp;"_C"&amp;VLOOKUP($K40,Grand_Est!$I$20:$J$34,2,0)&amp;"_P_"&amp;COUNTIF($I$20:$I40,"P")&amp;"_"&amp;IF(I40="F","F"&amp;COUNTIF($I$20:$I40,"F"),"000"))</f>
        <v>2022_5_C4_P_4_000</v>
      </c>
      <c r="B40" s="25" t="str">
        <f t="shared" si="23"/>
        <v>Parrain client 56 Nom client 56 Prénom</v>
      </c>
      <c r="C40" s="25">
        <f t="shared" si="24"/>
        <v>2022</v>
      </c>
      <c r="D40" s="25">
        <f t="shared" si="25"/>
        <v>2</v>
      </c>
      <c r="E40" s="25">
        <f t="shared" si="26"/>
        <v>5</v>
      </c>
      <c r="F40" s="16">
        <f>IF(AND(L40&lt;&gt;"",M40&lt;&gt;"",I40&lt;&gt;""),COUNTIF($I$20:$I40,I40),0)</f>
        <v>4</v>
      </c>
      <c r="G40" s="25">
        <f>IF(AND(L40="",M40=""),0,IF(I40="P",COUNTIF($I$20:$I40,"P"),COUNTIF($L$20:$L40,$L40)-1))</f>
        <v>4</v>
      </c>
      <c r="H40" s="25">
        <f t="shared" si="22"/>
        <v>5</v>
      </c>
      <c r="I40" s="44" t="s">
        <v>6244</v>
      </c>
      <c r="J40" s="26">
        <v>44593</v>
      </c>
      <c r="K40" s="19" t="s">
        <v>6249</v>
      </c>
      <c r="L40" s="19" t="s">
        <v>6378</v>
      </c>
      <c r="M40" s="19" t="s">
        <v>6379</v>
      </c>
      <c r="N40" s="27">
        <v>664272545</v>
      </c>
      <c r="O40" s="19"/>
      <c r="P40" s="19"/>
      <c r="Q40" s="27"/>
      <c r="R40" s="19">
        <v>97</v>
      </c>
      <c r="S40" s="19" t="s">
        <v>6619</v>
      </c>
      <c r="T40" s="19">
        <v>10500</v>
      </c>
      <c r="U40" s="19" t="s">
        <v>433</v>
      </c>
      <c r="V40" s="26"/>
      <c r="W40" s="19" t="s">
        <v>6707</v>
      </c>
      <c r="X40" s="19" t="s">
        <v>6706</v>
      </c>
      <c r="Y40" s="19"/>
      <c r="Z40" s="26">
        <v>44622</v>
      </c>
      <c r="AA40" s="19" t="s">
        <v>6241</v>
      </c>
      <c r="AB40" s="26">
        <v>44636</v>
      </c>
      <c r="AC40" s="47">
        <v>160</v>
      </c>
      <c r="AD40" s="19" t="s">
        <v>6241</v>
      </c>
      <c r="AE40" s="15"/>
    </row>
    <row r="41" spans="1:31" x14ac:dyDescent="0.2">
      <c r="A41" s="25" t="str">
        <f>IF($K41="",0,$C41&amp;"_"&amp;$E41&amp;"_C"&amp;VLOOKUP($K41,Grand_Est!$I$20:$J$34,2,0)&amp;"_P_"&amp;COUNTIF($I$20:$I41,"P")&amp;"_"&amp;IF(I41="F","F"&amp;COUNTIF($I$20:$I41,"F"),"000"))</f>
        <v>2022_5_C4_P_4_F18</v>
      </c>
      <c r="B41" s="25" t="str">
        <f t="shared" si="23"/>
        <v>Parrain client 56 Nom client 56 Prénom Filleul client 78 Nom client 78 Prénom</v>
      </c>
      <c r="C41" s="25">
        <f t="shared" si="24"/>
        <v>2022</v>
      </c>
      <c r="D41" s="25">
        <f t="shared" si="25"/>
        <v>2</v>
      </c>
      <c r="E41" s="25">
        <f t="shared" si="26"/>
        <v>5</v>
      </c>
      <c r="F41" s="16">
        <f>IF(AND(L41&lt;&gt;"",M41&lt;&gt;"",I41&lt;&gt;""),COUNTIF($I$20:$I41,I41),0)</f>
        <v>18</v>
      </c>
      <c r="G41" s="25">
        <f>IF(AND(L41="",M41=""),0,IF(I41="P",COUNTIF($I$20:$I41,"P"),COUNTIF($L$20:$L41,$L41)-1))</f>
        <v>1</v>
      </c>
      <c r="H41" s="25">
        <f t="shared" si="22"/>
        <v>0</v>
      </c>
      <c r="I41" s="44" t="s">
        <v>15</v>
      </c>
      <c r="J41" s="26">
        <v>44593</v>
      </c>
      <c r="K41" s="19" t="s">
        <v>6249</v>
      </c>
      <c r="L41" s="19" t="s">
        <v>6378</v>
      </c>
      <c r="M41" s="19" t="s">
        <v>6379</v>
      </c>
      <c r="N41" s="27">
        <v>664272545</v>
      </c>
      <c r="O41" s="19" t="s">
        <v>6422</v>
      </c>
      <c r="P41" s="19" t="s">
        <v>6423</v>
      </c>
      <c r="Q41" s="27">
        <v>690947261</v>
      </c>
      <c r="R41" s="19">
        <v>94</v>
      </c>
      <c r="S41" s="19" t="s">
        <v>6625</v>
      </c>
      <c r="T41" s="19">
        <v>10500</v>
      </c>
      <c r="U41" s="19" t="s">
        <v>439</v>
      </c>
      <c r="V41" s="26"/>
      <c r="W41" s="19" t="s">
        <v>6707</v>
      </c>
      <c r="X41" s="19" t="s">
        <v>6706</v>
      </c>
      <c r="Y41" s="19"/>
      <c r="Z41" s="26">
        <v>44622</v>
      </c>
      <c r="AA41" s="19" t="s">
        <v>6241</v>
      </c>
      <c r="AB41" s="26">
        <v>44637</v>
      </c>
      <c r="AC41" s="47">
        <v>160</v>
      </c>
      <c r="AD41" s="19" t="s">
        <v>6241</v>
      </c>
      <c r="AE41" s="15"/>
    </row>
    <row r="42" spans="1:31" x14ac:dyDescent="0.2">
      <c r="A42" s="25" t="str">
        <f>IF($K42="",0,$C42&amp;"_"&amp;$E42&amp;"_C"&amp;VLOOKUP($K42,Grand_Est!$I$20:$J$34,2,0)&amp;"_P_"&amp;COUNTIF($I$20:$I42,"P")&amp;"_"&amp;IF(I42="F","F"&amp;COUNTIF($I$20:$I42,"F"),"000"))</f>
        <v>2022_5_C4_P_4_F19</v>
      </c>
      <c r="B42" s="25" t="str">
        <f t="shared" si="23"/>
        <v>Parrain client 56 Nom client 56 Prénom Filleul client 96 Nom client 96 Prénom</v>
      </c>
      <c r="C42" s="25">
        <f t="shared" si="24"/>
        <v>2022</v>
      </c>
      <c r="D42" s="25">
        <f t="shared" si="25"/>
        <v>2</v>
      </c>
      <c r="E42" s="25">
        <f t="shared" si="26"/>
        <v>5</v>
      </c>
      <c r="F42" s="16">
        <f>IF(AND(L42&lt;&gt;"",M42&lt;&gt;"",I42&lt;&gt;""),COUNTIF($I$20:$I42,I42),0)</f>
        <v>19</v>
      </c>
      <c r="G42" s="25">
        <f>IF(AND(L42="",M42=""),0,IF(I42="P",COUNTIF($I$20:$I42,"P"),COUNTIF($L$20:$L42,$L42)-1))</f>
        <v>2</v>
      </c>
      <c r="H42" s="25">
        <f t="shared" si="22"/>
        <v>0</v>
      </c>
      <c r="I42" s="44" t="s">
        <v>15</v>
      </c>
      <c r="J42" s="26">
        <v>44593</v>
      </c>
      <c r="K42" s="19" t="s">
        <v>6249</v>
      </c>
      <c r="L42" s="19" t="s">
        <v>6378</v>
      </c>
      <c r="M42" s="19" t="s">
        <v>6379</v>
      </c>
      <c r="N42" s="27">
        <v>664272545</v>
      </c>
      <c r="O42" s="19" t="s">
        <v>6458</v>
      </c>
      <c r="P42" s="19" t="s">
        <v>6459</v>
      </c>
      <c r="Q42" s="27">
        <v>660482562</v>
      </c>
      <c r="R42" s="19">
        <v>46</v>
      </c>
      <c r="S42" s="19" t="s">
        <v>6643</v>
      </c>
      <c r="T42" s="19">
        <v>10400</v>
      </c>
      <c r="U42" s="19" t="s">
        <v>384</v>
      </c>
      <c r="V42" s="26"/>
      <c r="W42" s="19" t="s">
        <v>6707</v>
      </c>
      <c r="X42" s="19" t="s">
        <v>6706</v>
      </c>
      <c r="Y42" s="19"/>
      <c r="Z42" s="26">
        <v>44622</v>
      </c>
      <c r="AA42" s="19" t="s">
        <v>6241</v>
      </c>
      <c r="AB42" s="26">
        <v>44638</v>
      </c>
      <c r="AC42" s="47">
        <v>160</v>
      </c>
      <c r="AD42" s="19" t="s">
        <v>6241</v>
      </c>
      <c r="AE42" s="15"/>
    </row>
    <row r="43" spans="1:31" x14ac:dyDescent="0.2">
      <c r="A43" s="25" t="str">
        <f>IF($K43="",0,$C43&amp;"_"&amp;$E43&amp;"_C"&amp;VLOOKUP($K43,Grand_Est!$I$20:$J$34,2,0)&amp;"_P_"&amp;COUNTIF($I$20:$I43,"P")&amp;"_"&amp;IF(I43="F","F"&amp;COUNTIF($I$20:$I43,"F"),"000"))</f>
        <v>2022_5_C4_P_4_F20</v>
      </c>
      <c r="B43" s="25" t="str">
        <f t="shared" si="23"/>
        <v>Parrain client 56 Nom client 56 Prénom Filleul client 89 Nom client 89 Prénom</v>
      </c>
      <c r="C43" s="25">
        <f t="shared" si="24"/>
        <v>2022</v>
      </c>
      <c r="D43" s="25">
        <f t="shared" si="25"/>
        <v>2</v>
      </c>
      <c r="E43" s="25">
        <f t="shared" si="26"/>
        <v>5</v>
      </c>
      <c r="F43" s="16">
        <f>IF(AND(L43&lt;&gt;"",M43&lt;&gt;"",I43&lt;&gt;""),COUNTIF($I$20:$I43,I43),0)</f>
        <v>20</v>
      </c>
      <c r="G43" s="25">
        <f>IF(AND(L43="",M43=""),0,IF(I43="P",COUNTIF($I$20:$I43,"P"),COUNTIF($L$20:$L43,$L43)-1))</f>
        <v>3</v>
      </c>
      <c r="H43" s="25">
        <f t="shared" si="22"/>
        <v>0</v>
      </c>
      <c r="I43" s="44" t="s">
        <v>15</v>
      </c>
      <c r="J43" s="26">
        <v>44593</v>
      </c>
      <c r="K43" s="19" t="s">
        <v>6249</v>
      </c>
      <c r="L43" s="19" t="s">
        <v>6378</v>
      </c>
      <c r="M43" s="19" t="s">
        <v>6379</v>
      </c>
      <c r="N43" s="27">
        <v>664272545</v>
      </c>
      <c r="O43" s="19" t="s">
        <v>6444</v>
      </c>
      <c r="P43" s="19" t="s">
        <v>6445</v>
      </c>
      <c r="Q43" s="27">
        <v>671364202</v>
      </c>
      <c r="R43" s="19">
        <v>133</v>
      </c>
      <c r="S43" s="19" t="s">
        <v>6636</v>
      </c>
      <c r="T43" s="19">
        <v>10500</v>
      </c>
      <c r="U43" s="19" t="s">
        <v>450</v>
      </c>
      <c r="V43" s="26"/>
      <c r="W43" s="19" t="s">
        <v>6707</v>
      </c>
      <c r="X43" s="19" t="s">
        <v>6706</v>
      </c>
      <c r="Y43" s="19"/>
      <c r="Z43" s="26">
        <v>44622</v>
      </c>
      <c r="AA43" s="19" t="s">
        <v>6707</v>
      </c>
      <c r="AB43" s="26"/>
      <c r="AC43" s="47"/>
      <c r="AD43" s="19" t="s">
        <v>6717</v>
      </c>
      <c r="AE43" s="15"/>
    </row>
    <row r="44" spans="1:31" x14ac:dyDescent="0.2">
      <c r="A44" s="25" t="str">
        <f>IF($K44="",0,$C44&amp;"_"&amp;$E44&amp;"_C"&amp;VLOOKUP($K44,Grand_Est!$I$20:$J$34,2,0)&amp;"_P_"&amp;COUNTIF($I$20:$I44,"P")&amp;"_"&amp;IF(I44="F","F"&amp;COUNTIF($I$20:$I44,"F"),"000"))</f>
        <v>2022_5_C4_P_4_F21</v>
      </c>
      <c r="B44" s="25" t="str">
        <f t="shared" si="23"/>
        <v>Parrain client 56 Nom client 56 Prénom Filleul client 9 Nom client 9 Prénom</v>
      </c>
      <c r="C44" s="25">
        <f t="shared" si="24"/>
        <v>2022</v>
      </c>
      <c r="D44" s="25">
        <f t="shared" si="25"/>
        <v>2</v>
      </c>
      <c r="E44" s="25">
        <f t="shared" si="26"/>
        <v>5</v>
      </c>
      <c r="F44" s="16">
        <f>IF(AND(L44&lt;&gt;"",M44&lt;&gt;"",I44&lt;&gt;""),COUNTIF($I$20:$I44,I44),0)</f>
        <v>21</v>
      </c>
      <c r="G44" s="25">
        <f>IF(AND(L44="",M44=""),0,IF(I44="P",COUNTIF($I$20:$I44,"P"),COUNTIF($L$20:$L44,$L44)-1))</f>
        <v>4</v>
      </c>
      <c r="H44" s="25">
        <f t="shared" si="22"/>
        <v>0</v>
      </c>
      <c r="I44" s="44" t="s">
        <v>15</v>
      </c>
      <c r="J44" s="26">
        <v>44593</v>
      </c>
      <c r="K44" s="19" t="s">
        <v>6249</v>
      </c>
      <c r="L44" s="19" t="s">
        <v>6378</v>
      </c>
      <c r="M44" s="19" t="s">
        <v>6379</v>
      </c>
      <c r="N44" s="27">
        <v>664272545</v>
      </c>
      <c r="O44" s="19" t="s">
        <v>6284</v>
      </c>
      <c r="P44" s="19" t="s">
        <v>6285</v>
      </c>
      <c r="Q44" s="27">
        <v>644465218</v>
      </c>
      <c r="R44" s="19">
        <v>27</v>
      </c>
      <c r="S44" s="19" t="s">
        <v>6556</v>
      </c>
      <c r="T44" s="19">
        <v>10100</v>
      </c>
      <c r="U44" s="19" t="s">
        <v>27</v>
      </c>
      <c r="V44" s="26"/>
      <c r="W44" s="19" t="s">
        <v>6707</v>
      </c>
      <c r="X44" s="19" t="s">
        <v>6706</v>
      </c>
      <c r="Y44" s="19"/>
      <c r="Z44" s="26">
        <v>44622</v>
      </c>
      <c r="AA44" s="19" t="s">
        <v>6241</v>
      </c>
      <c r="AB44" s="26">
        <v>44640</v>
      </c>
      <c r="AC44" s="47">
        <v>160</v>
      </c>
      <c r="AD44" s="19" t="s">
        <v>6241</v>
      </c>
      <c r="AE44" s="15"/>
    </row>
    <row r="45" spans="1:31" x14ac:dyDescent="0.2">
      <c r="A45" s="25" t="str">
        <f>IF($K45="",0,$C45&amp;"_"&amp;$E45&amp;"_C"&amp;VLOOKUP($K45,Grand_Est!$I$20:$J$34,2,0)&amp;"_P_"&amp;COUNTIF($I$20:$I45,"P")&amp;"_"&amp;IF(I45="F","F"&amp;COUNTIF($I$20:$I45,"F"),"000"))</f>
        <v>2022_5_C4_P_4_F22</v>
      </c>
      <c r="B45" s="25" t="str">
        <f t="shared" si="23"/>
        <v>Parrain client 56 Nom client 56 Prénom Filleul client 122 Nom client 122 Prénom</v>
      </c>
      <c r="C45" s="25">
        <f t="shared" si="24"/>
        <v>2022</v>
      </c>
      <c r="D45" s="25">
        <f t="shared" si="25"/>
        <v>2</v>
      </c>
      <c r="E45" s="25">
        <f t="shared" si="26"/>
        <v>5</v>
      </c>
      <c r="F45" s="16">
        <f>IF(AND(L45&lt;&gt;"",M45&lt;&gt;"",I45&lt;&gt;""),COUNTIF($I$20:$I45,I45),0)</f>
        <v>22</v>
      </c>
      <c r="G45" s="25">
        <f>IF(AND(L45="",M45=""),0,IF(I45="P",COUNTIF($I$20:$I45,"P"),COUNTIF($L$20:$L45,$L45)-1))</f>
        <v>5</v>
      </c>
      <c r="H45" s="25">
        <f t="shared" si="22"/>
        <v>0</v>
      </c>
      <c r="I45" s="18" t="s">
        <v>15</v>
      </c>
      <c r="J45" s="26">
        <v>44593</v>
      </c>
      <c r="K45" s="19" t="s">
        <v>6249</v>
      </c>
      <c r="L45" s="19" t="s">
        <v>6378</v>
      </c>
      <c r="M45" s="19" t="s">
        <v>6379</v>
      </c>
      <c r="N45" s="27">
        <v>664272545</v>
      </c>
      <c r="O45" s="19" t="s">
        <v>6510</v>
      </c>
      <c r="P45" s="19" t="s">
        <v>6511</v>
      </c>
      <c r="Q45" s="27">
        <v>664654982</v>
      </c>
      <c r="R45" s="19">
        <v>142</v>
      </c>
      <c r="S45" s="19" t="s">
        <v>6669</v>
      </c>
      <c r="T45" s="19">
        <v>10240</v>
      </c>
      <c r="U45" s="19" t="s">
        <v>249</v>
      </c>
      <c r="V45" s="26"/>
      <c r="W45" s="19" t="s">
        <v>6707</v>
      </c>
      <c r="X45" s="19" t="s">
        <v>6706</v>
      </c>
      <c r="Y45" s="19"/>
      <c r="Z45" s="26">
        <v>44622</v>
      </c>
      <c r="AA45" s="19" t="s">
        <v>6241</v>
      </c>
      <c r="AB45" s="26">
        <v>44641</v>
      </c>
      <c r="AC45" s="47">
        <v>160</v>
      </c>
      <c r="AD45" s="19" t="s">
        <v>6241</v>
      </c>
      <c r="AE45" s="15"/>
    </row>
    <row r="46" spans="1:31" x14ac:dyDescent="0.2">
      <c r="A46" s="25" t="str">
        <f>IF($K46="",0,$C46&amp;"_"&amp;$E46&amp;"_C"&amp;VLOOKUP($K46,Grand_Est!$I$20:$J$34,2,0)&amp;"_P_"&amp;COUNTIF($I$20:$I46,"P")&amp;"_"&amp;IF(I46="F","F"&amp;COUNTIF($I$20:$I46,"F"),"000"))</f>
        <v>2022_5_C4_P_4_F23</v>
      </c>
      <c r="B46" s="25" t="str">
        <f t="shared" si="23"/>
        <v>Parrain client 56 Nom client 56 Prénom Filleul client 43 Nom client 43 Prénom</v>
      </c>
      <c r="C46" s="25">
        <f t="shared" si="24"/>
        <v>2022</v>
      </c>
      <c r="D46" s="25">
        <f t="shared" si="25"/>
        <v>2</v>
      </c>
      <c r="E46" s="25">
        <f t="shared" si="26"/>
        <v>5</v>
      </c>
      <c r="F46" s="16">
        <f>IF(AND(L46&lt;&gt;"",M46&lt;&gt;"",I46&lt;&gt;""),COUNTIF($I$20:$I46,I46),0)</f>
        <v>23</v>
      </c>
      <c r="G46" s="25">
        <f>IF(AND(L46="",M46=""),0,IF(I46="P",COUNTIF($I$20:$I46,"P"),COUNTIF($L$20:$L46,$L46)-1))</f>
        <v>6</v>
      </c>
      <c r="H46" s="25">
        <f t="shared" si="22"/>
        <v>0</v>
      </c>
      <c r="I46" s="18" t="s">
        <v>15</v>
      </c>
      <c r="J46" s="26">
        <v>44593</v>
      </c>
      <c r="K46" s="19" t="s">
        <v>6249</v>
      </c>
      <c r="L46" s="19" t="s">
        <v>6378</v>
      </c>
      <c r="M46" s="19" t="s">
        <v>6379</v>
      </c>
      <c r="N46" s="27">
        <v>664272545</v>
      </c>
      <c r="O46" s="19" t="s">
        <v>6352</v>
      </c>
      <c r="P46" s="19" t="s">
        <v>6353</v>
      </c>
      <c r="Q46" s="27">
        <v>648935512</v>
      </c>
      <c r="R46" s="19">
        <v>43</v>
      </c>
      <c r="S46" s="19" t="s">
        <v>6590</v>
      </c>
      <c r="T46" s="19">
        <v>10410</v>
      </c>
      <c r="U46" s="19" t="s">
        <v>406</v>
      </c>
      <c r="V46" s="26"/>
      <c r="W46" s="19" t="s">
        <v>6707</v>
      </c>
      <c r="X46" s="19" t="s">
        <v>6709</v>
      </c>
      <c r="Y46" s="19" t="s">
        <v>6706</v>
      </c>
      <c r="Z46" s="26">
        <v>44622</v>
      </c>
      <c r="AA46" s="19" t="s">
        <v>6241</v>
      </c>
      <c r="AB46" s="26">
        <v>44642</v>
      </c>
      <c r="AC46" s="47">
        <v>160</v>
      </c>
      <c r="AD46" s="19" t="s">
        <v>6241</v>
      </c>
      <c r="AE46" s="15"/>
    </row>
    <row r="47" spans="1:31" x14ac:dyDescent="0.2">
      <c r="A47" s="25" t="str">
        <f>IF($K47="",0,$C47&amp;"_"&amp;$E47&amp;"_C"&amp;VLOOKUP($K47,Grand_Est!$I$20:$J$34,2,0)&amp;"_P_"&amp;COUNTIF($I$20:$I47,"P")&amp;"_"&amp;IF(I47="F","F"&amp;COUNTIF($I$20:$I47,"F"),"000"))</f>
        <v>2022_5_C5_P_5_000</v>
      </c>
      <c r="B47" s="25" t="str">
        <f t="shared" si="23"/>
        <v>Parrain client 94 Nom client 94 Prénom</v>
      </c>
      <c r="C47" s="25">
        <f t="shared" si="24"/>
        <v>2022</v>
      </c>
      <c r="D47" s="25">
        <f t="shared" si="25"/>
        <v>2</v>
      </c>
      <c r="E47" s="25">
        <f t="shared" si="26"/>
        <v>5</v>
      </c>
      <c r="F47" s="16">
        <f>IF(AND(L47&lt;&gt;"",M47&lt;&gt;"",I47&lt;&gt;""),COUNTIF($I$20:$I47,I47),0)</f>
        <v>5</v>
      </c>
      <c r="G47" s="25">
        <f>IF(AND(L47="",M47=""),0,IF(I47="P",COUNTIF($I$20:$I47,"P"),COUNTIF($L$20:$L47,$L47)-1))</f>
        <v>5</v>
      </c>
      <c r="H47" s="25">
        <f t="shared" si="22"/>
        <v>6</v>
      </c>
      <c r="I47" s="44" t="s">
        <v>6244</v>
      </c>
      <c r="J47" s="26">
        <v>44593</v>
      </c>
      <c r="K47" s="19" t="s">
        <v>6250</v>
      </c>
      <c r="L47" s="19" t="s">
        <v>6454</v>
      </c>
      <c r="M47" s="19" t="s">
        <v>6455</v>
      </c>
      <c r="N47" s="27">
        <v>611157827</v>
      </c>
      <c r="O47" s="19"/>
      <c r="P47" s="19"/>
      <c r="Q47" s="27"/>
      <c r="R47" s="19">
        <v>190</v>
      </c>
      <c r="S47" s="19" t="s">
        <v>6653</v>
      </c>
      <c r="T47" s="19">
        <v>10400</v>
      </c>
      <c r="U47" s="19" t="s">
        <v>394</v>
      </c>
      <c r="V47" s="26"/>
      <c r="W47" s="19" t="s">
        <v>6707</v>
      </c>
      <c r="X47" s="19" t="s">
        <v>6706</v>
      </c>
      <c r="Y47" s="19"/>
      <c r="Z47" s="26">
        <v>44622</v>
      </c>
      <c r="AA47" s="19" t="s">
        <v>6241</v>
      </c>
      <c r="AB47" s="26">
        <v>44643</v>
      </c>
      <c r="AC47" s="47">
        <v>160</v>
      </c>
      <c r="AD47" s="19" t="s">
        <v>6241</v>
      </c>
      <c r="AE47" s="15"/>
    </row>
    <row r="48" spans="1:31" x14ac:dyDescent="0.2">
      <c r="A48" s="25" t="str">
        <f>IF($K48="",0,$C48&amp;"_"&amp;$E48&amp;"_C"&amp;VLOOKUP($K48,Grand_Est!$I$20:$J$34,2,0)&amp;"_P_"&amp;COUNTIF($I$20:$I48,"P")&amp;"_"&amp;IF(I48="F","F"&amp;COUNTIF($I$20:$I48,"F"),"000"))</f>
        <v>2022_5_C5_P_5_F24</v>
      </c>
      <c r="B48" s="25" t="str">
        <f t="shared" si="23"/>
        <v>Parrain client 94 Nom client 94 Prénom Filleul client 102 Nom client 102 Prénom</v>
      </c>
      <c r="C48" s="25">
        <f t="shared" si="24"/>
        <v>2022</v>
      </c>
      <c r="D48" s="25">
        <f t="shared" si="25"/>
        <v>2</v>
      </c>
      <c r="E48" s="25">
        <f t="shared" si="26"/>
        <v>5</v>
      </c>
      <c r="F48" s="16">
        <f>IF(AND(L48&lt;&gt;"",M48&lt;&gt;"",I48&lt;&gt;""),COUNTIF($I$20:$I48,I48),0)</f>
        <v>24</v>
      </c>
      <c r="G48" s="25">
        <f>IF(AND(L48="",M48=""),0,IF(I48="P",COUNTIF($I$20:$I48,"P"),COUNTIF($L$20:$L48,$L48)-1))</f>
        <v>1</v>
      </c>
      <c r="H48" s="25">
        <f t="shared" si="22"/>
        <v>0</v>
      </c>
      <c r="I48" s="44" t="s">
        <v>15</v>
      </c>
      <c r="J48" s="26">
        <v>44593</v>
      </c>
      <c r="K48" s="19" t="s">
        <v>6250</v>
      </c>
      <c r="L48" s="19" t="s">
        <v>6454</v>
      </c>
      <c r="M48" s="19" t="s">
        <v>6455</v>
      </c>
      <c r="N48" s="30">
        <v>611157827</v>
      </c>
      <c r="O48" s="29" t="s">
        <v>6470</v>
      </c>
      <c r="P48" s="29" t="s">
        <v>6471</v>
      </c>
      <c r="Q48" s="30">
        <v>670203892</v>
      </c>
      <c r="R48" s="29">
        <v>87</v>
      </c>
      <c r="S48" s="29" t="s">
        <v>6649</v>
      </c>
      <c r="T48" s="29">
        <v>10400</v>
      </c>
      <c r="U48" s="29" t="s">
        <v>390</v>
      </c>
      <c r="V48" s="28"/>
      <c r="W48" s="19" t="s">
        <v>6707</v>
      </c>
      <c r="X48" s="19" t="s">
        <v>6706</v>
      </c>
      <c r="Y48" s="19"/>
      <c r="Z48" s="28">
        <v>44622</v>
      </c>
      <c r="AA48" s="19" t="s">
        <v>6241</v>
      </c>
      <c r="AB48" s="26">
        <v>44644</v>
      </c>
      <c r="AC48" s="47">
        <v>160</v>
      </c>
      <c r="AD48" s="19" t="s">
        <v>6241</v>
      </c>
      <c r="AE48" s="15"/>
    </row>
    <row r="49" spans="1:31" x14ac:dyDescent="0.2">
      <c r="A49" s="25" t="str">
        <f>IF($K49="",0,$C49&amp;"_"&amp;$E49&amp;"_C"&amp;VLOOKUP($K49,Grand_Est!$I$20:$J$34,2,0)&amp;"_P_"&amp;COUNTIF($I$20:$I49,"P")&amp;"_"&amp;IF(I49="F","F"&amp;COUNTIF($I$20:$I49,"F"),"000"))</f>
        <v>2022_5_C5_P_5_F25</v>
      </c>
      <c r="B49" s="25" t="str">
        <f t="shared" si="23"/>
        <v>Parrain client 94 Nom client 94 Prénom Filleul client 119 Nom client 119 Prénom</v>
      </c>
      <c r="C49" s="25">
        <f t="shared" si="24"/>
        <v>2022</v>
      </c>
      <c r="D49" s="25">
        <f t="shared" si="25"/>
        <v>2</v>
      </c>
      <c r="E49" s="25">
        <f t="shared" si="26"/>
        <v>5</v>
      </c>
      <c r="F49" s="16">
        <f>IF(AND(L49&lt;&gt;"",M49&lt;&gt;"",I49&lt;&gt;""),COUNTIF($I$20:$I49,I49),0)</f>
        <v>25</v>
      </c>
      <c r="G49" s="25">
        <f>IF(AND(L49="",M49=""),0,IF(I49="P",COUNTIF($I$20:$I49,"P"),COUNTIF($L$20:$L49,$L49)-1))</f>
        <v>2</v>
      </c>
      <c r="H49" s="25">
        <f t="shared" si="22"/>
        <v>0</v>
      </c>
      <c r="I49" s="44" t="s">
        <v>15</v>
      </c>
      <c r="J49" s="26">
        <v>44593</v>
      </c>
      <c r="K49" s="19" t="s">
        <v>6250</v>
      </c>
      <c r="L49" s="19" t="s">
        <v>6454</v>
      </c>
      <c r="M49" s="19" t="s">
        <v>6455</v>
      </c>
      <c r="N49" s="27">
        <v>611157827</v>
      </c>
      <c r="O49" s="19" t="s">
        <v>6504</v>
      </c>
      <c r="P49" s="19" t="s">
        <v>6505</v>
      </c>
      <c r="Q49" s="27">
        <v>670840930</v>
      </c>
      <c r="R49" s="19">
        <v>222</v>
      </c>
      <c r="S49" s="19" t="s">
        <v>6666</v>
      </c>
      <c r="T49" s="19">
        <v>10240</v>
      </c>
      <c r="U49" s="19" t="s">
        <v>246</v>
      </c>
      <c r="V49" s="26"/>
      <c r="W49" s="19" t="s">
        <v>6707</v>
      </c>
      <c r="X49" s="19" t="s">
        <v>6709</v>
      </c>
      <c r="Y49" s="19" t="s">
        <v>6706</v>
      </c>
      <c r="Z49" s="26">
        <v>44622</v>
      </c>
      <c r="AA49" s="19" t="s">
        <v>6241</v>
      </c>
      <c r="AB49" s="26">
        <v>44645</v>
      </c>
      <c r="AC49" s="47">
        <v>160</v>
      </c>
      <c r="AD49" s="19" t="s">
        <v>6241</v>
      </c>
      <c r="AE49" s="15"/>
    </row>
    <row r="50" spans="1:31" x14ac:dyDescent="0.2">
      <c r="A50" s="25" t="str">
        <f>IF($K50="",0,$C50&amp;"_"&amp;$E50&amp;"_C"&amp;VLOOKUP($K50,Grand_Est!$I$20:$J$34,2,0)&amp;"_P_"&amp;COUNTIF($I$20:$I50,"P")&amp;"_"&amp;IF(I50="F","F"&amp;COUNTIF($I$20:$I50,"F"),"000"))</f>
        <v>2022_5_C5_P_5_F26</v>
      </c>
      <c r="B50" s="25" t="str">
        <f t="shared" si="23"/>
        <v>Parrain client 94 Nom client 94 Prénom Filleul client 44 Nom client 44 Prénom</v>
      </c>
      <c r="C50" s="25">
        <f t="shared" si="24"/>
        <v>2022</v>
      </c>
      <c r="D50" s="25">
        <f t="shared" si="25"/>
        <v>2</v>
      </c>
      <c r="E50" s="25">
        <f t="shared" si="26"/>
        <v>5</v>
      </c>
      <c r="F50" s="16">
        <f>IF(AND(L50&lt;&gt;"",M50&lt;&gt;"",I50&lt;&gt;""),COUNTIF($I$20:$I50,I50),0)</f>
        <v>26</v>
      </c>
      <c r="G50" s="25">
        <f>IF(AND(L50="",M50=""),0,IF(I50="P",COUNTIF($I$20:$I50,"P"),COUNTIF($L$20:$L50,$L50)-1))</f>
        <v>3</v>
      </c>
      <c r="H50" s="25">
        <f t="shared" si="22"/>
        <v>0</v>
      </c>
      <c r="I50" s="44" t="s">
        <v>15</v>
      </c>
      <c r="J50" s="26">
        <v>44593</v>
      </c>
      <c r="K50" s="19" t="s">
        <v>6250</v>
      </c>
      <c r="L50" s="19" t="s">
        <v>6454</v>
      </c>
      <c r="M50" s="19" t="s">
        <v>6455</v>
      </c>
      <c r="N50" s="27">
        <v>611157827</v>
      </c>
      <c r="O50" s="19" t="s">
        <v>6354</v>
      </c>
      <c r="P50" s="19" t="s">
        <v>6355</v>
      </c>
      <c r="Q50" s="27">
        <v>648200684</v>
      </c>
      <c r="R50" s="19">
        <v>33</v>
      </c>
      <c r="S50" s="19" t="s">
        <v>6591</v>
      </c>
      <c r="T50" s="19">
        <v>10200</v>
      </c>
      <c r="U50" s="19" t="s">
        <v>169</v>
      </c>
      <c r="V50" s="26"/>
      <c r="W50" s="19" t="s">
        <v>6707</v>
      </c>
      <c r="X50" s="19" t="s">
        <v>6709</v>
      </c>
      <c r="Y50" s="19" t="s">
        <v>6706</v>
      </c>
      <c r="Z50" s="26">
        <v>44622</v>
      </c>
      <c r="AA50" s="19" t="s">
        <v>6241</v>
      </c>
      <c r="AB50" s="26">
        <v>44646</v>
      </c>
      <c r="AC50" s="47">
        <v>160</v>
      </c>
      <c r="AD50" s="19" t="s">
        <v>6241</v>
      </c>
      <c r="AE50" s="15"/>
    </row>
    <row r="51" spans="1:31" x14ac:dyDescent="0.2">
      <c r="A51" s="25" t="str">
        <f>IF($K51="",0,$C51&amp;"_"&amp;$E51&amp;"_C"&amp;VLOOKUP($K51,Grand_Est!$I$20:$J$34,2,0)&amp;"_P_"&amp;COUNTIF($I$20:$I51,"P")&amp;"_"&amp;IF(I51="F","F"&amp;COUNTIF($I$20:$I51,"F"),"000"))</f>
        <v>2022_5_C5_P_5_F27</v>
      </c>
      <c r="B51" s="25" t="str">
        <f t="shared" si="23"/>
        <v>Parrain client 94 Nom client 94 Prénom Filleul client 34 Nom client 34 Prénom</v>
      </c>
      <c r="C51" s="25">
        <f t="shared" si="24"/>
        <v>2022</v>
      </c>
      <c r="D51" s="25">
        <f t="shared" si="25"/>
        <v>2</v>
      </c>
      <c r="E51" s="25">
        <f t="shared" si="26"/>
        <v>5</v>
      </c>
      <c r="F51" s="16">
        <f>IF(AND(L51&lt;&gt;"",M51&lt;&gt;"",I51&lt;&gt;""),COUNTIF($I$20:$I51,I51),0)</f>
        <v>27</v>
      </c>
      <c r="G51" s="25">
        <f>IF(AND(L51="",M51=""),0,IF(I51="P",COUNTIF($I$20:$I51,"P"),COUNTIF($L$20:$L51,$L51)-1))</f>
        <v>4</v>
      </c>
      <c r="H51" s="25">
        <f t="shared" si="22"/>
        <v>0</v>
      </c>
      <c r="I51" s="44" t="s">
        <v>15</v>
      </c>
      <c r="J51" s="26">
        <v>44593</v>
      </c>
      <c r="K51" s="19" t="s">
        <v>6250</v>
      </c>
      <c r="L51" s="19" t="s">
        <v>6454</v>
      </c>
      <c r="M51" s="19" t="s">
        <v>6455</v>
      </c>
      <c r="N51" s="27">
        <v>611157827</v>
      </c>
      <c r="O51" s="19" t="s">
        <v>6334</v>
      </c>
      <c r="P51" s="19" t="s">
        <v>6335</v>
      </c>
      <c r="Q51" s="27">
        <v>636943062</v>
      </c>
      <c r="R51" s="19">
        <v>237</v>
      </c>
      <c r="S51" s="19" t="s">
        <v>6581</v>
      </c>
      <c r="T51" s="19">
        <v>10340</v>
      </c>
      <c r="U51" s="19" t="s">
        <v>346</v>
      </c>
      <c r="V51" s="26"/>
      <c r="W51" s="19" t="s">
        <v>6707</v>
      </c>
      <c r="X51" s="19" t="s">
        <v>6709</v>
      </c>
      <c r="Y51" s="19" t="s">
        <v>6706</v>
      </c>
      <c r="Z51" s="26">
        <v>44622</v>
      </c>
      <c r="AA51" s="19" t="s">
        <v>6241</v>
      </c>
      <c r="AB51" s="26">
        <v>44647</v>
      </c>
      <c r="AC51" s="47">
        <v>160</v>
      </c>
      <c r="AD51" s="19" t="s">
        <v>6241</v>
      </c>
      <c r="AE51" s="15"/>
    </row>
    <row r="52" spans="1:31" x14ac:dyDescent="0.2">
      <c r="A52" s="25" t="str">
        <f>IF($K52="",0,$C52&amp;"_"&amp;$E52&amp;"_C"&amp;VLOOKUP($K52,Grand_Est!$I$20:$J$34,2,0)&amp;"_P_"&amp;COUNTIF($I$20:$I52,"P")&amp;"_"&amp;IF(I52="F","F"&amp;COUNTIF($I$20:$I52,"F"),"000"))</f>
        <v>2022_5_C5_P_5_F28</v>
      </c>
      <c r="B52" s="25" t="str">
        <f t="shared" si="23"/>
        <v>Parrain client 94 Nom client 94 Prénom Filleul client 97 Nom client 97 Prénom</v>
      </c>
      <c r="C52" s="25">
        <f t="shared" si="24"/>
        <v>2022</v>
      </c>
      <c r="D52" s="25">
        <f t="shared" si="25"/>
        <v>2</v>
      </c>
      <c r="E52" s="25">
        <f t="shared" si="26"/>
        <v>5</v>
      </c>
      <c r="F52" s="16">
        <f>IF(AND(L52&lt;&gt;"",M52&lt;&gt;"",I52&lt;&gt;""),COUNTIF($I$20:$I52,I52),0)</f>
        <v>28</v>
      </c>
      <c r="G52" s="25">
        <f>IF(AND(L52="",M52=""),0,IF(I52="P",COUNTIF($I$20:$I52,"P"),COUNTIF($L$20:$L52,$L52)-1))</f>
        <v>5</v>
      </c>
      <c r="H52" s="25">
        <f t="shared" ref="H52:H83" si="27">IF($I52="P",COUNTIFS($AD$20:$AD$186,"ok",$L$20:$L$186,$L52,$M$20:$M$186,$M52)-1,0)</f>
        <v>0</v>
      </c>
      <c r="I52" s="44" t="s">
        <v>15</v>
      </c>
      <c r="J52" s="26">
        <v>44593</v>
      </c>
      <c r="K52" s="19" t="s">
        <v>6250</v>
      </c>
      <c r="L52" s="19" t="s">
        <v>6454</v>
      </c>
      <c r="M52" s="19" t="s">
        <v>6455</v>
      </c>
      <c r="N52" s="27">
        <v>611157827</v>
      </c>
      <c r="O52" s="19" t="s">
        <v>6460</v>
      </c>
      <c r="P52" s="19" t="s">
        <v>6461</v>
      </c>
      <c r="Q52" s="27">
        <v>626040625</v>
      </c>
      <c r="R52" s="19">
        <v>28</v>
      </c>
      <c r="S52" s="19" t="s">
        <v>6644</v>
      </c>
      <c r="T52" s="19">
        <v>10400</v>
      </c>
      <c r="U52" s="19" t="s">
        <v>385</v>
      </c>
      <c r="V52" s="26"/>
      <c r="W52" s="19" t="s">
        <v>6707</v>
      </c>
      <c r="X52" s="19" t="s">
        <v>6706</v>
      </c>
      <c r="Y52" s="19"/>
      <c r="Z52" s="26">
        <v>44622</v>
      </c>
      <c r="AA52" s="19" t="s">
        <v>6241</v>
      </c>
      <c r="AB52" s="26">
        <v>44648</v>
      </c>
      <c r="AC52" s="47">
        <v>160</v>
      </c>
      <c r="AD52" s="19" t="s">
        <v>6241</v>
      </c>
      <c r="AE52" s="15"/>
    </row>
    <row r="53" spans="1:31" x14ac:dyDescent="0.2">
      <c r="A53" s="25" t="str">
        <f>IF($K53="",0,$C53&amp;"_"&amp;$E53&amp;"_C"&amp;VLOOKUP($K53,Grand_Est!$I$20:$J$34,2,0)&amp;"_P_"&amp;COUNTIF($I$20:$I53,"P")&amp;"_"&amp;IF(I53="F","F"&amp;COUNTIF($I$20:$I53,"F"),"000"))</f>
        <v>2022_5_C5_P_5_F29</v>
      </c>
      <c r="B53" s="25" t="str">
        <f t="shared" si="23"/>
        <v>Parrain client 94 Nom client 94 Prénom Filleul client 70 Nom client 70 Prénom</v>
      </c>
      <c r="C53" s="25">
        <f t="shared" si="24"/>
        <v>2022</v>
      </c>
      <c r="D53" s="25">
        <f t="shared" si="25"/>
        <v>2</v>
      </c>
      <c r="E53" s="25">
        <f t="shared" si="26"/>
        <v>5</v>
      </c>
      <c r="F53" s="16">
        <f>IF(AND(L53&lt;&gt;"",M53&lt;&gt;"",I53&lt;&gt;""),COUNTIF($I$20:$I53,I53),0)</f>
        <v>29</v>
      </c>
      <c r="G53" s="25">
        <f>IF(AND(L53="",M53=""),0,IF(I53="P",COUNTIF($I$20:$I53,"P"),COUNTIF($L$20:$L53,$L53)-1))</f>
        <v>6</v>
      </c>
      <c r="H53" s="25">
        <f t="shared" si="27"/>
        <v>0</v>
      </c>
      <c r="I53" s="44" t="s">
        <v>15</v>
      </c>
      <c r="J53" s="26">
        <v>44593</v>
      </c>
      <c r="K53" s="19" t="s">
        <v>6250</v>
      </c>
      <c r="L53" s="19" t="s">
        <v>6454</v>
      </c>
      <c r="M53" s="19" t="s">
        <v>6455</v>
      </c>
      <c r="N53" s="27">
        <v>611157827</v>
      </c>
      <c r="O53" s="19" t="s">
        <v>6406</v>
      </c>
      <c r="P53" s="19" t="s">
        <v>6407</v>
      </c>
      <c r="Q53" s="27">
        <v>680622160</v>
      </c>
      <c r="R53" s="19">
        <v>110</v>
      </c>
      <c r="S53" s="19" t="s">
        <v>6617</v>
      </c>
      <c r="T53" s="19">
        <v>10500</v>
      </c>
      <c r="U53" s="19" t="s">
        <v>431</v>
      </c>
      <c r="V53" s="26"/>
      <c r="W53" s="19" t="s">
        <v>6707</v>
      </c>
      <c r="X53" s="19" t="s">
        <v>6706</v>
      </c>
      <c r="Y53" s="19"/>
      <c r="Z53" s="26">
        <v>44622</v>
      </c>
      <c r="AA53" s="19" t="s">
        <v>6241</v>
      </c>
      <c r="AB53" s="26">
        <v>44649</v>
      </c>
      <c r="AC53" s="47">
        <v>160</v>
      </c>
      <c r="AD53" s="19" t="s">
        <v>6241</v>
      </c>
      <c r="AE53" s="15"/>
    </row>
    <row r="54" spans="1:31" x14ac:dyDescent="0.2">
      <c r="A54" s="25" t="str">
        <f>IF($K54="",0,$C54&amp;"_"&amp;$E54&amp;"_C"&amp;VLOOKUP($K54,Grand_Est!$I$20:$J$34,2,0)&amp;"_P_"&amp;COUNTIF($I$20:$I54,"P")&amp;"_"&amp;IF(I54="F","F"&amp;COUNTIF($I$20:$I54,"F"),"000"))</f>
        <v>2022_5_C6_P_6_000</v>
      </c>
      <c r="B54" s="25" t="str">
        <f t="shared" si="23"/>
        <v>Parrain client 127 Nom client 127 Prénom</v>
      </c>
      <c r="C54" s="25">
        <f t="shared" si="24"/>
        <v>2022</v>
      </c>
      <c r="D54" s="25">
        <f t="shared" si="25"/>
        <v>2</v>
      </c>
      <c r="E54" s="25">
        <f t="shared" si="26"/>
        <v>5</v>
      </c>
      <c r="F54" s="16">
        <f>IF(AND(L54&lt;&gt;"",M54&lt;&gt;"",I54&lt;&gt;""),COUNTIF($I$20:$I54,I54),0)</f>
        <v>6</v>
      </c>
      <c r="G54" s="25">
        <f>IF(AND(L54="",M54=""),0,IF(I54="P",COUNTIF($I$20:$I54,"P"),COUNTIF($L$20:$L54,$L54)-1))</f>
        <v>6</v>
      </c>
      <c r="H54" s="25">
        <f t="shared" si="27"/>
        <v>6</v>
      </c>
      <c r="I54" s="44" t="s">
        <v>6244</v>
      </c>
      <c r="J54" s="26">
        <v>44593</v>
      </c>
      <c r="K54" s="19" t="s">
        <v>6251</v>
      </c>
      <c r="L54" s="19" t="s">
        <v>6520</v>
      </c>
      <c r="M54" s="19" t="s">
        <v>6521</v>
      </c>
      <c r="N54" s="27">
        <v>695056076</v>
      </c>
      <c r="O54" s="19"/>
      <c r="P54" s="19"/>
      <c r="Q54" s="27"/>
      <c r="R54" s="19">
        <v>22</v>
      </c>
      <c r="S54" s="19" t="s">
        <v>6684</v>
      </c>
      <c r="T54" s="19">
        <v>10320</v>
      </c>
      <c r="U54" s="19" t="s">
        <v>325</v>
      </c>
      <c r="V54" s="26"/>
      <c r="W54" s="19" t="s">
        <v>6707</v>
      </c>
      <c r="X54" s="19" t="s">
        <v>6706</v>
      </c>
      <c r="Y54" s="19"/>
      <c r="Z54" s="26">
        <v>44622</v>
      </c>
      <c r="AA54" s="19" t="s">
        <v>6241</v>
      </c>
      <c r="AB54" s="26">
        <v>44650</v>
      </c>
      <c r="AC54" s="47">
        <v>160</v>
      </c>
      <c r="AD54" s="19" t="s">
        <v>6241</v>
      </c>
      <c r="AE54" s="15"/>
    </row>
    <row r="55" spans="1:31" x14ac:dyDescent="0.2">
      <c r="A55" s="25" t="str">
        <f>IF($K55="",0,$C55&amp;"_"&amp;$E55&amp;"_C"&amp;VLOOKUP($K55,Grand_Est!$I$20:$J$34,2,0)&amp;"_P_"&amp;COUNTIF($I$20:$I55,"P")&amp;"_"&amp;IF(I55="F","F"&amp;COUNTIF($I$20:$I55,"F"),"000"))</f>
        <v>2022_5_C6_P_6_F30</v>
      </c>
      <c r="B55" s="25" t="str">
        <f t="shared" si="23"/>
        <v>Parrain client 127 Nom client 127 Prénom Filleul client 79 Nom client 79 Prénom</v>
      </c>
      <c r="C55" s="25">
        <f t="shared" si="24"/>
        <v>2022</v>
      </c>
      <c r="D55" s="25">
        <f t="shared" si="25"/>
        <v>2</v>
      </c>
      <c r="E55" s="25">
        <f t="shared" si="26"/>
        <v>5</v>
      </c>
      <c r="F55" s="16">
        <f>IF(AND(L55&lt;&gt;"",M55&lt;&gt;"",I55&lt;&gt;""),COUNTIF($I$20:$I55,I55),0)</f>
        <v>30</v>
      </c>
      <c r="G55" s="25">
        <f>IF(AND(L55="",M55=""),0,IF(I55="P",COUNTIF($I$20:$I55,"P"),COUNTIF($L$20:$L55,$L55)-1))</f>
        <v>1</v>
      </c>
      <c r="H55" s="25">
        <f t="shared" si="27"/>
        <v>0</v>
      </c>
      <c r="I55" s="44" t="s">
        <v>15</v>
      </c>
      <c r="J55" s="26">
        <v>44593</v>
      </c>
      <c r="K55" s="19" t="s">
        <v>6251</v>
      </c>
      <c r="L55" s="19" t="s">
        <v>6520</v>
      </c>
      <c r="M55" s="19" t="s">
        <v>6521</v>
      </c>
      <c r="N55" s="27">
        <v>695056076</v>
      </c>
      <c r="O55" s="19" t="s">
        <v>6424</v>
      </c>
      <c r="P55" s="19" t="s">
        <v>6425</v>
      </c>
      <c r="Q55" s="27">
        <v>639067026</v>
      </c>
      <c r="R55" s="19">
        <v>212</v>
      </c>
      <c r="S55" s="19" t="s">
        <v>6626</v>
      </c>
      <c r="T55" s="19">
        <v>10500</v>
      </c>
      <c r="U55" s="19" t="s">
        <v>440</v>
      </c>
      <c r="V55" s="26"/>
      <c r="W55" s="19" t="s">
        <v>6707</v>
      </c>
      <c r="X55" s="19" t="s">
        <v>6706</v>
      </c>
      <c r="Y55" s="19"/>
      <c r="Z55" s="26">
        <v>44622</v>
      </c>
      <c r="AA55" s="19" t="s">
        <v>6241</v>
      </c>
      <c r="AB55" s="26">
        <v>44651</v>
      </c>
      <c r="AC55" s="47">
        <v>160</v>
      </c>
      <c r="AD55" s="19" t="s">
        <v>6241</v>
      </c>
      <c r="AE55" s="15"/>
    </row>
    <row r="56" spans="1:31" x14ac:dyDescent="0.2">
      <c r="A56" s="25" t="str">
        <f>IF($K56="",0,$C56&amp;"_"&amp;$E56&amp;"_C"&amp;VLOOKUP($K56,Grand_Est!$I$20:$J$34,2,0)&amp;"_P_"&amp;COUNTIF($I$20:$I56,"P")&amp;"_"&amp;IF(I56="F","F"&amp;COUNTIF($I$20:$I56,"F"),"000"))</f>
        <v>2022_5_C6_P_6_F31</v>
      </c>
      <c r="B56" s="25" t="str">
        <f t="shared" si="23"/>
        <v>Parrain client 127 Nom client 127 Prénom Filleul client 83 Nom client 83 Prénom</v>
      </c>
      <c r="C56" s="25">
        <f t="shared" si="24"/>
        <v>2022</v>
      </c>
      <c r="D56" s="25">
        <f t="shared" si="25"/>
        <v>2</v>
      </c>
      <c r="E56" s="25">
        <f t="shared" si="26"/>
        <v>5</v>
      </c>
      <c r="F56" s="16">
        <f>IF(AND(L56&lt;&gt;"",M56&lt;&gt;"",I56&lt;&gt;""),COUNTIF($I$20:$I56,I56),0)</f>
        <v>31</v>
      </c>
      <c r="G56" s="25">
        <f>IF(AND(L56="",M56=""),0,IF(I56="P",COUNTIF($I$20:$I56,"P"),COUNTIF($L$20:$L56,$L56)-1))</f>
        <v>2</v>
      </c>
      <c r="H56" s="25">
        <f t="shared" si="27"/>
        <v>0</v>
      </c>
      <c r="I56" s="44" t="s">
        <v>15</v>
      </c>
      <c r="J56" s="26">
        <v>44593</v>
      </c>
      <c r="K56" s="19" t="s">
        <v>6251</v>
      </c>
      <c r="L56" s="19" t="s">
        <v>6520</v>
      </c>
      <c r="M56" s="19" t="s">
        <v>6521</v>
      </c>
      <c r="N56" s="27">
        <v>695056076</v>
      </c>
      <c r="O56" s="19" t="s">
        <v>6432</v>
      </c>
      <c r="P56" s="19" t="s">
        <v>6433</v>
      </c>
      <c r="Q56" s="27">
        <v>698755571</v>
      </c>
      <c r="R56" s="19">
        <v>71</v>
      </c>
      <c r="S56" s="19" t="s">
        <v>6630</v>
      </c>
      <c r="T56" s="19">
        <v>10500</v>
      </c>
      <c r="U56" s="19" t="s">
        <v>444</v>
      </c>
      <c r="V56" s="26"/>
      <c r="W56" s="19" t="s">
        <v>6707</v>
      </c>
      <c r="X56" s="19" t="s">
        <v>6709</v>
      </c>
      <c r="Y56" s="19" t="s">
        <v>6706</v>
      </c>
      <c r="Z56" s="26">
        <v>44622</v>
      </c>
      <c r="AA56" s="19" t="s">
        <v>6241</v>
      </c>
      <c r="AB56" s="26">
        <v>44652</v>
      </c>
      <c r="AC56" s="47">
        <v>160</v>
      </c>
      <c r="AD56" s="19" t="s">
        <v>6241</v>
      </c>
      <c r="AE56" s="15"/>
    </row>
    <row r="57" spans="1:31" x14ac:dyDescent="0.2">
      <c r="A57" s="25" t="str">
        <f>IF($K57="",0,$C57&amp;"_"&amp;$E57&amp;"_C"&amp;VLOOKUP($K57,Grand_Est!$I$20:$J$34,2,0)&amp;"_P_"&amp;COUNTIF($I$20:$I57,"P")&amp;"_"&amp;IF(I57="F","F"&amp;COUNTIF($I$20:$I57,"F"),"000"))</f>
        <v>2022_5_C6_P_6_F32</v>
      </c>
      <c r="B57" s="25" t="str">
        <f t="shared" si="23"/>
        <v>Parrain client 127 Nom client 127 Prénom Filleul client 14 Nom client 14 Prénom</v>
      </c>
      <c r="C57" s="25">
        <f t="shared" si="24"/>
        <v>2022</v>
      </c>
      <c r="D57" s="25">
        <f t="shared" si="25"/>
        <v>2</v>
      </c>
      <c r="E57" s="25">
        <f t="shared" si="26"/>
        <v>5</v>
      </c>
      <c r="F57" s="16">
        <f>IF(AND(L57&lt;&gt;"",M57&lt;&gt;"",I57&lt;&gt;""),COUNTIF($I$20:$I57,I57),0)</f>
        <v>32</v>
      </c>
      <c r="G57" s="25">
        <f>IF(AND(L57="",M57=""),0,IF(I57="P",COUNTIF($I$20:$I57,"P"),COUNTIF($L$20:$L57,$L57)-1))</f>
        <v>3</v>
      </c>
      <c r="H57" s="25">
        <f t="shared" si="27"/>
        <v>0</v>
      </c>
      <c r="I57" s="44" t="s">
        <v>15</v>
      </c>
      <c r="J57" s="26">
        <v>44593</v>
      </c>
      <c r="K57" s="19" t="s">
        <v>6251</v>
      </c>
      <c r="L57" s="19" t="s">
        <v>6520</v>
      </c>
      <c r="M57" s="19" t="s">
        <v>6521</v>
      </c>
      <c r="N57" s="27">
        <v>695056076</v>
      </c>
      <c r="O57" s="19" t="s">
        <v>6294</v>
      </c>
      <c r="P57" s="19" t="s">
        <v>6295</v>
      </c>
      <c r="Q57" s="27">
        <v>697949355</v>
      </c>
      <c r="R57" s="19">
        <v>21</v>
      </c>
      <c r="S57" s="19" t="s">
        <v>6561</v>
      </c>
      <c r="T57" s="19">
        <v>10600</v>
      </c>
      <c r="U57" s="19" t="s">
        <v>459</v>
      </c>
      <c r="V57" s="26"/>
      <c r="W57" s="19" t="s">
        <v>6707</v>
      </c>
      <c r="X57" s="19" t="s">
        <v>6709</v>
      </c>
      <c r="Y57" s="19" t="s">
        <v>6709</v>
      </c>
      <c r="Z57" s="26"/>
      <c r="AA57" s="19" t="s">
        <v>6707</v>
      </c>
      <c r="AB57" s="26"/>
      <c r="AC57" s="47"/>
      <c r="AD57" s="19" t="s">
        <v>6717</v>
      </c>
      <c r="AE57" s="15"/>
    </row>
    <row r="58" spans="1:31" x14ac:dyDescent="0.2">
      <c r="A58" s="25" t="str">
        <f>IF($K58="",0,$C58&amp;"_"&amp;$E58&amp;"_C"&amp;VLOOKUP($K58,Grand_Est!$I$20:$J$34,2,0)&amp;"_P_"&amp;COUNTIF($I$20:$I58,"P")&amp;"_"&amp;IF(I58="F","F"&amp;COUNTIF($I$20:$I58,"F"),"000"))</f>
        <v>2022_5_C6_P_6_F33</v>
      </c>
      <c r="B58" s="25" t="str">
        <f t="shared" si="23"/>
        <v>Parrain client 127 Nom client 127 Prénom Filleul client 107 Nom client 107 Prénom</v>
      </c>
      <c r="C58" s="25">
        <f t="shared" si="24"/>
        <v>2022</v>
      </c>
      <c r="D58" s="25">
        <f t="shared" si="25"/>
        <v>2</v>
      </c>
      <c r="E58" s="25">
        <f t="shared" si="26"/>
        <v>5</v>
      </c>
      <c r="F58" s="16">
        <f>IF(AND(L58&lt;&gt;"",M58&lt;&gt;"",I58&lt;&gt;""),COUNTIF($I$20:$I58,I58),0)</f>
        <v>33</v>
      </c>
      <c r="G58" s="25">
        <f>IF(AND(L58="",M58=""),0,IF(I58="P",COUNTIF($I$20:$I58,"P"),COUNTIF($L$20:$L58,$L58)-1))</f>
        <v>4</v>
      </c>
      <c r="H58" s="25">
        <f t="shared" si="27"/>
        <v>0</v>
      </c>
      <c r="I58" s="44" t="s">
        <v>15</v>
      </c>
      <c r="J58" s="26">
        <v>44593</v>
      </c>
      <c r="K58" s="19" t="s">
        <v>6251</v>
      </c>
      <c r="L58" s="19" t="s">
        <v>6520</v>
      </c>
      <c r="M58" s="19" t="s">
        <v>6521</v>
      </c>
      <c r="N58" s="27">
        <v>695056076</v>
      </c>
      <c r="O58" s="19" t="s">
        <v>6480</v>
      </c>
      <c r="P58" s="19" t="s">
        <v>6481</v>
      </c>
      <c r="Q58" s="27">
        <v>627411022</v>
      </c>
      <c r="R58" s="19">
        <v>29</v>
      </c>
      <c r="S58" s="19" t="s">
        <v>6654</v>
      </c>
      <c r="T58" s="19">
        <v>10400</v>
      </c>
      <c r="U58" s="19" t="s">
        <v>395</v>
      </c>
      <c r="V58" s="26"/>
      <c r="W58" s="19" t="s">
        <v>6707</v>
      </c>
      <c r="X58" s="19" t="s">
        <v>6709</v>
      </c>
      <c r="Y58" s="19" t="s">
        <v>6706</v>
      </c>
      <c r="Z58" s="26">
        <v>44622</v>
      </c>
      <c r="AA58" s="19" t="s">
        <v>6241</v>
      </c>
      <c r="AB58" s="26">
        <v>44654</v>
      </c>
      <c r="AC58" s="47">
        <v>160</v>
      </c>
      <c r="AD58" s="19" t="s">
        <v>6241</v>
      </c>
      <c r="AE58" s="15"/>
    </row>
    <row r="59" spans="1:31" x14ac:dyDescent="0.2">
      <c r="A59" s="25" t="str">
        <f>IF($K59="",0,$C59&amp;"_"&amp;$E59&amp;"_C"&amp;VLOOKUP($K59,Grand_Est!$I$20:$J$34,2,0)&amp;"_P_"&amp;COUNTIF($I$20:$I59,"P")&amp;"_"&amp;IF(I59="F","F"&amp;COUNTIF($I$20:$I59,"F"),"000"))</f>
        <v>2022_5_C6_P_6_F34</v>
      </c>
      <c r="B59" s="25" t="str">
        <f t="shared" si="23"/>
        <v>Parrain client 127 Nom client 127 Prénom Filleul client 98 Nom client 98 Prénom</v>
      </c>
      <c r="C59" s="25">
        <f t="shared" si="24"/>
        <v>2022</v>
      </c>
      <c r="D59" s="25">
        <f t="shared" si="25"/>
        <v>2</v>
      </c>
      <c r="E59" s="25">
        <f t="shared" si="26"/>
        <v>5</v>
      </c>
      <c r="F59" s="16">
        <f>IF(AND(L59&lt;&gt;"",M59&lt;&gt;"",I59&lt;&gt;""),COUNTIF($I$20:$I59,I59),0)</f>
        <v>34</v>
      </c>
      <c r="G59" s="25">
        <f>IF(AND(L59="",M59=""),0,IF(I59="P",COUNTIF($I$20:$I59,"P"),COUNTIF($L$20:$L59,$L59)-1))</f>
        <v>5</v>
      </c>
      <c r="H59" s="25">
        <f t="shared" si="27"/>
        <v>0</v>
      </c>
      <c r="I59" s="44" t="s">
        <v>15</v>
      </c>
      <c r="J59" s="26">
        <v>44593</v>
      </c>
      <c r="K59" s="19" t="s">
        <v>6251</v>
      </c>
      <c r="L59" s="19" t="s">
        <v>6520</v>
      </c>
      <c r="M59" s="19" t="s">
        <v>6521</v>
      </c>
      <c r="N59" s="27">
        <v>695056076</v>
      </c>
      <c r="O59" s="19" t="s">
        <v>6462</v>
      </c>
      <c r="P59" s="19" t="s">
        <v>6463</v>
      </c>
      <c r="Q59" s="27">
        <v>677819310</v>
      </c>
      <c r="R59" s="19">
        <v>166</v>
      </c>
      <c r="S59" s="19" t="s">
        <v>6645</v>
      </c>
      <c r="T59" s="19">
        <v>10400</v>
      </c>
      <c r="U59" s="19" t="s">
        <v>386</v>
      </c>
      <c r="V59" s="26"/>
      <c r="W59" s="19" t="s">
        <v>6707</v>
      </c>
      <c r="X59" s="19" t="s">
        <v>6709</v>
      </c>
      <c r="Y59" s="19" t="s">
        <v>6706</v>
      </c>
      <c r="Z59" s="26">
        <v>44622</v>
      </c>
      <c r="AA59" s="19" t="s">
        <v>6241</v>
      </c>
      <c r="AB59" s="26">
        <v>44655</v>
      </c>
      <c r="AC59" s="47">
        <v>160</v>
      </c>
      <c r="AD59" s="19" t="s">
        <v>6241</v>
      </c>
      <c r="AE59" s="15"/>
    </row>
    <row r="60" spans="1:31" x14ac:dyDescent="0.2">
      <c r="A60" s="25" t="str">
        <f>IF($K60="",0,$C60&amp;"_"&amp;$E60&amp;"_C"&amp;VLOOKUP($K60,Grand_Est!$I$20:$J$34,2,0)&amp;"_P_"&amp;COUNTIF($I$20:$I60,"P")&amp;"_"&amp;IF(I60="F","F"&amp;COUNTIF($I$20:$I60,"F"),"000"))</f>
        <v>2022_5_C6_P_6_F35</v>
      </c>
      <c r="B60" s="25" t="str">
        <f t="shared" si="23"/>
        <v>Parrain client 127 Nom client 127 Prénom Filleul client 3 Nom client 3 Prénom</v>
      </c>
      <c r="C60" s="25">
        <f t="shared" si="24"/>
        <v>2022</v>
      </c>
      <c r="D60" s="25">
        <f t="shared" si="25"/>
        <v>2</v>
      </c>
      <c r="E60" s="25">
        <f t="shared" si="26"/>
        <v>5</v>
      </c>
      <c r="F60" s="16">
        <f>IF(AND(L60&lt;&gt;"",M60&lt;&gt;"",I60&lt;&gt;""),COUNTIF($I$20:$I60,I60),0)</f>
        <v>35</v>
      </c>
      <c r="G60" s="25">
        <f>IF(AND(L60="",M60=""),0,IF(I60="P",COUNTIF($I$20:$I60,"P"),COUNTIF($L$20:$L60,$L60)-1))</f>
        <v>6</v>
      </c>
      <c r="H60" s="25">
        <f t="shared" si="27"/>
        <v>0</v>
      </c>
      <c r="I60" s="44" t="s">
        <v>15</v>
      </c>
      <c r="J60" s="26">
        <v>44593</v>
      </c>
      <c r="K60" s="19" t="s">
        <v>6251</v>
      </c>
      <c r="L60" s="19" t="s">
        <v>6520</v>
      </c>
      <c r="M60" s="19" t="s">
        <v>6521</v>
      </c>
      <c r="N60" s="27">
        <v>695056076</v>
      </c>
      <c r="O60" s="19" t="s">
        <v>6268</v>
      </c>
      <c r="P60" s="19" t="s">
        <v>6269</v>
      </c>
      <c r="Q60" s="27">
        <v>638675734</v>
      </c>
      <c r="R60" s="19">
        <v>41</v>
      </c>
      <c r="S60" s="19" t="s">
        <v>6550</v>
      </c>
      <c r="T60" s="19">
        <v>10700</v>
      </c>
      <c r="U60" s="19" t="s">
        <v>491</v>
      </c>
      <c r="V60" s="26"/>
      <c r="W60" s="19" t="s">
        <v>6707</v>
      </c>
      <c r="X60" s="19" t="s">
        <v>6709</v>
      </c>
      <c r="Y60" s="19" t="s">
        <v>6706</v>
      </c>
      <c r="Z60" s="26">
        <v>44622</v>
      </c>
      <c r="AA60" s="19" t="s">
        <v>6241</v>
      </c>
      <c r="AB60" s="26">
        <v>44656</v>
      </c>
      <c r="AC60" s="47">
        <v>160</v>
      </c>
      <c r="AD60" s="19" t="s">
        <v>6241</v>
      </c>
      <c r="AE60" s="15"/>
    </row>
    <row r="61" spans="1:31" x14ac:dyDescent="0.2">
      <c r="A61" s="25" t="str">
        <f>IF($K61="",0,$C61&amp;"_"&amp;$E61&amp;"_C"&amp;VLOOKUP($K61,Grand_Est!$I$20:$J$34,2,0)&amp;"_P_"&amp;COUNTIF($I$20:$I61,"P")&amp;"_"&amp;IF(I61="F","F"&amp;COUNTIF($I$20:$I61,"F"),"000"))</f>
        <v>2022_6_C6_P_6_F36</v>
      </c>
      <c r="B61" s="25" t="str">
        <f t="shared" si="23"/>
        <v>Parrain client 127 Nom client 127 Prénom Filleul client 84 Nom client 84 Prénom</v>
      </c>
      <c r="C61" s="25">
        <f t="shared" si="24"/>
        <v>2022</v>
      </c>
      <c r="D61" s="25">
        <f t="shared" si="25"/>
        <v>2</v>
      </c>
      <c r="E61" s="25">
        <f t="shared" si="26"/>
        <v>6</v>
      </c>
      <c r="F61" s="16">
        <f>IF(AND(L61&lt;&gt;"",M61&lt;&gt;"",I61&lt;&gt;""),COUNTIF($I$20:$I61,I61),0)</f>
        <v>36</v>
      </c>
      <c r="G61" s="25">
        <f>IF(AND(L61="",M61=""),0,IF(I61="P",COUNTIF($I$20:$I61,"P"),COUNTIF($L$20:$L61,$L61)-1))</f>
        <v>7</v>
      </c>
      <c r="H61" s="25">
        <f t="shared" si="27"/>
        <v>0</v>
      </c>
      <c r="I61" s="44" t="s">
        <v>15</v>
      </c>
      <c r="J61" s="26">
        <v>44599</v>
      </c>
      <c r="K61" s="19" t="s">
        <v>6251</v>
      </c>
      <c r="L61" s="19" t="s">
        <v>6520</v>
      </c>
      <c r="M61" s="19" t="s">
        <v>6521</v>
      </c>
      <c r="N61" s="27">
        <v>695056076</v>
      </c>
      <c r="O61" s="19" t="s">
        <v>6434</v>
      </c>
      <c r="P61" s="19" t="s">
        <v>6435</v>
      </c>
      <c r="Q61" s="27">
        <v>688593398</v>
      </c>
      <c r="R61" s="19">
        <v>106</v>
      </c>
      <c r="S61" s="19" t="s">
        <v>6631</v>
      </c>
      <c r="T61" s="19">
        <v>10500</v>
      </c>
      <c r="U61" s="19" t="s">
        <v>445</v>
      </c>
      <c r="V61" s="26"/>
      <c r="W61" s="19" t="s">
        <v>6707</v>
      </c>
      <c r="X61" s="19" t="s">
        <v>6709</v>
      </c>
      <c r="Y61" s="19" t="s">
        <v>6706</v>
      </c>
      <c r="Z61" s="26">
        <v>44622</v>
      </c>
      <c r="AA61" s="19" t="s">
        <v>6241</v>
      </c>
      <c r="AB61" s="26">
        <v>44657</v>
      </c>
      <c r="AC61" s="47">
        <v>160</v>
      </c>
      <c r="AD61" s="19" t="s">
        <v>6241</v>
      </c>
      <c r="AE61" s="15"/>
    </row>
    <row r="62" spans="1:31" x14ac:dyDescent="0.2">
      <c r="A62" s="25" t="str">
        <f>IF($K62="",0,$C62&amp;"_"&amp;$E62&amp;"_C"&amp;VLOOKUP($K62,Grand_Est!$I$20:$J$34,2,0)&amp;"_P_"&amp;COUNTIF($I$20:$I62,"P")&amp;"_"&amp;IF(I62="F","F"&amp;COUNTIF($I$20:$I62,"F"),"000"))</f>
        <v>2022_6_C1_P_7_000</v>
      </c>
      <c r="B62" s="25" t="str">
        <f t="shared" si="23"/>
        <v>Parrain client 45 Nom client 45 Prénom</v>
      </c>
      <c r="C62" s="25">
        <f t="shared" si="24"/>
        <v>2022</v>
      </c>
      <c r="D62" s="25">
        <f t="shared" si="25"/>
        <v>2</v>
      </c>
      <c r="E62" s="25">
        <f t="shared" si="26"/>
        <v>6</v>
      </c>
      <c r="F62" s="16">
        <f>IF(AND(L62&lt;&gt;"",M62&lt;&gt;"",I62&lt;&gt;""),COUNTIF($I$20:$I62,I62),0)</f>
        <v>7</v>
      </c>
      <c r="G62" s="25">
        <f>IF(AND(L62="",M62=""),0,IF(I62="P",COUNTIF($I$20:$I62,"P"),COUNTIF($L$20:$L62,$L62)-1))</f>
        <v>7</v>
      </c>
      <c r="H62" s="25">
        <f t="shared" si="27"/>
        <v>4</v>
      </c>
      <c r="I62" s="18" t="s">
        <v>6244</v>
      </c>
      <c r="J62" s="26">
        <v>44599</v>
      </c>
      <c r="K62" s="26" t="s">
        <v>16</v>
      </c>
      <c r="L62" s="19" t="s">
        <v>6356</v>
      </c>
      <c r="M62" s="19" t="s">
        <v>6357</v>
      </c>
      <c r="N62" s="27">
        <v>626583590</v>
      </c>
      <c r="O62" s="19"/>
      <c r="P62" s="19"/>
      <c r="Q62" s="27"/>
      <c r="R62" s="19">
        <v>136</v>
      </c>
      <c r="S62" s="19" t="s">
        <v>6610</v>
      </c>
      <c r="T62" s="19">
        <v>10500</v>
      </c>
      <c r="U62" s="19" t="s">
        <v>424</v>
      </c>
      <c r="V62" s="26"/>
      <c r="W62" s="19" t="s">
        <v>6707</v>
      </c>
      <c r="X62" s="19" t="s">
        <v>6706</v>
      </c>
      <c r="Y62" s="19"/>
      <c r="Z62" s="26">
        <v>44622</v>
      </c>
      <c r="AA62" s="19" t="s">
        <v>6707</v>
      </c>
      <c r="AB62" s="26"/>
      <c r="AC62" s="47"/>
      <c r="AD62" s="19" t="s">
        <v>6717</v>
      </c>
      <c r="AE62" s="15"/>
    </row>
    <row r="63" spans="1:31" x14ac:dyDescent="0.2">
      <c r="A63" s="25" t="str">
        <f>IF($K63="",0,$C63&amp;"_"&amp;$E63&amp;"_C"&amp;VLOOKUP($K63,Grand_Est!$I$20:$J$34,2,0)&amp;"_P_"&amp;COUNTIF($I$20:$I63,"P")&amp;"_"&amp;IF(I63="F","F"&amp;COUNTIF($I$20:$I63,"F"),"000"))</f>
        <v>2022_6_C1_P_7_F37</v>
      </c>
      <c r="B63" s="25" t="str">
        <f t="shared" si="23"/>
        <v>Parrain client 45 Nom client 45 Prénom Filleul client 131 Nom client 131 Prénom</v>
      </c>
      <c r="C63" s="25">
        <f t="shared" si="24"/>
        <v>2022</v>
      </c>
      <c r="D63" s="25">
        <f t="shared" si="25"/>
        <v>2</v>
      </c>
      <c r="E63" s="25">
        <f t="shared" si="26"/>
        <v>6</v>
      </c>
      <c r="F63" s="16">
        <f>IF(AND(L63&lt;&gt;"",M63&lt;&gt;"",I63&lt;&gt;""),COUNTIF($I$20:$I63,I63),0)</f>
        <v>37</v>
      </c>
      <c r="G63" s="25">
        <f>IF(AND(L63="",M63=""),0,IF(I63="P",COUNTIF($I$20:$I63,"P"),COUNTIF($L$20:$L63,$L63)-1))</f>
        <v>1</v>
      </c>
      <c r="H63" s="25">
        <f t="shared" si="27"/>
        <v>0</v>
      </c>
      <c r="I63" s="18" t="s">
        <v>15</v>
      </c>
      <c r="J63" s="26">
        <v>44599</v>
      </c>
      <c r="K63" s="26" t="s">
        <v>16</v>
      </c>
      <c r="L63" s="19" t="s">
        <v>6356</v>
      </c>
      <c r="M63" s="19" t="s">
        <v>6357</v>
      </c>
      <c r="N63" s="27">
        <v>626583590</v>
      </c>
      <c r="O63" s="19" t="s">
        <v>6528</v>
      </c>
      <c r="P63" s="19" t="s">
        <v>6529</v>
      </c>
      <c r="Q63" s="27">
        <v>645043049</v>
      </c>
      <c r="R63" s="19">
        <v>184</v>
      </c>
      <c r="S63" s="19" t="s">
        <v>6682</v>
      </c>
      <c r="T63" s="19">
        <v>10320</v>
      </c>
      <c r="U63" s="19" t="s">
        <v>323</v>
      </c>
      <c r="V63" s="26"/>
      <c r="W63" s="19" t="s">
        <v>6707</v>
      </c>
      <c r="X63" s="19" t="s">
        <v>6706</v>
      </c>
      <c r="Y63" s="19"/>
      <c r="Z63" s="26">
        <v>44622</v>
      </c>
      <c r="AA63" s="19" t="s">
        <v>6241</v>
      </c>
      <c r="AB63" s="26">
        <v>44635</v>
      </c>
      <c r="AC63" s="47">
        <v>130</v>
      </c>
      <c r="AD63" s="19" t="s">
        <v>6241</v>
      </c>
      <c r="AE63" s="15"/>
    </row>
    <row r="64" spans="1:31" x14ac:dyDescent="0.2">
      <c r="A64" s="25" t="str">
        <f>IF($K64="",0,$C64&amp;"_"&amp;$E64&amp;"_C"&amp;VLOOKUP($K64,Grand_Est!$I$20:$J$34,2,0)&amp;"_P_"&amp;COUNTIF($I$20:$I64,"P")&amp;"_"&amp;IF(I64="F","F"&amp;COUNTIF($I$20:$I64,"F"),"000"))</f>
        <v>2022_6_C1_P_7_F38</v>
      </c>
      <c r="B64" s="25" t="str">
        <f t="shared" si="23"/>
        <v>Parrain client 45 Nom client 45 Prénom Filleul client 33 Nom client 33 Prénom</v>
      </c>
      <c r="C64" s="25">
        <f t="shared" si="24"/>
        <v>2022</v>
      </c>
      <c r="D64" s="25">
        <f t="shared" si="25"/>
        <v>2</v>
      </c>
      <c r="E64" s="25">
        <f t="shared" si="26"/>
        <v>6</v>
      </c>
      <c r="F64" s="16">
        <f>IF(AND(L64&lt;&gt;"",M64&lt;&gt;"",I64&lt;&gt;""),COUNTIF($I$20:$I64,I64),0)</f>
        <v>38</v>
      </c>
      <c r="G64" s="25">
        <f>IF(AND(L64="",M64=""),0,IF(I64="P",COUNTIF($I$20:$I64,"P"),COUNTIF($L$20:$L64,$L64)-1))</f>
        <v>2</v>
      </c>
      <c r="H64" s="25">
        <f t="shared" si="27"/>
        <v>0</v>
      </c>
      <c r="I64" s="18" t="s">
        <v>15</v>
      </c>
      <c r="J64" s="26">
        <v>44599</v>
      </c>
      <c r="K64" s="26" t="s">
        <v>16</v>
      </c>
      <c r="L64" s="19" t="s">
        <v>6356</v>
      </c>
      <c r="M64" s="19" t="s">
        <v>6357</v>
      </c>
      <c r="N64" s="27">
        <v>626583590</v>
      </c>
      <c r="O64" s="19" t="s">
        <v>6332</v>
      </c>
      <c r="P64" s="19" t="s">
        <v>6333</v>
      </c>
      <c r="Q64" s="27">
        <v>610759302</v>
      </c>
      <c r="R64" s="19">
        <v>42</v>
      </c>
      <c r="S64" s="19" t="s">
        <v>6580</v>
      </c>
      <c r="T64" s="19">
        <v>10340</v>
      </c>
      <c r="U64" s="19" t="s">
        <v>345</v>
      </c>
      <c r="V64" s="26"/>
      <c r="W64" s="19" t="s">
        <v>6707</v>
      </c>
      <c r="X64" s="19" t="s">
        <v>6706</v>
      </c>
      <c r="Y64" s="19"/>
      <c r="Z64" s="26">
        <v>44622</v>
      </c>
      <c r="AA64" s="19" t="s">
        <v>6241</v>
      </c>
      <c r="AB64" s="26">
        <v>44635</v>
      </c>
      <c r="AC64" s="47">
        <v>150</v>
      </c>
      <c r="AD64" s="19" t="s">
        <v>6241</v>
      </c>
      <c r="AE64" s="15"/>
    </row>
    <row r="65" spans="1:31" x14ac:dyDescent="0.2">
      <c r="A65" s="25" t="str">
        <f>IF($K65="",0,$C65&amp;"_"&amp;$E65&amp;"_C"&amp;VLOOKUP($K65,Grand_Est!$I$20:$J$34,2,0)&amp;"_P_"&amp;COUNTIF($I$20:$I65,"P")&amp;"_"&amp;IF(I65="F","F"&amp;COUNTIF($I$20:$I65,"F"),"000"))</f>
        <v>2022_6_C1_P_7_F39</v>
      </c>
      <c r="B65" s="25" t="str">
        <f t="shared" si="23"/>
        <v>Parrain client 45 Nom client 45 Prénom Filleul client 104 Nom client 104 Prénom</v>
      </c>
      <c r="C65" s="25">
        <f t="shared" si="24"/>
        <v>2022</v>
      </c>
      <c r="D65" s="25">
        <f t="shared" si="25"/>
        <v>2</v>
      </c>
      <c r="E65" s="25">
        <f t="shared" si="26"/>
        <v>6</v>
      </c>
      <c r="F65" s="16">
        <f>IF(AND(L65&lt;&gt;"",M65&lt;&gt;"",I65&lt;&gt;""),COUNTIF($I$20:$I65,I65),0)</f>
        <v>39</v>
      </c>
      <c r="G65" s="25">
        <f>IF(AND(L65="",M65=""),0,IF(I65="P",COUNTIF($I$20:$I65,"P"),COUNTIF($L$20:$L65,$L65)-1))</f>
        <v>3</v>
      </c>
      <c r="H65" s="25">
        <f t="shared" si="27"/>
        <v>0</v>
      </c>
      <c r="I65" s="18" t="s">
        <v>15</v>
      </c>
      <c r="J65" s="26">
        <v>44599</v>
      </c>
      <c r="K65" s="26" t="s">
        <v>16</v>
      </c>
      <c r="L65" s="19" t="s">
        <v>6356</v>
      </c>
      <c r="M65" s="19" t="s">
        <v>6357</v>
      </c>
      <c r="N65" s="27">
        <v>626583590</v>
      </c>
      <c r="O65" s="19" t="s">
        <v>6474</v>
      </c>
      <c r="P65" s="19" t="s">
        <v>6475</v>
      </c>
      <c r="Q65" s="27">
        <v>642998582</v>
      </c>
      <c r="R65" s="19">
        <v>69</v>
      </c>
      <c r="S65" s="19" t="s">
        <v>6651</v>
      </c>
      <c r="T65" s="19">
        <v>10400</v>
      </c>
      <c r="U65" s="19" t="s">
        <v>392</v>
      </c>
      <c r="V65" s="26"/>
      <c r="W65" s="19" t="s">
        <v>6707</v>
      </c>
      <c r="X65" s="19" t="s">
        <v>6706</v>
      </c>
      <c r="Y65" s="19"/>
      <c r="Z65" s="26">
        <v>44622</v>
      </c>
      <c r="AA65" s="19" t="s">
        <v>6241</v>
      </c>
      <c r="AB65" s="26">
        <v>44635</v>
      </c>
      <c r="AC65" s="47">
        <v>120</v>
      </c>
      <c r="AD65" s="19" t="s">
        <v>6241</v>
      </c>
      <c r="AE65" s="15"/>
    </row>
    <row r="66" spans="1:31" x14ac:dyDescent="0.2">
      <c r="A66" s="25" t="str">
        <f>IF($K66="",0,$C66&amp;"_"&amp;$E66&amp;"_C"&amp;VLOOKUP($K66,Grand_Est!$I$20:$J$34,2,0)&amp;"_P_"&amp;COUNTIF($I$20:$I66,"P")&amp;"_"&amp;IF(I66="F","F"&amp;COUNTIF($I$20:$I66,"F"),"000"))</f>
        <v>2022_6_C1_P_7_F40</v>
      </c>
      <c r="B66" s="25" t="str">
        <f t="shared" si="23"/>
        <v>Parrain client 45 Nom client 45 Prénom Filleul client 107 Nom client 107 Prénom</v>
      </c>
      <c r="C66" s="25">
        <f t="shared" si="24"/>
        <v>2022</v>
      </c>
      <c r="D66" s="25">
        <f t="shared" si="25"/>
        <v>2</v>
      </c>
      <c r="E66" s="25">
        <f t="shared" si="26"/>
        <v>6</v>
      </c>
      <c r="F66" s="16">
        <f>IF(AND(L66&lt;&gt;"",M66&lt;&gt;"",I66&lt;&gt;""),COUNTIF($I$20:$I66,I66),0)</f>
        <v>40</v>
      </c>
      <c r="G66" s="25">
        <f>IF(AND(L66="",M66=""),0,IF(I66="P",COUNTIF($I$20:$I66,"P"),COUNTIF($L$20:$L66,$L66)-1))</f>
        <v>4</v>
      </c>
      <c r="H66" s="25">
        <f t="shared" si="27"/>
        <v>0</v>
      </c>
      <c r="I66" s="18" t="s">
        <v>15</v>
      </c>
      <c r="J66" s="26">
        <v>44599</v>
      </c>
      <c r="K66" s="26" t="s">
        <v>16</v>
      </c>
      <c r="L66" s="19" t="s">
        <v>6356</v>
      </c>
      <c r="M66" s="19" t="s">
        <v>6357</v>
      </c>
      <c r="N66" s="27">
        <v>626583590</v>
      </c>
      <c r="O66" s="19" t="s">
        <v>6480</v>
      </c>
      <c r="P66" s="19" t="s">
        <v>6481</v>
      </c>
      <c r="Q66" s="27">
        <v>627411022</v>
      </c>
      <c r="R66" s="19">
        <v>29</v>
      </c>
      <c r="S66" s="19" t="s">
        <v>6654</v>
      </c>
      <c r="T66" s="19">
        <v>10400</v>
      </c>
      <c r="U66" s="19" t="s">
        <v>395</v>
      </c>
      <c r="V66" s="26"/>
      <c r="W66" s="19" t="s">
        <v>6707</v>
      </c>
      <c r="X66" s="19" t="s">
        <v>6706</v>
      </c>
      <c r="Y66" s="19"/>
      <c r="Z66" s="26">
        <v>44622</v>
      </c>
      <c r="AA66" s="19" t="s">
        <v>6241</v>
      </c>
      <c r="AB66" s="26">
        <v>44635</v>
      </c>
      <c r="AC66" s="47">
        <v>200</v>
      </c>
      <c r="AD66" s="19" t="s">
        <v>6241</v>
      </c>
      <c r="AE66" s="15"/>
    </row>
    <row r="67" spans="1:31" x14ac:dyDescent="0.2">
      <c r="A67" s="25" t="str">
        <f>IF($K67="",0,$C67&amp;"_"&amp;$E67&amp;"_C"&amp;VLOOKUP($K67,Grand_Est!$I$20:$J$34,2,0)&amp;"_P_"&amp;COUNTIF($I$20:$I67,"P")&amp;"_"&amp;IF(I67="F","F"&amp;COUNTIF($I$20:$I67,"F"),"000"))</f>
        <v>2022_6_C1_P_7_F41</v>
      </c>
      <c r="B67" s="25" t="str">
        <f t="shared" si="23"/>
        <v>Parrain client 45 Nom client 45 Prénom Filleul client 129 Nom client 129 Prénom</v>
      </c>
      <c r="C67" s="25">
        <f t="shared" si="24"/>
        <v>2022</v>
      </c>
      <c r="D67" s="25">
        <f t="shared" si="25"/>
        <v>2</v>
      </c>
      <c r="E67" s="25">
        <f t="shared" si="26"/>
        <v>6</v>
      </c>
      <c r="F67" s="16">
        <f>IF(AND(L67&lt;&gt;"",M67&lt;&gt;"",I67&lt;&gt;""),COUNTIF($I$20:$I67,I67),0)</f>
        <v>41</v>
      </c>
      <c r="G67" s="25">
        <f>IF(AND(L67="",M67=""),0,IF(I67="P",COUNTIF($I$20:$I67,"P"),COUNTIF($L$20:$L67,$L67)-1))</f>
        <v>5</v>
      </c>
      <c r="H67" s="25">
        <f t="shared" si="27"/>
        <v>0</v>
      </c>
      <c r="I67" s="18" t="s">
        <v>15</v>
      </c>
      <c r="J67" s="26">
        <v>44599</v>
      </c>
      <c r="K67" s="19" t="s">
        <v>16</v>
      </c>
      <c r="L67" s="19" t="s">
        <v>6356</v>
      </c>
      <c r="M67" s="19" t="s">
        <v>6357</v>
      </c>
      <c r="N67" s="27">
        <v>626583590</v>
      </c>
      <c r="O67" s="19" t="s">
        <v>6524</v>
      </c>
      <c r="P67" s="19" t="s">
        <v>6525</v>
      </c>
      <c r="Q67" s="27">
        <v>621503734</v>
      </c>
      <c r="R67" s="19">
        <v>236</v>
      </c>
      <c r="S67" s="19" t="s">
        <v>6676</v>
      </c>
      <c r="T67" s="19">
        <v>10320</v>
      </c>
      <c r="U67" s="19" t="s">
        <v>317</v>
      </c>
      <c r="V67" s="26"/>
      <c r="W67" s="19" t="s">
        <v>6707</v>
      </c>
      <c r="X67" s="19" t="s">
        <v>6706</v>
      </c>
      <c r="Y67" s="19"/>
      <c r="Z67" s="26">
        <v>44622</v>
      </c>
      <c r="AA67" s="19" t="s">
        <v>6241</v>
      </c>
      <c r="AB67" s="26">
        <v>44635</v>
      </c>
      <c r="AC67" s="47">
        <v>120</v>
      </c>
      <c r="AD67" s="19" t="s">
        <v>6241</v>
      </c>
      <c r="AE67" s="15"/>
    </row>
    <row r="68" spans="1:31" x14ac:dyDescent="0.2">
      <c r="A68" s="25" t="str">
        <f>IF($K68="",0,$C68&amp;"_"&amp;$E68&amp;"_C"&amp;VLOOKUP($K68,Grand_Est!$I$20:$J$34,2,0)&amp;"_P_"&amp;COUNTIF($I$20:$I68,"P")&amp;"_"&amp;IF(I68="F","F"&amp;COUNTIF($I$20:$I68,"F"),"000"))</f>
        <v>2022_6_C2_P_8_000</v>
      </c>
      <c r="B68" s="25" t="str">
        <f t="shared" si="23"/>
        <v>Parrain client 135 Nom client 135 Prénom</v>
      </c>
      <c r="C68" s="25">
        <f t="shared" si="24"/>
        <v>2022</v>
      </c>
      <c r="D68" s="25">
        <f t="shared" si="25"/>
        <v>2</v>
      </c>
      <c r="E68" s="25">
        <f t="shared" si="26"/>
        <v>6</v>
      </c>
      <c r="F68" s="16">
        <f>IF(AND(L68&lt;&gt;"",M68&lt;&gt;"",I68&lt;&gt;""),COUNTIF($I$20:$I68,I68),0)</f>
        <v>8</v>
      </c>
      <c r="G68" s="25">
        <f>IF(AND(L68="",M68=""),0,IF(I68="P",COUNTIF($I$20:$I68,"P"),COUNTIF($L$20:$L68,$L68)-1))</f>
        <v>8</v>
      </c>
      <c r="H68" s="25">
        <f t="shared" si="27"/>
        <v>5</v>
      </c>
      <c r="I68" s="18" t="s">
        <v>6244</v>
      </c>
      <c r="J68" s="26">
        <v>44599</v>
      </c>
      <c r="K68" s="19" t="s">
        <v>17</v>
      </c>
      <c r="L68" s="19" t="s">
        <v>6536</v>
      </c>
      <c r="M68" s="19" t="s">
        <v>6537</v>
      </c>
      <c r="N68" s="27">
        <v>685906285</v>
      </c>
      <c r="O68" s="19"/>
      <c r="P68" s="19"/>
      <c r="Q68" s="27"/>
      <c r="R68" s="19">
        <v>109</v>
      </c>
      <c r="S68" s="19" t="s">
        <v>6606</v>
      </c>
      <c r="T68" s="19">
        <v>10500</v>
      </c>
      <c r="U68" s="19" t="s">
        <v>420</v>
      </c>
      <c r="V68" s="26"/>
      <c r="W68" s="19" t="s">
        <v>6707</v>
      </c>
      <c r="X68" s="19" t="s">
        <v>6706</v>
      </c>
      <c r="Y68" s="19"/>
      <c r="Z68" s="26">
        <v>44622</v>
      </c>
      <c r="AA68" s="19" t="s">
        <v>6241</v>
      </c>
      <c r="AB68" s="26">
        <v>44635</v>
      </c>
      <c r="AC68" s="47">
        <v>150</v>
      </c>
      <c r="AD68" s="19" t="s">
        <v>6241</v>
      </c>
      <c r="AE68" s="15"/>
    </row>
    <row r="69" spans="1:31" x14ac:dyDescent="0.2">
      <c r="A69" s="25" t="str">
        <f>IF($K69="",0,$C69&amp;"_"&amp;$E69&amp;"_C"&amp;VLOOKUP($K69,Grand_Est!$I$20:$J$34,2,0)&amp;"_P_"&amp;COUNTIF($I$20:$I69,"P")&amp;"_"&amp;IF(I69="F","F"&amp;COUNTIF($I$20:$I69,"F"),"000"))</f>
        <v>2022_6_C2_P_8_F42</v>
      </c>
      <c r="B69" s="25" t="str">
        <f t="shared" si="23"/>
        <v>Parrain client 135 Nom client 135 Prénom Filleul client 48 Nom client 48 Prénom</v>
      </c>
      <c r="C69" s="25">
        <f t="shared" si="24"/>
        <v>2022</v>
      </c>
      <c r="D69" s="25">
        <f t="shared" si="25"/>
        <v>2</v>
      </c>
      <c r="E69" s="25">
        <f t="shared" si="26"/>
        <v>6</v>
      </c>
      <c r="F69" s="16">
        <f>IF(AND(L69&lt;&gt;"",M69&lt;&gt;"",I69&lt;&gt;""),COUNTIF($I$20:$I69,I69),0)</f>
        <v>42</v>
      </c>
      <c r="G69" s="25">
        <f>IF(AND(L69="",M69=""),0,IF(I69="P",COUNTIF($I$20:$I69,"P"),COUNTIF($L$20:$L69,$L69)-1))</f>
        <v>1</v>
      </c>
      <c r="H69" s="25">
        <f t="shared" si="27"/>
        <v>0</v>
      </c>
      <c r="I69" s="18" t="s">
        <v>15</v>
      </c>
      <c r="J69" s="26">
        <v>44599</v>
      </c>
      <c r="K69" s="19" t="s">
        <v>17</v>
      </c>
      <c r="L69" s="19" t="s">
        <v>6536</v>
      </c>
      <c r="M69" s="19" t="s">
        <v>6537</v>
      </c>
      <c r="N69" s="27">
        <v>685906285</v>
      </c>
      <c r="O69" s="19" t="s">
        <v>6362</v>
      </c>
      <c r="P69" s="19" t="s">
        <v>6363</v>
      </c>
      <c r="Q69" s="27">
        <v>674409450</v>
      </c>
      <c r="R69" s="19">
        <v>180</v>
      </c>
      <c r="S69" s="19" t="s">
        <v>6595</v>
      </c>
      <c r="T69" s="19">
        <v>10500</v>
      </c>
      <c r="U69" s="19" t="s">
        <v>422</v>
      </c>
      <c r="V69" s="26"/>
      <c r="W69" s="19" t="s">
        <v>6707</v>
      </c>
      <c r="X69" s="19" t="s">
        <v>6709</v>
      </c>
      <c r="Y69" s="19" t="s">
        <v>6706</v>
      </c>
      <c r="Z69" s="26">
        <v>44622</v>
      </c>
      <c r="AA69" s="19" t="s">
        <v>6241</v>
      </c>
      <c r="AB69" s="26">
        <v>44636</v>
      </c>
      <c r="AC69" s="47">
        <v>120</v>
      </c>
      <c r="AD69" s="19" t="s">
        <v>6241</v>
      </c>
      <c r="AE69" s="15"/>
    </row>
    <row r="70" spans="1:31" x14ac:dyDescent="0.2">
      <c r="A70" s="25" t="str">
        <f>IF($K70="",0,$C70&amp;"_"&amp;$E70&amp;"_C"&amp;VLOOKUP($K70,Grand_Est!$I$20:$J$34,2,0)&amp;"_P_"&amp;COUNTIF($I$20:$I70,"P")&amp;"_"&amp;IF(I70="F","F"&amp;COUNTIF($I$20:$I70,"F"),"000"))</f>
        <v>2022_6_C2_P_8_F43</v>
      </c>
      <c r="B70" s="25" t="str">
        <f t="shared" si="23"/>
        <v>Parrain client 135 Nom client 135 Prénom Filleul client 85 Nom client 85 Prénom</v>
      </c>
      <c r="C70" s="25">
        <f t="shared" si="24"/>
        <v>2022</v>
      </c>
      <c r="D70" s="25">
        <f t="shared" si="25"/>
        <v>2</v>
      </c>
      <c r="E70" s="25">
        <f t="shared" si="26"/>
        <v>6</v>
      </c>
      <c r="F70" s="16">
        <f>IF(AND(L70&lt;&gt;"",M70&lt;&gt;"",I70&lt;&gt;""),COUNTIF($I$20:$I70,I70),0)</f>
        <v>43</v>
      </c>
      <c r="G70" s="25">
        <f>IF(AND(L70="",M70=""),0,IF(I70="P",COUNTIF($I$20:$I70,"P"),COUNTIF($L$20:$L70,$L70)-1))</f>
        <v>2</v>
      </c>
      <c r="H70" s="25">
        <f t="shared" si="27"/>
        <v>0</v>
      </c>
      <c r="I70" s="18" t="s">
        <v>15</v>
      </c>
      <c r="J70" s="26">
        <v>44599</v>
      </c>
      <c r="K70" s="19" t="s">
        <v>17</v>
      </c>
      <c r="L70" s="19" t="s">
        <v>6536</v>
      </c>
      <c r="M70" s="19" t="s">
        <v>6537</v>
      </c>
      <c r="N70" s="27">
        <v>685906285</v>
      </c>
      <c r="O70" s="19" t="s">
        <v>6436</v>
      </c>
      <c r="P70" s="19" t="s">
        <v>6437</v>
      </c>
      <c r="Q70" s="27">
        <v>677623160</v>
      </c>
      <c r="R70" s="19">
        <v>23</v>
      </c>
      <c r="S70" s="19" t="s">
        <v>6632</v>
      </c>
      <c r="T70" s="19">
        <v>10500</v>
      </c>
      <c r="U70" s="19" t="s">
        <v>446</v>
      </c>
      <c r="V70" s="26"/>
      <c r="W70" s="19" t="s">
        <v>6707</v>
      </c>
      <c r="X70" s="19" t="s">
        <v>6706</v>
      </c>
      <c r="Y70" s="19"/>
      <c r="Z70" s="26">
        <v>44622</v>
      </c>
      <c r="AA70" s="19" t="s">
        <v>6707</v>
      </c>
      <c r="AB70" s="26"/>
      <c r="AC70" s="47"/>
      <c r="AD70" s="19" t="s">
        <v>6717</v>
      </c>
      <c r="AE70" s="15"/>
    </row>
    <row r="71" spans="1:31" x14ac:dyDescent="0.2">
      <c r="A71" s="25" t="str">
        <f>IF($K71="",0,$C71&amp;"_"&amp;$E71&amp;"_C"&amp;VLOOKUP($K71,Grand_Est!$I$20:$J$34,2,0)&amp;"_P_"&amp;COUNTIF($I$20:$I71,"P")&amp;"_"&amp;IF(I71="F","F"&amp;COUNTIF($I$20:$I71,"F"),"000"))</f>
        <v>2022_6_C2_P_8_F44</v>
      </c>
      <c r="B71" s="25" t="str">
        <f t="shared" si="23"/>
        <v>Parrain client 135 Nom client 135 Prénom Filleul client 45 Nom client 45 Prénom</v>
      </c>
      <c r="C71" s="25">
        <f t="shared" si="24"/>
        <v>2022</v>
      </c>
      <c r="D71" s="25">
        <f t="shared" si="25"/>
        <v>2</v>
      </c>
      <c r="E71" s="25">
        <f t="shared" si="26"/>
        <v>6</v>
      </c>
      <c r="F71" s="16">
        <f>IF(AND(L71&lt;&gt;"",M71&lt;&gt;"",I71&lt;&gt;""),COUNTIF($I$20:$I71,I71),0)</f>
        <v>44</v>
      </c>
      <c r="G71" s="25">
        <f>IF(AND(L71="",M71=""),0,IF(I71="P",COUNTIF($I$20:$I71,"P"),COUNTIF($L$20:$L71,$L71)-1))</f>
        <v>3</v>
      </c>
      <c r="H71" s="25">
        <f t="shared" si="27"/>
        <v>0</v>
      </c>
      <c r="I71" s="18" t="s">
        <v>15</v>
      </c>
      <c r="J71" s="26">
        <v>44599</v>
      </c>
      <c r="K71" s="19" t="s">
        <v>17</v>
      </c>
      <c r="L71" s="19" t="s">
        <v>6536</v>
      </c>
      <c r="M71" s="19" t="s">
        <v>6537</v>
      </c>
      <c r="N71" s="27">
        <v>685906285</v>
      </c>
      <c r="O71" s="19" t="s">
        <v>6356</v>
      </c>
      <c r="P71" s="19" t="s">
        <v>6357</v>
      </c>
      <c r="Q71" s="27">
        <v>653739073</v>
      </c>
      <c r="R71" s="19">
        <v>83</v>
      </c>
      <c r="S71" s="19" t="s">
        <v>6592</v>
      </c>
      <c r="T71" s="19">
        <v>10500</v>
      </c>
      <c r="U71" s="19" t="s">
        <v>419</v>
      </c>
      <c r="V71" s="26"/>
      <c r="W71" s="19" t="s">
        <v>6707</v>
      </c>
      <c r="X71" s="19" t="s">
        <v>6709</v>
      </c>
      <c r="Y71" s="19" t="s">
        <v>6706</v>
      </c>
      <c r="Z71" s="26">
        <v>44622</v>
      </c>
      <c r="AA71" s="19" t="s">
        <v>6241</v>
      </c>
      <c r="AB71" s="26">
        <v>44636</v>
      </c>
      <c r="AC71" s="47">
        <v>140</v>
      </c>
      <c r="AD71" s="19" t="s">
        <v>6241</v>
      </c>
      <c r="AE71" s="15"/>
    </row>
    <row r="72" spans="1:31" x14ac:dyDescent="0.2">
      <c r="A72" s="25" t="str">
        <f>IF($K72="",0,$C72&amp;"_"&amp;$E72&amp;"_C"&amp;VLOOKUP($K72,Grand_Est!$I$20:$J$34,2,0)&amp;"_P_"&amp;COUNTIF($I$20:$I72,"P")&amp;"_"&amp;IF(I72="F","F"&amp;COUNTIF($I$20:$I72,"F"),"000"))</f>
        <v>2022_6_C2_P_8_F45</v>
      </c>
      <c r="B72" s="25" t="str">
        <f t="shared" si="23"/>
        <v>Parrain client 135 Nom client 135 Prénom Filleul client 126 Nom client 126 Prénom</v>
      </c>
      <c r="C72" s="25">
        <f t="shared" si="24"/>
        <v>2022</v>
      </c>
      <c r="D72" s="25">
        <f t="shared" si="25"/>
        <v>2</v>
      </c>
      <c r="E72" s="25">
        <f t="shared" si="26"/>
        <v>6</v>
      </c>
      <c r="F72" s="16">
        <f>IF(AND(L72&lt;&gt;"",M72&lt;&gt;"",I72&lt;&gt;""),COUNTIF($I$20:$I72,I72),0)</f>
        <v>45</v>
      </c>
      <c r="G72" s="25">
        <f>IF(AND(L72="",M72=""),0,IF(I72="P",COUNTIF($I$20:$I72,"P"),COUNTIF($L$20:$L72,$L72)-1))</f>
        <v>4</v>
      </c>
      <c r="H72" s="25">
        <f t="shared" si="27"/>
        <v>0</v>
      </c>
      <c r="I72" s="18" t="s">
        <v>15</v>
      </c>
      <c r="J72" s="26">
        <v>44599</v>
      </c>
      <c r="K72" s="19" t="s">
        <v>17</v>
      </c>
      <c r="L72" s="29" t="s">
        <v>6536</v>
      </c>
      <c r="M72" s="29" t="s">
        <v>6537</v>
      </c>
      <c r="N72" s="30">
        <v>685906285</v>
      </c>
      <c r="O72" s="29" t="s">
        <v>6518</v>
      </c>
      <c r="P72" s="29" t="s">
        <v>6519</v>
      </c>
      <c r="Q72" s="30">
        <v>650606084</v>
      </c>
      <c r="R72" s="29">
        <v>123</v>
      </c>
      <c r="S72" s="29" t="s">
        <v>6673</v>
      </c>
      <c r="T72" s="29">
        <v>10240</v>
      </c>
      <c r="U72" s="29" t="s">
        <v>253</v>
      </c>
      <c r="V72" s="28"/>
      <c r="W72" s="19" t="s">
        <v>6707</v>
      </c>
      <c r="X72" s="19" t="s">
        <v>6706</v>
      </c>
      <c r="Y72" s="19"/>
      <c r="Z72" s="28">
        <v>44622</v>
      </c>
      <c r="AA72" s="19" t="s">
        <v>6241</v>
      </c>
      <c r="AB72" s="26">
        <v>44636</v>
      </c>
      <c r="AC72" s="47">
        <v>120</v>
      </c>
      <c r="AD72" s="19" t="s">
        <v>6241</v>
      </c>
      <c r="AE72" s="15"/>
    </row>
    <row r="73" spans="1:31" x14ac:dyDescent="0.2">
      <c r="A73" s="25" t="str">
        <f>IF($K73="",0,$C73&amp;"_"&amp;$E73&amp;"_C"&amp;VLOOKUP($K73,Grand_Est!$I$20:$J$34,2,0)&amp;"_P_"&amp;COUNTIF($I$20:$I73,"P")&amp;"_"&amp;IF(I73="F","F"&amp;COUNTIF($I$20:$I73,"F"),"000"))</f>
        <v>2022_6_C2_P_8_F46</v>
      </c>
      <c r="B73" s="25" t="str">
        <f t="shared" si="23"/>
        <v>Parrain client 135 Nom client 135 Prénom Filleul client 138 Nom client 138 Prénom</v>
      </c>
      <c r="C73" s="25">
        <f t="shared" si="24"/>
        <v>2022</v>
      </c>
      <c r="D73" s="25">
        <f t="shared" si="25"/>
        <v>2</v>
      </c>
      <c r="E73" s="25">
        <f t="shared" si="26"/>
        <v>6</v>
      </c>
      <c r="F73" s="16">
        <f>IF(AND(L73&lt;&gt;"",M73&lt;&gt;"",I73&lt;&gt;""),COUNTIF($I$20:$I73,I73),0)</f>
        <v>46</v>
      </c>
      <c r="G73" s="25">
        <f>IF(AND(L73="",M73=""),0,IF(I73="P",COUNTIF($I$20:$I73,"P"),COUNTIF($L$20:$L73,$L73)-1))</f>
        <v>5</v>
      </c>
      <c r="H73" s="25">
        <f t="shared" si="27"/>
        <v>0</v>
      </c>
      <c r="I73" s="18" t="s">
        <v>15</v>
      </c>
      <c r="J73" s="26">
        <v>44599</v>
      </c>
      <c r="K73" s="19" t="s">
        <v>17</v>
      </c>
      <c r="L73" s="19" t="s">
        <v>6536</v>
      </c>
      <c r="M73" s="19" t="s">
        <v>6537</v>
      </c>
      <c r="N73" s="27">
        <v>685906285</v>
      </c>
      <c r="O73" s="19" t="s">
        <v>6542</v>
      </c>
      <c r="P73" s="19" t="s">
        <v>6543</v>
      </c>
      <c r="Q73" s="27">
        <v>694172022</v>
      </c>
      <c r="R73" s="19">
        <v>107</v>
      </c>
      <c r="S73" s="19" t="s">
        <v>6685</v>
      </c>
      <c r="T73" s="19">
        <v>10320</v>
      </c>
      <c r="U73" s="19" t="s">
        <v>326</v>
      </c>
      <c r="V73" s="26"/>
      <c r="W73" s="19" t="s">
        <v>6707</v>
      </c>
      <c r="X73" s="19" t="s">
        <v>6709</v>
      </c>
      <c r="Y73" s="19" t="s">
        <v>6706</v>
      </c>
      <c r="Z73" s="26">
        <v>44622</v>
      </c>
      <c r="AA73" s="19" t="s">
        <v>6241</v>
      </c>
      <c r="AB73" s="26">
        <v>44636</v>
      </c>
      <c r="AC73" s="47">
        <v>120</v>
      </c>
      <c r="AD73" s="19" t="s">
        <v>6241</v>
      </c>
      <c r="AE73" s="15"/>
    </row>
    <row r="74" spans="1:31" x14ac:dyDescent="0.2">
      <c r="A74" s="25" t="str">
        <f>IF($K74="",0,$C74&amp;"_"&amp;$E74&amp;"_C"&amp;VLOOKUP($K74,Grand_Est!$I$20:$J$34,2,0)&amp;"_P_"&amp;COUNTIF($I$20:$I74,"P")&amp;"_"&amp;IF(I74="F","F"&amp;COUNTIF($I$20:$I74,"F"),"000"))</f>
        <v>2022_6_C2_P_8_F47</v>
      </c>
      <c r="B74" s="25" t="str">
        <f t="shared" si="23"/>
        <v>Parrain client 135 Nom client 135 Prénom Filleul client 74 Nom client 74 Prénom</v>
      </c>
      <c r="C74" s="25">
        <f t="shared" si="24"/>
        <v>2022</v>
      </c>
      <c r="D74" s="25">
        <f t="shared" si="25"/>
        <v>2</v>
      </c>
      <c r="E74" s="25">
        <f t="shared" si="26"/>
        <v>6</v>
      </c>
      <c r="F74" s="16">
        <f>IF(AND(L74&lt;&gt;"",M74&lt;&gt;"",I74&lt;&gt;""),COUNTIF($I$20:$I74,I74),0)</f>
        <v>47</v>
      </c>
      <c r="G74" s="25">
        <f>IF(AND(L74="",M74=""),0,IF(I74="P",COUNTIF($I$20:$I74,"P"),COUNTIF($L$20:$L74,$L74)-1))</f>
        <v>6</v>
      </c>
      <c r="H74" s="25">
        <f t="shared" si="27"/>
        <v>0</v>
      </c>
      <c r="I74" s="18" t="s">
        <v>15</v>
      </c>
      <c r="J74" s="26">
        <v>44599</v>
      </c>
      <c r="K74" s="19" t="s">
        <v>17</v>
      </c>
      <c r="L74" s="19" t="s">
        <v>6536</v>
      </c>
      <c r="M74" s="19" t="s">
        <v>6537</v>
      </c>
      <c r="N74" s="27">
        <v>685906285</v>
      </c>
      <c r="O74" s="19" t="s">
        <v>6414</v>
      </c>
      <c r="P74" s="19" t="s">
        <v>6415</v>
      </c>
      <c r="Q74" s="27">
        <v>660546033</v>
      </c>
      <c r="R74" s="19">
        <v>38</v>
      </c>
      <c r="S74" s="19" t="s">
        <v>6621</v>
      </c>
      <c r="T74" s="19">
        <v>10500</v>
      </c>
      <c r="U74" s="19" t="s">
        <v>435</v>
      </c>
      <c r="V74" s="26"/>
      <c r="W74" s="19" t="s">
        <v>6707</v>
      </c>
      <c r="X74" s="19" t="s">
        <v>6706</v>
      </c>
      <c r="Y74" s="19"/>
      <c r="Z74" s="26">
        <v>44622</v>
      </c>
      <c r="AA74" s="19" t="s">
        <v>6241</v>
      </c>
      <c r="AB74" s="26">
        <v>44636</v>
      </c>
      <c r="AC74" s="47">
        <v>150</v>
      </c>
      <c r="AD74" s="19" t="s">
        <v>6241</v>
      </c>
      <c r="AE74" s="15"/>
    </row>
    <row r="75" spans="1:31" x14ac:dyDescent="0.2">
      <c r="A75" s="25" t="str">
        <f>IF($K75="",0,$C75&amp;"_"&amp;$E75&amp;"_C"&amp;VLOOKUP($K75,Grand_Est!$I$20:$J$34,2,0)&amp;"_P_"&amp;COUNTIF($I$20:$I75,"P")&amp;"_"&amp;IF(I75="F","F"&amp;COUNTIF($I$20:$I75,"F"),"000"))</f>
        <v>2022_6_C2_P_8_F48</v>
      </c>
      <c r="B75" s="25" t="str">
        <f t="shared" si="23"/>
        <v>Parrain client 135 Nom client 135 Prénom Filleul client 29 Nom client 29 Prénom</v>
      </c>
      <c r="C75" s="25">
        <f t="shared" si="24"/>
        <v>2022</v>
      </c>
      <c r="D75" s="25">
        <f t="shared" si="25"/>
        <v>2</v>
      </c>
      <c r="E75" s="25">
        <f t="shared" si="26"/>
        <v>6</v>
      </c>
      <c r="F75" s="16">
        <f>IF(AND(L75&lt;&gt;"",M75&lt;&gt;"",I75&lt;&gt;""),COUNTIF($I$20:$I75,I75),0)</f>
        <v>48</v>
      </c>
      <c r="G75" s="25">
        <f>IF(AND(L75="",M75=""),0,IF(I75="P",COUNTIF($I$20:$I75,"P"),COUNTIF($L$20:$L75,$L75)-1))</f>
        <v>7</v>
      </c>
      <c r="H75" s="25">
        <f t="shared" si="27"/>
        <v>0</v>
      </c>
      <c r="I75" s="18" t="s">
        <v>15</v>
      </c>
      <c r="J75" s="26">
        <v>44599</v>
      </c>
      <c r="K75" s="19" t="s">
        <v>17</v>
      </c>
      <c r="L75" s="19" t="s">
        <v>6536</v>
      </c>
      <c r="M75" s="19" t="s">
        <v>6537</v>
      </c>
      <c r="N75" s="27">
        <v>685906285</v>
      </c>
      <c r="O75" s="19" t="s">
        <v>6324</v>
      </c>
      <c r="P75" s="19" t="s">
        <v>6325</v>
      </c>
      <c r="Q75" s="27">
        <v>641852890</v>
      </c>
      <c r="R75" s="19">
        <v>160</v>
      </c>
      <c r="S75" s="19" t="s">
        <v>6576</v>
      </c>
      <c r="T75" s="19">
        <v>10310</v>
      </c>
      <c r="U75" s="19" t="s">
        <v>312</v>
      </c>
      <c r="V75" s="26"/>
      <c r="W75" s="19" t="s">
        <v>6707</v>
      </c>
      <c r="X75" s="19" t="s">
        <v>6706</v>
      </c>
      <c r="Y75" s="19"/>
      <c r="Z75" s="26">
        <v>44622</v>
      </c>
      <c r="AA75" s="19" t="s">
        <v>6707</v>
      </c>
      <c r="AB75" s="26"/>
      <c r="AC75" s="47"/>
      <c r="AD75" s="19" t="s">
        <v>6717</v>
      </c>
      <c r="AE75" s="15"/>
    </row>
    <row r="76" spans="1:31" x14ac:dyDescent="0.2">
      <c r="A76" s="25" t="str">
        <f>IF($K76="",0,$C76&amp;"_"&amp;$E76&amp;"_C"&amp;VLOOKUP($K76,Grand_Est!$I$20:$J$34,2,0)&amp;"_P_"&amp;COUNTIF($I$20:$I76,"P")&amp;"_"&amp;IF(I76="F","F"&amp;COUNTIF($I$20:$I76,"F"),"000"))</f>
        <v>2022_6_C3_P_9_000</v>
      </c>
      <c r="B76" s="25" t="str">
        <f t="shared" si="23"/>
        <v>Parrain client 84 Nom client 84 Prénom</v>
      </c>
      <c r="C76" s="25">
        <f t="shared" si="24"/>
        <v>2022</v>
      </c>
      <c r="D76" s="25">
        <f t="shared" si="25"/>
        <v>2</v>
      </c>
      <c r="E76" s="25">
        <f t="shared" si="26"/>
        <v>6</v>
      </c>
      <c r="F76" s="16">
        <f>IF(AND(L76&lt;&gt;"",M76&lt;&gt;"",I76&lt;&gt;""),COUNTIF($I$20:$I76,I76),0)</f>
        <v>9</v>
      </c>
      <c r="G76" s="25">
        <f>IF(AND(L76="",M76=""),0,IF(I76="P",COUNTIF($I$20:$I76,"P"),COUNTIF($L$20:$L76,$L76)-1))</f>
        <v>9</v>
      </c>
      <c r="H76" s="25">
        <f t="shared" si="27"/>
        <v>5</v>
      </c>
      <c r="I76" s="18" t="s">
        <v>6244</v>
      </c>
      <c r="J76" s="26">
        <v>44599</v>
      </c>
      <c r="K76" s="19" t="s">
        <v>6248</v>
      </c>
      <c r="L76" s="19" t="s">
        <v>6434</v>
      </c>
      <c r="M76" s="19" t="s">
        <v>6435</v>
      </c>
      <c r="N76" s="27">
        <v>627086058</v>
      </c>
      <c r="O76" s="19"/>
      <c r="P76" s="19"/>
      <c r="Q76" s="27"/>
      <c r="R76" s="19">
        <v>194</v>
      </c>
      <c r="S76" s="19" t="s">
        <v>6618</v>
      </c>
      <c r="T76" s="19">
        <v>10500</v>
      </c>
      <c r="U76" s="19" t="s">
        <v>432</v>
      </c>
      <c r="V76" s="26"/>
      <c r="W76" s="19" t="s">
        <v>6707</v>
      </c>
      <c r="X76" s="19" t="s">
        <v>6709</v>
      </c>
      <c r="Y76" s="19" t="s">
        <v>6706</v>
      </c>
      <c r="Z76" s="26">
        <v>44623</v>
      </c>
      <c r="AA76" s="19" t="s">
        <v>6241</v>
      </c>
      <c r="AB76" s="26">
        <v>44637</v>
      </c>
      <c r="AC76" s="47">
        <v>150</v>
      </c>
      <c r="AD76" s="19" t="s">
        <v>6241</v>
      </c>
      <c r="AE76" s="15"/>
    </row>
    <row r="77" spans="1:31" x14ac:dyDescent="0.2">
      <c r="A77" s="25" t="str">
        <f>IF($K77="",0,$C77&amp;"_"&amp;$E77&amp;"_C"&amp;VLOOKUP($K77,Grand_Est!$I$20:$J$34,2,0)&amp;"_P_"&amp;COUNTIF($I$20:$I77,"P")&amp;"_"&amp;IF(I77="F","F"&amp;COUNTIF($I$20:$I77,"F"),"000"))</f>
        <v>2022_6_C3_P_9_F49</v>
      </c>
      <c r="B77" s="25" t="str">
        <f t="shared" si="23"/>
        <v>Parrain client 84 Nom client 84 Prénom Filleul client 45 Nom client 45 Prénom</v>
      </c>
      <c r="C77" s="25">
        <f t="shared" si="24"/>
        <v>2022</v>
      </c>
      <c r="D77" s="25">
        <f t="shared" si="25"/>
        <v>2</v>
      </c>
      <c r="E77" s="25">
        <f t="shared" si="26"/>
        <v>6</v>
      </c>
      <c r="F77" s="16">
        <f>IF(AND(L77&lt;&gt;"",M77&lt;&gt;"",I77&lt;&gt;""),COUNTIF($I$20:$I77,I77),0)</f>
        <v>49</v>
      </c>
      <c r="G77" s="25">
        <f>IF(AND(L77="",M77=""),0,IF(I77="P",COUNTIF($I$20:$I77,"P"),COUNTIF($L$20:$L77,$L77)-1))</f>
        <v>1</v>
      </c>
      <c r="H77" s="25">
        <f t="shared" si="27"/>
        <v>0</v>
      </c>
      <c r="I77" s="18" t="s">
        <v>15</v>
      </c>
      <c r="J77" s="26">
        <v>44599</v>
      </c>
      <c r="K77" s="19" t="s">
        <v>6248</v>
      </c>
      <c r="L77" s="19" t="s">
        <v>6434</v>
      </c>
      <c r="M77" s="19" t="s">
        <v>6435</v>
      </c>
      <c r="N77" s="27">
        <v>627086058</v>
      </c>
      <c r="O77" s="19" t="s">
        <v>6356</v>
      </c>
      <c r="P77" s="19" t="s">
        <v>6357</v>
      </c>
      <c r="Q77" s="27">
        <v>653739073</v>
      </c>
      <c r="R77" s="19">
        <v>83</v>
      </c>
      <c r="S77" s="19" t="s">
        <v>6592</v>
      </c>
      <c r="T77" s="19">
        <v>10500</v>
      </c>
      <c r="U77" s="19" t="s">
        <v>419</v>
      </c>
      <c r="V77" s="26"/>
      <c r="W77" s="19" t="s">
        <v>6707</v>
      </c>
      <c r="X77" s="19" t="s">
        <v>6706</v>
      </c>
      <c r="Y77" s="19"/>
      <c r="Z77" s="26">
        <v>44623</v>
      </c>
      <c r="AA77" s="19" t="s">
        <v>6241</v>
      </c>
      <c r="AB77" s="26">
        <v>44638</v>
      </c>
      <c r="AC77" s="47">
        <v>120</v>
      </c>
      <c r="AD77" s="19" t="s">
        <v>6241</v>
      </c>
      <c r="AE77" s="15"/>
    </row>
    <row r="78" spans="1:31" x14ac:dyDescent="0.2">
      <c r="A78" s="25" t="str">
        <f>IF($K78="",0,$C78&amp;"_"&amp;$E78&amp;"_C"&amp;VLOOKUP($K78,Grand_Est!$I$20:$J$34,2,0)&amp;"_P_"&amp;COUNTIF($I$20:$I78,"P")&amp;"_"&amp;IF(I78="F","F"&amp;COUNTIF($I$20:$I78,"F"),"000"))</f>
        <v>2022_6_C3_P_9_F50</v>
      </c>
      <c r="B78" s="25" t="str">
        <f t="shared" si="23"/>
        <v>Parrain client 84 Nom client 84 Prénom Filleul client 54 Nom client 54 Prénom</v>
      </c>
      <c r="C78" s="25">
        <f t="shared" si="24"/>
        <v>2022</v>
      </c>
      <c r="D78" s="25">
        <f t="shared" si="25"/>
        <v>2</v>
      </c>
      <c r="E78" s="25">
        <f t="shared" si="26"/>
        <v>6</v>
      </c>
      <c r="F78" s="16">
        <f>IF(AND(L78&lt;&gt;"",M78&lt;&gt;"",I78&lt;&gt;""),COUNTIF($I$20:$I78,I78),0)</f>
        <v>50</v>
      </c>
      <c r="G78" s="25">
        <f>IF(AND(L78="",M78=""),0,IF(I78="P",COUNTIF($I$20:$I78,"P"),COUNTIF($L$20:$L78,$L78)-1))</f>
        <v>2</v>
      </c>
      <c r="H78" s="25">
        <f t="shared" si="27"/>
        <v>0</v>
      </c>
      <c r="I78" s="18" t="s">
        <v>15</v>
      </c>
      <c r="J78" s="26">
        <v>44599</v>
      </c>
      <c r="K78" s="19" t="s">
        <v>6248</v>
      </c>
      <c r="L78" s="19" t="s">
        <v>6434</v>
      </c>
      <c r="M78" s="19" t="s">
        <v>6435</v>
      </c>
      <c r="N78" s="27">
        <v>627086058</v>
      </c>
      <c r="O78" s="19" t="s">
        <v>6374</v>
      </c>
      <c r="P78" s="19" t="s">
        <v>6375</v>
      </c>
      <c r="Q78" s="27">
        <v>684874997</v>
      </c>
      <c r="R78" s="19">
        <v>154</v>
      </c>
      <c r="S78" s="19" t="s">
        <v>6601</v>
      </c>
      <c r="T78" s="19">
        <v>10500</v>
      </c>
      <c r="U78" s="19" t="s">
        <v>428</v>
      </c>
      <c r="V78" s="26"/>
      <c r="W78" s="19" t="s">
        <v>6707</v>
      </c>
      <c r="X78" s="19" t="s">
        <v>6706</v>
      </c>
      <c r="Y78" s="19"/>
      <c r="Z78" s="26">
        <v>44623</v>
      </c>
      <c r="AA78" s="19" t="s">
        <v>6241</v>
      </c>
      <c r="AB78" s="26">
        <v>44639</v>
      </c>
      <c r="AC78" s="47">
        <v>120</v>
      </c>
      <c r="AD78" s="19" t="s">
        <v>6241</v>
      </c>
      <c r="AE78" s="15"/>
    </row>
    <row r="79" spans="1:31" x14ac:dyDescent="0.2">
      <c r="A79" s="25" t="str">
        <f>IF($K79="",0,$C79&amp;"_"&amp;$E79&amp;"_C"&amp;VLOOKUP($K79,Grand_Est!$I$20:$J$34,2,0)&amp;"_P_"&amp;COUNTIF($I$20:$I79,"P")&amp;"_"&amp;IF(I79="F","F"&amp;COUNTIF($I$20:$I79,"F"),"000"))</f>
        <v>2022_6_C3_P_9_F51</v>
      </c>
      <c r="B79" s="25" t="str">
        <f t="shared" si="23"/>
        <v>Parrain client 84 Nom client 84 Prénom Filleul client 123 Nom client 123 Prénom</v>
      </c>
      <c r="C79" s="25">
        <f t="shared" si="24"/>
        <v>2022</v>
      </c>
      <c r="D79" s="25">
        <f t="shared" si="25"/>
        <v>2</v>
      </c>
      <c r="E79" s="25">
        <f t="shared" si="26"/>
        <v>6</v>
      </c>
      <c r="F79" s="16">
        <f>IF(AND(L79&lt;&gt;"",M79&lt;&gt;"",I79&lt;&gt;""),COUNTIF($I$20:$I79,I79),0)</f>
        <v>51</v>
      </c>
      <c r="G79" s="25">
        <f>IF(AND(L79="",M79=""),0,IF(I79="P",COUNTIF($I$20:$I79,"P"),COUNTIF($L$20:$L79,$L79)-1))</f>
        <v>3</v>
      </c>
      <c r="H79" s="25">
        <f t="shared" si="27"/>
        <v>0</v>
      </c>
      <c r="I79" s="18" t="s">
        <v>15</v>
      </c>
      <c r="J79" s="26">
        <v>44599</v>
      </c>
      <c r="K79" s="19" t="s">
        <v>6248</v>
      </c>
      <c r="L79" s="19" t="s">
        <v>6434</v>
      </c>
      <c r="M79" s="19" t="s">
        <v>6435</v>
      </c>
      <c r="N79" s="27">
        <v>627086058</v>
      </c>
      <c r="O79" s="19" t="s">
        <v>6512</v>
      </c>
      <c r="P79" s="19" t="s">
        <v>6513</v>
      </c>
      <c r="Q79" s="27">
        <v>642407521</v>
      </c>
      <c r="R79" s="19">
        <v>241</v>
      </c>
      <c r="S79" s="19" t="s">
        <v>6670</v>
      </c>
      <c r="T79" s="19">
        <v>10240</v>
      </c>
      <c r="U79" s="19" t="s">
        <v>250</v>
      </c>
      <c r="V79" s="26"/>
      <c r="W79" s="19" t="s">
        <v>6707</v>
      </c>
      <c r="X79" s="19" t="s">
        <v>6706</v>
      </c>
      <c r="Y79" s="19"/>
      <c r="Z79" s="26">
        <v>44623</v>
      </c>
      <c r="AA79" s="19" t="s">
        <v>6241</v>
      </c>
      <c r="AB79" s="26">
        <v>44640</v>
      </c>
      <c r="AC79" s="47">
        <v>140</v>
      </c>
      <c r="AD79" s="19" t="s">
        <v>6241</v>
      </c>
      <c r="AE79" s="15"/>
    </row>
    <row r="80" spans="1:31" x14ac:dyDescent="0.2">
      <c r="A80" s="25" t="str">
        <f>IF($K80="",0,$C80&amp;"_"&amp;$E80&amp;"_C"&amp;VLOOKUP($K80,Grand_Est!$I$20:$J$34,2,0)&amp;"_P_"&amp;COUNTIF($I$20:$I80,"P")&amp;"_"&amp;IF(I80="F","F"&amp;COUNTIF($I$20:$I80,"F"),"000"))</f>
        <v>2022_6_C3_P_9_F52</v>
      </c>
      <c r="B80" s="25" t="str">
        <f t="shared" si="23"/>
        <v>Parrain client 84 Nom client 84 Prénom Filleul client 114 Nom client 114 Prénom</v>
      </c>
      <c r="C80" s="25">
        <f t="shared" si="24"/>
        <v>2022</v>
      </c>
      <c r="D80" s="25">
        <f t="shared" si="25"/>
        <v>2</v>
      </c>
      <c r="E80" s="25">
        <f t="shared" si="26"/>
        <v>6</v>
      </c>
      <c r="F80" s="16">
        <f>IF(AND(L80&lt;&gt;"",M80&lt;&gt;"",I80&lt;&gt;""),COUNTIF($I$20:$I80,I80),0)</f>
        <v>52</v>
      </c>
      <c r="G80" s="25">
        <f>IF(AND(L80="",M80=""),0,IF(I80="P",COUNTIF($I$20:$I80,"P"),COUNTIF($L$20:$L80,$L80)-1))</f>
        <v>4</v>
      </c>
      <c r="H80" s="25">
        <f t="shared" si="27"/>
        <v>0</v>
      </c>
      <c r="I80" s="18" t="s">
        <v>15</v>
      </c>
      <c r="J80" s="26">
        <v>44599</v>
      </c>
      <c r="K80" s="19" t="s">
        <v>6248</v>
      </c>
      <c r="L80" s="19" t="s">
        <v>6434</v>
      </c>
      <c r="M80" s="19" t="s">
        <v>6435</v>
      </c>
      <c r="N80" s="27">
        <v>627086058</v>
      </c>
      <c r="O80" s="19" t="s">
        <v>6494</v>
      </c>
      <c r="P80" s="19" t="s">
        <v>6495</v>
      </c>
      <c r="Q80" s="27">
        <v>695121228</v>
      </c>
      <c r="R80" s="19">
        <v>203</v>
      </c>
      <c r="S80" s="19" t="s">
        <v>6661</v>
      </c>
      <c r="T80" s="19">
        <v>10400</v>
      </c>
      <c r="U80" s="19" t="s">
        <v>402</v>
      </c>
      <c r="V80" s="26"/>
      <c r="W80" s="19" t="s">
        <v>6707</v>
      </c>
      <c r="X80" s="19" t="s">
        <v>6709</v>
      </c>
      <c r="Y80" s="19" t="s">
        <v>6706</v>
      </c>
      <c r="Z80" s="26">
        <v>44624</v>
      </c>
      <c r="AA80" s="19" t="s">
        <v>6241</v>
      </c>
      <c r="AB80" s="26">
        <v>44641</v>
      </c>
      <c r="AC80" s="47">
        <v>130</v>
      </c>
      <c r="AD80" s="19" t="s">
        <v>6241</v>
      </c>
      <c r="AE80" s="15"/>
    </row>
    <row r="81" spans="1:31" x14ac:dyDescent="0.2">
      <c r="A81" s="25" t="str">
        <f>IF($K81="",0,$C81&amp;"_"&amp;$E81&amp;"_C"&amp;VLOOKUP($K81,Grand_Est!$I$20:$J$34,2,0)&amp;"_P_"&amp;COUNTIF($I$20:$I81,"P")&amp;"_"&amp;IF(I81="F","F"&amp;COUNTIF($I$20:$I81,"F"),"000"))</f>
        <v>2022_6_C3_P_9_F53</v>
      </c>
      <c r="B81" s="25" t="str">
        <f t="shared" si="23"/>
        <v>Parrain client 84 Nom client 84 Prénom Filleul client 87 Nom client 87 Prénom</v>
      </c>
      <c r="C81" s="25">
        <f t="shared" si="24"/>
        <v>2022</v>
      </c>
      <c r="D81" s="25">
        <f t="shared" si="25"/>
        <v>2</v>
      </c>
      <c r="E81" s="25">
        <f t="shared" si="26"/>
        <v>6</v>
      </c>
      <c r="F81" s="16">
        <f>IF(AND(L81&lt;&gt;"",M81&lt;&gt;"",I81&lt;&gt;""),COUNTIF($I$20:$I81,I81),0)</f>
        <v>53</v>
      </c>
      <c r="G81" s="25">
        <f>IF(AND(L81="",M81=""),0,IF(I81="P",COUNTIF($I$20:$I81,"P"),COUNTIF($L$20:$L81,$L81)-1))</f>
        <v>5</v>
      </c>
      <c r="H81" s="25">
        <f t="shared" si="27"/>
        <v>0</v>
      </c>
      <c r="I81" s="18" t="s">
        <v>15</v>
      </c>
      <c r="J81" s="26">
        <v>44599</v>
      </c>
      <c r="K81" s="19" t="s">
        <v>6248</v>
      </c>
      <c r="L81" s="19" t="s">
        <v>6434</v>
      </c>
      <c r="M81" s="19" t="s">
        <v>6435</v>
      </c>
      <c r="N81" s="27">
        <v>627086058</v>
      </c>
      <c r="O81" s="19" t="s">
        <v>6440</v>
      </c>
      <c r="P81" s="19" t="s">
        <v>6441</v>
      </c>
      <c r="Q81" s="27">
        <v>622379338</v>
      </c>
      <c r="R81" s="19">
        <v>103</v>
      </c>
      <c r="S81" s="19" t="s">
        <v>6634</v>
      </c>
      <c r="T81" s="19">
        <v>10500</v>
      </c>
      <c r="U81" s="19" t="s">
        <v>448</v>
      </c>
      <c r="V81" s="26"/>
      <c r="W81" s="19" t="s">
        <v>6707</v>
      </c>
      <c r="X81" s="19" t="s">
        <v>6706</v>
      </c>
      <c r="Y81" s="19"/>
      <c r="Z81" s="26">
        <v>44622</v>
      </c>
      <c r="AA81" s="19" t="s">
        <v>6241</v>
      </c>
      <c r="AB81" s="26"/>
      <c r="AC81" s="47">
        <v>120</v>
      </c>
      <c r="AD81" s="19" t="s">
        <v>6241</v>
      </c>
      <c r="AE81" s="15"/>
    </row>
    <row r="82" spans="1:31" x14ac:dyDescent="0.2">
      <c r="A82" s="25" t="str">
        <f>IF($K82="",0,$C82&amp;"_"&amp;$E82&amp;"_C"&amp;VLOOKUP($K82,Grand_Est!$I$20:$J$34,2,0)&amp;"_P_"&amp;COUNTIF($I$20:$I82,"P")&amp;"_"&amp;IF(I82="F","F"&amp;COUNTIF($I$20:$I82,"F"),"000"))</f>
        <v>2022_6_C4_P_10_000</v>
      </c>
      <c r="B82" s="25" t="str">
        <f t="shared" si="23"/>
        <v>Parrain client 81 Nom client 81 Prénom</v>
      </c>
      <c r="C82" s="25">
        <f t="shared" si="24"/>
        <v>2022</v>
      </c>
      <c r="D82" s="25">
        <f t="shared" si="25"/>
        <v>2</v>
      </c>
      <c r="E82" s="25">
        <f t="shared" si="26"/>
        <v>6</v>
      </c>
      <c r="F82" s="16">
        <f>IF(AND(L82&lt;&gt;"",M82&lt;&gt;"",I82&lt;&gt;""),COUNTIF($I$20:$I82,I82),0)</f>
        <v>10</v>
      </c>
      <c r="G82" s="25">
        <f>IF(AND(L82="",M82=""),0,IF(I82="P",COUNTIF($I$20:$I82,"P"),COUNTIF($L$20:$L82,$L82)-1))</f>
        <v>10</v>
      </c>
      <c r="H82" s="25">
        <f t="shared" si="27"/>
        <v>5</v>
      </c>
      <c r="I82" s="18" t="s">
        <v>6244</v>
      </c>
      <c r="J82" s="26">
        <v>44599</v>
      </c>
      <c r="K82" s="19" t="s">
        <v>6249</v>
      </c>
      <c r="L82" s="19" t="s">
        <v>6428</v>
      </c>
      <c r="M82" s="19" t="s">
        <v>6429</v>
      </c>
      <c r="N82" s="27">
        <v>637284570</v>
      </c>
      <c r="O82" s="19"/>
      <c r="P82" s="19"/>
      <c r="Q82" s="27"/>
      <c r="R82" s="19">
        <v>9</v>
      </c>
      <c r="S82" s="19" t="s">
        <v>6596</v>
      </c>
      <c r="T82" s="19">
        <v>10500</v>
      </c>
      <c r="U82" s="19" t="s">
        <v>423</v>
      </c>
      <c r="V82" s="26"/>
      <c r="W82" s="19" t="s">
        <v>6707</v>
      </c>
      <c r="X82" s="19" t="s">
        <v>6709</v>
      </c>
      <c r="Y82" s="19" t="s">
        <v>6706</v>
      </c>
      <c r="Z82" s="26">
        <v>44622</v>
      </c>
      <c r="AA82" s="19" t="s">
        <v>6241</v>
      </c>
      <c r="AB82" s="26">
        <v>44636</v>
      </c>
      <c r="AC82" s="47">
        <v>200</v>
      </c>
      <c r="AD82" s="19" t="s">
        <v>6241</v>
      </c>
      <c r="AE82" s="15"/>
    </row>
    <row r="83" spans="1:31" x14ac:dyDescent="0.2">
      <c r="A83" s="25" t="str">
        <f>IF($K83="",0,$C83&amp;"_"&amp;$E83&amp;"_C"&amp;VLOOKUP($K83,Grand_Est!$I$20:$J$34,2,0)&amp;"_P_"&amp;COUNTIF($I$20:$I83,"P")&amp;"_"&amp;IF(I83="F","F"&amp;COUNTIF($I$20:$I83,"F"),"000"))</f>
        <v>2022_6_C4_P_10_F54</v>
      </c>
      <c r="B83" s="25" t="str">
        <f t="shared" si="23"/>
        <v>Parrain client 81 Nom client 81 Prénom Filleul client 103 Nom client 103 Prénom</v>
      </c>
      <c r="C83" s="25">
        <f t="shared" si="24"/>
        <v>2022</v>
      </c>
      <c r="D83" s="25">
        <f t="shared" si="25"/>
        <v>2</v>
      </c>
      <c r="E83" s="25">
        <f t="shared" si="26"/>
        <v>6</v>
      </c>
      <c r="F83" s="16">
        <f>IF(AND(L83&lt;&gt;"",M83&lt;&gt;"",I83&lt;&gt;""),COUNTIF($I$20:$I83,I83),0)</f>
        <v>54</v>
      </c>
      <c r="G83" s="25">
        <f>IF(AND(L83="",M83=""),0,IF(I83="P",COUNTIF($I$20:$I83,"P"),COUNTIF($L$20:$L83,$L83)-1))</f>
        <v>1</v>
      </c>
      <c r="H83" s="25">
        <f t="shared" si="27"/>
        <v>0</v>
      </c>
      <c r="I83" s="18" t="s">
        <v>15</v>
      </c>
      <c r="J83" s="26">
        <v>44599</v>
      </c>
      <c r="K83" s="19" t="s">
        <v>6249</v>
      </c>
      <c r="L83" s="19" t="s">
        <v>6428</v>
      </c>
      <c r="M83" s="19" t="s">
        <v>6429</v>
      </c>
      <c r="N83" s="27">
        <v>637284570</v>
      </c>
      <c r="O83" s="19" t="s">
        <v>6472</v>
      </c>
      <c r="P83" s="19" t="s">
        <v>6473</v>
      </c>
      <c r="Q83" s="27">
        <v>619340139</v>
      </c>
      <c r="R83" s="19">
        <v>113</v>
      </c>
      <c r="S83" s="19" t="s">
        <v>6650</v>
      </c>
      <c r="T83" s="19">
        <v>10400</v>
      </c>
      <c r="U83" s="19" t="s">
        <v>391</v>
      </c>
      <c r="V83" s="26"/>
      <c r="W83" s="19" t="s">
        <v>6707</v>
      </c>
      <c r="X83" s="19" t="s">
        <v>6706</v>
      </c>
      <c r="Y83" s="19"/>
      <c r="Z83" s="26">
        <v>44622</v>
      </c>
      <c r="AA83" s="19" t="s">
        <v>6241</v>
      </c>
      <c r="AB83" s="26">
        <v>44636</v>
      </c>
      <c r="AC83" s="47">
        <v>120</v>
      </c>
      <c r="AD83" s="19" t="s">
        <v>6241</v>
      </c>
      <c r="AE83" s="15"/>
    </row>
    <row r="84" spans="1:31" x14ac:dyDescent="0.2">
      <c r="A84" s="25" t="str">
        <f>IF($K84="",0,$C84&amp;"_"&amp;$E84&amp;"_C"&amp;VLOOKUP($K84,Grand_Est!$I$20:$J$34,2,0)&amp;"_P_"&amp;COUNTIF($I$20:$I84,"P")&amp;"_"&amp;IF(I84="F","F"&amp;COUNTIF($I$20:$I84,"F"),"000"))</f>
        <v>2022_6_C4_P_10_F55</v>
      </c>
      <c r="B84" s="25" t="str">
        <f t="shared" si="23"/>
        <v>Parrain client 81 Nom client 81 Prénom Filleul client 139 Nom client 139 Prénom</v>
      </c>
      <c r="C84" s="25">
        <f t="shared" si="24"/>
        <v>2022</v>
      </c>
      <c r="D84" s="25">
        <f t="shared" si="25"/>
        <v>2</v>
      </c>
      <c r="E84" s="25">
        <f t="shared" si="26"/>
        <v>6</v>
      </c>
      <c r="F84" s="16">
        <f>IF(AND(L84&lt;&gt;"",M84&lt;&gt;"",I84&lt;&gt;""),COUNTIF($I$20:$I84,I84),0)</f>
        <v>55</v>
      </c>
      <c r="G84" s="25">
        <f>IF(AND(L84="",M84=""),0,IF(I84="P",COUNTIF($I$20:$I84,"P"),COUNTIF($L$20:$L84,$L84)-1))</f>
        <v>2</v>
      </c>
      <c r="H84" s="25">
        <f t="shared" ref="H84:H115" si="28">IF($I84="P",COUNTIFS($AD$20:$AD$186,"ok",$L$20:$L$186,$L84,$M$20:$M$186,$M84)-1,0)</f>
        <v>0</v>
      </c>
      <c r="I84" s="18" t="s">
        <v>15</v>
      </c>
      <c r="J84" s="26">
        <v>44599</v>
      </c>
      <c r="K84" s="19" t="s">
        <v>6249</v>
      </c>
      <c r="L84" s="19" t="s">
        <v>6428</v>
      </c>
      <c r="M84" s="19" t="s">
        <v>6429</v>
      </c>
      <c r="N84" s="27">
        <v>637284570</v>
      </c>
      <c r="O84" s="19" t="s">
        <v>6544</v>
      </c>
      <c r="P84" s="19" t="s">
        <v>6545</v>
      </c>
      <c r="Q84" s="27">
        <v>624905624</v>
      </c>
      <c r="R84" s="19">
        <v>96</v>
      </c>
      <c r="S84" s="19" t="s">
        <v>6686</v>
      </c>
      <c r="T84" s="19">
        <v>10320</v>
      </c>
      <c r="U84" s="19" t="s">
        <v>327</v>
      </c>
      <c r="V84" s="26"/>
      <c r="W84" s="19" t="s">
        <v>6707</v>
      </c>
      <c r="X84" s="19" t="s">
        <v>6709</v>
      </c>
      <c r="Y84" s="19" t="s">
        <v>6709</v>
      </c>
      <c r="Z84" s="26">
        <v>44622</v>
      </c>
      <c r="AA84" s="19" t="s">
        <v>6707</v>
      </c>
      <c r="AB84" s="26"/>
      <c r="AC84" s="47"/>
      <c r="AD84" s="19" t="s">
        <v>6717</v>
      </c>
      <c r="AE84" s="15"/>
    </row>
    <row r="85" spans="1:31" x14ac:dyDescent="0.2">
      <c r="A85" s="25" t="str">
        <f>IF($K85="",0,$C85&amp;"_"&amp;$E85&amp;"_C"&amp;VLOOKUP($K85,Grand_Est!$I$20:$J$34,2,0)&amp;"_P_"&amp;COUNTIF($I$20:$I85,"P")&amp;"_"&amp;IF(I85="F","F"&amp;COUNTIF($I$20:$I85,"F"),"000"))</f>
        <v>2022_6_C4_P_10_F56</v>
      </c>
      <c r="B85" s="25" t="str">
        <f t="shared" ref="B85:B148" si="29">IF(I85="vide",0,IF($I85="P","Parrain"&amp;" "&amp;$L85&amp;" "&amp;$M85,IF($I85="F","Parrain"&amp;" "&amp;$L85&amp;" "&amp;$M85&amp;" Filleul"&amp;" "&amp;$O85&amp;" "&amp;$P85)))</f>
        <v>Parrain client 81 Nom client 81 Prénom Filleul client 36 Nom client 36 Prénom</v>
      </c>
      <c r="C85" s="25">
        <f t="shared" ref="C85:C148" si="30">YEAR($J$2)</f>
        <v>2022</v>
      </c>
      <c r="D85" s="25">
        <f t="shared" ref="D85:D148" si="31">MONTH($J85)</f>
        <v>2</v>
      </c>
      <c r="E85" s="25">
        <f t="shared" ref="E85:E148" si="32">WEEKNUM($J85,21)</f>
        <v>6</v>
      </c>
      <c r="F85" s="16">
        <f>IF(AND(L85&lt;&gt;"",M85&lt;&gt;"",I85&lt;&gt;""),COUNTIF($I$20:$I85,I85),0)</f>
        <v>56</v>
      </c>
      <c r="G85" s="25">
        <f>IF(AND(L85="",M85=""),0,IF(I85="P",COUNTIF($I$20:$I85,"P"),COUNTIF($L$20:$L85,$L85)-1))</f>
        <v>3</v>
      </c>
      <c r="H85" s="25">
        <f t="shared" si="28"/>
        <v>0</v>
      </c>
      <c r="I85" s="18" t="s">
        <v>15</v>
      </c>
      <c r="J85" s="26">
        <v>44599</v>
      </c>
      <c r="K85" s="19" t="s">
        <v>6249</v>
      </c>
      <c r="L85" s="19" t="s">
        <v>6428</v>
      </c>
      <c r="M85" s="19" t="s">
        <v>6429</v>
      </c>
      <c r="N85" s="27">
        <v>637284570</v>
      </c>
      <c r="O85" s="19" t="s">
        <v>6338</v>
      </c>
      <c r="P85" s="19" t="s">
        <v>6339</v>
      </c>
      <c r="Q85" s="27">
        <v>696567037</v>
      </c>
      <c r="R85" s="19">
        <v>229</v>
      </c>
      <c r="S85" s="19" t="s">
        <v>6583</v>
      </c>
      <c r="T85" s="19">
        <v>10340</v>
      </c>
      <c r="U85" s="19" t="s">
        <v>348</v>
      </c>
      <c r="V85" s="26"/>
      <c r="W85" s="19" t="s">
        <v>6707</v>
      </c>
      <c r="X85" s="19" t="s">
        <v>6706</v>
      </c>
      <c r="Y85" s="19"/>
      <c r="Z85" s="26">
        <v>44622</v>
      </c>
      <c r="AA85" s="19" t="s">
        <v>6241</v>
      </c>
      <c r="AB85" s="26">
        <v>44636</v>
      </c>
      <c r="AC85" s="47">
        <v>120</v>
      </c>
      <c r="AD85" s="19" t="s">
        <v>6241</v>
      </c>
      <c r="AE85" s="15"/>
    </row>
    <row r="86" spans="1:31" x14ac:dyDescent="0.2">
      <c r="A86" s="25" t="str">
        <f>IF($K86="",0,$C86&amp;"_"&amp;$E86&amp;"_C"&amp;VLOOKUP($K86,Grand_Est!$I$20:$J$34,2,0)&amp;"_P_"&amp;COUNTIF($I$20:$I86,"P")&amp;"_"&amp;IF(I86="F","F"&amp;COUNTIF($I$20:$I86,"F"),"000"))</f>
        <v>2022_6_C4_P_10_F57</v>
      </c>
      <c r="B86" s="25" t="str">
        <f t="shared" si="29"/>
        <v>Parrain client 81 Nom client 81 Prénom Filleul client 12 Nom client 12 Prénom</v>
      </c>
      <c r="C86" s="25">
        <f t="shared" si="30"/>
        <v>2022</v>
      </c>
      <c r="D86" s="25">
        <f t="shared" si="31"/>
        <v>2</v>
      </c>
      <c r="E86" s="25">
        <f t="shared" si="32"/>
        <v>6</v>
      </c>
      <c r="F86" s="16">
        <f>IF(AND(L86&lt;&gt;"",M86&lt;&gt;"",I86&lt;&gt;""),COUNTIF($I$20:$I86,I86),0)</f>
        <v>57</v>
      </c>
      <c r="G86" s="25">
        <f>IF(AND(L86="",M86=""),0,IF(I86="P",COUNTIF($I$20:$I86,"P"),COUNTIF($L$20:$L86,$L86)-1))</f>
        <v>4</v>
      </c>
      <c r="H86" s="25">
        <f t="shared" si="28"/>
        <v>0</v>
      </c>
      <c r="I86" s="18" t="s">
        <v>15</v>
      </c>
      <c r="J86" s="26">
        <v>44599</v>
      </c>
      <c r="K86" s="19" t="s">
        <v>6249</v>
      </c>
      <c r="L86" s="19" t="s">
        <v>6428</v>
      </c>
      <c r="M86" s="19" t="s">
        <v>6429</v>
      </c>
      <c r="N86" s="27">
        <v>637284570</v>
      </c>
      <c r="O86" s="19" t="s">
        <v>6290</v>
      </c>
      <c r="P86" s="19" t="s">
        <v>6291</v>
      </c>
      <c r="Q86" s="27">
        <v>687534346</v>
      </c>
      <c r="R86" s="19">
        <v>26</v>
      </c>
      <c r="S86" s="19" t="s">
        <v>6559</v>
      </c>
      <c r="T86" s="19">
        <v>10120</v>
      </c>
      <c r="U86" s="19" t="s">
        <v>57</v>
      </c>
      <c r="V86" s="26"/>
      <c r="W86" s="19" t="s">
        <v>6707</v>
      </c>
      <c r="X86" s="19" t="s">
        <v>6709</v>
      </c>
      <c r="Y86" s="19" t="s">
        <v>6709</v>
      </c>
      <c r="Z86" s="26"/>
      <c r="AA86" s="19" t="s">
        <v>6707</v>
      </c>
      <c r="AB86" s="26"/>
      <c r="AC86" s="47"/>
      <c r="AD86" s="19" t="s">
        <v>6717</v>
      </c>
      <c r="AE86" s="15"/>
    </row>
    <row r="87" spans="1:31" x14ac:dyDescent="0.2">
      <c r="A87" s="25" t="str">
        <f>IF($K87="",0,$C87&amp;"_"&amp;$E87&amp;"_C"&amp;VLOOKUP($K87,Grand_Est!$I$20:$J$34,2,0)&amp;"_P_"&amp;COUNTIF($I$20:$I87,"P")&amp;"_"&amp;IF(I87="F","F"&amp;COUNTIF($I$20:$I87,"F"),"000"))</f>
        <v>2022_6_C4_P_10_F58</v>
      </c>
      <c r="B87" s="25" t="str">
        <f t="shared" si="29"/>
        <v>Parrain client 81 Nom client 81 Prénom Filleul client 10 Nom client 10 Prénom</v>
      </c>
      <c r="C87" s="25">
        <f t="shared" si="30"/>
        <v>2022</v>
      </c>
      <c r="D87" s="25">
        <f t="shared" si="31"/>
        <v>2</v>
      </c>
      <c r="E87" s="25">
        <f t="shared" si="32"/>
        <v>6</v>
      </c>
      <c r="F87" s="16">
        <f>IF(AND(L87&lt;&gt;"",M87&lt;&gt;"",I87&lt;&gt;""),COUNTIF($I$20:$I87,I87),0)</f>
        <v>58</v>
      </c>
      <c r="G87" s="25">
        <f>IF(AND(L87="",M87=""),0,IF(I87="P",COUNTIF($I$20:$I87,"P"),COUNTIF($L$20:$L87,$L87)-1))</f>
        <v>5</v>
      </c>
      <c r="H87" s="25">
        <f t="shared" si="28"/>
        <v>0</v>
      </c>
      <c r="I87" s="18" t="s">
        <v>15</v>
      </c>
      <c r="J87" s="26">
        <v>44599</v>
      </c>
      <c r="K87" s="19" t="s">
        <v>6249</v>
      </c>
      <c r="L87" s="19" t="s">
        <v>6428</v>
      </c>
      <c r="M87" s="19" t="s">
        <v>6429</v>
      </c>
      <c r="N87" s="27">
        <v>637284570</v>
      </c>
      <c r="O87" s="19" t="s">
        <v>6286</v>
      </c>
      <c r="P87" s="19" t="s">
        <v>6287</v>
      </c>
      <c r="Q87" s="27">
        <v>660338199</v>
      </c>
      <c r="R87" s="19">
        <v>57</v>
      </c>
      <c r="S87" s="19" t="s">
        <v>6557</v>
      </c>
      <c r="T87" s="19">
        <v>10100</v>
      </c>
      <c r="U87" s="19" t="s">
        <v>28</v>
      </c>
      <c r="V87" s="26"/>
      <c r="W87" s="19" t="s">
        <v>6707</v>
      </c>
      <c r="X87" s="19" t="s">
        <v>6706</v>
      </c>
      <c r="Y87" s="19"/>
      <c r="Z87" s="26">
        <v>44623</v>
      </c>
      <c r="AA87" s="19" t="s">
        <v>6241</v>
      </c>
      <c r="AB87" s="26">
        <v>44636</v>
      </c>
      <c r="AC87" s="47">
        <v>120</v>
      </c>
      <c r="AD87" s="19" t="s">
        <v>6241</v>
      </c>
      <c r="AE87" s="15"/>
    </row>
    <row r="88" spans="1:31" x14ac:dyDescent="0.2">
      <c r="A88" s="25" t="str">
        <f>IF($K88="",0,$C88&amp;"_"&amp;$E88&amp;"_C"&amp;VLOOKUP($K88,Grand_Est!$I$20:$J$34,2,0)&amp;"_P_"&amp;COUNTIF($I$20:$I88,"P")&amp;"_"&amp;IF(I88="F","F"&amp;COUNTIF($I$20:$I88,"F"),"000"))</f>
        <v>2022_6_C4_P_10_F59</v>
      </c>
      <c r="B88" s="25" t="str">
        <f t="shared" si="29"/>
        <v>Parrain client 81 Nom client 81 Prénom Filleul client 17 Nom client 17 Prénom</v>
      </c>
      <c r="C88" s="25">
        <f t="shared" si="30"/>
        <v>2022</v>
      </c>
      <c r="D88" s="25">
        <f t="shared" si="31"/>
        <v>2</v>
      </c>
      <c r="E88" s="25">
        <f t="shared" si="32"/>
        <v>6</v>
      </c>
      <c r="F88" s="16">
        <f>IF(AND(L88&lt;&gt;"",M88&lt;&gt;"",I88&lt;&gt;""),COUNTIF($I$20:$I88,I88),0)</f>
        <v>59</v>
      </c>
      <c r="G88" s="25">
        <f>IF(AND(L88="",M88=""),0,IF(I88="P",COUNTIF($I$20:$I88,"P"),COUNTIF($L$20:$L88,$L88)-1))</f>
        <v>6</v>
      </c>
      <c r="H88" s="25">
        <f t="shared" si="28"/>
        <v>0</v>
      </c>
      <c r="I88" s="18" t="s">
        <v>15</v>
      </c>
      <c r="J88" s="26">
        <v>44599</v>
      </c>
      <c r="K88" s="19" t="s">
        <v>6249</v>
      </c>
      <c r="L88" s="19" t="s">
        <v>6428</v>
      </c>
      <c r="M88" s="19" t="s">
        <v>6429</v>
      </c>
      <c r="N88" s="27">
        <v>637284570</v>
      </c>
      <c r="O88" s="19" t="s">
        <v>6300</v>
      </c>
      <c r="P88" s="19" t="s">
        <v>6301</v>
      </c>
      <c r="Q88" s="27">
        <v>667288911</v>
      </c>
      <c r="R88" s="19">
        <v>56</v>
      </c>
      <c r="S88" s="19" t="s">
        <v>6564</v>
      </c>
      <c r="T88" s="19">
        <v>10600</v>
      </c>
      <c r="U88" s="19" t="s">
        <v>462</v>
      </c>
      <c r="V88" s="26"/>
      <c r="W88" s="19" t="s">
        <v>6707</v>
      </c>
      <c r="X88" s="19" t="s">
        <v>6709</v>
      </c>
      <c r="Y88" s="19" t="s">
        <v>6709</v>
      </c>
      <c r="Z88" s="26"/>
      <c r="AA88" s="19" t="s">
        <v>6707</v>
      </c>
      <c r="AB88" s="26"/>
      <c r="AC88" s="47"/>
      <c r="AD88" s="19" t="s">
        <v>6717</v>
      </c>
      <c r="AE88" s="15"/>
    </row>
    <row r="89" spans="1:31" x14ac:dyDescent="0.2">
      <c r="A89" s="25" t="str">
        <f>IF($K89="",0,$C89&amp;"_"&amp;$E89&amp;"_C"&amp;VLOOKUP($K89,Grand_Est!$I$20:$J$34,2,0)&amp;"_P_"&amp;COUNTIF($I$20:$I89,"P")&amp;"_"&amp;IF(I89="F","F"&amp;COUNTIF($I$20:$I89,"F"),"000"))</f>
        <v>2022_6_C4_P_10_F60</v>
      </c>
      <c r="B89" s="25" t="str">
        <f t="shared" si="29"/>
        <v>Parrain client 81 Nom client 81 Prénom Filleul client 5 Nom client 5 Prénom</v>
      </c>
      <c r="C89" s="25">
        <f t="shared" si="30"/>
        <v>2022</v>
      </c>
      <c r="D89" s="25">
        <f t="shared" si="31"/>
        <v>2</v>
      </c>
      <c r="E89" s="25">
        <f t="shared" si="32"/>
        <v>6</v>
      </c>
      <c r="F89" s="16">
        <f>IF(AND(L89&lt;&gt;"",M89&lt;&gt;"",I89&lt;&gt;""),COUNTIF($I$20:$I89,I89),0)</f>
        <v>60</v>
      </c>
      <c r="G89" s="25">
        <f>IF(AND(L89="",M89=""),0,IF(I89="P",COUNTIF($I$20:$I89,"P"),COUNTIF($L$20:$L89,$L89)-1))</f>
        <v>7</v>
      </c>
      <c r="H89" s="25">
        <f t="shared" si="28"/>
        <v>0</v>
      </c>
      <c r="I89" s="18" t="s">
        <v>15</v>
      </c>
      <c r="J89" s="26">
        <v>44599</v>
      </c>
      <c r="K89" s="19" t="s">
        <v>6249</v>
      </c>
      <c r="L89" s="19" t="s">
        <v>6428</v>
      </c>
      <c r="M89" s="19" t="s">
        <v>6429</v>
      </c>
      <c r="N89" s="27">
        <v>637284570</v>
      </c>
      <c r="O89" s="19" t="s">
        <v>6276</v>
      </c>
      <c r="P89" s="19" t="s">
        <v>6277</v>
      </c>
      <c r="Q89" s="27">
        <v>699104827</v>
      </c>
      <c r="R89" s="19">
        <v>67</v>
      </c>
      <c r="S89" s="19" t="s">
        <v>6552</v>
      </c>
      <c r="T89" s="19">
        <v>10100</v>
      </c>
      <c r="U89" s="19" t="s">
        <v>23</v>
      </c>
      <c r="V89" s="26"/>
      <c r="W89" s="19" t="s">
        <v>6707</v>
      </c>
      <c r="X89" s="19" t="s">
        <v>6706</v>
      </c>
      <c r="Y89" s="19"/>
      <c r="Z89" s="26">
        <v>44623</v>
      </c>
      <c r="AA89" s="19" t="s">
        <v>6241</v>
      </c>
      <c r="AB89" s="26">
        <v>44636</v>
      </c>
      <c r="AC89" s="47">
        <v>120</v>
      </c>
      <c r="AD89" s="19" t="s">
        <v>6241</v>
      </c>
      <c r="AE89" s="15"/>
    </row>
    <row r="90" spans="1:31" x14ac:dyDescent="0.2">
      <c r="A90" s="25" t="str">
        <f>IF($K90="",0,$C90&amp;"_"&amp;$E90&amp;"_C"&amp;VLOOKUP($K90,Grand_Est!$I$20:$J$34,2,0)&amp;"_P_"&amp;COUNTIF($I$20:$I90,"P")&amp;"_"&amp;IF(I90="F","F"&amp;COUNTIF($I$20:$I90,"F"),"000"))</f>
        <v>2022_6_C4_P_10_F61</v>
      </c>
      <c r="B90" s="25" t="str">
        <f t="shared" si="29"/>
        <v>Parrain client 81 Nom client 81 Prénom Filleul client 116 Nom client 116 Prénom</v>
      </c>
      <c r="C90" s="25">
        <f t="shared" si="30"/>
        <v>2022</v>
      </c>
      <c r="D90" s="25">
        <f t="shared" si="31"/>
        <v>2</v>
      </c>
      <c r="E90" s="25">
        <f t="shared" si="32"/>
        <v>6</v>
      </c>
      <c r="F90" s="16">
        <f>IF(AND(L90&lt;&gt;"",M90&lt;&gt;"",I90&lt;&gt;""),COUNTIF($I$20:$I90,I90),0)</f>
        <v>61</v>
      </c>
      <c r="G90" s="25">
        <f>IF(AND(L90="",M90=""),0,IF(I90="P",COUNTIF($I$20:$I90,"P"),COUNTIF($L$20:$L90,$L90)-1))</f>
        <v>8</v>
      </c>
      <c r="H90" s="25">
        <f t="shared" si="28"/>
        <v>0</v>
      </c>
      <c r="I90" s="18" t="s">
        <v>15</v>
      </c>
      <c r="J90" s="26">
        <v>44599</v>
      </c>
      <c r="K90" s="19" t="s">
        <v>6249</v>
      </c>
      <c r="L90" s="19" t="s">
        <v>6428</v>
      </c>
      <c r="M90" s="19" t="s">
        <v>6429</v>
      </c>
      <c r="N90" s="27">
        <v>637284570</v>
      </c>
      <c r="O90" s="19" t="s">
        <v>6498</v>
      </c>
      <c r="P90" s="19" t="s">
        <v>6499</v>
      </c>
      <c r="Q90" s="27">
        <v>666548086</v>
      </c>
      <c r="R90" s="19">
        <v>85</v>
      </c>
      <c r="S90" s="19" t="s">
        <v>6663</v>
      </c>
      <c r="T90" s="19">
        <v>10400</v>
      </c>
      <c r="U90" s="19" t="s">
        <v>404</v>
      </c>
      <c r="V90" s="26"/>
      <c r="W90" s="19" t="s">
        <v>6707</v>
      </c>
      <c r="X90" s="19" t="s">
        <v>6706</v>
      </c>
      <c r="Y90" s="19"/>
      <c r="Z90" s="26">
        <v>44623</v>
      </c>
      <c r="AA90" s="19" t="s">
        <v>6241</v>
      </c>
      <c r="AB90" s="26">
        <v>44636</v>
      </c>
      <c r="AC90" s="47">
        <v>180</v>
      </c>
      <c r="AD90" s="19" t="s">
        <v>6241</v>
      </c>
      <c r="AE90" s="15"/>
    </row>
    <row r="91" spans="1:31" x14ac:dyDescent="0.2">
      <c r="A91" s="25" t="str">
        <f>IF($K91="",0,$C91&amp;"_"&amp;$E91&amp;"_C"&amp;VLOOKUP($K91,Grand_Est!$I$20:$J$34,2,0)&amp;"_P_"&amp;COUNTIF($I$20:$I91,"P")&amp;"_"&amp;IF(I91="F","F"&amp;COUNTIF($I$20:$I91,"F"),"000"))</f>
        <v>2022_6_C5_P_11_000</v>
      </c>
      <c r="B91" s="25" t="str">
        <f t="shared" si="29"/>
        <v>Parrain client 126 Nom client 126 Prénom</v>
      </c>
      <c r="C91" s="25">
        <f t="shared" si="30"/>
        <v>2022</v>
      </c>
      <c r="D91" s="25">
        <f t="shared" si="31"/>
        <v>2</v>
      </c>
      <c r="E91" s="25">
        <f t="shared" si="32"/>
        <v>6</v>
      </c>
      <c r="F91" s="16">
        <f>IF(AND(L91&lt;&gt;"",M91&lt;&gt;"",I91&lt;&gt;""),COUNTIF($I$20:$I91,I91),0)</f>
        <v>11</v>
      </c>
      <c r="G91" s="25">
        <f>IF(AND(L91="",M91=""),0,IF(I91="P",COUNTIF($I$20:$I91,"P"),COUNTIF($L$20:$L91,$L91)-1))</f>
        <v>11</v>
      </c>
      <c r="H91" s="25">
        <f t="shared" si="28"/>
        <v>5</v>
      </c>
      <c r="I91" s="18" t="s">
        <v>6244</v>
      </c>
      <c r="J91" s="26">
        <v>44599</v>
      </c>
      <c r="K91" s="19" t="s">
        <v>6250</v>
      </c>
      <c r="L91" s="19" t="s">
        <v>6518</v>
      </c>
      <c r="M91" s="19" t="s">
        <v>6519</v>
      </c>
      <c r="N91" s="27">
        <v>657167997</v>
      </c>
      <c r="O91" s="19"/>
      <c r="P91" s="19"/>
      <c r="Q91" s="27"/>
      <c r="R91" s="19">
        <v>92</v>
      </c>
      <c r="S91" s="19" t="s">
        <v>6652</v>
      </c>
      <c r="T91" s="19">
        <v>10400</v>
      </c>
      <c r="U91" s="19" t="s">
        <v>393</v>
      </c>
      <c r="V91" s="26"/>
      <c r="W91" s="19" t="s">
        <v>6707</v>
      </c>
      <c r="X91" s="19" t="s">
        <v>6706</v>
      </c>
      <c r="Y91" s="19"/>
      <c r="Z91" s="26">
        <v>44622</v>
      </c>
      <c r="AA91" s="19" t="s">
        <v>6241</v>
      </c>
      <c r="AB91" s="26">
        <v>44636</v>
      </c>
      <c r="AC91" s="47">
        <v>120</v>
      </c>
      <c r="AD91" s="19" t="s">
        <v>6241</v>
      </c>
      <c r="AE91" s="15"/>
    </row>
    <row r="92" spans="1:31" x14ac:dyDescent="0.2">
      <c r="A92" s="25" t="str">
        <f>IF($K92="",0,$C92&amp;"_"&amp;$E92&amp;"_C"&amp;VLOOKUP($K92,Grand_Est!$I$20:$J$34,2,0)&amp;"_P_"&amp;COUNTIF($I$20:$I92,"P")&amp;"_"&amp;IF(I92="F","F"&amp;COUNTIF($I$20:$I92,"F"),"000"))</f>
        <v>2022_6_C5_P_11_F62</v>
      </c>
      <c r="B92" s="25" t="str">
        <f t="shared" si="29"/>
        <v>Parrain client 126 Nom client 126 Prénom Filleul client 87 Nom client 87 Prénom</v>
      </c>
      <c r="C92" s="25">
        <f t="shared" si="30"/>
        <v>2022</v>
      </c>
      <c r="D92" s="25">
        <f t="shared" si="31"/>
        <v>2</v>
      </c>
      <c r="E92" s="25">
        <f t="shared" si="32"/>
        <v>6</v>
      </c>
      <c r="F92" s="16">
        <f>IF(AND(L92&lt;&gt;"",M92&lt;&gt;"",I92&lt;&gt;""),COUNTIF($I$20:$I92,I92),0)</f>
        <v>62</v>
      </c>
      <c r="G92" s="25">
        <f>IF(AND(L92="",M92=""),0,IF(I92="P",COUNTIF($I$20:$I92,"P"),COUNTIF($L$20:$L92,$L92)-1))</f>
        <v>1</v>
      </c>
      <c r="H92" s="25">
        <f t="shared" si="28"/>
        <v>0</v>
      </c>
      <c r="I92" s="18" t="s">
        <v>15</v>
      </c>
      <c r="J92" s="26">
        <v>44599</v>
      </c>
      <c r="K92" s="19" t="s">
        <v>6250</v>
      </c>
      <c r="L92" s="19" t="s">
        <v>6518</v>
      </c>
      <c r="M92" s="19" t="s">
        <v>6519</v>
      </c>
      <c r="N92" s="27">
        <v>657167997</v>
      </c>
      <c r="O92" s="19" t="s">
        <v>6440</v>
      </c>
      <c r="P92" s="19" t="s">
        <v>6441</v>
      </c>
      <c r="Q92" s="27">
        <v>691956656</v>
      </c>
      <c r="R92" s="19">
        <v>81</v>
      </c>
      <c r="S92" s="19" t="s">
        <v>6634</v>
      </c>
      <c r="T92" s="19">
        <v>10300</v>
      </c>
      <c r="U92" s="19" t="s">
        <v>448</v>
      </c>
      <c r="V92" s="26"/>
      <c r="W92" s="19" t="s">
        <v>6707</v>
      </c>
      <c r="X92" s="19" t="s">
        <v>6706</v>
      </c>
      <c r="Y92" s="19"/>
      <c r="Z92" s="26">
        <v>44624</v>
      </c>
      <c r="AA92" s="19" t="s">
        <v>6241</v>
      </c>
      <c r="AB92" s="26">
        <v>44636</v>
      </c>
      <c r="AC92" s="47">
        <v>120</v>
      </c>
      <c r="AD92" s="19" t="s">
        <v>6241</v>
      </c>
      <c r="AE92" s="15"/>
    </row>
    <row r="93" spans="1:31" x14ac:dyDescent="0.2">
      <c r="A93" s="25" t="str">
        <f>IF($K93="",0,$C93&amp;"_"&amp;$E93&amp;"_C"&amp;VLOOKUP($K93,Grand_Est!$I$20:$J$34,2,0)&amp;"_P_"&amp;COUNTIF($I$20:$I93,"P")&amp;"_"&amp;IF(I93="F","F"&amp;COUNTIF($I$20:$I93,"F"),"000"))</f>
        <v>2022_6_C5_P_11_F63</v>
      </c>
      <c r="B93" s="25" t="str">
        <f t="shared" si="29"/>
        <v>Parrain client 126 Nom client 126 Prénom Filleul client 105 Nom client 105 Prénom</v>
      </c>
      <c r="C93" s="25">
        <f t="shared" si="30"/>
        <v>2022</v>
      </c>
      <c r="D93" s="25">
        <f t="shared" si="31"/>
        <v>2</v>
      </c>
      <c r="E93" s="25">
        <f t="shared" si="32"/>
        <v>6</v>
      </c>
      <c r="F93" s="16">
        <f>IF(AND(L93&lt;&gt;"",M93&lt;&gt;"",I93&lt;&gt;""),COUNTIF($I$20:$I93,I93),0)</f>
        <v>63</v>
      </c>
      <c r="G93" s="25">
        <f>IF(AND(L93="",M93=""),0,IF(I93="P",COUNTIF($I$20:$I93,"P"),COUNTIF($L$20:$L93,$L93)-1))</f>
        <v>2</v>
      </c>
      <c r="H93" s="25">
        <f t="shared" si="28"/>
        <v>0</v>
      </c>
      <c r="I93" s="18" t="s">
        <v>15</v>
      </c>
      <c r="J93" s="26">
        <v>44599</v>
      </c>
      <c r="K93" s="19" t="s">
        <v>6250</v>
      </c>
      <c r="L93" s="19" t="s">
        <v>6518</v>
      </c>
      <c r="M93" s="19" t="s">
        <v>6519</v>
      </c>
      <c r="N93" s="27">
        <v>657167997</v>
      </c>
      <c r="O93" s="19" t="s">
        <v>6476</v>
      </c>
      <c r="P93" s="19" t="s">
        <v>6477</v>
      </c>
      <c r="Q93" s="27">
        <v>726745315</v>
      </c>
      <c r="R93" s="19">
        <v>70</v>
      </c>
      <c r="S93" s="19" t="s">
        <v>6652</v>
      </c>
      <c r="T93" s="19">
        <v>10200</v>
      </c>
      <c r="U93" s="19" t="s">
        <v>393</v>
      </c>
      <c r="V93" s="26"/>
      <c r="W93" s="19" t="s">
        <v>6707</v>
      </c>
      <c r="X93" s="19" t="s">
        <v>6709</v>
      </c>
      <c r="Y93" s="19" t="s">
        <v>6706</v>
      </c>
      <c r="Z93" s="26">
        <v>44624</v>
      </c>
      <c r="AA93" s="19" t="s">
        <v>6241</v>
      </c>
      <c r="AB93" s="26">
        <v>44636</v>
      </c>
      <c r="AC93" s="47">
        <v>200</v>
      </c>
      <c r="AD93" s="19" t="s">
        <v>6241</v>
      </c>
      <c r="AE93" s="15"/>
    </row>
    <row r="94" spans="1:31" x14ac:dyDescent="0.2">
      <c r="A94" s="25" t="str">
        <f>IF($K94="",0,$C94&amp;"_"&amp;$E94&amp;"_C"&amp;VLOOKUP($K94,Grand_Est!$I$20:$J$34,2,0)&amp;"_P_"&amp;COUNTIF($I$20:$I94,"P")&amp;"_"&amp;IF(I94="F","F"&amp;COUNTIF($I$20:$I94,"F"),"000"))</f>
        <v>2022_6_C5_P_11_F64</v>
      </c>
      <c r="B94" s="25" t="str">
        <f t="shared" si="29"/>
        <v>Parrain client 126 Nom client 126 Prénom Filleul client 87 Nom client 87 Prénom</v>
      </c>
      <c r="C94" s="25">
        <f t="shared" si="30"/>
        <v>2022</v>
      </c>
      <c r="D94" s="25">
        <f t="shared" si="31"/>
        <v>2</v>
      </c>
      <c r="E94" s="25">
        <f t="shared" si="32"/>
        <v>6</v>
      </c>
      <c r="F94" s="16">
        <f>IF(AND(L94&lt;&gt;"",M94&lt;&gt;"",I94&lt;&gt;""),COUNTIF($I$20:$I94,I94),0)</f>
        <v>64</v>
      </c>
      <c r="G94" s="25">
        <f>IF(AND(L94="",M94=""),0,IF(I94="P",COUNTIF($I$20:$I94,"P"),COUNTIF($L$20:$L94,$L94)-1))</f>
        <v>3</v>
      </c>
      <c r="H94" s="25">
        <f t="shared" si="28"/>
        <v>0</v>
      </c>
      <c r="I94" s="18" t="s">
        <v>15</v>
      </c>
      <c r="J94" s="26">
        <v>44599</v>
      </c>
      <c r="K94" s="19" t="s">
        <v>6250</v>
      </c>
      <c r="L94" s="19" t="s">
        <v>6518</v>
      </c>
      <c r="M94" s="19" t="s">
        <v>6519</v>
      </c>
      <c r="N94" s="27">
        <v>657167997</v>
      </c>
      <c r="O94" s="19" t="s">
        <v>6440</v>
      </c>
      <c r="P94" s="19" t="s">
        <v>6441</v>
      </c>
      <c r="Q94" s="27">
        <v>761533974</v>
      </c>
      <c r="R94" s="19">
        <v>59</v>
      </c>
      <c r="S94" s="19" t="s">
        <v>6634</v>
      </c>
      <c r="T94" s="19">
        <v>10100</v>
      </c>
      <c r="U94" s="19" t="s">
        <v>448</v>
      </c>
      <c r="V94" s="26"/>
      <c r="W94" s="19" t="s">
        <v>6706</v>
      </c>
      <c r="X94" s="19"/>
      <c r="Y94" s="19"/>
      <c r="Z94" s="26">
        <v>44624</v>
      </c>
      <c r="AA94" s="19" t="s">
        <v>6241</v>
      </c>
      <c r="AB94" s="26">
        <v>44636</v>
      </c>
      <c r="AC94" s="47">
        <v>120</v>
      </c>
      <c r="AD94" s="19" t="s">
        <v>6241</v>
      </c>
      <c r="AE94" s="15"/>
    </row>
    <row r="95" spans="1:31" x14ac:dyDescent="0.2">
      <c r="A95" s="25" t="str">
        <f>IF($K95="",0,$C95&amp;"_"&amp;$E95&amp;"_C"&amp;VLOOKUP($K95,Grand_Est!$I$20:$J$34,2,0)&amp;"_P_"&amp;COUNTIF($I$20:$I95,"P")&amp;"_"&amp;IF(I95="F","F"&amp;COUNTIF($I$20:$I95,"F"),"000"))</f>
        <v>2022_6_C5_P_11_F65</v>
      </c>
      <c r="B95" s="25" t="str">
        <f t="shared" si="29"/>
        <v>Parrain client 126 Nom client 126 Prénom Filleul client 105 Nom client 105 Prénom</v>
      </c>
      <c r="C95" s="25">
        <f t="shared" si="30"/>
        <v>2022</v>
      </c>
      <c r="D95" s="25">
        <f t="shared" si="31"/>
        <v>2</v>
      </c>
      <c r="E95" s="25">
        <f t="shared" si="32"/>
        <v>6</v>
      </c>
      <c r="F95" s="16">
        <f>IF(AND(L95&lt;&gt;"",M95&lt;&gt;"",I95&lt;&gt;""),COUNTIF($I$20:$I95,I95),0)</f>
        <v>65</v>
      </c>
      <c r="G95" s="25">
        <f>IF(AND(L95="",M95=""),0,IF(I95="P",COUNTIF($I$20:$I95,"P"),COUNTIF($L$20:$L95,$L95)-1))</f>
        <v>4</v>
      </c>
      <c r="H95" s="25">
        <f t="shared" si="28"/>
        <v>0</v>
      </c>
      <c r="I95" s="18" t="s">
        <v>15</v>
      </c>
      <c r="J95" s="26">
        <v>44599</v>
      </c>
      <c r="K95" s="19" t="s">
        <v>6250</v>
      </c>
      <c r="L95" s="19" t="s">
        <v>6518</v>
      </c>
      <c r="M95" s="19" t="s">
        <v>6519</v>
      </c>
      <c r="N95" s="27">
        <v>657167997</v>
      </c>
      <c r="O95" s="19" t="s">
        <v>6476</v>
      </c>
      <c r="P95" s="19" t="s">
        <v>6477</v>
      </c>
      <c r="Q95" s="27">
        <v>796322633</v>
      </c>
      <c r="R95" s="19">
        <v>48</v>
      </c>
      <c r="S95" s="19" t="s">
        <v>6652</v>
      </c>
      <c r="T95" s="19">
        <v>10000</v>
      </c>
      <c r="U95" s="19" t="s">
        <v>393</v>
      </c>
      <c r="V95" s="26"/>
      <c r="W95" s="19" t="s">
        <v>6707</v>
      </c>
      <c r="X95" s="19" t="s">
        <v>6709</v>
      </c>
      <c r="Y95" s="19" t="s">
        <v>6709</v>
      </c>
      <c r="Z95" s="26"/>
      <c r="AA95" s="19" t="s">
        <v>6707</v>
      </c>
      <c r="AB95" s="26"/>
      <c r="AC95" s="47"/>
      <c r="AD95" s="19" t="s">
        <v>6717</v>
      </c>
      <c r="AE95" s="15"/>
    </row>
    <row r="96" spans="1:31" x14ac:dyDescent="0.2">
      <c r="A96" s="25" t="str">
        <f>IF($K96="",0,$C96&amp;"_"&amp;$E96&amp;"_C"&amp;VLOOKUP($K96,Grand_Est!$I$20:$J$34,2,0)&amp;"_P_"&amp;COUNTIF($I$20:$I96,"P")&amp;"_"&amp;IF(I96="F","F"&amp;COUNTIF($I$20:$I96,"F"),"000"))</f>
        <v>2022_6_C5_P_11_F66</v>
      </c>
      <c r="B96" s="25" t="str">
        <f t="shared" si="29"/>
        <v>Parrain client 126 Nom client 126 Prénom Filleul client 87 Nom client 87 Prénom</v>
      </c>
      <c r="C96" s="25">
        <f t="shared" si="30"/>
        <v>2022</v>
      </c>
      <c r="D96" s="25">
        <f t="shared" si="31"/>
        <v>2</v>
      </c>
      <c r="E96" s="25">
        <f t="shared" si="32"/>
        <v>6</v>
      </c>
      <c r="F96" s="16">
        <f>IF(AND(L96&lt;&gt;"",M96&lt;&gt;"",I96&lt;&gt;""),COUNTIF($I$20:$I96,I96),0)</f>
        <v>66</v>
      </c>
      <c r="G96" s="25">
        <f>IF(AND(L96="",M96=""),0,IF(I96="P",COUNTIF($I$20:$I96,"P"),COUNTIF($L$20:$L96,$L96)-1))</f>
        <v>5</v>
      </c>
      <c r="H96" s="25">
        <f t="shared" si="28"/>
        <v>0</v>
      </c>
      <c r="I96" s="18" t="s">
        <v>15</v>
      </c>
      <c r="J96" s="26">
        <v>44599</v>
      </c>
      <c r="K96" s="19" t="s">
        <v>6250</v>
      </c>
      <c r="L96" s="19" t="s">
        <v>6518</v>
      </c>
      <c r="M96" s="19" t="s">
        <v>6519</v>
      </c>
      <c r="N96" s="27">
        <v>657167997</v>
      </c>
      <c r="O96" s="19" t="s">
        <v>6440</v>
      </c>
      <c r="P96" s="19" t="s">
        <v>6441</v>
      </c>
      <c r="Q96" s="27">
        <v>831111292</v>
      </c>
      <c r="R96" s="19">
        <v>37</v>
      </c>
      <c r="S96" s="19" t="s">
        <v>6634</v>
      </c>
      <c r="T96" s="95">
        <v>9900</v>
      </c>
      <c r="U96" s="19" t="s">
        <v>448</v>
      </c>
      <c r="V96" s="26"/>
      <c r="W96" s="19" t="s">
        <v>6707</v>
      </c>
      <c r="X96" s="19" t="s">
        <v>6706</v>
      </c>
      <c r="Y96" s="19"/>
      <c r="Z96" s="26">
        <v>44624</v>
      </c>
      <c r="AA96" s="19" t="s">
        <v>6241</v>
      </c>
      <c r="AB96" s="26">
        <v>44638</v>
      </c>
      <c r="AC96" s="47">
        <v>120</v>
      </c>
      <c r="AD96" s="19" t="s">
        <v>6241</v>
      </c>
      <c r="AE96" s="15"/>
    </row>
    <row r="97" spans="1:31" x14ac:dyDescent="0.2">
      <c r="A97" s="25" t="str">
        <f>IF($K97="",0,$C97&amp;"_"&amp;$E97&amp;"_C"&amp;VLOOKUP($K97,Grand_Est!$I$20:$J$34,2,0)&amp;"_P_"&amp;COUNTIF($I$20:$I97,"P")&amp;"_"&amp;IF(I97="F","F"&amp;COUNTIF($I$20:$I97,"F"),"000"))</f>
        <v>2022_6_C5_P_11_F67</v>
      </c>
      <c r="B97" s="25" t="str">
        <f t="shared" si="29"/>
        <v>Parrain client 126 Nom client 126 Prénom Filleul client 105 Nom client 105 Prénom</v>
      </c>
      <c r="C97" s="25">
        <f t="shared" si="30"/>
        <v>2022</v>
      </c>
      <c r="D97" s="25">
        <f t="shared" si="31"/>
        <v>2</v>
      </c>
      <c r="E97" s="25">
        <f t="shared" si="32"/>
        <v>6</v>
      </c>
      <c r="F97" s="16">
        <f>IF(AND(L97&lt;&gt;"",M97&lt;&gt;"",I97&lt;&gt;""),COUNTIF($I$20:$I97,I97),0)</f>
        <v>67</v>
      </c>
      <c r="G97" s="25">
        <f>IF(AND(L97="",M97=""),0,IF(I97="P",COUNTIF($I$20:$I97,"P"),COUNTIF($L$20:$L97,$L97)-1))</f>
        <v>6</v>
      </c>
      <c r="H97" s="25">
        <f t="shared" si="28"/>
        <v>0</v>
      </c>
      <c r="I97" s="18" t="s">
        <v>15</v>
      </c>
      <c r="J97" s="26">
        <v>44599</v>
      </c>
      <c r="K97" s="19" t="s">
        <v>6250</v>
      </c>
      <c r="L97" s="19" t="s">
        <v>6518</v>
      </c>
      <c r="M97" s="19" t="s">
        <v>6519</v>
      </c>
      <c r="N97" s="27">
        <v>657167997</v>
      </c>
      <c r="O97" s="19" t="s">
        <v>6476</v>
      </c>
      <c r="P97" s="19" t="s">
        <v>6477</v>
      </c>
      <c r="Q97" s="27">
        <v>865899951</v>
      </c>
      <c r="R97" s="19">
        <v>26</v>
      </c>
      <c r="S97" s="19" t="s">
        <v>6652</v>
      </c>
      <c r="T97" s="19">
        <v>9800</v>
      </c>
      <c r="U97" s="19" t="s">
        <v>393</v>
      </c>
      <c r="V97" s="26"/>
      <c r="W97" s="19" t="s">
        <v>6707</v>
      </c>
      <c r="X97" s="19" t="s">
        <v>6706</v>
      </c>
      <c r="Y97" s="19"/>
      <c r="Z97" s="26">
        <v>44624</v>
      </c>
      <c r="AA97" s="19" t="s">
        <v>6241</v>
      </c>
      <c r="AB97" s="26">
        <v>44639</v>
      </c>
      <c r="AC97" s="47">
        <v>120</v>
      </c>
      <c r="AD97" s="19" t="s">
        <v>6241</v>
      </c>
      <c r="AE97" s="15"/>
    </row>
    <row r="98" spans="1:31" x14ac:dyDescent="0.2">
      <c r="A98" s="25" t="str">
        <f>IF($K98="",0,$C98&amp;"_"&amp;$E98&amp;"_C"&amp;VLOOKUP($K98,Grand_Est!$I$20:$J$34,2,0)&amp;"_P_"&amp;COUNTIF($I$20:$I98,"P")&amp;"_"&amp;IF(I98="F","F"&amp;COUNTIF($I$20:$I98,"F"),"000"))</f>
        <v>2022_6_C5_P_11_F68</v>
      </c>
      <c r="B98" s="25" t="str">
        <f t="shared" si="29"/>
        <v>Parrain client 126 Nom client 126 Prénom Filleul client 87 Nom client 87 Prénom</v>
      </c>
      <c r="C98" s="25">
        <f t="shared" si="30"/>
        <v>2022</v>
      </c>
      <c r="D98" s="25">
        <f t="shared" si="31"/>
        <v>2</v>
      </c>
      <c r="E98" s="25">
        <f t="shared" si="32"/>
        <v>6</v>
      </c>
      <c r="F98" s="16">
        <f>IF(AND(L98&lt;&gt;"",M98&lt;&gt;"",I98&lt;&gt;""),COUNTIF($I$20:$I98,I98),0)</f>
        <v>68</v>
      </c>
      <c r="G98" s="25">
        <f>IF(AND(L98="",M98=""),0,IF(I98="P",COUNTIF($I$20:$I98,"P"),COUNTIF($L$20:$L98,$L98)-1))</f>
        <v>7</v>
      </c>
      <c r="H98" s="25">
        <f t="shared" si="28"/>
        <v>0</v>
      </c>
      <c r="I98" s="18" t="s">
        <v>15</v>
      </c>
      <c r="J98" s="26">
        <v>44599</v>
      </c>
      <c r="K98" s="19" t="s">
        <v>6250</v>
      </c>
      <c r="L98" s="19" t="s">
        <v>6518</v>
      </c>
      <c r="M98" s="19" t="s">
        <v>6519</v>
      </c>
      <c r="N98" s="27">
        <v>657167997</v>
      </c>
      <c r="O98" s="19" t="s">
        <v>6440</v>
      </c>
      <c r="P98" s="19" t="s">
        <v>6441</v>
      </c>
      <c r="Q98" s="27">
        <v>900688610</v>
      </c>
      <c r="R98" s="19">
        <v>15</v>
      </c>
      <c r="S98" s="19" t="s">
        <v>6634</v>
      </c>
      <c r="T98" s="19">
        <v>9700</v>
      </c>
      <c r="U98" s="19" t="s">
        <v>448</v>
      </c>
      <c r="V98" s="26"/>
      <c r="W98" s="19" t="s">
        <v>6707</v>
      </c>
      <c r="X98" s="19" t="s">
        <v>6709</v>
      </c>
      <c r="Y98" s="19" t="s">
        <v>6709</v>
      </c>
      <c r="Z98" s="26"/>
      <c r="AA98" s="19" t="s">
        <v>6707</v>
      </c>
      <c r="AB98" s="26"/>
      <c r="AC98" s="47"/>
      <c r="AD98" s="19" t="s">
        <v>6717</v>
      </c>
      <c r="AE98" s="15"/>
    </row>
    <row r="99" spans="1:31" x14ac:dyDescent="0.2">
      <c r="A99" s="25" t="str">
        <f>IF($K99="",0,$C99&amp;"_"&amp;$E99&amp;"_C"&amp;VLOOKUP($K99,Grand_Est!$I$20:$J$34,2,0)&amp;"_P_"&amp;COUNTIF($I$20:$I99,"P")&amp;"_"&amp;IF(I99="F","F"&amp;COUNTIF($I$20:$I99,"F"),"000"))</f>
        <v>2022_6_C5_P_11_F69</v>
      </c>
      <c r="B99" s="25" t="str">
        <f t="shared" si="29"/>
        <v>Parrain client 29 Nom client 29 Prénom Filleul client 105 Nom client 105 Prénom</v>
      </c>
      <c r="C99" s="25">
        <f t="shared" si="30"/>
        <v>2022</v>
      </c>
      <c r="D99" s="25">
        <f t="shared" si="31"/>
        <v>2</v>
      </c>
      <c r="E99" s="25">
        <f t="shared" si="32"/>
        <v>6</v>
      </c>
      <c r="F99" s="16">
        <f>IF(AND(L99&lt;&gt;"",M99&lt;&gt;"",I99&lt;&gt;""),COUNTIF($I$20:$I99,I99),0)</f>
        <v>69</v>
      </c>
      <c r="G99" s="25">
        <f>IF(AND(L99="",M99=""),0,IF(I99="P",COUNTIF($I$20:$I99,"P"),COUNTIF($L$20:$L99,$L99)-1))</f>
        <v>0</v>
      </c>
      <c r="H99" s="25">
        <f t="shared" si="28"/>
        <v>0</v>
      </c>
      <c r="I99" s="18" t="s">
        <v>15</v>
      </c>
      <c r="J99" s="26">
        <v>44599</v>
      </c>
      <c r="K99" s="19" t="s">
        <v>6250</v>
      </c>
      <c r="L99" s="19" t="s">
        <v>6324</v>
      </c>
      <c r="M99" s="19" t="s">
        <v>6325</v>
      </c>
      <c r="N99" s="27">
        <v>657167997</v>
      </c>
      <c r="O99" s="19" t="s">
        <v>6476</v>
      </c>
      <c r="P99" s="19" t="s">
        <v>6477</v>
      </c>
      <c r="Q99" s="27">
        <v>935477269</v>
      </c>
      <c r="R99" s="19">
        <v>4</v>
      </c>
      <c r="S99" s="19" t="s">
        <v>6652</v>
      </c>
      <c r="T99" s="19">
        <v>9600</v>
      </c>
      <c r="U99" s="19" t="s">
        <v>393</v>
      </c>
      <c r="V99" s="26"/>
      <c r="W99" s="19" t="s">
        <v>6707</v>
      </c>
      <c r="X99" s="19" t="s">
        <v>6706</v>
      </c>
      <c r="Y99" s="19"/>
      <c r="Z99" s="26">
        <v>44624</v>
      </c>
      <c r="AA99" s="19" t="s">
        <v>6241</v>
      </c>
      <c r="AB99" s="26">
        <v>44632</v>
      </c>
      <c r="AC99" s="47">
        <v>120</v>
      </c>
      <c r="AD99" s="19" t="s">
        <v>6241</v>
      </c>
      <c r="AE99" s="15"/>
    </row>
    <row r="100" spans="1:31" x14ac:dyDescent="0.2">
      <c r="A100" s="25" t="str">
        <f>IF($K100="",0,$C100&amp;"_"&amp;$E100&amp;"_C"&amp;VLOOKUP($K100,Grand_Est!$I$20:$J$34,2,0)&amp;"_P_"&amp;COUNTIF($I$20:$I100,"P")&amp;"_"&amp;IF(I100="F","F"&amp;COUNTIF($I$20:$I100,"F"),"000"))</f>
        <v>2022_6_C6_P_12_000</v>
      </c>
      <c r="B100" s="25" t="str">
        <f t="shared" si="29"/>
        <v>Parrain client 29 Nom client 29 Prénom</v>
      </c>
      <c r="C100" s="25">
        <f t="shared" si="30"/>
        <v>2022</v>
      </c>
      <c r="D100" s="25">
        <f t="shared" si="31"/>
        <v>2</v>
      </c>
      <c r="E100" s="25">
        <f t="shared" si="32"/>
        <v>6</v>
      </c>
      <c r="F100" s="16">
        <f>IF(AND(L100&lt;&gt;"",M100&lt;&gt;"",I100&lt;&gt;""),COUNTIF($I$20:$I100,I100),0)</f>
        <v>12</v>
      </c>
      <c r="G100" s="25">
        <f>IF(AND(L100="",M100=""),0,IF(I100="P",COUNTIF($I$20:$I100,"P"),COUNTIF($L$20:$L100,$L100)-1))</f>
        <v>12</v>
      </c>
      <c r="H100" s="25">
        <f t="shared" si="28"/>
        <v>6</v>
      </c>
      <c r="I100" s="18" t="s">
        <v>6712</v>
      </c>
      <c r="J100" s="26">
        <v>44599</v>
      </c>
      <c r="K100" s="19" t="s">
        <v>6251</v>
      </c>
      <c r="L100" s="19" t="s">
        <v>6324</v>
      </c>
      <c r="M100" s="19" t="s">
        <v>6325</v>
      </c>
      <c r="N100" s="27">
        <v>970265928</v>
      </c>
      <c r="O100" s="19"/>
      <c r="P100" s="19"/>
      <c r="Q100" s="27"/>
      <c r="R100" s="19">
        <v>-7</v>
      </c>
      <c r="S100" s="19" t="s">
        <v>6634</v>
      </c>
      <c r="T100" s="19">
        <v>9500</v>
      </c>
      <c r="U100" s="19" t="s">
        <v>448</v>
      </c>
      <c r="V100" s="26"/>
      <c r="W100" s="19" t="s">
        <v>6707</v>
      </c>
      <c r="X100" s="19" t="s">
        <v>6706</v>
      </c>
      <c r="Y100" s="19"/>
      <c r="Z100" s="26">
        <v>44624</v>
      </c>
      <c r="AA100" s="19" t="s">
        <v>6241</v>
      </c>
      <c r="AB100" s="26">
        <v>44633</v>
      </c>
      <c r="AC100" s="47">
        <v>120</v>
      </c>
      <c r="AD100" s="19" t="s">
        <v>6241</v>
      </c>
      <c r="AE100" s="15"/>
    </row>
    <row r="101" spans="1:31" x14ac:dyDescent="0.2">
      <c r="A101" s="25" t="str">
        <f>IF($K101="",0,$C101&amp;"_"&amp;$E101&amp;"_C"&amp;VLOOKUP($K101,Grand_Est!$I$20:$J$34,2,0)&amp;"_P_"&amp;COUNTIF($I$20:$I101,"P")&amp;"_"&amp;IF(I101="F","F"&amp;COUNTIF($I$20:$I101,"F"),"000"))</f>
        <v>2022_6_C6_P_12_F70</v>
      </c>
      <c r="B101" s="25" t="str">
        <f t="shared" si="29"/>
        <v>Parrain client 21 Nom client 21 Prénom Filleul client 11 Nom client 11 Prénom</v>
      </c>
      <c r="C101" s="25">
        <f t="shared" si="30"/>
        <v>2022</v>
      </c>
      <c r="D101" s="25">
        <f t="shared" si="31"/>
        <v>2</v>
      </c>
      <c r="E101" s="25">
        <f t="shared" si="32"/>
        <v>6</v>
      </c>
      <c r="F101" s="16">
        <f>IF(AND(L101&lt;&gt;"",M101&lt;&gt;"",I101&lt;&gt;""),COUNTIF($I$20:$I101,I101),0)</f>
        <v>70</v>
      </c>
      <c r="G101" s="25">
        <f>IF(AND(L101="",M101=""),0,IF(I101="P",COUNTIF($I$20:$I101,"P"),COUNTIF($L$20:$L101,$L101)-1))</f>
        <v>0</v>
      </c>
      <c r="H101" s="25">
        <f t="shared" si="28"/>
        <v>0</v>
      </c>
      <c r="I101" s="18" t="s">
        <v>15</v>
      </c>
      <c r="J101" s="26">
        <v>44599</v>
      </c>
      <c r="K101" s="26" t="s">
        <v>6251</v>
      </c>
      <c r="L101" s="19" t="s">
        <v>6308</v>
      </c>
      <c r="M101" s="19" t="s">
        <v>6309</v>
      </c>
      <c r="N101" s="27">
        <v>970265928</v>
      </c>
      <c r="O101" s="19" t="s">
        <v>6288</v>
      </c>
      <c r="P101" s="19" t="s">
        <v>6289</v>
      </c>
      <c r="Q101" s="27">
        <v>648200684</v>
      </c>
      <c r="R101" s="19">
        <v>33</v>
      </c>
      <c r="S101" s="19" t="s">
        <v>6591</v>
      </c>
      <c r="T101" s="19">
        <v>10200</v>
      </c>
      <c r="U101" s="19" t="s">
        <v>169</v>
      </c>
      <c r="V101" s="26"/>
      <c r="W101" s="19" t="s">
        <v>6707</v>
      </c>
      <c r="X101" s="19" t="s">
        <v>6706</v>
      </c>
      <c r="Y101" s="19"/>
      <c r="Z101" s="26">
        <v>44622</v>
      </c>
      <c r="AA101" s="19" t="s">
        <v>6241</v>
      </c>
      <c r="AB101" s="26">
        <v>44634</v>
      </c>
      <c r="AC101" s="47">
        <v>130</v>
      </c>
      <c r="AD101" s="19" t="s">
        <v>6241</v>
      </c>
      <c r="AE101" s="15"/>
    </row>
    <row r="102" spans="1:31" x14ac:dyDescent="0.2">
      <c r="A102" s="25" t="str">
        <f>IF($K102="",0,$C102&amp;"_"&amp;$E102&amp;"_C"&amp;VLOOKUP($K102,Grand_Est!$I$20:$J$34,2,0)&amp;"_P_"&amp;COUNTIF($I$20:$I102,"P")&amp;"_"&amp;IF(I102="F","F"&amp;COUNTIF($I$20:$I102,"F"),"000"))</f>
        <v>2022_6_C6_P_12_F71</v>
      </c>
      <c r="B102" s="25" t="str">
        <f t="shared" si="29"/>
        <v>Parrain client 21 Nom client 21 Prénom Filleul client 76 Nom client 76 Prénom</v>
      </c>
      <c r="C102" s="25">
        <f t="shared" si="30"/>
        <v>2022</v>
      </c>
      <c r="D102" s="25">
        <f t="shared" si="31"/>
        <v>2</v>
      </c>
      <c r="E102" s="25">
        <f t="shared" si="32"/>
        <v>6</v>
      </c>
      <c r="F102" s="16">
        <f>IF(AND(L102&lt;&gt;"",M102&lt;&gt;"",I102&lt;&gt;""),COUNTIF($I$20:$I102,I102),0)</f>
        <v>71</v>
      </c>
      <c r="G102" s="25">
        <f>IF(AND(L102="",M102=""),0,IF(I102="P",COUNTIF($I$20:$I102,"P"),COUNTIF($L$20:$L102,$L102)-1))</f>
        <v>1</v>
      </c>
      <c r="H102" s="25">
        <f t="shared" si="28"/>
        <v>0</v>
      </c>
      <c r="I102" s="18" t="s">
        <v>15</v>
      </c>
      <c r="J102" s="26">
        <v>44599</v>
      </c>
      <c r="K102" s="26" t="s">
        <v>6251</v>
      </c>
      <c r="L102" s="19" t="s">
        <v>6308</v>
      </c>
      <c r="M102" s="19" t="s">
        <v>6309</v>
      </c>
      <c r="N102" s="27">
        <v>970265928</v>
      </c>
      <c r="O102" s="19" t="s">
        <v>6418</v>
      </c>
      <c r="P102" s="19" t="s">
        <v>6419</v>
      </c>
      <c r="Q102" s="27">
        <v>680801034</v>
      </c>
      <c r="R102" s="19">
        <v>99</v>
      </c>
      <c r="S102" s="19" t="s">
        <v>6660</v>
      </c>
      <c r="T102" s="19">
        <v>10400</v>
      </c>
      <c r="U102" s="19" t="s">
        <v>401</v>
      </c>
      <c r="V102" s="26"/>
      <c r="W102" s="19" t="s">
        <v>6707</v>
      </c>
      <c r="X102" s="19" t="s">
        <v>6706</v>
      </c>
      <c r="Y102" s="19"/>
      <c r="Z102" s="26">
        <v>44622</v>
      </c>
      <c r="AA102" s="19" t="s">
        <v>6241</v>
      </c>
      <c r="AB102" s="26">
        <v>44634</v>
      </c>
      <c r="AC102" s="47">
        <v>80</v>
      </c>
      <c r="AD102" s="19" t="s">
        <v>6241</v>
      </c>
      <c r="AE102" s="15"/>
    </row>
    <row r="103" spans="1:31" x14ac:dyDescent="0.2">
      <c r="A103" s="25" t="str">
        <f>IF($K103="",0,$C103&amp;"_"&amp;$E103&amp;"_C"&amp;VLOOKUP($K103,Grand_Est!$I$20:$J$34,2,0)&amp;"_P_"&amp;COUNTIF($I$20:$I103,"P")&amp;"_"&amp;IF(I103="F","F"&amp;COUNTIF($I$20:$I103,"F"),"000"))</f>
        <v>2022_6_C6_P_12_F72</v>
      </c>
      <c r="B103" s="25" t="str">
        <f t="shared" si="29"/>
        <v>Parrain client 21 Nom client 21 Prénom Filleul client 8 Nom client 8 Prénom</v>
      </c>
      <c r="C103" s="25">
        <f t="shared" si="30"/>
        <v>2022</v>
      </c>
      <c r="D103" s="25">
        <f t="shared" si="31"/>
        <v>2</v>
      </c>
      <c r="E103" s="25">
        <f t="shared" si="32"/>
        <v>6</v>
      </c>
      <c r="F103" s="16">
        <f>IF(AND(L103&lt;&gt;"",M103&lt;&gt;"",I103&lt;&gt;""),COUNTIF($I$20:$I103,I103),0)</f>
        <v>72</v>
      </c>
      <c r="G103" s="25">
        <f>IF(AND(L103="",M103=""),0,IF(I103="P",COUNTIF($I$20:$I103,"P"),COUNTIF($L$20:$L103,$L103)-1))</f>
        <v>2</v>
      </c>
      <c r="H103" s="25">
        <f t="shared" si="28"/>
        <v>0</v>
      </c>
      <c r="I103" s="18" t="s">
        <v>15</v>
      </c>
      <c r="J103" s="26">
        <v>44599</v>
      </c>
      <c r="K103" s="26" t="s">
        <v>6251</v>
      </c>
      <c r="L103" s="19" t="s">
        <v>6308</v>
      </c>
      <c r="M103" s="19" t="s">
        <v>6309</v>
      </c>
      <c r="N103" s="27">
        <v>970265928</v>
      </c>
      <c r="O103" s="19" t="s">
        <v>6282</v>
      </c>
      <c r="P103" s="19" t="s">
        <v>6283</v>
      </c>
      <c r="Q103" s="27">
        <v>690947261</v>
      </c>
      <c r="R103" s="19">
        <v>94</v>
      </c>
      <c r="S103" s="19" t="s">
        <v>6625</v>
      </c>
      <c r="T103" s="19">
        <v>10500</v>
      </c>
      <c r="U103" s="19" t="s">
        <v>439</v>
      </c>
      <c r="V103" s="26"/>
      <c r="W103" s="19" t="s">
        <v>6707</v>
      </c>
      <c r="X103" s="19" t="s">
        <v>6706</v>
      </c>
      <c r="Y103" s="19"/>
      <c r="Z103" s="26"/>
      <c r="AA103" s="19" t="s">
        <v>6707</v>
      </c>
      <c r="AB103" s="26"/>
      <c r="AC103" s="47"/>
      <c r="AD103" s="19" t="s">
        <v>6717</v>
      </c>
      <c r="AE103" s="15"/>
    </row>
    <row r="104" spans="1:31" x14ac:dyDescent="0.2">
      <c r="A104" s="25" t="str">
        <f>IF($K104="",0,$C104&amp;"_"&amp;$E104&amp;"_C"&amp;VLOOKUP($K104,Grand_Est!$I$20:$J$34,2,0)&amp;"_P_"&amp;COUNTIF($I$20:$I104,"P")&amp;"_"&amp;IF(I104="F","F"&amp;COUNTIF($I$20:$I104,"F"),"000"))</f>
        <v>2022_6_C6_P_12_F73</v>
      </c>
      <c r="B104" s="25" t="str">
        <f t="shared" si="29"/>
        <v>Parrain client 21 Nom client 21 Prénom Filleul client 9 Nom client 9 Prénom</v>
      </c>
      <c r="C104" s="25">
        <f t="shared" si="30"/>
        <v>2022</v>
      </c>
      <c r="D104" s="25">
        <f t="shared" si="31"/>
        <v>2</v>
      </c>
      <c r="E104" s="25">
        <f t="shared" si="32"/>
        <v>6</v>
      </c>
      <c r="F104" s="16">
        <f>IF(AND(L104&lt;&gt;"",M104&lt;&gt;"",I104&lt;&gt;""),COUNTIF($I$20:$I104,I104),0)</f>
        <v>73</v>
      </c>
      <c r="G104" s="25">
        <f>IF(AND(L104="",M104=""),0,IF(I104="P",COUNTIF($I$20:$I104,"P"),COUNTIF($L$20:$L104,$L104)-1))</f>
        <v>3</v>
      </c>
      <c r="H104" s="25">
        <f t="shared" si="28"/>
        <v>0</v>
      </c>
      <c r="I104" s="18" t="s">
        <v>15</v>
      </c>
      <c r="J104" s="26">
        <v>44599</v>
      </c>
      <c r="K104" s="26" t="s">
        <v>6251</v>
      </c>
      <c r="L104" s="19" t="s">
        <v>6308</v>
      </c>
      <c r="M104" s="19" t="s">
        <v>6309</v>
      </c>
      <c r="N104" s="27">
        <v>970265928</v>
      </c>
      <c r="O104" s="19" t="s">
        <v>6284</v>
      </c>
      <c r="P104" s="19" t="s">
        <v>6285</v>
      </c>
      <c r="Q104" s="27">
        <v>611157827</v>
      </c>
      <c r="R104" s="19">
        <v>190</v>
      </c>
      <c r="S104" s="19" t="s">
        <v>6653</v>
      </c>
      <c r="T104" s="19">
        <v>10400</v>
      </c>
      <c r="U104" s="19" t="s">
        <v>401</v>
      </c>
      <c r="V104" s="26"/>
      <c r="W104" s="19" t="s">
        <v>6707</v>
      </c>
      <c r="X104" s="19" t="s">
        <v>6706</v>
      </c>
      <c r="Y104" s="19"/>
      <c r="Z104" s="26">
        <v>44622</v>
      </c>
      <c r="AA104" s="19" t="s">
        <v>6241</v>
      </c>
      <c r="AB104" s="26">
        <v>44634</v>
      </c>
      <c r="AC104" s="47">
        <v>100</v>
      </c>
      <c r="AD104" s="19" t="s">
        <v>6241</v>
      </c>
      <c r="AE104" s="15"/>
    </row>
    <row r="105" spans="1:31" x14ac:dyDescent="0.2">
      <c r="A105" s="25" t="str">
        <f>IF($K105="",0,$C105&amp;"_"&amp;$E105&amp;"_C"&amp;VLOOKUP($K105,Grand_Est!$I$20:$J$34,2,0)&amp;"_P_"&amp;COUNTIF($I$20:$I105,"P")&amp;"_"&amp;IF(I105="F","F"&amp;COUNTIF($I$20:$I105,"F"),"000"))</f>
        <v>2022_6_C6_P_12_F74</v>
      </c>
      <c r="B105" s="25" t="str">
        <f t="shared" si="29"/>
        <v>Parrain client 21 Nom client 21 Prénom Filleul client 135 Nom client 135 Prénom</v>
      </c>
      <c r="C105" s="25">
        <f t="shared" si="30"/>
        <v>2022</v>
      </c>
      <c r="D105" s="25">
        <f t="shared" si="31"/>
        <v>2</v>
      </c>
      <c r="E105" s="25">
        <f t="shared" si="32"/>
        <v>6</v>
      </c>
      <c r="F105" s="16">
        <f>IF(AND(L105&lt;&gt;"",M105&lt;&gt;"",I105&lt;&gt;""),COUNTIF($I$20:$I105,I105),0)</f>
        <v>74</v>
      </c>
      <c r="G105" s="25">
        <f>IF(AND(L105="",M105=""),0,IF(I105="P",COUNTIF($I$20:$I105,"P"),COUNTIF($L$20:$L105,$L105)-1))</f>
        <v>4</v>
      </c>
      <c r="H105" s="25">
        <f t="shared" si="28"/>
        <v>0</v>
      </c>
      <c r="I105" s="18" t="s">
        <v>15</v>
      </c>
      <c r="J105" s="26">
        <v>44599</v>
      </c>
      <c r="K105" s="26" t="s">
        <v>6251</v>
      </c>
      <c r="L105" s="19" t="s">
        <v>6308</v>
      </c>
      <c r="M105" s="19" t="s">
        <v>6309</v>
      </c>
      <c r="N105" s="27">
        <v>970265928</v>
      </c>
      <c r="O105" s="19" t="s">
        <v>6536</v>
      </c>
      <c r="P105" s="19" t="s">
        <v>6537</v>
      </c>
      <c r="Q105" s="27">
        <v>696578640</v>
      </c>
      <c r="R105" s="19">
        <v>105</v>
      </c>
      <c r="S105" s="19" t="s">
        <v>6637</v>
      </c>
      <c r="T105" s="19">
        <v>10400</v>
      </c>
      <c r="U105" s="19" t="s">
        <v>395</v>
      </c>
      <c r="V105" s="26"/>
      <c r="W105" s="19" t="s">
        <v>6707</v>
      </c>
      <c r="X105" s="19" t="s">
        <v>6709</v>
      </c>
      <c r="Y105" s="19" t="s">
        <v>6706</v>
      </c>
      <c r="Z105" s="26">
        <v>44622</v>
      </c>
      <c r="AA105" s="19" t="s">
        <v>6241</v>
      </c>
      <c r="AB105" s="26">
        <v>44634</v>
      </c>
      <c r="AC105" s="47">
        <v>140</v>
      </c>
      <c r="AD105" s="19" t="s">
        <v>6241</v>
      </c>
      <c r="AE105" s="15"/>
    </row>
    <row r="106" spans="1:31" x14ac:dyDescent="0.2">
      <c r="A106" s="25" t="str">
        <f>IF($K106="",0,$C106&amp;"_"&amp;$E106&amp;"_C"&amp;VLOOKUP($K106,Grand_Est!$I$20:$J$34,2,0)&amp;"_P_"&amp;COUNTIF($I$20:$I106,"P")&amp;"_"&amp;IF(I106="F","F"&amp;COUNTIF($I$20:$I106,"F"),"000"))</f>
        <v>2022_6_C6_P_12_F75</v>
      </c>
      <c r="B106" s="25" t="str">
        <f t="shared" si="29"/>
        <v>Parrain client 21 Nom client 21 Prénom Filleul client 126 Nom client 126 Prénom</v>
      </c>
      <c r="C106" s="25">
        <f t="shared" si="30"/>
        <v>2022</v>
      </c>
      <c r="D106" s="25">
        <f t="shared" si="31"/>
        <v>2</v>
      </c>
      <c r="E106" s="25">
        <f t="shared" si="32"/>
        <v>6</v>
      </c>
      <c r="F106" s="16">
        <f>IF(AND(L106&lt;&gt;"",M106&lt;&gt;"",I106&lt;&gt;""),COUNTIF($I$20:$I106,I106),0)</f>
        <v>75</v>
      </c>
      <c r="G106" s="25">
        <f>IF(AND(L106="",M106=""),0,IF(I106="P",COUNTIF($I$20:$I106,"P"),COUNTIF($L$20:$L106,$L106)-1))</f>
        <v>5</v>
      </c>
      <c r="H106" s="25">
        <f t="shared" si="28"/>
        <v>0</v>
      </c>
      <c r="I106" s="18" t="s">
        <v>15</v>
      </c>
      <c r="J106" s="26">
        <v>44599</v>
      </c>
      <c r="K106" s="26" t="s">
        <v>6251</v>
      </c>
      <c r="L106" s="19" t="s">
        <v>6308</v>
      </c>
      <c r="M106" s="19" t="s">
        <v>6309</v>
      </c>
      <c r="N106" s="27">
        <v>970265928</v>
      </c>
      <c r="O106" s="19" t="s">
        <v>6518</v>
      </c>
      <c r="P106" s="19" t="s">
        <v>6519</v>
      </c>
      <c r="Q106" s="27">
        <v>620086084</v>
      </c>
      <c r="R106" s="19">
        <v>47</v>
      </c>
      <c r="S106" s="19" t="s">
        <v>6593</v>
      </c>
      <c r="T106" s="19">
        <v>10500</v>
      </c>
      <c r="U106" s="19" t="s">
        <v>420</v>
      </c>
      <c r="V106" s="26"/>
      <c r="W106" s="19" t="s">
        <v>6707</v>
      </c>
      <c r="X106" s="19" t="s">
        <v>6706</v>
      </c>
      <c r="Y106" s="19"/>
      <c r="Z106" s="26"/>
      <c r="AA106" s="19" t="s">
        <v>6707</v>
      </c>
      <c r="AB106" s="26"/>
      <c r="AC106" s="47"/>
      <c r="AD106" s="19" t="s">
        <v>6717</v>
      </c>
      <c r="AE106" s="15"/>
    </row>
    <row r="107" spans="1:31" x14ac:dyDescent="0.2">
      <c r="A107" s="25" t="str">
        <f>IF($K107="",0,$C107&amp;"_"&amp;$E107&amp;"_C"&amp;VLOOKUP($K107,Grand_Est!$I$20:$J$34,2,0)&amp;"_P_"&amp;COUNTIF($I$20:$I107,"P")&amp;"_"&amp;IF(I107="F","F"&amp;COUNTIF($I$20:$I107,"F"),"000"))</f>
        <v>2022_6_C4_P_13_000</v>
      </c>
      <c r="B107" s="25" t="str">
        <f t="shared" si="29"/>
        <v>Parrain client 55 Nom client 55 Prénom</v>
      </c>
      <c r="C107" s="25">
        <f t="shared" si="30"/>
        <v>2022</v>
      </c>
      <c r="D107" s="25">
        <f t="shared" si="31"/>
        <v>2</v>
      </c>
      <c r="E107" s="25">
        <f t="shared" si="32"/>
        <v>6</v>
      </c>
      <c r="F107" s="16">
        <f>IF(AND(L107&lt;&gt;"",M107&lt;&gt;"",I107&lt;&gt;""),COUNTIF($I$20:$I107,I107),0)</f>
        <v>13</v>
      </c>
      <c r="G107" s="25">
        <f>IF(AND(L107="",M107=""),0,IF(I107="P",COUNTIF($I$20:$I107,"P"),COUNTIF($L$20:$L107,$L107)-1))</f>
        <v>13</v>
      </c>
      <c r="H107" s="25">
        <f t="shared" si="28"/>
        <v>4</v>
      </c>
      <c r="I107" s="18" t="s">
        <v>6244</v>
      </c>
      <c r="J107" s="26">
        <v>44599</v>
      </c>
      <c r="K107" s="26" t="s">
        <v>6249</v>
      </c>
      <c r="L107" s="19" t="s">
        <v>6376</v>
      </c>
      <c r="M107" s="19" t="s">
        <v>6377</v>
      </c>
      <c r="N107" s="27">
        <v>627086058</v>
      </c>
      <c r="O107" s="19"/>
      <c r="P107" s="19"/>
      <c r="Q107" s="27"/>
      <c r="R107" s="19">
        <v>194</v>
      </c>
      <c r="S107" s="19" t="s">
        <v>6618</v>
      </c>
      <c r="T107" s="19">
        <v>10500</v>
      </c>
      <c r="U107" s="19" t="s">
        <v>432</v>
      </c>
      <c r="V107" s="26"/>
      <c r="W107" s="19" t="s">
        <v>6707</v>
      </c>
      <c r="X107" s="19" t="s">
        <v>6706</v>
      </c>
      <c r="Y107" s="19"/>
      <c r="Z107" s="26">
        <v>44622</v>
      </c>
      <c r="AA107" s="19" t="s">
        <v>6241</v>
      </c>
      <c r="AB107" s="26">
        <v>44634</v>
      </c>
      <c r="AC107" s="47">
        <v>120</v>
      </c>
      <c r="AD107" s="19" t="s">
        <v>6241</v>
      </c>
      <c r="AE107" s="15"/>
    </row>
    <row r="108" spans="1:31" x14ac:dyDescent="0.2">
      <c r="A108" s="25" t="str">
        <f>IF($K108="",0,$C108&amp;"_"&amp;$E108&amp;"_C"&amp;VLOOKUP($K108,Grand_Est!$I$20:$J$34,2,0)&amp;"_P_"&amp;COUNTIF($I$20:$I108,"P")&amp;"_"&amp;IF(I108="F","F"&amp;COUNTIF($I$20:$I108,"F"),"000"))</f>
        <v>2022_6_C5_P_13_F76</v>
      </c>
      <c r="B108" s="25" t="str">
        <f t="shared" si="29"/>
        <v>Parrain client 55 Nom client 55 Prénom Filleul client 133 Nom client 133 Prénom</v>
      </c>
      <c r="C108" s="25">
        <f t="shared" si="30"/>
        <v>2022</v>
      </c>
      <c r="D108" s="25">
        <f t="shared" si="31"/>
        <v>2</v>
      </c>
      <c r="E108" s="25">
        <f t="shared" si="32"/>
        <v>6</v>
      </c>
      <c r="F108" s="16">
        <f>IF(AND(L108&lt;&gt;"",M108&lt;&gt;"",I108&lt;&gt;""),COUNTIF($I$20:$I108,I108),0)</f>
        <v>76</v>
      </c>
      <c r="G108" s="25">
        <f>IF(AND(L108="",M108=""),0,IF(I108="P",COUNTIF($I$20:$I108,"P"),COUNTIF($L$20:$L108,$L108)-1))</f>
        <v>1</v>
      </c>
      <c r="H108" s="25">
        <f t="shared" si="28"/>
        <v>0</v>
      </c>
      <c r="I108" s="18" t="s">
        <v>15</v>
      </c>
      <c r="J108" s="26">
        <v>44599</v>
      </c>
      <c r="K108" s="26" t="s">
        <v>6250</v>
      </c>
      <c r="L108" s="19" t="s">
        <v>6376</v>
      </c>
      <c r="M108" s="19" t="s">
        <v>6377</v>
      </c>
      <c r="N108" s="27">
        <v>627086058</v>
      </c>
      <c r="O108" s="19" t="s">
        <v>6532</v>
      </c>
      <c r="P108" s="19" t="s">
        <v>6533</v>
      </c>
      <c r="Q108" s="27">
        <v>679729494</v>
      </c>
      <c r="R108" s="19">
        <v>183</v>
      </c>
      <c r="S108" s="19" t="s">
        <v>6674</v>
      </c>
      <c r="T108" s="19">
        <v>10240</v>
      </c>
      <c r="U108" s="19" t="s">
        <v>254</v>
      </c>
      <c r="V108" s="26"/>
      <c r="W108" s="19" t="s">
        <v>6707</v>
      </c>
      <c r="X108" s="19" t="s">
        <v>6706</v>
      </c>
      <c r="Y108" s="19"/>
      <c r="Z108" s="26">
        <v>44622</v>
      </c>
      <c r="AA108" s="19" t="s">
        <v>6241</v>
      </c>
      <c r="AB108" s="26">
        <v>44634</v>
      </c>
      <c r="AC108" s="47">
        <v>110</v>
      </c>
      <c r="AD108" s="19" t="s">
        <v>6241</v>
      </c>
      <c r="AE108" s="15"/>
    </row>
    <row r="109" spans="1:31" x14ac:dyDescent="0.2">
      <c r="A109" s="25" t="str">
        <f>IF($K109="",0,$C109&amp;"_"&amp;$E109&amp;"_C"&amp;VLOOKUP($K109,Grand_Est!$I$20:$J$34,2,0)&amp;"_P_"&amp;COUNTIF($I$20:$I109,"P")&amp;"_"&amp;IF(I109="F","F"&amp;COUNTIF($I$20:$I109,"F"),"000"))</f>
        <v>2022_6_C5_P_13_F77</v>
      </c>
      <c r="B109" s="25" t="str">
        <f t="shared" si="29"/>
        <v>Parrain client 55 Nom client 55 Prénom Filleul client 124 Nom client 124 Prénom</v>
      </c>
      <c r="C109" s="25">
        <f t="shared" si="30"/>
        <v>2022</v>
      </c>
      <c r="D109" s="25">
        <f t="shared" si="31"/>
        <v>2</v>
      </c>
      <c r="E109" s="25">
        <f t="shared" si="32"/>
        <v>6</v>
      </c>
      <c r="F109" s="16">
        <f>IF(AND(L109&lt;&gt;"",M109&lt;&gt;"",I109&lt;&gt;""),COUNTIF($I$20:$I109,I109),0)</f>
        <v>77</v>
      </c>
      <c r="G109" s="25">
        <f>IF(AND(L109="",M109=""),0,IF(I109="P",COUNTIF($I$20:$I109,"P"),COUNTIF($L$20:$L109,$L109)-1))</f>
        <v>2</v>
      </c>
      <c r="H109" s="25">
        <f t="shared" si="28"/>
        <v>0</v>
      </c>
      <c r="I109" s="18" t="s">
        <v>15</v>
      </c>
      <c r="J109" s="26">
        <v>44599</v>
      </c>
      <c r="K109" s="26" t="s">
        <v>6250</v>
      </c>
      <c r="L109" s="19" t="s">
        <v>6376</v>
      </c>
      <c r="M109" s="19" t="s">
        <v>6377</v>
      </c>
      <c r="N109" s="27">
        <v>627086058</v>
      </c>
      <c r="O109" s="19" t="s">
        <v>6514</v>
      </c>
      <c r="P109" s="19" t="s">
        <v>6515</v>
      </c>
      <c r="Q109" s="27">
        <v>687867869</v>
      </c>
      <c r="R109" s="19">
        <v>177</v>
      </c>
      <c r="S109" s="19" t="s">
        <v>6620</v>
      </c>
      <c r="T109" s="19">
        <v>10500</v>
      </c>
      <c r="U109" s="19" t="s">
        <v>434</v>
      </c>
      <c r="V109" s="26"/>
      <c r="W109" s="19" t="s">
        <v>6707</v>
      </c>
      <c r="X109" s="19" t="s">
        <v>6709</v>
      </c>
      <c r="Y109" s="19" t="s">
        <v>6706</v>
      </c>
      <c r="Z109" s="26">
        <v>44622</v>
      </c>
      <c r="AA109" s="19" t="s">
        <v>6241</v>
      </c>
      <c r="AB109" s="26">
        <v>44634</v>
      </c>
      <c r="AC109" s="47">
        <v>90</v>
      </c>
      <c r="AD109" s="19" t="s">
        <v>6241</v>
      </c>
      <c r="AE109" s="15"/>
    </row>
    <row r="110" spans="1:31" x14ac:dyDescent="0.2">
      <c r="A110" s="25" t="str">
        <f>IF($K110="",0,$C110&amp;"_"&amp;$E110&amp;"_C"&amp;VLOOKUP($K110,Grand_Est!$I$20:$J$34,2,0)&amp;"_P_"&amp;COUNTIF($I$20:$I110,"P")&amp;"_"&amp;IF(I110="F","F"&amp;COUNTIF($I$20:$I110,"F"),"000"))</f>
        <v>2022_6_C5_P_13_F78</v>
      </c>
      <c r="B110" s="25" t="str">
        <f t="shared" si="29"/>
        <v>Parrain client 55 Nom client 55 Prénom Filleul client 81 Nom client 81 Prénom</v>
      </c>
      <c r="C110" s="25">
        <f t="shared" si="30"/>
        <v>2022</v>
      </c>
      <c r="D110" s="25">
        <f t="shared" si="31"/>
        <v>2</v>
      </c>
      <c r="E110" s="25">
        <f t="shared" si="32"/>
        <v>6</v>
      </c>
      <c r="F110" s="16">
        <f>IF(AND(L110&lt;&gt;"",M110&lt;&gt;"",I110&lt;&gt;""),COUNTIF($I$20:$I110,I110),0)</f>
        <v>78</v>
      </c>
      <c r="G110" s="25">
        <f>IF(AND(L110="",M110=""),0,IF(I110="P",COUNTIF($I$20:$I110,"P"),COUNTIF($L$20:$L110,$L110)-1))</f>
        <v>3</v>
      </c>
      <c r="H110" s="25">
        <f t="shared" si="28"/>
        <v>0</v>
      </c>
      <c r="I110" s="18" t="s">
        <v>15</v>
      </c>
      <c r="J110" s="26">
        <v>44599</v>
      </c>
      <c r="K110" s="26" t="s">
        <v>6250</v>
      </c>
      <c r="L110" s="19" t="s">
        <v>6376</v>
      </c>
      <c r="M110" s="19" t="s">
        <v>6377</v>
      </c>
      <c r="N110" s="27">
        <v>627086058</v>
      </c>
      <c r="O110" s="19" t="s">
        <v>6428</v>
      </c>
      <c r="P110" s="19" t="s">
        <v>6429</v>
      </c>
      <c r="Q110" s="27">
        <v>639067026</v>
      </c>
      <c r="R110" s="19">
        <v>212</v>
      </c>
      <c r="S110" s="19" t="s">
        <v>6626</v>
      </c>
      <c r="T110" s="19">
        <v>10500</v>
      </c>
      <c r="U110" s="19" t="s">
        <v>440</v>
      </c>
      <c r="V110" s="26"/>
      <c r="W110" s="19" t="s">
        <v>6707</v>
      </c>
      <c r="X110" s="19" t="s">
        <v>6709</v>
      </c>
      <c r="Y110" s="19" t="s">
        <v>6706</v>
      </c>
      <c r="Z110" s="26">
        <v>44622</v>
      </c>
      <c r="AA110" s="19" t="s">
        <v>6241</v>
      </c>
      <c r="AB110" s="26">
        <v>44634</v>
      </c>
      <c r="AC110" s="47">
        <v>120</v>
      </c>
      <c r="AD110" s="19" t="s">
        <v>6241</v>
      </c>
      <c r="AE110" s="15"/>
    </row>
    <row r="111" spans="1:31" x14ac:dyDescent="0.2">
      <c r="A111" s="25" t="str">
        <f>IF($K111="",0,$C111&amp;"_"&amp;$E111&amp;"_C"&amp;VLOOKUP($K111,Grand_Est!$I$20:$J$34,2,0)&amp;"_P_"&amp;COUNTIF($I$20:$I111,"P")&amp;"_"&amp;IF(I111="F","F"&amp;COUNTIF($I$20:$I111,"F"),"000"))</f>
        <v>2022_6_C5_P_13_F79</v>
      </c>
      <c r="B111" s="25" t="str">
        <f t="shared" si="29"/>
        <v>Parrain client 55 Nom client 55 Prénom Filleul client 60 Nom client 60 Prénom</v>
      </c>
      <c r="C111" s="25">
        <f t="shared" si="30"/>
        <v>2022</v>
      </c>
      <c r="D111" s="25">
        <f t="shared" si="31"/>
        <v>2</v>
      </c>
      <c r="E111" s="25">
        <f t="shared" si="32"/>
        <v>6</v>
      </c>
      <c r="F111" s="16">
        <f>IF(AND(L111&lt;&gt;"",M111&lt;&gt;"",I111&lt;&gt;""),COUNTIF($I$20:$I111,I111),0)</f>
        <v>79</v>
      </c>
      <c r="G111" s="25">
        <f>IF(AND(L111="",M111=""),0,IF(I111="P",COUNTIF($I$20:$I111,"P"),COUNTIF($L$20:$L111,$L111)-1))</f>
        <v>4</v>
      </c>
      <c r="H111" s="25">
        <f t="shared" si="28"/>
        <v>0</v>
      </c>
      <c r="I111" s="18" t="s">
        <v>15</v>
      </c>
      <c r="J111" s="26">
        <v>44599</v>
      </c>
      <c r="K111" s="26" t="s">
        <v>6250</v>
      </c>
      <c r="L111" s="19" t="s">
        <v>6376</v>
      </c>
      <c r="M111" s="19" t="s">
        <v>6377</v>
      </c>
      <c r="N111" s="27">
        <v>627086058</v>
      </c>
      <c r="O111" s="19" t="s">
        <v>6386</v>
      </c>
      <c r="P111" s="19" t="s">
        <v>6387</v>
      </c>
      <c r="Q111" s="27">
        <v>650795071</v>
      </c>
      <c r="R111" s="19">
        <v>14</v>
      </c>
      <c r="S111" s="19" t="s">
        <v>6598</v>
      </c>
      <c r="T111" s="19">
        <v>10500</v>
      </c>
      <c r="U111" s="19" t="s">
        <v>425</v>
      </c>
      <c r="V111" s="26"/>
      <c r="W111" s="19" t="s">
        <v>6707</v>
      </c>
      <c r="X111" s="19" t="s">
        <v>6709</v>
      </c>
      <c r="Y111" s="19" t="s">
        <v>6709</v>
      </c>
      <c r="Z111" s="26"/>
      <c r="AA111" s="19" t="s">
        <v>6707</v>
      </c>
      <c r="AB111" s="26"/>
      <c r="AC111" s="47"/>
      <c r="AD111" s="19" t="s">
        <v>6717</v>
      </c>
      <c r="AE111" s="15"/>
    </row>
    <row r="112" spans="1:31" x14ac:dyDescent="0.2">
      <c r="A112" s="25" t="str">
        <f>IF($K112="",0,$C112&amp;"_"&amp;$E112&amp;"_C"&amp;VLOOKUP($K112,Grand_Est!$I$20:$J$34,2,0)&amp;"_P_"&amp;COUNTIF($I$20:$I112,"P")&amp;"_"&amp;IF(I112="F","F"&amp;COUNTIF($I$20:$I112,"F"),"000"))</f>
        <v>2022_6_C5_P_13_F80</v>
      </c>
      <c r="B112" s="25" t="str">
        <f t="shared" si="29"/>
        <v>Parrain client 55 Nom client 55 Prénom Filleul client 118 Nom client 118 Prénom</v>
      </c>
      <c r="C112" s="25">
        <f t="shared" si="30"/>
        <v>2022</v>
      </c>
      <c r="D112" s="25">
        <f t="shared" si="31"/>
        <v>2</v>
      </c>
      <c r="E112" s="25">
        <f t="shared" si="32"/>
        <v>6</v>
      </c>
      <c r="F112" s="16">
        <f>IF(AND(L112&lt;&gt;"",M112&lt;&gt;"",I112&lt;&gt;""),COUNTIF($I$20:$I112,I112),0)</f>
        <v>80</v>
      </c>
      <c r="G112" s="25">
        <f>IF(AND(L112="",M112=""),0,IF(I112="P",COUNTIF($I$20:$I112,"P"),COUNTIF($L$20:$L112,$L112)-1))</f>
        <v>5</v>
      </c>
      <c r="H112" s="25">
        <f t="shared" si="28"/>
        <v>0</v>
      </c>
      <c r="I112" s="18" t="s">
        <v>15</v>
      </c>
      <c r="J112" s="26">
        <v>44599</v>
      </c>
      <c r="K112" s="26" t="s">
        <v>6250</v>
      </c>
      <c r="L112" s="19" t="s">
        <v>6376</v>
      </c>
      <c r="M112" s="19" t="s">
        <v>6377</v>
      </c>
      <c r="N112" s="27">
        <v>627086058</v>
      </c>
      <c r="O112" s="19" t="s">
        <v>6502</v>
      </c>
      <c r="P112" s="19" t="s">
        <v>6503</v>
      </c>
      <c r="Q112" s="27">
        <v>643941973</v>
      </c>
      <c r="R112" s="19">
        <v>36</v>
      </c>
      <c r="S112" s="19" t="s">
        <v>6567</v>
      </c>
      <c r="T112" s="19">
        <v>10600</v>
      </c>
      <c r="U112" s="19" t="s">
        <v>465</v>
      </c>
      <c r="V112" s="26"/>
      <c r="W112" s="19" t="s">
        <v>6707</v>
      </c>
      <c r="X112" s="19" t="s">
        <v>6706</v>
      </c>
      <c r="Y112" s="19"/>
      <c r="Z112" s="26">
        <v>44622</v>
      </c>
      <c r="AA112" s="19" t="s">
        <v>6241</v>
      </c>
      <c r="AB112" s="26">
        <v>44635</v>
      </c>
      <c r="AC112" s="47">
        <v>100</v>
      </c>
      <c r="AD112" s="19" t="s">
        <v>6241</v>
      </c>
      <c r="AE112" s="15"/>
    </row>
    <row r="113" spans="1:31" x14ac:dyDescent="0.2">
      <c r="A113" s="25" t="str">
        <f>IF($K113="",0,$C113&amp;"_"&amp;$E113&amp;"_C"&amp;VLOOKUP($K113,Grand_Est!$I$20:$J$34,2,0)&amp;"_P_"&amp;COUNTIF($I$20:$I113,"P")&amp;"_"&amp;IF(I113="F","F"&amp;COUNTIF($I$20:$I113,"F"),"000"))</f>
        <v>2022_6_C6_P_14_000</v>
      </c>
      <c r="B113" s="25" t="str">
        <f t="shared" si="29"/>
        <v>Parrain client 29 Nom client 29 Prénom</v>
      </c>
      <c r="C113" s="25">
        <f t="shared" si="30"/>
        <v>2022</v>
      </c>
      <c r="D113" s="25">
        <f t="shared" si="31"/>
        <v>2</v>
      </c>
      <c r="E113" s="25">
        <f t="shared" si="32"/>
        <v>6</v>
      </c>
      <c r="F113" s="16">
        <f>IF(AND(L113&lt;&gt;"",M113&lt;&gt;"",I113&lt;&gt;""),COUNTIF($I$20:$I113,I113),0)</f>
        <v>14</v>
      </c>
      <c r="G113" s="25">
        <f>IF(AND(L113="",M113=""),0,IF(I113="P",COUNTIF($I$20:$I113,"P"),COUNTIF($L$20:$L113,$L113)-1))</f>
        <v>14</v>
      </c>
      <c r="H113" s="25">
        <f t="shared" si="28"/>
        <v>6</v>
      </c>
      <c r="I113" s="44" t="s">
        <v>6244</v>
      </c>
      <c r="J113" s="26">
        <v>44599</v>
      </c>
      <c r="K113" s="19" t="s">
        <v>6251</v>
      </c>
      <c r="L113" s="19" t="s">
        <v>6324</v>
      </c>
      <c r="M113" s="19" t="s">
        <v>6325</v>
      </c>
      <c r="N113" s="27">
        <v>627086058</v>
      </c>
      <c r="O113" s="19" t="s">
        <v>6440</v>
      </c>
      <c r="P113" s="19" t="s">
        <v>6441</v>
      </c>
      <c r="Q113" s="27">
        <v>1005054587</v>
      </c>
      <c r="R113" s="19">
        <v>18</v>
      </c>
      <c r="S113" s="19" t="s">
        <v>6634</v>
      </c>
      <c r="T113" s="19">
        <v>9400</v>
      </c>
      <c r="U113" s="19" t="s">
        <v>448</v>
      </c>
      <c r="V113" s="26"/>
      <c r="W113" s="19" t="s">
        <v>6707</v>
      </c>
      <c r="X113" s="19" t="s">
        <v>6706</v>
      </c>
      <c r="Y113" s="19"/>
      <c r="Z113" s="26">
        <v>44623</v>
      </c>
      <c r="AA113" s="19" t="s">
        <v>6241</v>
      </c>
      <c r="AB113" s="26">
        <v>44636</v>
      </c>
      <c r="AC113" s="47">
        <v>120</v>
      </c>
      <c r="AD113" s="19" t="s">
        <v>6241</v>
      </c>
      <c r="AE113" s="15"/>
    </row>
    <row r="114" spans="1:31" x14ac:dyDescent="0.2">
      <c r="A114" s="25" t="str">
        <f>IF($K114="",0,$C114&amp;"_"&amp;$E114&amp;"_C"&amp;VLOOKUP($K114,Grand_Est!$I$20:$J$34,2,0)&amp;"_P_"&amp;COUNTIF($I$20:$I114,"P")&amp;"_"&amp;IF(I114="F","F"&amp;COUNTIF($I$20:$I114,"F"),"000"))</f>
        <v>2022_6_C6_P_14_F81</v>
      </c>
      <c r="B114" s="25" t="str">
        <f t="shared" si="29"/>
        <v>Parrain client 29 Nom client 29 Prénom Filleul client 105 Nom client 105 Prénom</v>
      </c>
      <c r="C114" s="25">
        <f t="shared" si="30"/>
        <v>2022</v>
      </c>
      <c r="D114" s="25">
        <f t="shared" si="31"/>
        <v>2</v>
      </c>
      <c r="E114" s="25">
        <f t="shared" si="32"/>
        <v>6</v>
      </c>
      <c r="F114" s="16">
        <f>IF(AND(L114&lt;&gt;"",M114&lt;&gt;"",I114&lt;&gt;""),COUNTIF($I$20:$I114,I114),0)</f>
        <v>81</v>
      </c>
      <c r="G114" s="25">
        <f>IF(AND(L114="",M114=""),0,IF(I114="P",COUNTIF($I$20:$I114,"P"),COUNTIF($L$20:$L114,$L114)-1))</f>
        <v>3</v>
      </c>
      <c r="H114" s="25">
        <f t="shared" si="28"/>
        <v>0</v>
      </c>
      <c r="I114" s="44" t="s">
        <v>15</v>
      </c>
      <c r="J114" s="26">
        <v>44599</v>
      </c>
      <c r="K114" s="19" t="s">
        <v>6251</v>
      </c>
      <c r="L114" s="19" t="s">
        <v>6324</v>
      </c>
      <c r="M114" s="19" t="s">
        <v>6325</v>
      </c>
      <c r="N114" s="27">
        <v>627086058</v>
      </c>
      <c r="O114" s="19" t="s">
        <v>6476</v>
      </c>
      <c r="P114" s="19" t="s">
        <v>6477</v>
      </c>
      <c r="Q114" s="27">
        <v>1039843246</v>
      </c>
      <c r="R114" s="19">
        <v>29</v>
      </c>
      <c r="S114" s="19" t="s">
        <v>6652</v>
      </c>
      <c r="T114" s="19">
        <v>9300</v>
      </c>
      <c r="U114" s="19" t="s">
        <v>393</v>
      </c>
      <c r="V114" s="26"/>
      <c r="W114" s="19" t="s">
        <v>6707</v>
      </c>
      <c r="X114" s="19" t="s">
        <v>6706</v>
      </c>
      <c r="Y114" s="19"/>
      <c r="Z114" s="26">
        <v>44624</v>
      </c>
      <c r="AA114" s="19" t="s">
        <v>6241</v>
      </c>
      <c r="AB114" s="26">
        <v>44637</v>
      </c>
      <c r="AC114" s="47">
        <v>120</v>
      </c>
      <c r="AD114" s="19" t="s">
        <v>6241</v>
      </c>
      <c r="AE114" s="15"/>
    </row>
    <row r="115" spans="1:31" x14ac:dyDescent="0.2">
      <c r="A115" s="25" t="str">
        <f>IF($K115="",0,$C115&amp;"_"&amp;$E115&amp;"_C"&amp;VLOOKUP($K115,Grand_Est!$I$20:$J$34,2,0)&amp;"_P_"&amp;COUNTIF($I$20:$I115,"P")&amp;"_"&amp;IF(I115="F","F"&amp;COUNTIF($I$20:$I115,"F"),"000"))</f>
        <v>2022_6_C6_P_14_F82</v>
      </c>
      <c r="B115" s="25" t="str">
        <f t="shared" si="29"/>
        <v>Parrain client 29 Nom client 29 Prénom Filleul client 87 Nom client 87 Prénom</v>
      </c>
      <c r="C115" s="25">
        <f t="shared" si="30"/>
        <v>2022</v>
      </c>
      <c r="D115" s="25">
        <f t="shared" si="31"/>
        <v>2</v>
      </c>
      <c r="E115" s="25">
        <f t="shared" si="32"/>
        <v>6</v>
      </c>
      <c r="F115" s="16">
        <f>IF(AND(L115&lt;&gt;"",M115&lt;&gt;"",I115&lt;&gt;""),COUNTIF($I$20:$I115,I115),0)</f>
        <v>82</v>
      </c>
      <c r="G115" s="25">
        <f>IF(AND(L115="",M115=""),0,IF(I115="P",COUNTIF($I$20:$I115,"P"),COUNTIF($L$20:$L115,$L115)-1))</f>
        <v>4</v>
      </c>
      <c r="H115" s="25">
        <f t="shared" si="28"/>
        <v>0</v>
      </c>
      <c r="I115" s="44" t="s">
        <v>15</v>
      </c>
      <c r="J115" s="26">
        <v>44599</v>
      </c>
      <c r="K115" s="19" t="s">
        <v>6251</v>
      </c>
      <c r="L115" s="19" t="s">
        <v>6324</v>
      </c>
      <c r="M115" s="19" t="s">
        <v>6325</v>
      </c>
      <c r="N115" s="27">
        <v>627086058</v>
      </c>
      <c r="O115" s="19" t="s">
        <v>6440</v>
      </c>
      <c r="P115" s="19" t="s">
        <v>6441</v>
      </c>
      <c r="Q115" s="27">
        <v>1074631905</v>
      </c>
      <c r="R115" s="19">
        <v>40</v>
      </c>
      <c r="S115" s="19" t="s">
        <v>6634</v>
      </c>
      <c r="T115" s="19">
        <v>9200</v>
      </c>
      <c r="U115" s="19" t="s">
        <v>448</v>
      </c>
      <c r="V115" s="26"/>
      <c r="W115" s="19" t="s">
        <v>6707</v>
      </c>
      <c r="X115" s="19" t="s">
        <v>6709</v>
      </c>
      <c r="Y115" s="19" t="s">
        <v>6706</v>
      </c>
      <c r="Z115" s="26"/>
      <c r="AA115" s="19" t="s">
        <v>6707</v>
      </c>
      <c r="AB115" s="26">
        <v>44638</v>
      </c>
      <c r="AC115" s="47"/>
      <c r="AD115" s="19" t="s">
        <v>6717</v>
      </c>
      <c r="AE115" s="15"/>
    </row>
    <row r="116" spans="1:31" x14ac:dyDescent="0.2">
      <c r="A116" s="25" t="str">
        <f>IF($K116="",0,$C116&amp;"_"&amp;$E116&amp;"_C"&amp;VLOOKUP($K116,Grand_Est!$I$20:$J$34,2,0)&amp;"_P_"&amp;COUNTIF($I$20:$I116,"P")&amp;"_"&amp;IF(I116="F","F"&amp;COUNTIF($I$20:$I116,"F"),"000"))</f>
        <v>2022_6_C6_P_14_F83</v>
      </c>
      <c r="B116" s="25" t="str">
        <f t="shared" si="29"/>
        <v>Parrain client 29 Nom client 29 Prénom Filleul client 105 Nom client 105 Prénom</v>
      </c>
      <c r="C116" s="25">
        <f t="shared" si="30"/>
        <v>2022</v>
      </c>
      <c r="D116" s="25">
        <f t="shared" si="31"/>
        <v>2</v>
      </c>
      <c r="E116" s="25">
        <f t="shared" si="32"/>
        <v>6</v>
      </c>
      <c r="F116" s="16">
        <f>IF(AND(L116&lt;&gt;"",M116&lt;&gt;"",I116&lt;&gt;""),COUNTIF($I$20:$I116,I116),0)</f>
        <v>83</v>
      </c>
      <c r="G116" s="25">
        <f>IF(AND(L116="",M116=""),0,IF(I116="P",COUNTIF($I$20:$I116,"P"),COUNTIF($L$20:$L116,$L116)-1))</f>
        <v>5</v>
      </c>
      <c r="H116" s="25">
        <f t="shared" ref="H116:H147" si="33">IF($I116="P",COUNTIFS($AD$20:$AD$186,"ok",$L$20:$L$186,$L116,$M$20:$M$186,$M116)-1,0)</f>
        <v>0</v>
      </c>
      <c r="I116" s="44" t="s">
        <v>15</v>
      </c>
      <c r="J116" s="26">
        <v>44599</v>
      </c>
      <c r="K116" s="19" t="s">
        <v>6251</v>
      </c>
      <c r="L116" s="19" t="s">
        <v>6324</v>
      </c>
      <c r="M116" s="19" t="s">
        <v>6325</v>
      </c>
      <c r="N116" s="27">
        <v>627086058</v>
      </c>
      <c r="O116" s="19" t="s">
        <v>6476</v>
      </c>
      <c r="P116" s="19" t="s">
        <v>6477</v>
      </c>
      <c r="Q116" s="27">
        <v>1109420564</v>
      </c>
      <c r="R116" s="19">
        <v>51</v>
      </c>
      <c r="S116" s="19" t="s">
        <v>6652</v>
      </c>
      <c r="T116" s="19">
        <v>9100</v>
      </c>
      <c r="U116" s="19" t="s">
        <v>393</v>
      </c>
      <c r="V116" s="26"/>
      <c r="W116" s="19" t="s">
        <v>6707</v>
      </c>
      <c r="X116" s="19" t="s">
        <v>6709</v>
      </c>
      <c r="Y116" s="19" t="s">
        <v>6706</v>
      </c>
      <c r="Z116" s="26">
        <v>44626</v>
      </c>
      <c r="AA116" s="19" t="s">
        <v>6241</v>
      </c>
      <c r="AB116" s="26">
        <v>44639</v>
      </c>
      <c r="AC116" s="47">
        <v>120</v>
      </c>
      <c r="AD116" s="19" t="s">
        <v>6241</v>
      </c>
      <c r="AE116" s="15"/>
    </row>
    <row r="117" spans="1:31" x14ac:dyDescent="0.2">
      <c r="A117" s="25" t="str">
        <f>IF($K117="",0,$C117&amp;"_"&amp;$E117&amp;"_C"&amp;VLOOKUP($K117,Grand_Est!$I$20:$J$34,2,0)&amp;"_P_"&amp;COUNTIF($I$20:$I117,"P")&amp;"_"&amp;IF(I117="F","F"&amp;COUNTIF($I$20:$I117,"F"),"000"))</f>
        <v>2022_6_C6_P_14_F84</v>
      </c>
      <c r="B117" s="25" t="str">
        <f t="shared" si="29"/>
        <v>Parrain client 29 Nom client 29 Prénom Filleul client 87 Nom client 87 Prénom</v>
      </c>
      <c r="C117" s="25">
        <f t="shared" si="30"/>
        <v>2022</v>
      </c>
      <c r="D117" s="25">
        <f t="shared" si="31"/>
        <v>2</v>
      </c>
      <c r="E117" s="25">
        <f t="shared" si="32"/>
        <v>6</v>
      </c>
      <c r="F117" s="16">
        <f>IF(AND(L117&lt;&gt;"",M117&lt;&gt;"",I117&lt;&gt;""),COUNTIF($I$20:$I117,I117),0)</f>
        <v>84</v>
      </c>
      <c r="G117" s="25">
        <f>IF(AND(L117="",M117=""),0,IF(I117="P",COUNTIF($I$20:$I117,"P"),COUNTIF($L$20:$L117,$L117)-1))</f>
        <v>6</v>
      </c>
      <c r="H117" s="25">
        <f t="shared" si="33"/>
        <v>0</v>
      </c>
      <c r="I117" s="44" t="s">
        <v>15</v>
      </c>
      <c r="J117" s="26">
        <v>44599</v>
      </c>
      <c r="K117" s="19" t="s">
        <v>6251</v>
      </c>
      <c r="L117" s="19" t="s">
        <v>6324</v>
      </c>
      <c r="M117" s="19" t="s">
        <v>6325</v>
      </c>
      <c r="N117" s="27">
        <v>627086058</v>
      </c>
      <c r="O117" s="19" t="s">
        <v>6440</v>
      </c>
      <c r="P117" s="19" t="s">
        <v>6441</v>
      </c>
      <c r="Q117" s="27">
        <v>1144209223</v>
      </c>
      <c r="R117" s="19">
        <v>62</v>
      </c>
      <c r="S117" s="19" t="s">
        <v>6634</v>
      </c>
      <c r="T117" s="19">
        <v>9000</v>
      </c>
      <c r="U117" s="19" t="s">
        <v>448</v>
      </c>
      <c r="V117" s="26"/>
      <c r="W117" s="19" t="s">
        <v>6707</v>
      </c>
      <c r="X117" s="19" t="s">
        <v>6709</v>
      </c>
      <c r="Y117" s="19" t="s">
        <v>6706</v>
      </c>
      <c r="Z117" s="26">
        <v>44627</v>
      </c>
      <c r="AA117" s="19" t="s">
        <v>6707</v>
      </c>
      <c r="AB117" s="26"/>
      <c r="AC117" s="47"/>
      <c r="AD117" s="19" t="s">
        <v>6717</v>
      </c>
      <c r="AE117" s="15"/>
    </row>
    <row r="118" spans="1:31" x14ac:dyDescent="0.2">
      <c r="A118" s="25" t="str">
        <f>IF($K118="",0,$C118&amp;"_"&amp;$E118&amp;"_C"&amp;VLOOKUP($K118,Grand_Est!$I$20:$J$34,2,0)&amp;"_P_"&amp;COUNTIF($I$20:$I118,"P")&amp;"_"&amp;IF(I118="F","F"&amp;COUNTIF($I$20:$I118,"F"),"000"))</f>
        <v>2022_6_C6_P_14_F85</v>
      </c>
      <c r="B118" s="25" t="str">
        <f t="shared" si="29"/>
        <v>Parrain client 29 Nom client 29 Prénom Filleul client 105 Nom client 105 Prénom</v>
      </c>
      <c r="C118" s="25">
        <f t="shared" si="30"/>
        <v>2022</v>
      </c>
      <c r="D118" s="25">
        <f t="shared" si="31"/>
        <v>2</v>
      </c>
      <c r="E118" s="25">
        <f t="shared" si="32"/>
        <v>6</v>
      </c>
      <c r="F118" s="16">
        <f>IF(AND(L118&lt;&gt;"",M118&lt;&gt;"",I118&lt;&gt;""),COUNTIF($I$20:$I118,I118),0)</f>
        <v>85</v>
      </c>
      <c r="G118" s="25">
        <f>IF(AND(L118="",M118=""),0,IF(I118="P",COUNTIF($I$20:$I118,"P"),COUNTIF($L$20:$L118,$L118)-1))</f>
        <v>7</v>
      </c>
      <c r="H118" s="25">
        <f t="shared" si="33"/>
        <v>0</v>
      </c>
      <c r="I118" s="44" t="s">
        <v>15</v>
      </c>
      <c r="J118" s="26">
        <v>44599</v>
      </c>
      <c r="K118" s="19" t="s">
        <v>6251</v>
      </c>
      <c r="L118" s="19" t="s">
        <v>6324</v>
      </c>
      <c r="M118" s="19" t="s">
        <v>6325</v>
      </c>
      <c r="N118" s="27">
        <v>627086058</v>
      </c>
      <c r="O118" s="19" t="s">
        <v>6476</v>
      </c>
      <c r="P118" s="19" t="s">
        <v>6477</v>
      </c>
      <c r="Q118" s="27">
        <v>1178997882</v>
      </c>
      <c r="R118" s="19">
        <v>73</v>
      </c>
      <c r="S118" s="19" t="s">
        <v>6652</v>
      </c>
      <c r="T118" s="19">
        <v>8900</v>
      </c>
      <c r="U118" s="19" t="s">
        <v>393</v>
      </c>
      <c r="V118" s="26"/>
      <c r="W118" s="19" t="s">
        <v>6707</v>
      </c>
      <c r="X118" s="19" t="s">
        <v>6709</v>
      </c>
      <c r="Y118" s="19" t="s">
        <v>6706</v>
      </c>
      <c r="Z118" s="26">
        <v>44628</v>
      </c>
      <c r="AA118" s="19" t="s">
        <v>6241</v>
      </c>
      <c r="AB118" s="26">
        <v>44641</v>
      </c>
      <c r="AC118" s="47">
        <v>120</v>
      </c>
      <c r="AD118" s="19" t="s">
        <v>6241</v>
      </c>
      <c r="AE118" s="15"/>
    </row>
    <row r="119" spans="1:31" x14ac:dyDescent="0.2">
      <c r="A119" s="25" t="str">
        <f>IF($K119="",0,$C119&amp;"_"&amp;$E119&amp;"_C"&amp;VLOOKUP($K119,Grand_Est!$I$20:$J$34,2,0)&amp;"_P_"&amp;COUNTIF($I$20:$I119,"P")&amp;"_"&amp;IF(I119="F","F"&amp;COUNTIF($I$20:$I119,"F"),"000"))</f>
        <v>2022_7_C1_P_15_000</v>
      </c>
      <c r="B119" s="25" t="str">
        <f t="shared" si="29"/>
        <v>Parrain client 29 Nom client 29 Prénom</v>
      </c>
      <c r="C119" s="25">
        <f t="shared" si="30"/>
        <v>2022</v>
      </c>
      <c r="D119" s="25">
        <f t="shared" si="31"/>
        <v>2</v>
      </c>
      <c r="E119" s="25">
        <f t="shared" si="32"/>
        <v>7</v>
      </c>
      <c r="F119" s="16">
        <f>IF(AND(L119&lt;&gt;"",M119&lt;&gt;"",I119&lt;&gt;""),COUNTIF($I$20:$I119,I119),0)</f>
        <v>15</v>
      </c>
      <c r="G119" s="25">
        <f>IF(AND(L119="",M119=""),0,IF(I119="P",COUNTIF($I$20:$I119,"P"),COUNTIF($L$20:$L119,$L119)-1))</f>
        <v>15</v>
      </c>
      <c r="H119" s="25">
        <f t="shared" si="33"/>
        <v>6</v>
      </c>
      <c r="I119" s="44" t="s">
        <v>6244</v>
      </c>
      <c r="J119" s="26">
        <v>44606</v>
      </c>
      <c r="K119" s="19" t="s">
        <v>16</v>
      </c>
      <c r="L119" s="19" t="s">
        <v>6324</v>
      </c>
      <c r="M119" s="19" t="s">
        <v>6325</v>
      </c>
      <c r="N119" s="27">
        <v>1213786541</v>
      </c>
      <c r="O119" s="19"/>
      <c r="P119" s="19"/>
      <c r="Q119" s="27"/>
      <c r="R119" s="19">
        <v>84</v>
      </c>
      <c r="S119" s="19" t="s">
        <v>6634</v>
      </c>
      <c r="T119" s="19">
        <v>8800</v>
      </c>
      <c r="U119" s="19" t="s">
        <v>448</v>
      </c>
      <c r="V119" s="26"/>
      <c r="W119" s="19" t="s">
        <v>6707</v>
      </c>
      <c r="X119" s="19" t="s">
        <v>6706</v>
      </c>
      <c r="Y119" s="19"/>
      <c r="Z119" s="26">
        <v>44629</v>
      </c>
      <c r="AA119" s="19" t="s">
        <v>6241</v>
      </c>
      <c r="AB119" s="26">
        <v>44642</v>
      </c>
      <c r="AC119" s="47">
        <v>120</v>
      </c>
      <c r="AD119" s="19" t="s">
        <v>6241</v>
      </c>
      <c r="AE119" s="15"/>
    </row>
    <row r="120" spans="1:31" x14ac:dyDescent="0.2">
      <c r="A120" s="25" t="str">
        <f>IF($K120="",0,$C120&amp;"_"&amp;$E120&amp;"_C"&amp;VLOOKUP($K120,Grand_Est!$I$20:$J$34,2,0)&amp;"_P_"&amp;COUNTIF($I$20:$I120,"P")&amp;"_"&amp;IF(I120="F","F"&amp;COUNTIF($I$20:$I120,"F"),"000"))</f>
        <v>2022_7_C1_P_15_F86</v>
      </c>
      <c r="B120" s="25" t="str">
        <f t="shared" si="29"/>
        <v>Parrain client 10 Nom client 10 Prénom Filleul client 105 Nom client 105 Prénom</v>
      </c>
      <c r="C120" s="25">
        <f t="shared" si="30"/>
        <v>2022</v>
      </c>
      <c r="D120" s="25">
        <f t="shared" si="31"/>
        <v>2</v>
      </c>
      <c r="E120" s="25">
        <f t="shared" si="32"/>
        <v>7</v>
      </c>
      <c r="F120" s="16">
        <f>IF(AND(L120&lt;&gt;"",M120&lt;&gt;"",I120&lt;&gt;""),COUNTIF($I$20:$I120,I120),0)</f>
        <v>86</v>
      </c>
      <c r="G120" s="25">
        <f>IF(AND(L120="",M120=""),0,IF(I120="P",COUNTIF($I$20:$I120,"P"),COUNTIF($L$20:$L120,$L120)-1))</f>
        <v>0</v>
      </c>
      <c r="H120" s="25">
        <f t="shared" si="33"/>
        <v>0</v>
      </c>
      <c r="I120" s="44" t="s">
        <v>15</v>
      </c>
      <c r="J120" s="26">
        <v>44606</v>
      </c>
      <c r="K120" s="19" t="s">
        <v>16</v>
      </c>
      <c r="L120" s="19" t="s">
        <v>6286</v>
      </c>
      <c r="M120" s="19" t="s">
        <v>6287</v>
      </c>
      <c r="N120" s="27">
        <v>1213786541</v>
      </c>
      <c r="O120" s="19" t="s">
        <v>6476</v>
      </c>
      <c r="P120" s="19" t="s">
        <v>6477</v>
      </c>
      <c r="Q120" s="27">
        <v>1248575200</v>
      </c>
      <c r="R120" s="19">
        <v>95</v>
      </c>
      <c r="S120" s="19" t="s">
        <v>6652</v>
      </c>
      <c r="T120" s="19">
        <v>8700</v>
      </c>
      <c r="U120" s="19" t="s">
        <v>393</v>
      </c>
      <c r="V120" s="26"/>
      <c r="W120" s="19" t="s">
        <v>6707</v>
      </c>
      <c r="X120" s="19" t="s">
        <v>6709</v>
      </c>
      <c r="Y120" s="19" t="s">
        <v>6709</v>
      </c>
      <c r="Z120" s="26"/>
      <c r="AA120" s="19"/>
      <c r="AB120" s="26"/>
      <c r="AC120" s="47"/>
      <c r="AD120" s="19" t="s">
        <v>6717</v>
      </c>
      <c r="AE120" s="15"/>
    </row>
    <row r="121" spans="1:31" x14ac:dyDescent="0.2">
      <c r="A121" s="25" t="str">
        <f>IF($K121="",0,$C121&amp;"_"&amp;$E121&amp;"_C"&amp;VLOOKUP($K121,Grand_Est!$I$20:$J$34,2,0)&amp;"_P_"&amp;COUNTIF($I$20:$I121,"P")&amp;"_"&amp;IF(I121="F","F"&amp;COUNTIF($I$20:$I121,"F"),"000"))</f>
        <v>2022_7_C1_P_15_F87</v>
      </c>
      <c r="B121" s="25" t="str">
        <f t="shared" si="29"/>
        <v>Parrain client 10 Nom client 10 Prénom Filleul client 87 Nom client 87 Prénom</v>
      </c>
      <c r="C121" s="25">
        <f t="shared" si="30"/>
        <v>2022</v>
      </c>
      <c r="D121" s="25">
        <f t="shared" si="31"/>
        <v>2</v>
      </c>
      <c r="E121" s="25">
        <f t="shared" si="32"/>
        <v>7</v>
      </c>
      <c r="F121" s="16">
        <f>IF(AND(L121&lt;&gt;"",M121&lt;&gt;"",I121&lt;&gt;""),COUNTIF($I$20:$I121,I121),0)</f>
        <v>87</v>
      </c>
      <c r="G121" s="25">
        <f>IF(AND(L121="",M121=""),0,IF(I121="P",COUNTIF($I$20:$I121,"P"),COUNTIF($L$20:$L121,$L121)-1))</f>
        <v>1</v>
      </c>
      <c r="H121" s="25">
        <f t="shared" si="33"/>
        <v>0</v>
      </c>
      <c r="I121" s="44" t="s">
        <v>15</v>
      </c>
      <c r="J121" s="26">
        <v>44606</v>
      </c>
      <c r="K121" s="19" t="s">
        <v>16</v>
      </c>
      <c r="L121" s="19" t="s">
        <v>6286</v>
      </c>
      <c r="M121" s="19" t="s">
        <v>6287</v>
      </c>
      <c r="N121" s="27">
        <v>1213786541</v>
      </c>
      <c r="O121" s="19" t="s">
        <v>6440</v>
      </c>
      <c r="P121" s="19" t="s">
        <v>6441</v>
      </c>
      <c r="Q121" s="27">
        <v>1283363859</v>
      </c>
      <c r="R121" s="19">
        <v>106</v>
      </c>
      <c r="S121" s="19" t="s">
        <v>6634</v>
      </c>
      <c r="T121" s="19">
        <v>8600</v>
      </c>
      <c r="U121" s="19" t="s">
        <v>448</v>
      </c>
      <c r="V121" s="26"/>
      <c r="W121" s="19" t="s">
        <v>6707</v>
      </c>
      <c r="X121" s="19" t="s">
        <v>6706</v>
      </c>
      <c r="Y121" s="19"/>
      <c r="Z121" s="26">
        <v>44631</v>
      </c>
      <c r="AA121" s="19" t="s">
        <v>6241</v>
      </c>
      <c r="AB121" s="26">
        <v>44644</v>
      </c>
      <c r="AC121" s="47">
        <v>120</v>
      </c>
      <c r="AD121" s="19" t="s">
        <v>6241</v>
      </c>
      <c r="AE121" s="15"/>
    </row>
    <row r="122" spans="1:31" x14ac:dyDescent="0.2">
      <c r="A122" s="25" t="str">
        <f>IF($K122="",0,$C122&amp;"_"&amp;$E122&amp;"_C"&amp;VLOOKUP($K122,Grand_Est!$I$20:$J$34,2,0)&amp;"_P_"&amp;COUNTIF($I$20:$I122,"P")&amp;"_"&amp;IF(I122="F","F"&amp;COUNTIF($I$20:$I122,"F"),"000"))</f>
        <v>2022_7_C1_P_15_F88</v>
      </c>
      <c r="B122" s="25" t="str">
        <f t="shared" si="29"/>
        <v>Parrain client 10 Nom client 10 Prénom Filleul client 105 Nom client 105 Prénom</v>
      </c>
      <c r="C122" s="25">
        <f t="shared" si="30"/>
        <v>2022</v>
      </c>
      <c r="D122" s="25">
        <f t="shared" si="31"/>
        <v>2</v>
      </c>
      <c r="E122" s="25">
        <f t="shared" si="32"/>
        <v>7</v>
      </c>
      <c r="F122" s="16">
        <f>IF(AND(L122&lt;&gt;"",M122&lt;&gt;"",I122&lt;&gt;""),COUNTIF($I$20:$I122,I122),0)</f>
        <v>88</v>
      </c>
      <c r="G122" s="25">
        <f>IF(AND(L122="",M122=""),0,IF(I122="P",COUNTIF($I$20:$I122,"P"),COUNTIF($L$20:$L122,$L122)-1))</f>
        <v>2</v>
      </c>
      <c r="H122" s="25">
        <f t="shared" si="33"/>
        <v>0</v>
      </c>
      <c r="I122" s="44" t="s">
        <v>15</v>
      </c>
      <c r="J122" s="26">
        <v>44606</v>
      </c>
      <c r="K122" s="19" t="s">
        <v>16</v>
      </c>
      <c r="L122" s="19" t="s">
        <v>6286</v>
      </c>
      <c r="M122" s="19" t="s">
        <v>6287</v>
      </c>
      <c r="N122" s="27">
        <v>1213786541</v>
      </c>
      <c r="O122" s="19" t="s">
        <v>6476</v>
      </c>
      <c r="P122" s="19" t="s">
        <v>6477</v>
      </c>
      <c r="Q122" s="27">
        <v>1318152518</v>
      </c>
      <c r="R122" s="19">
        <v>117</v>
      </c>
      <c r="S122" s="19" t="s">
        <v>6652</v>
      </c>
      <c r="T122" s="19">
        <v>8500</v>
      </c>
      <c r="U122" s="19" t="s">
        <v>393</v>
      </c>
      <c r="V122" s="26"/>
      <c r="W122" s="19" t="s">
        <v>6707</v>
      </c>
      <c r="X122" s="19" t="s">
        <v>6706</v>
      </c>
      <c r="Y122" s="19"/>
      <c r="Z122" s="26">
        <v>44632</v>
      </c>
      <c r="AA122" s="19" t="s">
        <v>6241</v>
      </c>
      <c r="AB122" s="26">
        <v>44645</v>
      </c>
      <c r="AC122" s="47">
        <v>120</v>
      </c>
      <c r="AD122" s="19" t="s">
        <v>6241</v>
      </c>
      <c r="AE122" s="15"/>
    </row>
    <row r="123" spans="1:31" x14ac:dyDescent="0.2">
      <c r="A123" s="25" t="str">
        <f>IF($K123="",0,$C123&amp;"_"&amp;$E123&amp;"_C"&amp;VLOOKUP($K123,Grand_Est!$I$20:$J$34,2,0)&amp;"_P_"&amp;COUNTIF($I$20:$I123,"P")&amp;"_"&amp;IF(I123="F","F"&amp;COUNTIF($I$20:$I123,"F"),"000"))</f>
        <v>2022_7_C1_P_15_F89</v>
      </c>
      <c r="B123" s="25" t="str">
        <f t="shared" si="29"/>
        <v>Parrain client 10 Nom client 10 Prénom Filleul client 87 Nom client 87 Prénom</v>
      </c>
      <c r="C123" s="25">
        <f t="shared" si="30"/>
        <v>2022</v>
      </c>
      <c r="D123" s="25">
        <f t="shared" si="31"/>
        <v>2</v>
      </c>
      <c r="E123" s="25">
        <f t="shared" si="32"/>
        <v>7</v>
      </c>
      <c r="F123" s="16">
        <f>IF(AND(L123&lt;&gt;"",M123&lt;&gt;"",I123&lt;&gt;""),COUNTIF($I$20:$I123,I123),0)</f>
        <v>89</v>
      </c>
      <c r="G123" s="25">
        <f>IF(AND(L123="",M123=""),0,IF(I123="P",COUNTIF($I$20:$I123,"P"),COUNTIF($L$20:$L123,$L123)-1))</f>
        <v>3</v>
      </c>
      <c r="H123" s="25">
        <f t="shared" si="33"/>
        <v>0</v>
      </c>
      <c r="I123" s="44" t="s">
        <v>15</v>
      </c>
      <c r="J123" s="26">
        <v>44606</v>
      </c>
      <c r="K123" s="19" t="s">
        <v>16</v>
      </c>
      <c r="L123" s="19" t="s">
        <v>6286</v>
      </c>
      <c r="M123" s="19" t="s">
        <v>6287</v>
      </c>
      <c r="N123" s="27">
        <v>1213786541</v>
      </c>
      <c r="O123" s="19" t="s">
        <v>6440</v>
      </c>
      <c r="P123" s="19" t="s">
        <v>6441</v>
      </c>
      <c r="Q123" s="27">
        <v>1352941177</v>
      </c>
      <c r="R123" s="19">
        <v>128</v>
      </c>
      <c r="S123" s="19" t="s">
        <v>6634</v>
      </c>
      <c r="T123" s="19">
        <v>8400</v>
      </c>
      <c r="U123" s="19" t="s">
        <v>448</v>
      </c>
      <c r="V123" s="26"/>
      <c r="W123" s="19" t="s">
        <v>6707</v>
      </c>
      <c r="X123" s="19" t="s">
        <v>6709</v>
      </c>
      <c r="Y123" s="19" t="s">
        <v>6709</v>
      </c>
      <c r="Z123" s="26"/>
      <c r="AA123" s="19"/>
      <c r="AB123" s="26"/>
      <c r="AC123" s="47"/>
      <c r="AD123" s="19" t="s">
        <v>6717</v>
      </c>
      <c r="AE123" s="15"/>
    </row>
    <row r="124" spans="1:31" x14ac:dyDescent="0.2">
      <c r="A124" s="25" t="str">
        <f>IF($K124="",0,$C124&amp;"_"&amp;$E124&amp;"_C"&amp;VLOOKUP($K124,Grand_Est!$I$20:$J$34,2,0)&amp;"_P_"&amp;COUNTIF($I$20:$I124,"P")&amp;"_"&amp;IF(I124="F","F"&amp;COUNTIF($I$20:$I124,"F"),"000"))</f>
        <v>2022_7_C1_P_15_F90</v>
      </c>
      <c r="B124" s="25" t="str">
        <f t="shared" si="29"/>
        <v>Parrain client 10 Nom client 10 Prénom Filleul client 87 Nom client 87 Prénom</v>
      </c>
      <c r="C124" s="25">
        <f t="shared" si="30"/>
        <v>2022</v>
      </c>
      <c r="D124" s="25">
        <f t="shared" si="31"/>
        <v>2</v>
      </c>
      <c r="E124" s="25">
        <f t="shared" si="32"/>
        <v>7</v>
      </c>
      <c r="F124" s="16">
        <f>IF(AND(L124&lt;&gt;"",M124&lt;&gt;"",I124&lt;&gt;""),COUNTIF($I$20:$I124,I124),0)</f>
        <v>90</v>
      </c>
      <c r="G124" s="25">
        <f>IF(AND(L124="",M124=""),0,IF(I124="P",COUNTIF($I$20:$I124,"P"),COUNTIF($L$20:$L124,$L124)-1))</f>
        <v>4</v>
      </c>
      <c r="H124" s="25">
        <f t="shared" si="33"/>
        <v>0</v>
      </c>
      <c r="I124" s="44" t="s">
        <v>15</v>
      </c>
      <c r="J124" s="26">
        <v>44606</v>
      </c>
      <c r="K124" s="19" t="s">
        <v>16</v>
      </c>
      <c r="L124" s="19" t="s">
        <v>6286</v>
      </c>
      <c r="M124" s="19" t="s">
        <v>6287</v>
      </c>
      <c r="N124" s="27">
        <v>1213786541</v>
      </c>
      <c r="O124" s="19" t="s">
        <v>6440</v>
      </c>
      <c r="P124" s="19" t="s">
        <v>6441</v>
      </c>
      <c r="Q124" s="27">
        <v>1387729836</v>
      </c>
      <c r="R124" s="19">
        <v>139</v>
      </c>
      <c r="S124" s="19" t="s">
        <v>6634</v>
      </c>
      <c r="T124" s="19">
        <v>8300</v>
      </c>
      <c r="U124" s="19" t="s">
        <v>448</v>
      </c>
      <c r="V124" s="26"/>
      <c r="W124" s="19" t="s">
        <v>6707</v>
      </c>
      <c r="X124" s="19" t="s">
        <v>6709</v>
      </c>
      <c r="Y124" s="19" t="s">
        <v>6706</v>
      </c>
      <c r="Z124" s="26"/>
      <c r="AA124" s="19" t="s">
        <v>6241</v>
      </c>
      <c r="AB124" s="26">
        <v>44647</v>
      </c>
      <c r="AC124" s="47">
        <v>160</v>
      </c>
      <c r="AD124" s="19" t="s">
        <v>6241</v>
      </c>
      <c r="AE124" s="15"/>
    </row>
    <row r="125" spans="1:31" x14ac:dyDescent="0.2">
      <c r="A125" s="25" t="str">
        <f>IF($K125="",0,$C125&amp;"_"&amp;$E125&amp;"_C"&amp;VLOOKUP($K125,Grand_Est!$I$20:$J$34,2,0)&amp;"_P_"&amp;COUNTIF($I$20:$I125,"P")&amp;"_"&amp;IF(I125="F","F"&amp;COUNTIF($I$20:$I125,"F"),"000"))</f>
        <v>2022_7_C1_P_15_F91</v>
      </c>
      <c r="B125" s="25" t="str">
        <f t="shared" si="29"/>
        <v>Parrain client 10 Nom client 10 Prénom Filleul client 105 Nom client 105 Prénom</v>
      </c>
      <c r="C125" s="25">
        <f t="shared" si="30"/>
        <v>2022</v>
      </c>
      <c r="D125" s="25">
        <f t="shared" si="31"/>
        <v>2</v>
      </c>
      <c r="E125" s="25">
        <f t="shared" si="32"/>
        <v>7</v>
      </c>
      <c r="F125" s="16">
        <f>IF(AND(L125&lt;&gt;"",M125&lt;&gt;"",I125&lt;&gt;""),COUNTIF($I$20:$I125,I125),0)</f>
        <v>91</v>
      </c>
      <c r="G125" s="25">
        <f>IF(AND(L125="",M125=""),0,IF(I125="P",COUNTIF($I$20:$I125,"P"),COUNTIF($L$20:$L125,$L125)-1))</f>
        <v>5</v>
      </c>
      <c r="H125" s="25">
        <f t="shared" si="33"/>
        <v>0</v>
      </c>
      <c r="I125" s="44" t="s">
        <v>15</v>
      </c>
      <c r="J125" s="26">
        <v>44606</v>
      </c>
      <c r="K125" s="19" t="s">
        <v>16</v>
      </c>
      <c r="L125" s="19" t="s">
        <v>6286</v>
      </c>
      <c r="M125" s="19" t="s">
        <v>6287</v>
      </c>
      <c r="N125" s="27">
        <v>1213786541</v>
      </c>
      <c r="O125" s="19" t="s">
        <v>6476</v>
      </c>
      <c r="P125" s="19" t="s">
        <v>6477</v>
      </c>
      <c r="Q125" s="27">
        <v>1422518495</v>
      </c>
      <c r="R125" s="19">
        <v>150</v>
      </c>
      <c r="S125" s="19" t="s">
        <v>6652</v>
      </c>
      <c r="T125" s="19">
        <v>8200</v>
      </c>
      <c r="U125" s="19" t="s">
        <v>393</v>
      </c>
      <c r="V125" s="26"/>
      <c r="W125" s="19" t="s">
        <v>6707</v>
      </c>
      <c r="X125" s="19" t="s">
        <v>6709</v>
      </c>
      <c r="Y125" s="19" t="s">
        <v>6709</v>
      </c>
      <c r="Z125" s="26"/>
      <c r="AA125" s="19" t="s">
        <v>6707</v>
      </c>
      <c r="AB125" s="26"/>
      <c r="AC125" s="47"/>
      <c r="AD125" s="19" t="s">
        <v>6717</v>
      </c>
      <c r="AE125" s="15"/>
    </row>
    <row r="126" spans="1:31" x14ac:dyDescent="0.2">
      <c r="A126" s="25" t="str">
        <f>IF($K126="",0,$C126&amp;"_"&amp;$E126&amp;"_C"&amp;VLOOKUP($K126,Grand_Est!$I$20:$J$34,2,0)&amp;"_P_"&amp;COUNTIF($I$20:$I126,"P")&amp;"_"&amp;IF(I126="F","F"&amp;COUNTIF($I$20:$I126,"F"),"000"))</f>
        <v>2022_7_C1_P_15_F92</v>
      </c>
      <c r="B126" s="25" t="str">
        <f t="shared" si="29"/>
        <v>Parrain client 21 Nom client 21 Prénom Filleul client 97 Nom client 97 Prénom</v>
      </c>
      <c r="C126" s="25">
        <f t="shared" si="30"/>
        <v>2022</v>
      </c>
      <c r="D126" s="25">
        <f t="shared" si="31"/>
        <v>2</v>
      </c>
      <c r="E126" s="25">
        <f t="shared" si="32"/>
        <v>7</v>
      </c>
      <c r="F126" s="16">
        <f>IF(AND(L126&lt;&gt;"",M126&lt;&gt;"",I126&lt;&gt;""),COUNTIF($I$20:$I126,I126),0)</f>
        <v>92</v>
      </c>
      <c r="G126" s="25">
        <f>IF(AND(L126="",M126=""),0,IF(I126="P",COUNTIF($I$20:$I126,"P"),COUNTIF($L$20:$L126,$L126)-1))</f>
        <v>6</v>
      </c>
      <c r="H126" s="25">
        <f t="shared" si="33"/>
        <v>0</v>
      </c>
      <c r="I126" s="18" t="s">
        <v>15</v>
      </c>
      <c r="J126" s="26">
        <v>44606</v>
      </c>
      <c r="K126" s="19" t="s">
        <v>16</v>
      </c>
      <c r="L126" s="19" t="s">
        <v>6308</v>
      </c>
      <c r="M126" s="19" t="s">
        <v>6309</v>
      </c>
      <c r="N126" s="27">
        <v>1213786541</v>
      </c>
      <c r="O126" s="19" t="s">
        <v>6460</v>
      </c>
      <c r="P126" s="19" t="s">
        <v>6461</v>
      </c>
      <c r="Q126" s="27">
        <v>652908117</v>
      </c>
      <c r="R126" s="19">
        <v>90</v>
      </c>
      <c r="S126" s="19" t="s">
        <v>6664</v>
      </c>
      <c r="T126" s="19">
        <v>10100</v>
      </c>
      <c r="U126" s="19" t="s">
        <v>21</v>
      </c>
      <c r="V126" s="26"/>
      <c r="W126" s="19" t="s">
        <v>6707</v>
      </c>
      <c r="X126" s="19" t="s">
        <v>6706</v>
      </c>
      <c r="Y126" s="19"/>
      <c r="Z126" s="26">
        <v>44622</v>
      </c>
      <c r="AA126" s="19" t="s">
        <v>6241</v>
      </c>
      <c r="AB126" s="26">
        <v>44634</v>
      </c>
      <c r="AC126" s="47">
        <v>120</v>
      </c>
      <c r="AD126" s="19" t="s">
        <v>6241</v>
      </c>
      <c r="AE126" s="15"/>
    </row>
    <row r="127" spans="1:31" x14ac:dyDescent="0.2">
      <c r="A127" s="25" t="str">
        <f>IF($K127="",0,$C127&amp;"_"&amp;$E127&amp;"_C"&amp;VLOOKUP($K127,Grand_Est!$I$20:$J$34,2,0)&amp;"_P_"&amp;COUNTIF($I$20:$I127,"P")&amp;"_"&amp;IF(I127="F","F"&amp;COUNTIF($I$20:$I127,"F"),"000"))</f>
        <v>2022_7_C2_P_16_000</v>
      </c>
      <c r="B127" s="25" t="str">
        <f t="shared" si="29"/>
        <v>Parrain client 114 Nom client 114 Prénom</v>
      </c>
      <c r="C127" s="25">
        <f t="shared" si="30"/>
        <v>2022</v>
      </c>
      <c r="D127" s="25">
        <f t="shared" si="31"/>
        <v>2</v>
      </c>
      <c r="E127" s="25">
        <f t="shared" si="32"/>
        <v>7</v>
      </c>
      <c r="F127" s="16">
        <f>IF(AND(L127&lt;&gt;"",M127&lt;&gt;"",I127&lt;&gt;""),COUNTIF($I$20:$I127,I127),0)</f>
        <v>16</v>
      </c>
      <c r="G127" s="25">
        <f>IF(AND(L127="",M127=""),0,IF(I127="P",COUNTIF($I$20:$I127,"P"),COUNTIF($L$20:$L127,$L127)-1))</f>
        <v>16</v>
      </c>
      <c r="H127" s="25">
        <f t="shared" si="33"/>
        <v>5</v>
      </c>
      <c r="I127" s="18" t="s">
        <v>6244</v>
      </c>
      <c r="J127" s="26">
        <v>44606</v>
      </c>
      <c r="K127" s="19" t="s">
        <v>17</v>
      </c>
      <c r="L127" s="19" t="s">
        <v>6494</v>
      </c>
      <c r="M127" s="19" t="s">
        <v>6495</v>
      </c>
      <c r="N127" s="27">
        <v>687534346</v>
      </c>
      <c r="O127" s="19"/>
      <c r="P127" s="19"/>
      <c r="Q127" s="27"/>
      <c r="R127" s="19">
        <v>26</v>
      </c>
      <c r="S127" s="19" t="s">
        <v>6559</v>
      </c>
      <c r="T127" s="19">
        <v>10120</v>
      </c>
      <c r="U127" s="19" t="s">
        <v>57</v>
      </c>
      <c r="V127" s="26">
        <v>44627</v>
      </c>
      <c r="W127" s="19" t="s">
        <v>6706</v>
      </c>
      <c r="X127" s="19"/>
      <c r="Y127" s="19"/>
      <c r="Z127" s="26">
        <v>44632</v>
      </c>
      <c r="AA127" s="19" t="s">
        <v>6241</v>
      </c>
      <c r="AB127" s="26">
        <v>44634</v>
      </c>
      <c r="AC127" s="47">
        <v>140</v>
      </c>
      <c r="AD127" s="19" t="s">
        <v>6241</v>
      </c>
      <c r="AE127" s="15"/>
    </row>
    <row r="128" spans="1:31" x14ac:dyDescent="0.2">
      <c r="A128" s="25" t="str">
        <f>IF($K128="",0,$C128&amp;"_"&amp;$E128&amp;"_C"&amp;VLOOKUP($K128,Grand_Est!$I$20:$J$34,2,0)&amp;"_P_"&amp;COUNTIF($I$20:$I128,"P")&amp;"_"&amp;IF(I128="F","F"&amp;COUNTIF($I$20:$I128,"F"),"000"))</f>
        <v>2022_7_C2_P_16_F93</v>
      </c>
      <c r="B128" s="25" t="str">
        <f t="shared" si="29"/>
        <v>Parrain client 114 Nom client 114 Prénom Filleul client 77 Nom client 77 Prénom</v>
      </c>
      <c r="C128" s="25">
        <f t="shared" si="30"/>
        <v>2022</v>
      </c>
      <c r="D128" s="25">
        <f t="shared" si="31"/>
        <v>2</v>
      </c>
      <c r="E128" s="25">
        <f t="shared" si="32"/>
        <v>7</v>
      </c>
      <c r="F128" s="16">
        <f>IF(AND(L128&lt;&gt;"",M128&lt;&gt;"",I128&lt;&gt;""),COUNTIF($I$20:$I128,I128),0)</f>
        <v>93</v>
      </c>
      <c r="G128" s="25">
        <f>IF(AND(L128="",M128=""),0,IF(I128="P",COUNTIF($I$20:$I128,"P"),COUNTIF($L$20:$L128,$L128)-1))</f>
        <v>1</v>
      </c>
      <c r="H128" s="25">
        <f t="shared" si="33"/>
        <v>0</v>
      </c>
      <c r="I128" s="18" t="s">
        <v>15</v>
      </c>
      <c r="J128" s="26">
        <v>44606</v>
      </c>
      <c r="K128" s="19" t="s">
        <v>17</v>
      </c>
      <c r="L128" s="19" t="s">
        <v>6494</v>
      </c>
      <c r="M128" s="19" t="s">
        <v>6495</v>
      </c>
      <c r="N128" s="27">
        <v>687534346</v>
      </c>
      <c r="O128" s="19" t="s">
        <v>6420</v>
      </c>
      <c r="P128" s="19" t="s">
        <v>6421</v>
      </c>
      <c r="Q128" s="27">
        <v>616572511</v>
      </c>
      <c r="R128" s="19">
        <v>189</v>
      </c>
      <c r="S128" s="19" t="s">
        <v>6624</v>
      </c>
      <c r="T128" s="19">
        <v>10500</v>
      </c>
      <c r="U128" s="19" t="s">
        <v>438</v>
      </c>
      <c r="V128" s="26">
        <v>44627</v>
      </c>
      <c r="W128" s="19" t="s">
        <v>6706</v>
      </c>
      <c r="X128" s="19"/>
      <c r="Y128" s="19"/>
      <c r="Z128" s="26">
        <v>44632</v>
      </c>
      <c r="AA128" s="19" t="s">
        <v>6241</v>
      </c>
      <c r="AB128" s="26">
        <v>44634</v>
      </c>
      <c r="AC128" s="47">
        <v>140</v>
      </c>
      <c r="AD128" s="19" t="s">
        <v>6241</v>
      </c>
      <c r="AE128" s="15"/>
    </row>
    <row r="129" spans="1:31" x14ac:dyDescent="0.2">
      <c r="A129" s="25" t="str">
        <f>IF($K129="",0,$C129&amp;"_"&amp;$E129&amp;"_C"&amp;VLOOKUP($K129,Grand_Est!$I$20:$J$34,2,0)&amp;"_P_"&amp;COUNTIF($I$20:$I129,"P")&amp;"_"&amp;IF(I129="F","F"&amp;COUNTIF($I$20:$I129,"F"),"000"))</f>
        <v>2022_7_C2_P_16_F94</v>
      </c>
      <c r="B129" s="25" t="str">
        <f t="shared" si="29"/>
        <v>Parrain client 114 Nom client 114 Prénom Filleul client 112 Nom client 112 Prénom</v>
      </c>
      <c r="C129" s="25">
        <f t="shared" si="30"/>
        <v>2022</v>
      </c>
      <c r="D129" s="25">
        <f t="shared" si="31"/>
        <v>2</v>
      </c>
      <c r="E129" s="25">
        <f t="shared" si="32"/>
        <v>7</v>
      </c>
      <c r="F129" s="16">
        <f>IF(AND(L129&lt;&gt;"",M129&lt;&gt;"",I129&lt;&gt;""),COUNTIF($I$20:$I129,I129),0)</f>
        <v>94</v>
      </c>
      <c r="G129" s="25">
        <f>IF(AND(L129="",M129=""),0,IF(I129="P",COUNTIF($I$20:$I129,"P"),COUNTIF($L$20:$L129,$L129)-1))</f>
        <v>2</v>
      </c>
      <c r="H129" s="25">
        <f t="shared" si="33"/>
        <v>0</v>
      </c>
      <c r="I129" s="18" t="s">
        <v>15</v>
      </c>
      <c r="J129" s="26">
        <v>44606</v>
      </c>
      <c r="K129" s="19" t="s">
        <v>17</v>
      </c>
      <c r="L129" s="19" t="s">
        <v>6494</v>
      </c>
      <c r="M129" s="19" t="s">
        <v>6495</v>
      </c>
      <c r="N129" s="27">
        <v>687534346</v>
      </c>
      <c r="O129" s="19" t="s">
        <v>6490</v>
      </c>
      <c r="P129" s="19" t="s">
        <v>6491</v>
      </c>
      <c r="Q129" s="27">
        <v>637465947</v>
      </c>
      <c r="R129" s="19">
        <v>3</v>
      </c>
      <c r="S129" s="19" t="s">
        <v>6659</v>
      </c>
      <c r="T129" s="19">
        <v>10400</v>
      </c>
      <c r="U129" s="19" t="s">
        <v>400</v>
      </c>
      <c r="V129" s="26">
        <v>44627</v>
      </c>
      <c r="W129" s="19" t="s">
        <v>6707</v>
      </c>
      <c r="X129" s="19" t="s">
        <v>6706</v>
      </c>
      <c r="Y129" s="19"/>
      <c r="Z129" s="26">
        <v>44632</v>
      </c>
      <c r="AA129" s="19" t="s">
        <v>6241</v>
      </c>
      <c r="AB129" s="26">
        <v>44634</v>
      </c>
      <c r="AC129" s="47">
        <v>140</v>
      </c>
      <c r="AD129" s="19" t="s">
        <v>6241</v>
      </c>
      <c r="AE129" s="15"/>
    </row>
    <row r="130" spans="1:31" x14ac:dyDescent="0.2">
      <c r="A130" s="25" t="str">
        <f>IF($K130="",0,$C130&amp;"_"&amp;$E130&amp;"_C"&amp;VLOOKUP($K130,Grand_Est!$I$20:$J$34,2,0)&amp;"_P_"&amp;COUNTIF($I$20:$I130,"P")&amp;"_"&amp;IF(I130="F","F"&amp;COUNTIF($I$20:$I130,"F"),"000"))</f>
        <v>2022_7_C2_P_16_F95</v>
      </c>
      <c r="B130" s="25" t="str">
        <f t="shared" si="29"/>
        <v>Parrain client 114 Nom client 114 Prénom Filleul client 101 Nom client 101 Prénom</v>
      </c>
      <c r="C130" s="25">
        <f t="shared" si="30"/>
        <v>2022</v>
      </c>
      <c r="D130" s="25">
        <f t="shared" si="31"/>
        <v>2</v>
      </c>
      <c r="E130" s="25">
        <f t="shared" si="32"/>
        <v>7</v>
      </c>
      <c r="F130" s="16">
        <f>IF(AND(L130&lt;&gt;"",M130&lt;&gt;"",I130&lt;&gt;""),COUNTIF($I$20:$I130,I130),0)</f>
        <v>95</v>
      </c>
      <c r="G130" s="25">
        <f>IF(AND(L130="",M130=""),0,IF(I130="P",COUNTIF($I$20:$I130,"P"),COUNTIF($L$20:$L130,$L130)-1))</f>
        <v>3</v>
      </c>
      <c r="H130" s="25">
        <f t="shared" si="33"/>
        <v>0</v>
      </c>
      <c r="I130" s="18" t="s">
        <v>15</v>
      </c>
      <c r="J130" s="26">
        <v>44606</v>
      </c>
      <c r="K130" s="19" t="s">
        <v>17</v>
      </c>
      <c r="L130" s="19" t="s">
        <v>6494</v>
      </c>
      <c r="M130" s="19" t="s">
        <v>6495</v>
      </c>
      <c r="N130" s="27">
        <v>687534346</v>
      </c>
      <c r="O130" s="19" t="s">
        <v>6468</v>
      </c>
      <c r="P130" s="19" t="s">
        <v>6469</v>
      </c>
      <c r="Q130" s="27">
        <v>637513979</v>
      </c>
      <c r="R130" s="19">
        <v>140</v>
      </c>
      <c r="S130" s="19" t="s">
        <v>6648</v>
      </c>
      <c r="T130" s="19">
        <v>10400</v>
      </c>
      <c r="U130" s="19" t="s">
        <v>389</v>
      </c>
      <c r="V130" s="26">
        <v>44627</v>
      </c>
      <c r="W130" s="19" t="s">
        <v>6707</v>
      </c>
      <c r="X130" s="19" t="s">
        <v>6706</v>
      </c>
      <c r="Y130" s="19"/>
      <c r="Z130" s="26">
        <v>44632</v>
      </c>
      <c r="AA130" s="19" t="s">
        <v>6241</v>
      </c>
      <c r="AB130" s="26">
        <v>44634</v>
      </c>
      <c r="AC130" s="47">
        <v>140</v>
      </c>
      <c r="AD130" s="19" t="s">
        <v>6241</v>
      </c>
      <c r="AE130" s="15"/>
    </row>
    <row r="131" spans="1:31" x14ac:dyDescent="0.2">
      <c r="A131" s="25" t="str">
        <f>IF($K131="",0,$C131&amp;"_"&amp;$E131&amp;"_C"&amp;VLOOKUP($K131,Grand_Est!$I$20:$J$34,2,0)&amp;"_P_"&amp;COUNTIF($I$20:$I131,"P")&amp;"_"&amp;IF(I131="F","F"&amp;COUNTIF($I$20:$I131,"F"),"000"))</f>
        <v>2022_7_C2_P_16_F96</v>
      </c>
      <c r="B131" s="25" t="str">
        <f t="shared" si="29"/>
        <v>Parrain client 114 Nom client 114 Prénom Filleul client 59 Nom client 59 Prénom</v>
      </c>
      <c r="C131" s="25">
        <f t="shared" si="30"/>
        <v>2022</v>
      </c>
      <c r="D131" s="25">
        <f t="shared" si="31"/>
        <v>2</v>
      </c>
      <c r="E131" s="25">
        <f t="shared" si="32"/>
        <v>7</v>
      </c>
      <c r="F131" s="16">
        <f>IF(AND(L131&lt;&gt;"",M131&lt;&gt;"",I131&lt;&gt;""),COUNTIF($I$20:$I131,I131),0)</f>
        <v>96</v>
      </c>
      <c r="G131" s="25">
        <f>IF(AND(L131="",M131=""),0,IF(I131="P",COUNTIF($I$20:$I131,"P"),COUNTIF($L$20:$L131,$L131)-1))</f>
        <v>4</v>
      </c>
      <c r="H131" s="25">
        <f t="shared" si="33"/>
        <v>0</v>
      </c>
      <c r="I131" s="18" t="s">
        <v>15</v>
      </c>
      <c r="J131" s="26">
        <v>44606</v>
      </c>
      <c r="K131" s="19" t="s">
        <v>17</v>
      </c>
      <c r="L131" s="19" t="s">
        <v>6494</v>
      </c>
      <c r="M131" s="19" t="s">
        <v>6495</v>
      </c>
      <c r="N131" s="27">
        <v>687534346</v>
      </c>
      <c r="O131" s="19" t="s">
        <v>6384</v>
      </c>
      <c r="P131" s="19" t="s">
        <v>6385</v>
      </c>
      <c r="Q131" s="27">
        <v>685906285</v>
      </c>
      <c r="R131" s="19">
        <v>109</v>
      </c>
      <c r="S131" s="19" t="s">
        <v>6606</v>
      </c>
      <c r="T131" s="19">
        <v>10500</v>
      </c>
      <c r="U131" s="19" t="s">
        <v>420</v>
      </c>
      <c r="V131" s="26">
        <v>44627</v>
      </c>
      <c r="W131" s="19" t="s">
        <v>6706</v>
      </c>
      <c r="X131" s="19"/>
      <c r="Y131" s="19"/>
      <c r="Z131" s="26">
        <v>44632</v>
      </c>
      <c r="AA131" s="19" t="s">
        <v>6241</v>
      </c>
      <c r="AB131" s="26">
        <v>44634</v>
      </c>
      <c r="AC131" s="47">
        <v>140</v>
      </c>
      <c r="AD131" s="19" t="s">
        <v>6241</v>
      </c>
      <c r="AE131" s="15"/>
    </row>
    <row r="132" spans="1:31" x14ac:dyDescent="0.2">
      <c r="A132" s="25" t="str">
        <f>IF($K132="",0,$C132&amp;"_"&amp;$E132&amp;"_C"&amp;VLOOKUP($K132,Grand_Est!$I$20:$J$34,2,0)&amp;"_P_"&amp;COUNTIF($I$20:$I132,"P")&amp;"_"&amp;IF(I132="F","F"&amp;COUNTIF($I$20:$I132,"F"),"000"))</f>
        <v>2022_7_C2_P_16_F97</v>
      </c>
      <c r="B132" s="25" t="str">
        <f t="shared" si="29"/>
        <v>Parrain client 114 Nom client 114 Prénom Filleul client 5 Nom client 5 Prénom</v>
      </c>
      <c r="C132" s="25">
        <f t="shared" si="30"/>
        <v>2022</v>
      </c>
      <c r="D132" s="25">
        <f t="shared" si="31"/>
        <v>2</v>
      </c>
      <c r="E132" s="25">
        <f t="shared" si="32"/>
        <v>7</v>
      </c>
      <c r="F132" s="16">
        <f>IF(AND(L132&lt;&gt;"",M132&lt;&gt;"",I132&lt;&gt;""),COUNTIF($I$20:$I132,I132),0)</f>
        <v>97</v>
      </c>
      <c r="G132" s="25">
        <f>IF(AND(L132="",M132=""),0,IF(I132="P",COUNTIF($I$20:$I132,"P"),COUNTIF($L$20:$L132,$L132)-1))</f>
        <v>5</v>
      </c>
      <c r="H132" s="25">
        <f t="shared" si="33"/>
        <v>0</v>
      </c>
      <c r="I132" s="18" t="s">
        <v>15</v>
      </c>
      <c r="J132" s="26">
        <v>44606</v>
      </c>
      <c r="K132" s="19" t="s">
        <v>17</v>
      </c>
      <c r="L132" s="19" t="s">
        <v>6494</v>
      </c>
      <c r="M132" s="19" t="s">
        <v>6495</v>
      </c>
      <c r="N132" s="27">
        <v>687534346</v>
      </c>
      <c r="O132" s="19" t="s">
        <v>6276</v>
      </c>
      <c r="P132" s="19" t="s">
        <v>6277</v>
      </c>
      <c r="Q132" s="27">
        <v>699104827</v>
      </c>
      <c r="R132" s="19">
        <v>67</v>
      </c>
      <c r="S132" s="19" t="s">
        <v>6552</v>
      </c>
      <c r="T132" s="19">
        <v>10100</v>
      </c>
      <c r="U132" s="19" t="s">
        <v>23</v>
      </c>
      <c r="V132" s="26">
        <v>44627</v>
      </c>
      <c r="W132" s="19" t="s">
        <v>6707</v>
      </c>
      <c r="X132" s="19" t="s">
        <v>6706</v>
      </c>
      <c r="Y132" s="19"/>
      <c r="Z132" s="26">
        <v>44632</v>
      </c>
      <c r="AA132" s="19" t="s">
        <v>6241</v>
      </c>
      <c r="AB132" s="26">
        <v>44634</v>
      </c>
      <c r="AC132" s="47">
        <v>140</v>
      </c>
      <c r="AD132" s="19" t="s">
        <v>6241</v>
      </c>
      <c r="AE132" s="15"/>
    </row>
    <row r="133" spans="1:31" x14ac:dyDescent="0.2">
      <c r="A133" s="25" t="str">
        <f>IF($K133="",0,$C133&amp;"_"&amp;$E133&amp;"_C"&amp;VLOOKUP($K133,Grand_Est!$I$20:$J$34,2,0)&amp;"_P_"&amp;COUNTIF($I$20:$I133,"P")&amp;"_"&amp;IF(I133="F","F"&amp;COUNTIF($I$20:$I133,"F"),"000"))</f>
        <v>2022_7_C2_P_16_F98</v>
      </c>
      <c r="B133" s="25" t="str">
        <f t="shared" si="29"/>
        <v>Parrain client 114 Nom client 114 Prénom Filleul client 40 Nom client 40 Prénom</v>
      </c>
      <c r="C133" s="25">
        <f t="shared" si="30"/>
        <v>2022</v>
      </c>
      <c r="D133" s="25">
        <f t="shared" si="31"/>
        <v>2</v>
      </c>
      <c r="E133" s="25">
        <f t="shared" si="32"/>
        <v>7</v>
      </c>
      <c r="F133" s="16">
        <f>IF(AND(L133&lt;&gt;"",M133&lt;&gt;"",I133&lt;&gt;""),COUNTIF($I$20:$I133,I133),0)</f>
        <v>98</v>
      </c>
      <c r="G133" s="25">
        <f>IF(AND(L133="",M133=""),0,IF(I133="P",COUNTIF($I$20:$I133,"P"),COUNTIF($L$20:$L133,$L133)-1))</f>
        <v>6</v>
      </c>
      <c r="H133" s="25">
        <f t="shared" si="33"/>
        <v>0</v>
      </c>
      <c r="I133" s="18" t="s">
        <v>15</v>
      </c>
      <c r="J133" s="26">
        <v>44606</v>
      </c>
      <c r="K133" s="19" t="s">
        <v>17</v>
      </c>
      <c r="L133" s="19" t="s">
        <v>6494</v>
      </c>
      <c r="M133" s="19" t="s">
        <v>6495</v>
      </c>
      <c r="N133" s="27">
        <v>687534346</v>
      </c>
      <c r="O133" s="19" t="s">
        <v>6346</v>
      </c>
      <c r="P133" s="19" t="s">
        <v>6347</v>
      </c>
      <c r="Q133" s="27">
        <v>649691181</v>
      </c>
      <c r="R133" s="19">
        <v>68</v>
      </c>
      <c r="S133" s="19" t="s">
        <v>6587</v>
      </c>
      <c r="T133" s="19">
        <v>10340</v>
      </c>
      <c r="U133" s="19" t="s">
        <v>345</v>
      </c>
      <c r="V133" s="26">
        <v>44627</v>
      </c>
      <c r="W133" s="19" t="s">
        <v>6706</v>
      </c>
      <c r="X133" s="19"/>
      <c r="Y133" s="19"/>
      <c r="Z133" s="26">
        <v>44622</v>
      </c>
      <c r="AA133" s="19" t="s">
        <v>6707</v>
      </c>
      <c r="AB133" s="26"/>
      <c r="AC133" s="47"/>
      <c r="AD133" s="19" t="s">
        <v>6717</v>
      </c>
      <c r="AE133" s="15"/>
    </row>
    <row r="134" spans="1:31" x14ac:dyDescent="0.2">
      <c r="A134" s="25" t="str">
        <f>IF($K134="",0,$C134&amp;"_"&amp;$E134&amp;"_C"&amp;VLOOKUP($K134,Grand_Est!$I$20:$J$34,2,0)&amp;"_P_"&amp;COUNTIF($I$20:$I134,"P")&amp;"_"&amp;IF(I134="F","F"&amp;COUNTIF($I$20:$I134,"F"),"000"))</f>
        <v>2022_7_C3_P_17_000</v>
      </c>
      <c r="B134" s="25" t="str">
        <f t="shared" si="29"/>
        <v>Parrain client 124 Nom client 124 Prénom</v>
      </c>
      <c r="C134" s="25">
        <f t="shared" si="30"/>
        <v>2022</v>
      </c>
      <c r="D134" s="25">
        <f t="shared" si="31"/>
        <v>2</v>
      </c>
      <c r="E134" s="25">
        <f t="shared" si="32"/>
        <v>7</v>
      </c>
      <c r="F134" s="16">
        <f>IF(AND(L134&lt;&gt;"",M134&lt;&gt;"",I134&lt;&gt;""),COUNTIF($I$20:$I134,I134),0)</f>
        <v>17</v>
      </c>
      <c r="G134" s="25">
        <f>IF(AND(L134="",M134=""),0,IF(I134="P",COUNTIF($I$20:$I134,"P"),COUNTIF($L$20:$L134,$L134)-1))</f>
        <v>17</v>
      </c>
      <c r="H134" s="25">
        <f t="shared" si="33"/>
        <v>4</v>
      </c>
      <c r="I134" s="18" t="s">
        <v>6244</v>
      </c>
      <c r="J134" s="26">
        <v>44606</v>
      </c>
      <c r="K134" s="19" t="s">
        <v>6248</v>
      </c>
      <c r="L134" s="19" t="s">
        <v>6514</v>
      </c>
      <c r="M134" s="19" t="s">
        <v>6515</v>
      </c>
      <c r="N134" s="27">
        <v>685718089</v>
      </c>
      <c r="O134" s="19"/>
      <c r="P134" s="19"/>
      <c r="Q134" s="27"/>
      <c r="R134" s="19">
        <v>62</v>
      </c>
      <c r="S134" s="19" t="s">
        <v>6687</v>
      </c>
      <c r="T134" s="19">
        <v>10320</v>
      </c>
      <c r="U134" s="19" t="s">
        <v>328</v>
      </c>
      <c r="V134" s="26">
        <v>44627</v>
      </c>
      <c r="W134" s="19" t="s">
        <v>6707</v>
      </c>
      <c r="X134" s="19" t="s">
        <v>6706</v>
      </c>
      <c r="Y134" s="19"/>
      <c r="Z134" s="26">
        <v>44622</v>
      </c>
      <c r="AA134" s="19" t="s">
        <v>6241</v>
      </c>
      <c r="AB134" s="26">
        <v>44634</v>
      </c>
      <c r="AC134" s="47">
        <v>140</v>
      </c>
      <c r="AD134" s="19" t="s">
        <v>6241</v>
      </c>
      <c r="AE134" s="15"/>
    </row>
    <row r="135" spans="1:31" x14ac:dyDescent="0.2">
      <c r="A135" s="25" t="str">
        <f>IF($K135="",0,$C135&amp;"_"&amp;$E135&amp;"_C"&amp;VLOOKUP($K135,Grand_Est!$I$20:$J$34,2,0)&amp;"_P_"&amp;COUNTIF($I$20:$I135,"P")&amp;"_"&amp;IF(I135="F","F"&amp;COUNTIF($I$20:$I135,"F"),"000"))</f>
        <v>2022_7_C3_P_17_F99</v>
      </c>
      <c r="B135" s="25" t="str">
        <f t="shared" si="29"/>
        <v>Parrain client 124 Nom client 124 Prénom Filleul client 61 Nom client 61 Prénom</v>
      </c>
      <c r="C135" s="25">
        <f t="shared" si="30"/>
        <v>2022</v>
      </c>
      <c r="D135" s="25">
        <f t="shared" si="31"/>
        <v>2</v>
      </c>
      <c r="E135" s="25">
        <f t="shared" si="32"/>
        <v>7</v>
      </c>
      <c r="F135" s="16">
        <f>IF(AND(L135&lt;&gt;"",M135&lt;&gt;"",I135&lt;&gt;""),COUNTIF($I$20:$I135,I135),0)</f>
        <v>99</v>
      </c>
      <c r="G135" s="25">
        <f>IF(AND(L135="",M135=""),0,IF(I135="P",COUNTIF($I$20:$I135,"P"),COUNTIF($L$20:$L135,$L135)-1))</f>
        <v>1</v>
      </c>
      <c r="H135" s="25">
        <f t="shared" si="33"/>
        <v>0</v>
      </c>
      <c r="I135" s="18" t="s">
        <v>15</v>
      </c>
      <c r="J135" s="26">
        <v>44606</v>
      </c>
      <c r="K135" s="19" t="s">
        <v>6248</v>
      </c>
      <c r="L135" s="19" t="s">
        <v>6514</v>
      </c>
      <c r="M135" s="19" t="s">
        <v>6515</v>
      </c>
      <c r="N135" s="27">
        <v>685718089</v>
      </c>
      <c r="O135" s="19" t="s">
        <v>6388</v>
      </c>
      <c r="P135" s="19" t="s">
        <v>6389</v>
      </c>
      <c r="Q135" s="27">
        <v>699108376</v>
      </c>
      <c r="R135" s="19">
        <v>2</v>
      </c>
      <c r="S135" s="19" t="s">
        <v>6608</v>
      </c>
      <c r="T135" s="19">
        <v>10500</v>
      </c>
      <c r="U135" s="19" t="s">
        <v>422</v>
      </c>
      <c r="V135" s="26">
        <v>44627</v>
      </c>
      <c r="W135" s="19" t="s">
        <v>6706</v>
      </c>
      <c r="X135" s="19"/>
      <c r="Y135" s="19"/>
      <c r="Z135" s="26">
        <v>44622</v>
      </c>
      <c r="AA135" s="19" t="s">
        <v>6241</v>
      </c>
      <c r="AB135" s="26">
        <v>44634</v>
      </c>
      <c r="AC135" s="47">
        <v>140</v>
      </c>
      <c r="AD135" s="19" t="s">
        <v>6241</v>
      </c>
      <c r="AE135" s="15"/>
    </row>
    <row r="136" spans="1:31" x14ac:dyDescent="0.2">
      <c r="A136" s="25" t="str">
        <f>IF($K136="",0,$C136&amp;"_"&amp;$E136&amp;"_C"&amp;VLOOKUP($K136,Grand_Est!$I$20:$J$34,2,0)&amp;"_P_"&amp;COUNTIF($I$20:$I136,"P")&amp;"_"&amp;IF(I136="F","F"&amp;COUNTIF($I$20:$I136,"F"),"000"))</f>
        <v>2022_7_C3_P_17_F100</v>
      </c>
      <c r="B136" s="25" t="str">
        <f t="shared" si="29"/>
        <v>Parrain client 124 Nom client 124 Prénom Filleul client 80 Nom client 80 Prénom</v>
      </c>
      <c r="C136" s="25">
        <f t="shared" si="30"/>
        <v>2022</v>
      </c>
      <c r="D136" s="25">
        <f t="shared" si="31"/>
        <v>2</v>
      </c>
      <c r="E136" s="25">
        <f t="shared" si="32"/>
        <v>7</v>
      </c>
      <c r="F136" s="16">
        <f>IF(AND(L136&lt;&gt;"",M136&lt;&gt;"",I136&lt;&gt;""),COUNTIF($I$20:$I136,I136),0)</f>
        <v>100</v>
      </c>
      <c r="G136" s="25">
        <f>IF(AND(L136="",M136=""),0,IF(I136="P",COUNTIF($I$20:$I136,"P"),COUNTIF($L$20:$L136,$L136)-1))</f>
        <v>2</v>
      </c>
      <c r="H136" s="25">
        <f t="shared" si="33"/>
        <v>0</v>
      </c>
      <c r="I136" s="18" t="s">
        <v>15</v>
      </c>
      <c r="J136" s="26">
        <v>44606</v>
      </c>
      <c r="K136" s="19" t="s">
        <v>6248</v>
      </c>
      <c r="L136" s="19" t="s">
        <v>6514</v>
      </c>
      <c r="M136" s="19" t="s">
        <v>6515</v>
      </c>
      <c r="N136" s="27">
        <v>685718089</v>
      </c>
      <c r="O136" s="19" t="s">
        <v>6426</v>
      </c>
      <c r="P136" s="19" t="s">
        <v>6427</v>
      </c>
      <c r="Q136" s="27">
        <v>671931994</v>
      </c>
      <c r="R136" s="19">
        <v>199</v>
      </c>
      <c r="S136" s="19" t="s">
        <v>6627</v>
      </c>
      <c r="T136" s="19">
        <v>10500</v>
      </c>
      <c r="U136" s="19" t="s">
        <v>441</v>
      </c>
      <c r="V136" s="26">
        <v>44627</v>
      </c>
      <c r="W136" s="19" t="s">
        <v>6707</v>
      </c>
      <c r="X136" s="19" t="s">
        <v>6709</v>
      </c>
      <c r="Y136" s="19" t="s">
        <v>6706</v>
      </c>
      <c r="Z136" s="26">
        <v>44622</v>
      </c>
      <c r="AA136" s="19" t="s">
        <v>6241</v>
      </c>
      <c r="AB136" s="26">
        <v>44634</v>
      </c>
      <c r="AC136" s="47">
        <v>140</v>
      </c>
      <c r="AD136" s="19" t="s">
        <v>6241</v>
      </c>
      <c r="AE136" s="15"/>
    </row>
    <row r="137" spans="1:31" x14ac:dyDescent="0.2">
      <c r="A137" s="25" t="str">
        <f>IF($K137="",0,$C137&amp;"_"&amp;$E137&amp;"_C"&amp;VLOOKUP($K137,Grand_Est!$I$20:$J$34,2,0)&amp;"_P_"&amp;COUNTIF($I$20:$I137,"P")&amp;"_"&amp;IF(I137="F","F"&amp;COUNTIF($I$20:$I137,"F"),"000"))</f>
        <v>2022_7_C3_P_17_F101</v>
      </c>
      <c r="B137" s="25" t="str">
        <f t="shared" si="29"/>
        <v>Parrain client 124 Nom client 124 Prénom Filleul client 139 Nom client 139 Prénom</v>
      </c>
      <c r="C137" s="25">
        <f t="shared" si="30"/>
        <v>2022</v>
      </c>
      <c r="D137" s="25">
        <f t="shared" si="31"/>
        <v>2</v>
      </c>
      <c r="E137" s="25">
        <f t="shared" si="32"/>
        <v>7</v>
      </c>
      <c r="F137" s="16">
        <f>IF(AND(L137&lt;&gt;"",M137&lt;&gt;"",I137&lt;&gt;""),COUNTIF($I$20:$I137,I137),0)</f>
        <v>101</v>
      </c>
      <c r="G137" s="25">
        <f>IF(AND(L137="",M137=""),0,IF(I137="P",COUNTIF($I$20:$I137,"P"),COUNTIF($L$20:$L137,$L137)-1))</f>
        <v>3</v>
      </c>
      <c r="H137" s="25">
        <f t="shared" si="33"/>
        <v>0</v>
      </c>
      <c r="I137" s="18" t="s">
        <v>15</v>
      </c>
      <c r="J137" s="26">
        <v>44606</v>
      </c>
      <c r="K137" s="19" t="s">
        <v>6248</v>
      </c>
      <c r="L137" s="19" t="s">
        <v>6514</v>
      </c>
      <c r="M137" s="19" t="s">
        <v>6515</v>
      </c>
      <c r="N137" s="27">
        <v>685718089</v>
      </c>
      <c r="O137" s="19" t="s">
        <v>6544</v>
      </c>
      <c r="P137" s="19" t="s">
        <v>6545</v>
      </c>
      <c r="Q137" s="27">
        <v>624905624</v>
      </c>
      <c r="R137" s="19">
        <v>96</v>
      </c>
      <c r="S137" s="19" t="s">
        <v>6686</v>
      </c>
      <c r="T137" s="19">
        <v>10320</v>
      </c>
      <c r="U137" s="19" t="s">
        <v>327</v>
      </c>
      <c r="V137" s="26">
        <v>44627</v>
      </c>
      <c r="W137" s="19" t="s">
        <v>6706</v>
      </c>
      <c r="X137" s="19"/>
      <c r="Y137" s="19"/>
      <c r="Z137" s="26">
        <v>44622</v>
      </c>
      <c r="AA137" s="19" t="s">
        <v>6241</v>
      </c>
      <c r="AB137" s="26">
        <v>44634</v>
      </c>
      <c r="AC137" s="47">
        <v>140</v>
      </c>
      <c r="AD137" s="19" t="s">
        <v>6241</v>
      </c>
      <c r="AE137" s="15"/>
    </row>
    <row r="138" spans="1:31" x14ac:dyDescent="0.2">
      <c r="A138" s="25" t="str">
        <f>IF($K138="",0,$C138&amp;"_"&amp;$E138&amp;"_C"&amp;VLOOKUP($K138,Grand_Est!$I$20:$J$34,2,0)&amp;"_P_"&amp;COUNTIF($I$20:$I138,"P")&amp;"_"&amp;IF(I138="F","F"&amp;COUNTIF($I$20:$I138,"F"),"000"))</f>
        <v>2022_7_C3_P_17_F102</v>
      </c>
      <c r="B138" s="25" t="str">
        <f t="shared" si="29"/>
        <v>Parrain client 124 Nom client 124 Prénom Filleul client 97 Nom client 97 Prénom</v>
      </c>
      <c r="C138" s="25">
        <f t="shared" si="30"/>
        <v>2022</v>
      </c>
      <c r="D138" s="25">
        <f t="shared" si="31"/>
        <v>2</v>
      </c>
      <c r="E138" s="25">
        <f t="shared" si="32"/>
        <v>7</v>
      </c>
      <c r="F138" s="16">
        <f>IF(AND(L138&lt;&gt;"",M138&lt;&gt;"",I138&lt;&gt;""),COUNTIF($I$20:$I138,I138),0)</f>
        <v>102</v>
      </c>
      <c r="G138" s="25">
        <f>IF(AND(L138="",M138=""),0,IF(I138="P",COUNTIF($I$20:$I138,"P"),COUNTIF($L$20:$L138,$L138)-1))</f>
        <v>4</v>
      </c>
      <c r="H138" s="25">
        <f t="shared" si="33"/>
        <v>0</v>
      </c>
      <c r="I138" s="18" t="s">
        <v>15</v>
      </c>
      <c r="J138" s="26">
        <v>44606</v>
      </c>
      <c r="K138" s="19" t="s">
        <v>6248</v>
      </c>
      <c r="L138" s="19" t="s">
        <v>6514</v>
      </c>
      <c r="M138" s="19" t="s">
        <v>6515</v>
      </c>
      <c r="N138" s="27">
        <v>685718089</v>
      </c>
      <c r="O138" s="19" t="s">
        <v>6460</v>
      </c>
      <c r="P138" s="19" t="s">
        <v>6461</v>
      </c>
      <c r="Q138" s="27">
        <v>626040625</v>
      </c>
      <c r="R138" s="19">
        <v>28</v>
      </c>
      <c r="S138" s="19" t="s">
        <v>6644</v>
      </c>
      <c r="T138" s="19">
        <v>10400</v>
      </c>
      <c r="U138" s="19" t="s">
        <v>385</v>
      </c>
      <c r="V138" s="26">
        <v>44627</v>
      </c>
      <c r="W138" s="19" t="s">
        <v>6707</v>
      </c>
      <c r="X138" s="19" t="s">
        <v>6706</v>
      </c>
      <c r="Y138" s="19"/>
      <c r="Z138" s="26">
        <v>44622</v>
      </c>
      <c r="AA138" s="19" t="s">
        <v>6707</v>
      </c>
      <c r="AB138" s="26"/>
      <c r="AC138" s="47"/>
      <c r="AD138" s="19" t="s">
        <v>6717</v>
      </c>
      <c r="AE138" s="15"/>
    </row>
    <row r="139" spans="1:31" x14ac:dyDescent="0.2">
      <c r="A139" s="25" t="str">
        <f>IF($K139="",0,$C139&amp;"_"&amp;$E139&amp;"_C"&amp;VLOOKUP($K139,Grand_Est!$I$20:$J$34,2,0)&amp;"_P_"&amp;COUNTIF($I$20:$I139,"P")&amp;"_"&amp;IF(I139="F","F"&amp;COUNTIF($I$20:$I139,"F"),"000"))</f>
        <v>2022_7_C3_P_17_F103</v>
      </c>
      <c r="B139" s="25" t="str">
        <f t="shared" si="29"/>
        <v>Parrain client 124 Nom client 124 Prénom Filleul client 90 Nom client 90 Prénom</v>
      </c>
      <c r="C139" s="25">
        <f t="shared" si="30"/>
        <v>2022</v>
      </c>
      <c r="D139" s="25">
        <f t="shared" si="31"/>
        <v>2</v>
      </c>
      <c r="E139" s="25">
        <f t="shared" si="32"/>
        <v>7</v>
      </c>
      <c r="F139" s="16">
        <f>IF(AND(L139&lt;&gt;"",M139&lt;&gt;"",I139&lt;&gt;""),COUNTIF($I$20:$I139,I139),0)</f>
        <v>103</v>
      </c>
      <c r="G139" s="25">
        <f>IF(AND(L139="",M139=""),0,IF(I139="P",COUNTIF($I$20:$I139,"P"),COUNTIF($L$20:$L139,$L139)-1))</f>
        <v>5</v>
      </c>
      <c r="H139" s="25">
        <f t="shared" si="33"/>
        <v>0</v>
      </c>
      <c r="I139" s="18" t="s">
        <v>15</v>
      </c>
      <c r="J139" s="26">
        <v>44606</v>
      </c>
      <c r="K139" s="19" t="s">
        <v>6248</v>
      </c>
      <c r="L139" s="19" t="s">
        <v>6514</v>
      </c>
      <c r="M139" s="19" t="s">
        <v>6515</v>
      </c>
      <c r="N139" s="27">
        <v>685718089</v>
      </c>
      <c r="O139" s="19" t="s">
        <v>6446</v>
      </c>
      <c r="P139" s="19" t="s">
        <v>6447</v>
      </c>
      <c r="Q139" s="27">
        <v>696578640</v>
      </c>
      <c r="R139" s="19">
        <v>105</v>
      </c>
      <c r="S139" s="19" t="s">
        <v>6637</v>
      </c>
      <c r="T139" s="19">
        <v>10500</v>
      </c>
      <c r="U139" s="19" t="s">
        <v>451</v>
      </c>
      <c r="V139" s="26">
        <v>44627</v>
      </c>
      <c r="W139" s="19" t="s">
        <v>6706</v>
      </c>
      <c r="X139" s="19"/>
      <c r="Y139" s="19"/>
      <c r="Z139" s="26">
        <v>44623</v>
      </c>
      <c r="AA139" s="19" t="s">
        <v>6241</v>
      </c>
      <c r="AB139" s="26">
        <v>44636</v>
      </c>
      <c r="AC139" s="47">
        <v>142</v>
      </c>
      <c r="AD139" s="19" t="s">
        <v>6241</v>
      </c>
      <c r="AE139" s="15"/>
    </row>
    <row r="140" spans="1:31" x14ac:dyDescent="0.2">
      <c r="A140" s="25" t="str">
        <f>IF($K140="",0,$C140&amp;"_"&amp;$E140&amp;"_C"&amp;VLOOKUP($K140,Grand_Est!$I$20:$J$34,2,0)&amp;"_P_"&amp;COUNTIF($I$20:$I140,"P")&amp;"_"&amp;IF(I140="F","F"&amp;COUNTIF($I$20:$I140,"F"),"000"))</f>
        <v>2022_7_C3_P_17_F104</v>
      </c>
      <c r="B140" s="25" t="str">
        <f t="shared" si="29"/>
        <v>Parrain client 124 Nom client 124 Prénom Filleul client 42 Nom client 42 Prénom</v>
      </c>
      <c r="C140" s="25">
        <f t="shared" si="30"/>
        <v>2022</v>
      </c>
      <c r="D140" s="25">
        <f t="shared" si="31"/>
        <v>2</v>
      </c>
      <c r="E140" s="25">
        <f t="shared" si="32"/>
        <v>7</v>
      </c>
      <c r="F140" s="16">
        <f>IF(AND(L140&lt;&gt;"",M140&lt;&gt;"",I140&lt;&gt;""),COUNTIF($I$20:$I140,I140),0)</f>
        <v>104</v>
      </c>
      <c r="G140" s="25">
        <f>IF(AND(L140="",M140=""),0,IF(I140="P",COUNTIF($I$20:$I140,"P"),COUNTIF($L$20:$L140,$L140)-1))</f>
        <v>6</v>
      </c>
      <c r="H140" s="25">
        <f t="shared" si="33"/>
        <v>0</v>
      </c>
      <c r="I140" s="18" t="s">
        <v>15</v>
      </c>
      <c r="J140" s="26">
        <v>44606</v>
      </c>
      <c r="K140" s="19" t="s">
        <v>6248</v>
      </c>
      <c r="L140" s="19" t="s">
        <v>6514</v>
      </c>
      <c r="M140" s="19" t="s">
        <v>6515</v>
      </c>
      <c r="N140" s="27">
        <v>685718089</v>
      </c>
      <c r="O140" s="19" t="s">
        <v>6350</v>
      </c>
      <c r="P140" s="19" t="s">
        <v>6351</v>
      </c>
      <c r="Q140" s="27">
        <v>633850724</v>
      </c>
      <c r="R140" s="19">
        <v>10</v>
      </c>
      <c r="S140" s="19" t="s">
        <v>6589</v>
      </c>
      <c r="T140" s="19">
        <v>10270</v>
      </c>
      <c r="U140" s="19" t="s">
        <v>281</v>
      </c>
      <c r="V140" s="26">
        <v>44627</v>
      </c>
      <c r="W140" s="19" t="s">
        <v>6707</v>
      </c>
      <c r="X140" s="19" t="s">
        <v>6709</v>
      </c>
      <c r="Y140" s="19" t="s">
        <v>6709</v>
      </c>
      <c r="Z140" s="26"/>
      <c r="AA140" s="19" t="s">
        <v>6707</v>
      </c>
      <c r="AB140" s="26"/>
      <c r="AC140" s="47"/>
      <c r="AD140" s="19" t="s">
        <v>6717</v>
      </c>
      <c r="AE140" s="15"/>
    </row>
    <row r="141" spans="1:31" x14ac:dyDescent="0.2">
      <c r="A141" s="25" t="str">
        <f>IF($K141="",0,$C141&amp;"_"&amp;$E141&amp;"_C"&amp;VLOOKUP($K141,Grand_Est!$I$20:$J$34,2,0)&amp;"_P_"&amp;COUNTIF($I$20:$I141,"P")&amp;"_"&amp;IF(I141="F","F"&amp;COUNTIF($I$20:$I141,"F"),"000"))</f>
        <v>2022_7_C4_P_18_000</v>
      </c>
      <c r="B141" s="25" t="str">
        <f t="shared" si="29"/>
        <v>Parrain client 15 Nom client 15 Prénom</v>
      </c>
      <c r="C141" s="25">
        <f t="shared" si="30"/>
        <v>2022</v>
      </c>
      <c r="D141" s="25">
        <f t="shared" si="31"/>
        <v>2</v>
      </c>
      <c r="E141" s="25">
        <f t="shared" si="32"/>
        <v>7</v>
      </c>
      <c r="F141" s="16">
        <f>IF(AND(L141&lt;&gt;"",M141&lt;&gt;"",I141&lt;&gt;""),COUNTIF($I$20:$I141,I141),0)</f>
        <v>18</v>
      </c>
      <c r="G141" s="25">
        <f>IF(AND(L141="",M141=""),0,IF(I141="P",COUNTIF($I$20:$I141,"P"),COUNTIF($L$20:$L141,$L141)-1))</f>
        <v>18</v>
      </c>
      <c r="H141" s="25">
        <f t="shared" si="33"/>
        <v>3</v>
      </c>
      <c r="I141" s="18" t="s">
        <v>6244</v>
      </c>
      <c r="J141" s="26">
        <v>44606</v>
      </c>
      <c r="K141" s="19" t="s">
        <v>6249</v>
      </c>
      <c r="L141" s="19" t="s">
        <v>6296</v>
      </c>
      <c r="M141" s="19" t="s">
        <v>6297</v>
      </c>
      <c r="N141" s="27">
        <v>670203892</v>
      </c>
      <c r="O141" s="19"/>
      <c r="P141" s="19"/>
      <c r="Q141" s="27"/>
      <c r="R141" s="19">
        <v>87</v>
      </c>
      <c r="S141" s="19" t="s">
        <v>6649</v>
      </c>
      <c r="T141" s="19">
        <v>10400</v>
      </c>
      <c r="U141" s="19" t="s">
        <v>390</v>
      </c>
      <c r="V141" s="26">
        <v>44627</v>
      </c>
      <c r="W141" s="19" t="s">
        <v>6706</v>
      </c>
      <c r="X141" s="19"/>
      <c r="Y141" s="19"/>
      <c r="Z141" s="26">
        <v>44622</v>
      </c>
      <c r="AA141" s="19" t="s">
        <v>6241</v>
      </c>
      <c r="AB141" s="26">
        <v>44634</v>
      </c>
      <c r="AC141" s="47">
        <v>140</v>
      </c>
      <c r="AD141" s="19" t="s">
        <v>6241</v>
      </c>
      <c r="AE141" s="15"/>
    </row>
    <row r="142" spans="1:31" x14ac:dyDescent="0.2">
      <c r="A142" s="25" t="str">
        <f>IF($K142="",0,$C142&amp;"_"&amp;$E142&amp;"_C"&amp;VLOOKUP($K142,Grand_Est!$I$20:$J$34,2,0)&amp;"_P_"&amp;COUNTIF($I$20:$I142,"P")&amp;"_"&amp;IF(I142="F","F"&amp;COUNTIF($I$20:$I142,"F"),"000"))</f>
        <v>2022_7_C4_P_18_F105</v>
      </c>
      <c r="B142" s="25" t="str">
        <f t="shared" si="29"/>
        <v>Parrain client 15 Nom client 15 Prénom Filleul client 64 Nom client 64 Prénom</v>
      </c>
      <c r="C142" s="25">
        <f t="shared" si="30"/>
        <v>2022</v>
      </c>
      <c r="D142" s="25">
        <f t="shared" si="31"/>
        <v>2</v>
      </c>
      <c r="E142" s="25">
        <f t="shared" si="32"/>
        <v>7</v>
      </c>
      <c r="F142" s="16">
        <f>IF(AND(L142&lt;&gt;"",M142&lt;&gt;"",I142&lt;&gt;""),COUNTIF($I$20:$I142,I142),0)</f>
        <v>105</v>
      </c>
      <c r="G142" s="25">
        <f>IF(AND(L142="",M142=""),0,IF(I142="P",COUNTIF($I$20:$I142,"P"),COUNTIF($L$20:$L142,$L142)-1))</f>
        <v>1</v>
      </c>
      <c r="H142" s="25">
        <f t="shared" si="33"/>
        <v>0</v>
      </c>
      <c r="I142" s="18" t="s">
        <v>15</v>
      </c>
      <c r="J142" s="26">
        <v>44606</v>
      </c>
      <c r="K142" s="19" t="s">
        <v>6249</v>
      </c>
      <c r="L142" s="19" t="s">
        <v>6296</v>
      </c>
      <c r="M142" s="19" t="s">
        <v>6297</v>
      </c>
      <c r="N142" s="27">
        <v>670203892</v>
      </c>
      <c r="O142" s="19" t="s">
        <v>6394</v>
      </c>
      <c r="P142" s="19" t="s">
        <v>6395</v>
      </c>
      <c r="Q142" s="27">
        <v>652908117</v>
      </c>
      <c r="R142" s="19">
        <v>90</v>
      </c>
      <c r="S142" s="19" t="s">
        <v>6664</v>
      </c>
      <c r="T142" s="19">
        <v>10320</v>
      </c>
      <c r="U142" s="19" t="s">
        <v>319</v>
      </c>
      <c r="V142" s="26">
        <v>44627</v>
      </c>
      <c r="W142" s="19" t="s">
        <v>6707</v>
      </c>
      <c r="X142" s="19" t="s">
        <v>6709</v>
      </c>
      <c r="Y142" s="19" t="s">
        <v>6706</v>
      </c>
      <c r="Z142" s="26">
        <v>44622</v>
      </c>
      <c r="AA142" s="19" t="s">
        <v>6241</v>
      </c>
      <c r="AB142" s="26">
        <v>44634</v>
      </c>
      <c r="AC142" s="47">
        <v>140</v>
      </c>
      <c r="AD142" s="19" t="s">
        <v>6241</v>
      </c>
      <c r="AE142" s="15"/>
    </row>
    <row r="143" spans="1:31" x14ac:dyDescent="0.2">
      <c r="A143" s="25" t="str">
        <f>IF($K143="",0,$C143&amp;"_"&amp;$E143&amp;"_C"&amp;VLOOKUP($K143,Grand_Est!$I$20:$J$34,2,0)&amp;"_P_"&amp;COUNTIF($I$20:$I143,"P")&amp;"_"&amp;IF(I143="F","F"&amp;COUNTIF($I$20:$I143,"F"),"000"))</f>
        <v>2022_7_C4_P_18_F106</v>
      </c>
      <c r="B143" s="25" t="str">
        <f t="shared" si="29"/>
        <v>Parrain client 15 Nom client 15 Prénom Filleul client 120 Nom client 120 Prénom</v>
      </c>
      <c r="C143" s="25">
        <f t="shared" si="30"/>
        <v>2022</v>
      </c>
      <c r="D143" s="25">
        <f t="shared" si="31"/>
        <v>2</v>
      </c>
      <c r="E143" s="25">
        <f t="shared" si="32"/>
        <v>7</v>
      </c>
      <c r="F143" s="16">
        <f>IF(AND(L143&lt;&gt;"",M143&lt;&gt;"",I143&lt;&gt;""),COUNTIF($I$20:$I143,I143),0)</f>
        <v>106</v>
      </c>
      <c r="G143" s="25">
        <f>IF(AND(L143="",M143=""),0,IF(I143="P",COUNTIF($I$20:$I143,"P"),COUNTIF($L$20:$L143,$L143)-1))</f>
        <v>2</v>
      </c>
      <c r="H143" s="25">
        <f t="shared" si="33"/>
        <v>0</v>
      </c>
      <c r="I143" s="18" t="s">
        <v>15</v>
      </c>
      <c r="J143" s="26">
        <v>44606</v>
      </c>
      <c r="K143" s="19" t="s">
        <v>6249</v>
      </c>
      <c r="L143" s="19" t="s">
        <v>6296</v>
      </c>
      <c r="M143" s="19" t="s">
        <v>6297</v>
      </c>
      <c r="N143" s="27">
        <v>670203892</v>
      </c>
      <c r="O143" s="19" t="s">
        <v>6506</v>
      </c>
      <c r="P143" s="19" t="s">
        <v>6507</v>
      </c>
      <c r="Q143" s="27">
        <v>650606084</v>
      </c>
      <c r="R143" s="19">
        <v>123</v>
      </c>
      <c r="S143" s="19" t="s">
        <v>6673</v>
      </c>
      <c r="T143" s="19">
        <v>10240</v>
      </c>
      <c r="U143" s="19" t="s">
        <v>253</v>
      </c>
      <c r="V143" s="26">
        <v>44627</v>
      </c>
      <c r="W143" s="19" t="s">
        <v>6707</v>
      </c>
      <c r="X143" s="19" t="s">
        <v>6706</v>
      </c>
      <c r="Y143" s="19"/>
      <c r="Z143" s="26">
        <v>44622</v>
      </c>
      <c r="AA143" s="19" t="s">
        <v>6241</v>
      </c>
      <c r="AB143" s="26">
        <v>44634</v>
      </c>
      <c r="AC143" s="47">
        <v>140</v>
      </c>
      <c r="AD143" s="19" t="s">
        <v>6241</v>
      </c>
      <c r="AE143" s="15"/>
    </row>
    <row r="144" spans="1:31" x14ac:dyDescent="0.2">
      <c r="A144" s="25" t="str">
        <f>IF($K144="",0,$C144&amp;"_"&amp;$E144&amp;"_C"&amp;VLOOKUP($K144,Grand_Est!$I$20:$J$34,2,0)&amp;"_P_"&amp;COUNTIF($I$20:$I144,"P")&amp;"_"&amp;IF(I144="F","F"&amp;COUNTIF($I$20:$I144,"F"),"000"))</f>
        <v>2022_7_C4_P_18_F107</v>
      </c>
      <c r="B144" s="25" t="str">
        <f t="shared" si="29"/>
        <v>Parrain client 15 Nom client 15 Prénom Filleul client 2 Nom client 2 Prénom</v>
      </c>
      <c r="C144" s="25">
        <f t="shared" si="30"/>
        <v>2022</v>
      </c>
      <c r="D144" s="25">
        <f t="shared" si="31"/>
        <v>2</v>
      </c>
      <c r="E144" s="25">
        <f t="shared" si="32"/>
        <v>7</v>
      </c>
      <c r="F144" s="16">
        <f>IF(AND(L144&lt;&gt;"",M144&lt;&gt;"",I144&lt;&gt;""),COUNTIF($I$20:$I144,I144),0)</f>
        <v>107</v>
      </c>
      <c r="G144" s="25">
        <f>IF(AND(L144="",M144=""),0,IF(I144="P",COUNTIF($I$20:$I144,"P"),COUNTIF($L$20:$L144,$L144)-1))</f>
        <v>3</v>
      </c>
      <c r="H144" s="25">
        <f t="shared" si="33"/>
        <v>0</v>
      </c>
      <c r="I144" s="18" t="s">
        <v>15</v>
      </c>
      <c r="J144" s="26">
        <v>44606</v>
      </c>
      <c r="K144" s="19" t="s">
        <v>6249</v>
      </c>
      <c r="L144" s="19" t="s">
        <v>6296</v>
      </c>
      <c r="M144" s="19" t="s">
        <v>6297</v>
      </c>
      <c r="N144" s="27">
        <v>670203892</v>
      </c>
      <c r="O144" s="19" t="s">
        <v>6270</v>
      </c>
      <c r="P144" s="19" t="s">
        <v>6273</v>
      </c>
      <c r="Q144" s="27">
        <v>691851148</v>
      </c>
      <c r="R144" s="19">
        <v>16</v>
      </c>
      <c r="S144" s="19" t="s">
        <v>6574</v>
      </c>
      <c r="T144" s="19">
        <v>10130</v>
      </c>
      <c r="U144" s="19" t="s">
        <v>68</v>
      </c>
      <c r="V144" s="26">
        <v>44627</v>
      </c>
      <c r="W144" s="19" t="s">
        <v>6707</v>
      </c>
      <c r="X144" s="19" t="s">
        <v>6709</v>
      </c>
      <c r="Y144" s="19" t="s">
        <v>6706</v>
      </c>
      <c r="Z144" s="26">
        <v>44622</v>
      </c>
      <c r="AA144" s="19" t="s">
        <v>6241</v>
      </c>
      <c r="AB144" s="26">
        <v>44634</v>
      </c>
      <c r="AC144" s="47">
        <v>140</v>
      </c>
      <c r="AD144" s="19" t="s">
        <v>6241</v>
      </c>
      <c r="AE144" s="15"/>
    </row>
    <row r="145" spans="1:31" x14ac:dyDescent="0.2">
      <c r="A145" s="25" t="str">
        <f>IF($K145="",0,$C145&amp;"_"&amp;$E145&amp;"_C"&amp;VLOOKUP($K145,Grand_Est!$I$20:$J$34,2,0)&amp;"_P_"&amp;COUNTIF($I$20:$I145,"P")&amp;"_"&amp;IF(I145="F","F"&amp;COUNTIF($I$20:$I145,"F"),"000"))</f>
        <v>2022_7_C4_P_18_F108</v>
      </c>
      <c r="B145" s="25" t="str">
        <f t="shared" si="29"/>
        <v>Parrain client 15 Nom client 15 Prénom Filleul client 86 Nom client 86 Prénom</v>
      </c>
      <c r="C145" s="25">
        <f t="shared" si="30"/>
        <v>2022</v>
      </c>
      <c r="D145" s="25">
        <f t="shared" si="31"/>
        <v>2</v>
      </c>
      <c r="E145" s="25">
        <f t="shared" si="32"/>
        <v>7</v>
      </c>
      <c r="F145" s="16">
        <f>IF(AND(L145&lt;&gt;"",M145&lt;&gt;"",I145&lt;&gt;""),COUNTIF($I$20:$I145,I145),0)</f>
        <v>108</v>
      </c>
      <c r="G145" s="25">
        <f>IF(AND(L145="",M145=""),0,IF(I145="P",COUNTIF($I$20:$I145,"P"),COUNTIF($L$20:$L145,$L145)-1))</f>
        <v>4</v>
      </c>
      <c r="H145" s="25">
        <f t="shared" si="33"/>
        <v>0</v>
      </c>
      <c r="I145" s="18" t="s">
        <v>15</v>
      </c>
      <c r="J145" s="26">
        <v>44606</v>
      </c>
      <c r="K145" s="19" t="s">
        <v>6249</v>
      </c>
      <c r="L145" s="19" t="s">
        <v>6296</v>
      </c>
      <c r="M145" s="19" t="s">
        <v>6297</v>
      </c>
      <c r="N145" s="27">
        <v>670203892</v>
      </c>
      <c r="O145" s="19" t="s">
        <v>6438</v>
      </c>
      <c r="P145" s="19" t="s">
        <v>6439</v>
      </c>
      <c r="Q145" s="27">
        <v>634287310</v>
      </c>
      <c r="R145" s="19">
        <v>216</v>
      </c>
      <c r="S145" s="19" t="s">
        <v>6602</v>
      </c>
      <c r="T145" s="19">
        <v>10120</v>
      </c>
      <c r="U145" s="19" t="s">
        <v>57</v>
      </c>
      <c r="V145" s="26">
        <v>44627</v>
      </c>
      <c r="W145" s="19" t="s">
        <v>6707</v>
      </c>
      <c r="X145" s="19" t="s">
        <v>6709</v>
      </c>
      <c r="Y145" s="19" t="s">
        <v>6709</v>
      </c>
      <c r="Z145" s="26"/>
      <c r="AA145" s="19" t="s">
        <v>6707</v>
      </c>
      <c r="AB145" s="26"/>
      <c r="AC145" s="47"/>
      <c r="AD145" s="19" t="s">
        <v>6717</v>
      </c>
      <c r="AE145" s="15"/>
    </row>
    <row r="146" spans="1:31" x14ac:dyDescent="0.2">
      <c r="A146" s="25" t="str">
        <f>IF($K146="",0,$C146&amp;"_"&amp;$E146&amp;"_C"&amp;VLOOKUP($K146,Grand_Est!$I$20:$J$34,2,0)&amp;"_P_"&amp;COUNTIF($I$20:$I146,"P")&amp;"_"&amp;IF(I146="F","F"&amp;COUNTIF($I$20:$I146,"F"),"000"))</f>
        <v>2022_7_C5_P_19_000</v>
      </c>
      <c r="B146" s="25" t="str">
        <f t="shared" si="29"/>
        <v>Parrain client 49 Nom client 49 Prénom</v>
      </c>
      <c r="C146" s="25">
        <f t="shared" si="30"/>
        <v>2022</v>
      </c>
      <c r="D146" s="25">
        <f t="shared" si="31"/>
        <v>2</v>
      </c>
      <c r="E146" s="25">
        <f t="shared" si="32"/>
        <v>7</v>
      </c>
      <c r="F146" s="16">
        <f>IF(AND(L146&lt;&gt;"",M146&lt;&gt;"",I146&lt;&gt;""),COUNTIF($I$20:$I146,I146),0)</f>
        <v>19</v>
      </c>
      <c r="G146" s="25">
        <f>IF(AND(L146="",M146=""),0,IF(I146="P",COUNTIF($I$20:$I146,"P"),COUNTIF($L$20:$L146,$L146)-1))</f>
        <v>19</v>
      </c>
      <c r="H146" s="25">
        <f t="shared" si="33"/>
        <v>5</v>
      </c>
      <c r="I146" s="18" t="s">
        <v>6244</v>
      </c>
      <c r="J146" s="26">
        <v>44606</v>
      </c>
      <c r="K146" s="19" t="s">
        <v>6250</v>
      </c>
      <c r="L146" s="19" t="s">
        <v>6364</v>
      </c>
      <c r="M146" s="19" t="s">
        <v>6365</v>
      </c>
      <c r="N146" s="27">
        <v>637465947</v>
      </c>
      <c r="O146" s="19"/>
      <c r="P146" s="19"/>
      <c r="Q146" s="27"/>
      <c r="R146" s="19">
        <v>3</v>
      </c>
      <c r="S146" s="19" t="s">
        <v>6659</v>
      </c>
      <c r="T146" s="19">
        <v>10400</v>
      </c>
      <c r="U146" s="19" t="s">
        <v>400</v>
      </c>
      <c r="V146" s="26">
        <v>44627</v>
      </c>
      <c r="W146" s="19" t="s">
        <v>6707</v>
      </c>
      <c r="X146" s="19" t="s">
        <v>6709</v>
      </c>
      <c r="Y146" s="19" t="s">
        <v>6706</v>
      </c>
      <c r="Z146" s="26">
        <v>44622</v>
      </c>
      <c r="AA146" s="19" t="s">
        <v>6241</v>
      </c>
      <c r="AB146" s="26">
        <v>44638</v>
      </c>
      <c r="AC146" s="47">
        <v>175</v>
      </c>
      <c r="AD146" s="19" t="s">
        <v>6241</v>
      </c>
      <c r="AE146" s="15"/>
    </row>
    <row r="147" spans="1:31" x14ac:dyDescent="0.2">
      <c r="A147" s="25" t="str">
        <f>IF($K147="",0,$C147&amp;"_"&amp;$E147&amp;"_C"&amp;VLOOKUP($K147,Grand_Est!$I$20:$J$34,2,0)&amp;"_P_"&amp;COUNTIF($I$20:$I147,"P")&amp;"_"&amp;IF(I147="F","F"&amp;COUNTIF($I$20:$I147,"F"),"000"))</f>
        <v>2022_7_C5_P_19_F109</v>
      </c>
      <c r="B147" s="25" t="str">
        <f t="shared" si="29"/>
        <v>Parrain client 49 Nom client 49 Prénom Filleul client 122 Nom client 122 Prénom</v>
      </c>
      <c r="C147" s="25">
        <f t="shared" si="30"/>
        <v>2022</v>
      </c>
      <c r="D147" s="25">
        <f t="shared" si="31"/>
        <v>2</v>
      </c>
      <c r="E147" s="25">
        <f t="shared" si="32"/>
        <v>7</v>
      </c>
      <c r="F147" s="16">
        <f>IF(AND(L147&lt;&gt;"",M147&lt;&gt;"",I147&lt;&gt;""),COUNTIF($I$20:$I147,I147),0)</f>
        <v>109</v>
      </c>
      <c r="G147" s="25">
        <f>IF(AND(L147="",M147=""),0,IF(I147="P",COUNTIF($I$20:$I147,"P"),COUNTIF($L$20:$L147,$L147)-1))</f>
        <v>1</v>
      </c>
      <c r="H147" s="25">
        <f t="shared" si="33"/>
        <v>0</v>
      </c>
      <c r="I147" s="18" t="s">
        <v>15</v>
      </c>
      <c r="J147" s="26">
        <v>44606</v>
      </c>
      <c r="K147" s="19" t="s">
        <v>6250</v>
      </c>
      <c r="L147" s="19" t="s">
        <v>6364</v>
      </c>
      <c r="M147" s="19" t="s">
        <v>6365</v>
      </c>
      <c r="N147" s="27">
        <v>637465947</v>
      </c>
      <c r="O147" s="19" t="s">
        <v>6510</v>
      </c>
      <c r="P147" s="19" t="s">
        <v>6511</v>
      </c>
      <c r="Q147" s="27">
        <v>664654982</v>
      </c>
      <c r="R147" s="19">
        <v>142</v>
      </c>
      <c r="S147" s="19" t="s">
        <v>6669</v>
      </c>
      <c r="T147" s="19">
        <v>10240</v>
      </c>
      <c r="U147" s="19" t="s">
        <v>249</v>
      </c>
      <c r="V147" s="26">
        <v>44627</v>
      </c>
      <c r="W147" s="19" t="s">
        <v>6707</v>
      </c>
      <c r="X147" s="19" t="s">
        <v>6709</v>
      </c>
      <c r="Y147" s="19" t="s">
        <v>6706</v>
      </c>
      <c r="Z147" s="26">
        <v>44622</v>
      </c>
      <c r="AA147" s="19" t="s">
        <v>6241</v>
      </c>
      <c r="AB147" s="26">
        <v>44639</v>
      </c>
      <c r="AC147" s="47">
        <v>176</v>
      </c>
      <c r="AD147" s="19" t="s">
        <v>6241</v>
      </c>
      <c r="AE147" s="15"/>
    </row>
    <row r="148" spans="1:31" x14ac:dyDescent="0.2">
      <c r="A148" s="25" t="str">
        <f>IF($K148="",0,$C148&amp;"_"&amp;$E148&amp;"_C"&amp;VLOOKUP($K148,Grand_Est!$I$20:$J$34,2,0)&amp;"_P_"&amp;COUNTIF($I$20:$I148,"P")&amp;"_"&amp;IF(I148="F","F"&amp;COUNTIF($I$20:$I148,"F"),"000"))</f>
        <v>2022_7_C5_P_19_F110</v>
      </c>
      <c r="B148" s="25" t="str">
        <f t="shared" si="29"/>
        <v>Parrain client 49 Nom client 49 Prénom Filleul client 79 Nom client 79 Prénom</v>
      </c>
      <c r="C148" s="25">
        <f t="shared" si="30"/>
        <v>2022</v>
      </c>
      <c r="D148" s="25">
        <f t="shared" si="31"/>
        <v>2</v>
      </c>
      <c r="E148" s="25">
        <f t="shared" si="32"/>
        <v>7</v>
      </c>
      <c r="F148" s="16">
        <f>IF(AND(L148&lt;&gt;"",M148&lt;&gt;"",I148&lt;&gt;""),COUNTIF($I$20:$I148,I148),0)</f>
        <v>110</v>
      </c>
      <c r="G148" s="25">
        <f>IF(AND(L148="",M148=""),0,IF(I148="P",COUNTIF($I$20:$I148,"P"),COUNTIF($L$20:$L148,$L148)-1))</f>
        <v>2</v>
      </c>
      <c r="H148" s="25">
        <f t="shared" ref="H148:H179" si="34">IF($I148="P",COUNTIFS($AD$20:$AD$186,"ok",$L$20:$L$186,$L148,$M$20:$M$186,$M148)-1,0)</f>
        <v>0</v>
      </c>
      <c r="I148" s="18" t="s">
        <v>15</v>
      </c>
      <c r="J148" s="26">
        <v>44606</v>
      </c>
      <c r="K148" s="19" t="s">
        <v>6250</v>
      </c>
      <c r="L148" s="19" t="s">
        <v>6364</v>
      </c>
      <c r="M148" s="19" t="s">
        <v>6365</v>
      </c>
      <c r="N148" s="27">
        <v>637465947</v>
      </c>
      <c r="O148" s="19" t="s">
        <v>6424</v>
      </c>
      <c r="P148" s="19" t="s">
        <v>6425</v>
      </c>
      <c r="Q148" s="27">
        <v>639067026</v>
      </c>
      <c r="R148" s="19">
        <v>212</v>
      </c>
      <c r="S148" s="19" t="s">
        <v>6626</v>
      </c>
      <c r="T148" s="19">
        <v>10500</v>
      </c>
      <c r="U148" s="19" t="s">
        <v>440</v>
      </c>
      <c r="V148" s="26">
        <v>44627</v>
      </c>
      <c r="W148" s="19" t="s">
        <v>6706</v>
      </c>
      <c r="X148" s="19"/>
      <c r="Y148" s="19"/>
      <c r="Z148" s="26">
        <v>44622</v>
      </c>
      <c r="AA148" s="19" t="s">
        <v>6241</v>
      </c>
      <c r="AB148" s="26">
        <v>44640</v>
      </c>
      <c r="AC148" s="47">
        <v>177</v>
      </c>
      <c r="AD148" s="19" t="s">
        <v>6241</v>
      </c>
      <c r="AE148" s="15"/>
    </row>
    <row r="149" spans="1:31" x14ac:dyDescent="0.2">
      <c r="A149" s="25" t="str">
        <f>IF($K149="",0,$C149&amp;"_"&amp;$E149&amp;"_C"&amp;VLOOKUP($K149,Grand_Est!$I$20:$J$34,2,0)&amp;"_P_"&amp;COUNTIF($I$20:$I149,"P")&amp;"_"&amp;IF(I149="F","F"&amp;COUNTIF($I$20:$I149,"F"),"000"))</f>
        <v>2022_7_C5_P_19_F111</v>
      </c>
      <c r="B149" s="25" t="str">
        <f t="shared" ref="B149:B185" si="35">IF(I149="vide",0,IF($I149="P","Parrain"&amp;" "&amp;$L149&amp;" "&amp;$M149,IF($I149="F","Parrain"&amp;" "&amp;$L149&amp;" "&amp;$M149&amp;" Filleul"&amp;" "&amp;$O149&amp;" "&amp;$P149)))</f>
        <v>Parrain client 49 Nom client 49 Prénom Filleul client 82 Nom client 82 Prénom</v>
      </c>
      <c r="C149" s="25">
        <f t="shared" ref="C149:C185" si="36">YEAR($J$2)</f>
        <v>2022</v>
      </c>
      <c r="D149" s="25">
        <f t="shared" ref="D149:D185" si="37">MONTH($J149)</f>
        <v>2</v>
      </c>
      <c r="E149" s="25">
        <f t="shared" ref="E149:E185" si="38">WEEKNUM($J149,21)</f>
        <v>7</v>
      </c>
      <c r="F149" s="16">
        <f>IF(AND(L149&lt;&gt;"",M149&lt;&gt;"",I149&lt;&gt;""),COUNTIF($I$20:$I149,I149),0)</f>
        <v>111</v>
      </c>
      <c r="G149" s="25">
        <f>IF(AND(L149="",M149=""),0,IF(I149="P",COUNTIF($I$20:$I149,"P"),COUNTIF($L$20:$L149,$L149)-1))</f>
        <v>3</v>
      </c>
      <c r="H149" s="25">
        <f t="shared" si="34"/>
        <v>0</v>
      </c>
      <c r="I149" s="18" t="s">
        <v>15</v>
      </c>
      <c r="J149" s="26">
        <v>44606</v>
      </c>
      <c r="K149" s="19" t="s">
        <v>6250</v>
      </c>
      <c r="L149" s="19" t="s">
        <v>6364</v>
      </c>
      <c r="M149" s="19" t="s">
        <v>6365</v>
      </c>
      <c r="N149" s="27">
        <v>637465947</v>
      </c>
      <c r="O149" s="19" t="s">
        <v>6430</v>
      </c>
      <c r="P149" s="19" t="s">
        <v>6431</v>
      </c>
      <c r="Q149" s="27">
        <v>691119431</v>
      </c>
      <c r="R149" s="19">
        <v>77</v>
      </c>
      <c r="S149" s="19" t="s">
        <v>6629</v>
      </c>
      <c r="T149" s="19">
        <v>10500</v>
      </c>
      <c r="U149" s="19" t="s">
        <v>443</v>
      </c>
      <c r="V149" s="26">
        <v>44627</v>
      </c>
      <c r="W149" s="19" t="s">
        <v>6707</v>
      </c>
      <c r="X149" s="19" t="s">
        <v>6709</v>
      </c>
      <c r="Y149" s="19" t="s">
        <v>6706</v>
      </c>
      <c r="Z149" s="26">
        <v>44622</v>
      </c>
      <c r="AA149" s="19" t="s">
        <v>6241</v>
      </c>
      <c r="AB149" s="26">
        <v>44641</v>
      </c>
      <c r="AC149" s="47">
        <v>178</v>
      </c>
      <c r="AD149" s="19" t="s">
        <v>6241</v>
      </c>
      <c r="AE149" s="15"/>
    </row>
    <row r="150" spans="1:31" x14ac:dyDescent="0.2">
      <c r="A150" s="25" t="str">
        <f>IF($K150="",0,$C150&amp;"_"&amp;$E150&amp;"_C"&amp;VLOOKUP($K150,Grand_Est!$I$20:$J$34,2,0)&amp;"_P_"&amp;COUNTIF($I$20:$I150,"P")&amp;"_"&amp;IF(I150="F","F"&amp;COUNTIF($I$20:$I150,"F"),"000"))</f>
        <v>2022_7_C5_P_19_F112</v>
      </c>
      <c r="B150" s="25" t="str">
        <f t="shared" si="35"/>
        <v>Parrain client 49 Nom client 49 Prénom Filleul client 95 Nom client 95 Prénom</v>
      </c>
      <c r="C150" s="25">
        <f t="shared" si="36"/>
        <v>2022</v>
      </c>
      <c r="D150" s="25">
        <f t="shared" si="37"/>
        <v>2</v>
      </c>
      <c r="E150" s="25">
        <f t="shared" si="38"/>
        <v>7</v>
      </c>
      <c r="F150" s="16">
        <f>IF(AND(L150&lt;&gt;"",M150&lt;&gt;"",I150&lt;&gt;""),COUNTIF($I$20:$I150,I150),0)</f>
        <v>112</v>
      </c>
      <c r="G150" s="25">
        <f>IF(AND(L150="",M150=""),0,IF(I150="P",COUNTIF($I$20:$I150,"P"),COUNTIF($L$20:$L150,$L150)-1))</f>
        <v>4</v>
      </c>
      <c r="H150" s="25">
        <f t="shared" si="34"/>
        <v>0</v>
      </c>
      <c r="I150" s="18" t="s">
        <v>15</v>
      </c>
      <c r="J150" s="26">
        <v>44606</v>
      </c>
      <c r="K150" s="19" t="s">
        <v>6250</v>
      </c>
      <c r="L150" s="19" t="s">
        <v>6364</v>
      </c>
      <c r="M150" s="19" t="s">
        <v>6365</v>
      </c>
      <c r="N150" s="27">
        <v>637465947</v>
      </c>
      <c r="O150" s="19" t="s">
        <v>6456</v>
      </c>
      <c r="P150" s="19" t="s">
        <v>6457</v>
      </c>
      <c r="Q150" s="27">
        <v>631942360</v>
      </c>
      <c r="R150" s="19">
        <v>121</v>
      </c>
      <c r="S150" s="19" t="s">
        <v>6642</v>
      </c>
      <c r="T150" s="19">
        <v>10400</v>
      </c>
      <c r="U150" s="19" t="s">
        <v>383</v>
      </c>
      <c r="V150" s="26">
        <v>44627</v>
      </c>
      <c r="W150" s="19" t="s">
        <v>6707</v>
      </c>
      <c r="X150" s="19" t="s">
        <v>6709</v>
      </c>
      <c r="Y150" s="19" t="s">
        <v>6709</v>
      </c>
      <c r="Z150" s="26"/>
      <c r="AA150" s="19" t="s">
        <v>6707</v>
      </c>
      <c r="AB150" s="26"/>
      <c r="AC150" s="47"/>
      <c r="AD150" s="19" t="s">
        <v>6717</v>
      </c>
      <c r="AE150" s="15"/>
    </row>
    <row r="151" spans="1:31" x14ac:dyDescent="0.2">
      <c r="A151" s="25" t="str">
        <f>IF($K151="",0,$C151&amp;"_"&amp;$E151&amp;"_C"&amp;VLOOKUP($K151,Grand_Est!$I$20:$J$34,2,0)&amp;"_P_"&amp;COUNTIF($I$20:$I151,"P")&amp;"_"&amp;IF(I151="F","F"&amp;COUNTIF($I$20:$I151,"F"),"000"))</f>
        <v>2022_7_C5_P_19_F113</v>
      </c>
      <c r="B151" s="25" t="str">
        <f t="shared" si="35"/>
        <v>Parrain client 49 Nom client 49 Prénom Filleul client 79 Nom client 79 Prénom</v>
      </c>
      <c r="C151" s="25">
        <f t="shared" si="36"/>
        <v>2022</v>
      </c>
      <c r="D151" s="25">
        <f t="shared" si="37"/>
        <v>2</v>
      </c>
      <c r="E151" s="25">
        <f t="shared" si="38"/>
        <v>7</v>
      </c>
      <c r="F151" s="16">
        <f>IF(AND(L151&lt;&gt;"",M151&lt;&gt;"",I151&lt;&gt;""),COUNTIF($I$20:$I151,I151),0)</f>
        <v>113</v>
      </c>
      <c r="G151" s="25">
        <f>IF(AND(L151="",M151=""),0,IF(I151="P",COUNTIF($I$20:$I151,"P"),COUNTIF($L$20:$L151,$L151)-1))</f>
        <v>5</v>
      </c>
      <c r="H151" s="25">
        <f t="shared" si="34"/>
        <v>0</v>
      </c>
      <c r="I151" s="18" t="s">
        <v>15</v>
      </c>
      <c r="J151" s="26">
        <v>44606</v>
      </c>
      <c r="K151" s="19" t="s">
        <v>6250</v>
      </c>
      <c r="L151" s="19" t="s">
        <v>6364</v>
      </c>
      <c r="M151" s="19" t="s">
        <v>6365</v>
      </c>
      <c r="N151" s="27">
        <v>637465947</v>
      </c>
      <c r="O151" s="19" t="s">
        <v>6424</v>
      </c>
      <c r="P151" s="19" t="s">
        <v>6425</v>
      </c>
      <c r="Q151" s="27">
        <v>639067026</v>
      </c>
      <c r="R151" s="19">
        <v>212</v>
      </c>
      <c r="S151" s="19" t="s">
        <v>6626</v>
      </c>
      <c r="T151" s="19">
        <v>10500</v>
      </c>
      <c r="U151" s="19" t="s">
        <v>440</v>
      </c>
      <c r="V151" s="26">
        <v>44627</v>
      </c>
      <c r="W151" s="19" t="s">
        <v>6707</v>
      </c>
      <c r="X151" s="19" t="s">
        <v>6709</v>
      </c>
      <c r="Y151" s="19" t="s">
        <v>6706</v>
      </c>
      <c r="Z151" s="26">
        <v>44622</v>
      </c>
      <c r="AA151" s="19" t="s">
        <v>6241</v>
      </c>
      <c r="AB151" s="26">
        <v>44643</v>
      </c>
      <c r="AC151" s="47">
        <v>180</v>
      </c>
      <c r="AD151" s="19" t="s">
        <v>6241</v>
      </c>
      <c r="AE151" s="15"/>
    </row>
    <row r="152" spans="1:31" x14ac:dyDescent="0.2">
      <c r="A152" s="25" t="str">
        <f>IF($K152="",0,$C152&amp;"_"&amp;$E152&amp;"_C"&amp;VLOOKUP($K152,Grand_Est!$I$20:$J$34,2,0)&amp;"_P_"&amp;COUNTIF($I$20:$I152,"P")&amp;"_"&amp;IF(I152="F","F"&amp;COUNTIF($I$20:$I152,"F"),"000"))</f>
        <v>2022_7_C5_P_19_F114</v>
      </c>
      <c r="B152" s="25" t="str">
        <f t="shared" si="35"/>
        <v>Parrain client 49 Nom client 49 Prénom Filleul client 4 Nom client 4 Prénom</v>
      </c>
      <c r="C152" s="25">
        <f t="shared" si="36"/>
        <v>2022</v>
      </c>
      <c r="D152" s="25">
        <f t="shared" si="37"/>
        <v>2</v>
      </c>
      <c r="E152" s="25">
        <f t="shared" si="38"/>
        <v>7</v>
      </c>
      <c r="F152" s="16">
        <f>IF(AND(L152&lt;&gt;"",M152&lt;&gt;"",I152&lt;&gt;""),COUNTIF($I$20:$I152,I152),0)</f>
        <v>114</v>
      </c>
      <c r="G152" s="25">
        <f>IF(AND(L152="",M152=""),0,IF(I152="P",COUNTIF($I$20:$I152,"P"),COUNTIF($L$20:$L152,$L152)-1))</f>
        <v>6</v>
      </c>
      <c r="H152" s="25">
        <f t="shared" si="34"/>
        <v>0</v>
      </c>
      <c r="I152" s="18" t="s">
        <v>15</v>
      </c>
      <c r="J152" s="26">
        <v>44606</v>
      </c>
      <c r="K152" s="19" t="s">
        <v>6250</v>
      </c>
      <c r="L152" s="19" t="s">
        <v>6364</v>
      </c>
      <c r="M152" s="19" t="s">
        <v>6365</v>
      </c>
      <c r="N152" s="27">
        <v>637465947</v>
      </c>
      <c r="O152" s="19" t="s">
        <v>6274</v>
      </c>
      <c r="P152" s="19" t="s">
        <v>6275</v>
      </c>
      <c r="Q152" s="27">
        <v>672501849</v>
      </c>
      <c r="R152" s="19">
        <v>117</v>
      </c>
      <c r="S152" s="19" t="s">
        <v>6551</v>
      </c>
      <c r="T152" s="19">
        <v>10100</v>
      </c>
      <c r="U152" s="19" t="s">
        <v>22</v>
      </c>
      <c r="V152" s="26">
        <v>44627</v>
      </c>
      <c r="W152" s="19" t="s">
        <v>6706</v>
      </c>
      <c r="X152" s="19"/>
      <c r="Y152" s="19"/>
      <c r="Z152" s="26">
        <v>44622</v>
      </c>
      <c r="AA152" s="19" t="s">
        <v>6241</v>
      </c>
      <c r="AB152" s="26">
        <v>44644</v>
      </c>
      <c r="AC152" s="47">
        <v>181</v>
      </c>
      <c r="AD152" s="19" t="s">
        <v>6241</v>
      </c>
      <c r="AE152" s="15"/>
    </row>
    <row r="153" spans="1:31" x14ac:dyDescent="0.2">
      <c r="A153" s="25" t="str">
        <f>IF($K153="",0,$C153&amp;"_"&amp;$E153&amp;"_C"&amp;VLOOKUP($K153,Grand_Est!$I$20:$J$34,2,0)&amp;"_P_"&amp;COUNTIF($I$20:$I153,"P")&amp;"_"&amp;IF(I153="F","F"&amp;COUNTIF($I$20:$I153,"F"),"000"))</f>
        <v>2022_7_C6_P_20_000</v>
      </c>
      <c r="B153" s="25" t="str">
        <f t="shared" si="35"/>
        <v>Parrain client 34 Nom client 34 Prénom</v>
      </c>
      <c r="C153" s="25">
        <f t="shared" si="36"/>
        <v>2022</v>
      </c>
      <c r="D153" s="25">
        <f t="shared" si="37"/>
        <v>2</v>
      </c>
      <c r="E153" s="25">
        <f t="shared" si="38"/>
        <v>7</v>
      </c>
      <c r="F153" s="16">
        <f>IF(AND(L153&lt;&gt;"",M153&lt;&gt;"",I153&lt;&gt;""),COUNTIF($I$20:$I153,I153),0)</f>
        <v>20</v>
      </c>
      <c r="G153" s="25">
        <f>IF(AND(L153="",M153=""),0,IF(I153="P",COUNTIF($I$20:$I153,"P"),COUNTIF($L$20:$L153,$L153)-1))</f>
        <v>20</v>
      </c>
      <c r="H153" s="25">
        <f t="shared" si="34"/>
        <v>5</v>
      </c>
      <c r="I153" s="18" t="s">
        <v>6244</v>
      </c>
      <c r="J153" s="26">
        <v>44606</v>
      </c>
      <c r="K153" s="19" t="s">
        <v>6251</v>
      </c>
      <c r="L153" s="19" t="s">
        <v>6334</v>
      </c>
      <c r="M153" s="19" t="s">
        <v>6335</v>
      </c>
      <c r="N153" s="27">
        <v>694604705</v>
      </c>
      <c r="O153" s="19"/>
      <c r="P153" s="19"/>
      <c r="Q153" s="27"/>
      <c r="R153" s="19">
        <v>118</v>
      </c>
      <c r="S153" s="19" t="s">
        <v>6671</v>
      </c>
      <c r="T153" s="19">
        <v>10240</v>
      </c>
      <c r="U153" s="19" t="s">
        <v>251</v>
      </c>
      <c r="V153" s="26">
        <v>44627</v>
      </c>
      <c r="W153" s="19" t="s">
        <v>6707</v>
      </c>
      <c r="X153" s="19" t="s">
        <v>6709</v>
      </c>
      <c r="Y153" s="19" t="s">
        <v>6706</v>
      </c>
      <c r="Z153" s="26">
        <v>44622</v>
      </c>
      <c r="AA153" s="19" t="s">
        <v>6241</v>
      </c>
      <c r="AB153" s="26">
        <v>44644</v>
      </c>
      <c r="AC153" s="47">
        <v>182</v>
      </c>
      <c r="AD153" s="19" t="s">
        <v>6241</v>
      </c>
      <c r="AE153" s="15"/>
    </row>
    <row r="154" spans="1:31" x14ac:dyDescent="0.2">
      <c r="A154" s="25" t="str">
        <f>IF($K154="",0,$C154&amp;"_"&amp;$E154&amp;"_C"&amp;VLOOKUP($K154,Grand_Est!$I$20:$J$34,2,0)&amp;"_P_"&amp;COUNTIF($I$20:$I154,"P")&amp;"_"&amp;IF(I154="F","F"&amp;COUNTIF($I$20:$I154,"F"),"000"))</f>
        <v>2022_7_C6_P_20_F115</v>
      </c>
      <c r="B154" s="25" t="str">
        <f t="shared" si="35"/>
        <v>Parrain client 34 Nom client 34 Prénom Filleul client 57 Nom client 57 Prénom</v>
      </c>
      <c r="C154" s="25">
        <f t="shared" si="36"/>
        <v>2022</v>
      </c>
      <c r="D154" s="25">
        <f t="shared" si="37"/>
        <v>2</v>
      </c>
      <c r="E154" s="25">
        <f t="shared" si="38"/>
        <v>7</v>
      </c>
      <c r="F154" s="16">
        <f>IF(AND(L154&lt;&gt;"",M154&lt;&gt;"",I154&lt;&gt;""),COUNTIF($I$20:$I154,I154),0)</f>
        <v>115</v>
      </c>
      <c r="G154" s="25">
        <f>IF(AND(L154="",M154=""),0,IF(I154="P",COUNTIF($I$20:$I154,"P"),COUNTIF($L$20:$L154,$L154)-1))</f>
        <v>1</v>
      </c>
      <c r="H154" s="25">
        <f t="shared" si="34"/>
        <v>0</v>
      </c>
      <c r="I154" s="18" t="s">
        <v>15</v>
      </c>
      <c r="J154" s="26">
        <v>44606</v>
      </c>
      <c r="K154" s="19" t="s">
        <v>6251</v>
      </c>
      <c r="L154" s="19" t="s">
        <v>6334</v>
      </c>
      <c r="M154" s="19" t="s">
        <v>6335</v>
      </c>
      <c r="N154" s="27">
        <v>694604705</v>
      </c>
      <c r="O154" s="19" t="s">
        <v>6380</v>
      </c>
      <c r="P154" s="19" t="s">
        <v>6381</v>
      </c>
      <c r="Q154" s="27">
        <v>690808392</v>
      </c>
      <c r="R154" s="19">
        <v>58</v>
      </c>
      <c r="S154" s="19" t="s">
        <v>6604</v>
      </c>
      <c r="T154" s="19">
        <v>10500</v>
      </c>
      <c r="U154" s="19" t="s">
        <v>418</v>
      </c>
      <c r="V154" s="26">
        <v>44627</v>
      </c>
      <c r="W154" s="19" t="s">
        <v>6707</v>
      </c>
      <c r="X154" s="19" t="s">
        <v>6709</v>
      </c>
      <c r="Y154" s="19" t="s">
        <v>6706</v>
      </c>
      <c r="Z154" s="26">
        <v>44622</v>
      </c>
      <c r="AA154" s="19" t="s">
        <v>6241</v>
      </c>
      <c r="AB154" s="26">
        <v>44644</v>
      </c>
      <c r="AC154" s="47">
        <v>183</v>
      </c>
      <c r="AD154" s="19" t="s">
        <v>6241</v>
      </c>
      <c r="AE154" s="15"/>
    </row>
    <row r="155" spans="1:31" x14ac:dyDescent="0.2">
      <c r="A155" s="25" t="str">
        <f>IF($K155="",0,$C155&amp;"_"&amp;$E155&amp;"_C"&amp;VLOOKUP($K155,Grand_Est!$I$20:$J$34,2,0)&amp;"_P_"&amp;COUNTIF($I$20:$I155,"P")&amp;"_"&amp;IF(I155="F","F"&amp;COUNTIF($I$20:$I155,"F"),"000"))</f>
        <v>2022_7_C6_P_20_F116</v>
      </c>
      <c r="B155" s="25" t="str">
        <f t="shared" si="35"/>
        <v>Parrain client 34 Nom client 34 Prénom Filleul client 5 Nom client 5 Prénom</v>
      </c>
      <c r="C155" s="25">
        <f t="shared" si="36"/>
        <v>2022</v>
      </c>
      <c r="D155" s="25">
        <f t="shared" si="37"/>
        <v>2</v>
      </c>
      <c r="E155" s="25">
        <f t="shared" si="38"/>
        <v>7</v>
      </c>
      <c r="F155" s="16">
        <f>IF(AND(L155&lt;&gt;"",M155&lt;&gt;"",I155&lt;&gt;""),COUNTIF($I$20:$I155,I155),0)</f>
        <v>116</v>
      </c>
      <c r="G155" s="25">
        <f>IF(AND(L155="",M155=""),0,IF(I155="P",COUNTIF($I$20:$I155,"P"),COUNTIF($L$20:$L155,$L155)-1))</f>
        <v>2</v>
      </c>
      <c r="H155" s="25">
        <f t="shared" si="34"/>
        <v>0</v>
      </c>
      <c r="I155" s="18" t="s">
        <v>15</v>
      </c>
      <c r="J155" s="26">
        <v>44606</v>
      </c>
      <c r="K155" s="19" t="s">
        <v>6251</v>
      </c>
      <c r="L155" s="19" t="s">
        <v>6334</v>
      </c>
      <c r="M155" s="19" t="s">
        <v>6335</v>
      </c>
      <c r="N155" s="27">
        <v>694604705</v>
      </c>
      <c r="O155" s="19" t="s">
        <v>6276</v>
      </c>
      <c r="P155" s="19" t="s">
        <v>6277</v>
      </c>
      <c r="Q155" s="27">
        <v>699104827</v>
      </c>
      <c r="R155" s="19">
        <v>67</v>
      </c>
      <c r="S155" s="19" t="s">
        <v>6552</v>
      </c>
      <c r="T155" s="19">
        <v>10100</v>
      </c>
      <c r="U155" s="19" t="s">
        <v>23</v>
      </c>
      <c r="V155" s="26">
        <v>44627</v>
      </c>
      <c r="W155" s="19" t="s">
        <v>6707</v>
      </c>
      <c r="X155" s="19" t="s">
        <v>6706</v>
      </c>
      <c r="Y155" s="19"/>
      <c r="Z155" s="26">
        <v>44622</v>
      </c>
      <c r="AA155" s="19" t="s">
        <v>6707</v>
      </c>
      <c r="AB155" s="26"/>
      <c r="AC155" s="47"/>
      <c r="AD155" s="19" t="s">
        <v>6717</v>
      </c>
      <c r="AE155" s="15"/>
    </row>
    <row r="156" spans="1:31" x14ac:dyDescent="0.2">
      <c r="A156" s="25" t="str">
        <f>IF($K156="",0,$C156&amp;"_"&amp;$E156&amp;"_C"&amp;VLOOKUP($K156,Grand_Est!$I$20:$J$34,2,0)&amp;"_P_"&amp;COUNTIF($I$20:$I156,"P")&amp;"_"&amp;IF(I156="F","F"&amp;COUNTIF($I$20:$I156,"F"),"000"))</f>
        <v>2022_7_C6_P_20_F117</v>
      </c>
      <c r="B156" s="25" t="str">
        <f t="shared" si="35"/>
        <v>Parrain client 34 Nom client 34 Prénom Filleul client 112 Nom client 112 Prénom</v>
      </c>
      <c r="C156" s="25">
        <f t="shared" si="36"/>
        <v>2022</v>
      </c>
      <c r="D156" s="25">
        <f t="shared" si="37"/>
        <v>2</v>
      </c>
      <c r="E156" s="25">
        <f t="shared" si="38"/>
        <v>7</v>
      </c>
      <c r="F156" s="16">
        <f>IF(AND(L156&lt;&gt;"",M156&lt;&gt;"",I156&lt;&gt;""),COUNTIF($I$20:$I156,I156),0)</f>
        <v>117</v>
      </c>
      <c r="G156" s="25">
        <f>IF(AND(L156="",M156=""),0,IF(I156="P",COUNTIF($I$20:$I156,"P"),COUNTIF($L$20:$L156,$L156)-1))</f>
        <v>3</v>
      </c>
      <c r="H156" s="25">
        <f t="shared" si="34"/>
        <v>0</v>
      </c>
      <c r="I156" s="18" t="s">
        <v>15</v>
      </c>
      <c r="J156" s="26">
        <v>44606</v>
      </c>
      <c r="K156" s="19" t="s">
        <v>6251</v>
      </c>
      <c r="L156" s="19" t="s">
        <v>6334</v>
      </c>
      <c r="M156" s="19" t="s">
        <v>6335</v>
      </c>
      <c r="N156" s="27">
        <v>694604705</v>
      </c>
      <c r="O156" s="19" t="s">
        <v>6490</v>
      </c>
      <c r="P156" s="19" t="s">
        <v>6491</v>
      </c>
      <c r="Q156" s="27">
        <v>637465947</v>
      </c>
      <c r="R156" s="19">
        <v>3</v>
      </c>
      <c r="S156" s="19" t="s">
        <v>6659</v>
      </c>
      <c r="T156" s="19">
        <v>10400</v>
      </c>
      <c r="U156" s="19" t="s">
        <v>400</v>
      </c>
      <c r="V156" s="26">
        <v>44627</v>
      </c>
      <c r="W156" s="19" t="s">
        <v>6707</v>
      </c>
      <c r="X156" s="19" t="s">
        <v>6709</v>
      </c>
      <c r="Y156" s="19" t="s">
        <v>6706</v>
      </c>
      <c r="Z156" s="26">
        <v>44622</v>
      </c>
      <c r="AA156" s="19" t="s">
        <v>6241</v>
      </c>
      <c r="AB156" s="26">
        <v>44644</v>
      </c>
      <c r="AC156" s="47">
        <v>185</v>
      </c>
      <c r="AD156" s="19" t="s">
        <v>6241</v>
      </c>
      <c r="AE156" s="15"/>
    </row>
    <row r="157" spans="1:31" x14ac:dyDescent="0.2">
      <c r="A157" s="25" t="str">
        <f>IF($K157="",0,$C157&amp;"_"&amp;$E157&amp;"_C"&amp;VLOOKUP($K157,Grand_Est!$I$20:$J$34,2,0)&amp;"_P_"&amp;COUNTIF($I$20:$I157,"P")&amp;"_"&amp;IF(I157="F","F"&amp;COUNTIF($I$20:$I157,"F"),"000"))</f>
        <v>2022_7_C6_P_20_F118</v>
      </c>
      <c r="B157" s="25" t="str">
        <f t="shared" si="35"/>
        <v>Parrain client 34 Nom client 34 Prénom Filleul client 123 Nom client 123 Prénom</v>
      </c>
      <c r="C157" s="25">
        <f t="shared" si="36"/>
        <v>2022</v>
      </c>
      <c r="D157" s="25">
        <f t="shared" si="37"/>
        <v>2</v>
      </c>
      <c r="E157" s="25">
        <f t="shared" si="38"/>
        <v>7</v>
      </c>
      <c r="F157" s="16">
        <f>IF(AND(L157&lt;&gt;"",M157&lt;&gt;"",I157&lt;&gt;""),COUNTIF($I$20:$I157,I157),0)</f>
        <v>118</v>
      </c>
      <c r="G157" s="25">
        <f>IF(AND(L157="",M157=""),0,IF(I157="P",COUNTIF($I$20:$I157,"P"),COUNTIF($L$20:$L157,$L157)-1))</f>
        <v>4</v>
      </c>
      <c r="H157" s="25">
        <f t="shared" si="34"/>
        <v>0</v>
      </c>
      <c r="I157" s="18" t="s">
        <v>15</v>
      </c>
      <c r="J157" s="26">
        <v>44606</v>
      </c>
      <c r="K157" s="19" t="s">
        <v>6251</v>
      </c>
      <c r="L157" s="19" t="s">
        <v>6334</v>
      </c>
      <c r="M157" s="19" t="s">
        <v>6335</v>
      </c>
      <c r="N157" s="27">
        <v>694604705</v>
      </c>
      <c r="O157" s="19" t="s">
        <v>6512</v>
      </c>
      <c r="P157" s="19" t="s">
        <v>6513</v>
      </c>
      <c r="Q157" s="27">
        <v>642407521</v>
      </c>
      <c r="R157" s="19">
        <v>241</v>
      </c>
      <c r="S157" s="19" t="s">
        <v>6670</v>
      </c>
      <c r="T157" s="19">
        <v>10240</v>
      </c>
      <c r="U157" s="19" t="s">
        <v>250</v>
      </c>
      <c r="V157" s="26">
        <v>44627</v>
      </c>
      <c r="W157" s="19" t="s">
        <v>6707</v>
      </c>
      <c r="X157" s="19" t="s">
        <v>6709</v>
      </c>
      <c r="Y157" s="19" t="s">
        <v>6709</v>
      </c>
      <c r="Z157" s="26"/>
      <c r="AA157" s="19" t="s">
        <v>6707</v>
      </c>
      <c r="AB157" s="26"/>
      <c r="AC157" s="47"/>
      <c r="AD157" s="19" t="s">
        <v>6717</v>
      </c>
      <c r="AE157" s="15"/>
    </row>
    <row r="158" spans="1:31" x14ac:dyDescent="0.2">
      <c r="A158" s="25" t="str">
        <f>IF($K158="",0,$C158&amp;"_"&amp;$E158&amp;"_C"&amp;VLOOKUP($K158,Grand_Est!$I$20:$J$34,2,0)&amp;"_P_"&amp;COUNTIF($I$20:$I158,"P")&amp;"_"&amp;IF(I158="F","F"&amp;COUNTIF($I$20:$I158,"F"),"000"))</f>
        <v>2022_7_C6_P_20_F119</v>
      </c>
      <c r="B158" s="25" t="str">
        <f t="shared" si="35"/>
        <v>Parrain client 34 Nom client 34 Prénom Filleul client 24 Nom client 24 Prénom</v>
      </c>
      <c r="C158" s="25">
        <f t="shared" si="36"/>
        <v>2022</v>
      </c>
      <c r="D158" s="25">
        <f t="shared" si="37"/>
        <v>2</v>
      </c>
      <c r="E158" s="25">
        <f t="shared" si="38"/>
        <v>7</v>
      </c>
      <c r="F158" s="16">
        <f>IF(AND(L158&lt;&gt;"",M158&lt;&gt;"",I158&lt;&gt;""),COUNTIF($I$20:$I158,I158),0)</f>
        <v>119</v>
      </c>
      <c r="G158" s="25">
        <f>IF(AND(L158="",M158=""),0,IF(I158="P",COUNTIF($I$20:$I158,"P"),COUNTIF($L$20:$L158,$L158)-1))</f>
        <v>5</v>
      </c>
      <c r="H158" s="25">
        <f t="shared" si="34"/>
        <v>0</v>
      </c>
      <c r="I158" s="18" t="s">
        <v>15</v>
      </c>
      <c r="J158" s="26">
        <v>44606</v>
      </c>
      <c r="K158" s="19" t="s">
        <v>6251</v>
      </c>
      <c r="L158" s="19" t="s">
        <v>6334</v>
      </c>
      <c r="M158" s="19" t="s">
        <v>6335</v>
      </c>
      <c r="N158" s="27">
        <v>694604705</v>
      </c>
      <c r="O158" s="19" t="s">
        <v>6314</v>
      </c>
      <c r="P158" s="19" t="s">
        <v>6315</v>
      </c>
      <c r="Q158" s="27">
        <v>625376012</v>
      </c>
      <c r="R158" s="19">
        <v>204</v>
      </c>
      <c r="S158" s="19" t="s">
        <v>6571</v>
      </c>
      <c r="T158" s="19">
        <v>10130</v>
      </c>
      <c r="U158" s="19" t="s">
        <v>65</v>
      </c>
      <c r="V158" s="26">
        <v>44627</v>
      </c>
      <c r="W158" s="19" t="s">
        <v>6707</v>
      </c>
      <c r="X158" s="19" t="s">
        <v>6706</v>
      </c>
      <c r="Y158" s="19" t="s">
        <v>6706</v>
      </c>
      <c r="Z158" s="26">
        <v>44622</v>
      </c>
      <c r="AA158" s="19" t="s">
        <v>6241</v>
      </c>
      <c r="AB158" s="26">
        <v>44644</v>
      </c>
      <c r="AC158" s="47">
        <v>187</v>
      </c>
      <c r="AD158" s="19" t="s">
        <v>6241</v>
      </c>
      <c r="AE158" s="15"/>
    </row>
    <row r="159" spans="1:31" x14ac:dyDescent="0.2">
      <c r="A159" s="25" t="str">
        <f>IF($K159="",0,$C159&amp;"_"&amp;$E159&amp;"_C"&amp;VLOOKUP($K159,Grand_Est!$I$20:$J$34,2,0)&amp;"_P_"&amp;COUNTIF($I$20:$I159,"P")&amp;"_"&amp;IF(I159="F","F"&amp;COUNTIF($I$20:$I159,"F"),"000"))</f>
        <v>2022_7_C6_P_20_F120</v>
      </c>
      <c r="B159" s="25" t="str">
        <f t="shared" si="35"/>
        <v>Parrain client 34 Nom client 34 Prénom Filleul client 26 Nom client 26 Prénom</v>
      </c>
      <c r="C159" s="25">
        <f t="shared" si="36"/>
        <v>2022</v>
      </c>
      <c r="D159" s="25">
        <f t="shared" si="37"/>
        <v>2</v>
      </c>
      <c r="E159" s="25">
        <f t="shared" si="38"/>
        <v>7</v>
      </c>
      <c r="F159" s="16">
        <f>IF(AND(L159&lt;&gt;"",M159&lt;&gt;"",I159&lt;&gt;""),COUNTIF($I$20:$I159,I159),0)</f>
        <v>120</v>
      </c>
      <c r="G159" s="25">
        <f>IF(AND(L159="",M159=""),0,IF(I159="P",COUNTIF($I$20:$I159,"P"),COUNTIF($L$20:$L159,$L159)-1))</f>
        <v>6</v>
      </c>
      <c r="H159" s="25">
        <f t="shared" si="34"/>
        <v>0</v>
      </c>
      <c r="I159" s="18" t="s">
        <v>15</v>
      </c>
      <c r="J159" s="26">
        <v>44606</v>
      </c>
      <c r="K159" s="19" t="s">
        <v>6251</v>
      </c>
      <c r="L159" s="19" t="s">
        <v>6334</v>
      </c>
      <c r="M159" s="19" t="s">
        <v>6335</v>
      </c>
      <c r="N159" s="27">
        <v>694604705</v>
      </c>
      <c r="O159" s="19" t="s">
        <v>6318</v>
      </c>
      <c r="P159" s="19" t="s">
        <v>6319</v>
      </c>
      <c r="Q159" s="27">
        <v>635526547</v>
      </c>
      <c r="R159" s="19">
        <v>13</v>
      </c>
      <c r="S159" s="19" t="s">
        <v>6573</v>
      </c>
      <c r="T159" s="19">
        <v>10130</v>
      </c>
      <c r="U159" s="19" t="s">
        <v>67</v>
      </c>
      <c r="V159" s="26">
        <v>44627</v>
      </c>
      <c r="W159" s="19" t="s">
        <v>6707</v>
      </c>
      <c r="X159" s="19" t="s">
        <v>6709</v>
      </c>
      <c r="Y159" s="19" t="s">
        <v>6709</v>
      </c>
      <c r="Z159" s="26"/>
      <c r="AA159" s="19" t="s">
        <v>6707</v>
      </c>
      <c r="AB159" s="26"/>
      <c r="AC159" s="47"/>
      <c r="AD159" s="19" t="s">
        <v>6717</v>
      </c>
      <c r="AE159" s="15"/>
    </row>
    <row r="160" spans="1:31" x14ac:dyDescent="0.2">
      <c r="A160" s="25" t="str">
        <f>IF($K160="",0,$C160&amp;"_"&amp;$E160&amp;"_C"&amp;VLOOKUP($K160,Grand_Est!$I$20:$J$34,2,0)&amp;"_P_"&amp;COUNTIF($I$20:$I160,"P")&amp;"_"&amp;IF(I160="F","F"&amp;COUNTIF($I$20:$I160,"F"),"000"))</f>
        <v>2022_7_C6_P_20_F121</v>
      </c>
      <c r="B160" s="25" t="str">
        <f t="shared" si="35"/>
        <v>Parrain client 34 Nom client 34 Prénom Filleul client 118 Nom client 118 Prénom</v>
      </c>
      <c r="C160" s="25">
        <f t="shared" si="36"/>
        <v>2022</v>
      </c>
      <c r="D160" s="25">
        <f t="shared" si="37"/>
        <v>2</v>
      </c>
      <c r="E160" s="25">
        <f t="shared" si="38"/>
        <v>7</v>
      </c>
      <c r="F160" s="16">
        <f>IF(AND(L160&lt;&gt;"",M160&lt;&gt;"",I160&lt;&gt;""),COUNTIF($I$20:$I160,I160),0)</f>
        <v>121</v>
      </c>
      <c r="G160" s="25">
        <f>IF(AND(L160="",M160=""),0,IF(I160="P",COUNTIF($I$20:$I160,"P"),COUNTIF($L$20:$L160,$L160)-1))</f>
        <v>7</v>
      </c>
      <c r="H160" s="25">
        <f t="shared" si="34"/>
        <v>0</v>
      </c>
      <c r="I160" s="18" t="s">
        <v>15</v>
      </c>
      <c r="J160" s="26">
        <v>44606</v>
      </c>
      <c r="K160" s="19" t="s">
        <v>6251</v>
      </c>
      <c r="L160" s="19" t="s">
        <v>6334</v>
      </c>
      <c r="M160" s="19" t="s">
        <v>6335</v>
      </c>
      <c r="N160" s="27">
        <v>694604705</v>
      </c>
      <c r="O160" s="19" t="s">
        <v>6502</v>
      </c>
      <c r="P160" s="19" t="s">
        <v>6503</v>
      </c>
      <c r="Q160" s="27">
        <v>615171864</v>
      </c>
      <c r="R160" s="19">
        <v>196</v>
      </c>
      <c r="S160" s="19" t="s">
        <v>6665</v>
      </c>
      <c r="T160" s="19">
        <v>10240</v>
      </c>
      <c r="U160" s="19" t="s">
        <v>245</v>
      </c>
      <c r="V160" s="26">
        <v>44627</v>
      </c>
      <c r="W160" s="19" t="s">
        <v>6707</v>
      </c>
      <c r="X160" s="19" t="s">
        <v>6709</v>
      </c>
      <c r="Y160" s="19" t="s">
        <v>6706</v>
      </c>
      <c r="Z160" s="26">
        <v>44622</v>
      </c>
      <c r="AA160" s="19" t="s">
        <v>6241</v>
      </c>
      <c r="AB160" s="26">
        <v>44644</v>
      </c>
      <c r="AC160" s="47">
        <v>189</v>
      </c>
      <c r="AD160" s="19" t="s">
        <v>6241</v>
      </c>
      <c r="AE160" s="15"/>
    </row>
    <row r="161" spans="1:31" x14ac:dyDescent="0.2">
      <c r="A161" s="25" t="str">
        <f>IF($K161="",0,$C161&amp;"_"&amp;$E161&amp;"_C"&amp;VLOOKUP($K161,Grand_Est!$I$20:$J$34,2,0)&amp;"_P_"&amp;COUNTIF($I$20:$I161,"P")&amp;"_"&amp;IF(I161="F","F"&amp;COUNTIF($I$20:$I161,"F"),"000"))</f>
        <v>2022_7_C6_P_20_F122</v>
      </c>
      <c r="B161" s="25" t="str">
        <f t="shared" si="35"/>
        <v>Parrain client 34 Nom client 34 Prénom Filleul client 54 Nom client 54 Prénom</v>
      </c>
      <c r="C161" s="25">
        <f t="shared" si="36"/>
        <v>2022</v>
      </c>
      <c r="D161" s="25">
        <f t="shared" si="37"/>
        <v>2</v>
      </c>
      <c r="E161" s="25">
        <f t="shared" si="38"/>
        <v>7</v>
      </c>
      <c r="F161" s="16">
        <f>IF(AND(L161&lt;&gt;"",M161&lt;&gt;"",I161&lt;&gt;""),COUNTIF($I$20:$I161,I161),0)</f>
        <v>122</v>
      </c>
      <c r="G161" s="25">
        <f>IF(AND(L161="",M161=""),0,IF(I161="P",COUNTIF($I$20:$I161,"P"),COUNTIF($L$20:$L161,$L161)-1))</f>
        <v>8</v>
      </c>
      <c r="H161" s="25">
        <f t="shared" si="34"/>
        <v>0</v>
      </c>
      <c r="I161" s="18" t="s">
        <v>15</v>
      </c>
      <c r="J161" s="26">
        <v>44606</v>
      </c>
      <c r="K161" s="19" t="s">
        <v>6251</v>
      </c>
      <c r="L161" s="19" t="s">
        <v>6334</v>
      </c>
      <c r="M161" s="19" t="s">
        <v>6335</v>
      </c>
      <c r="N161" s="27">
        <v>694604705</v>
      </c>
      <c r="O161" s="19" t="s">
        <v>6374</v>
      </c>
      <c r="P161" s="19" t="s">
        <v>6375</v>
      </c>
      <c r="Q161" s="27">
        <v>684874997</v>
      </c>
      <c r="R161" s="19">
        <v>154</v>
      </c>
      <c r="S161" s="19" t="s">
        <v>6601</v>
      </c>
      <c r="T161" s="19">
        <v>10500</v>
      </c>
      <c r="U161" s="19" t="s">
        <v>428</v>
      </c>
      <c r="V161" s="26">
        <v>44627</v>
      </c>
      <c r="W161" s="19" t="s">
        <v>6707</v>
      </c>
      <c r="X161" s="19" t="s">
        <v>6709</v>
      </c>
      <c r="Y161" s="19" t="s">
        <v>6706</v>
      </c>
      <c r="Z161" s="26">
        <v>44622</v>
      </c>
      <c r="AA161" s="19" t="s">
        <v>6241</v>
      </c>
      <c r="AB161" s="26">
        <v>44644</v>
      </c>
      <c r="AC161" s="47">
        <v>190</v>
      </c>
      <c r="AD161" s="19" t="s">
        <v>6241</v>
      </c>
      <c r="AE161" s="15"/>
    </row>
    <row r="162" spans="1:31" x14ac:dyDescent="0.2">
      <c r="A162" s="25" t="str">
        <f>IF($K162="",0,$C162&amp;"_"&amp;$E162&amp;"_C"&amp;VLOOKUP($K162,Grand_Est!$I$20:$J$34,2,0)&amp;"_P_"&amp;COUNTIF($I$20:$I162,"P")&amp;"_"&amp;IF(I162="F","F"&amp;COUNTIF($I$20:$I162,"F"),"000"))</f>
        <v>2022_8_C3_P_21_000</v>
      </c>
      <c r="B162" s="25" t="str">
        <f t="shared" si="35"/>
        <v>Parrain client 104 Nom client 104 Prénom</v>
      </c>
      <c r="C162" s="25">
        <f t="shared" si="36"/>
        <v>2022</v>
      </c>
      <c r="D162" s="25">
        <f t="shared" si="37"/>
        <v>2</v>
      </c>
      <c r="E162" s="25">
        <f t="shared" si="38"/>
        <v>8</v>
      </c>
      <c r="F162" s="16">
        <f>IF(AND(L162&lt;&gt;"",M162&lt;&gt;"",I162&lt;&gt;""),COUNTIF($I$20:$I162,I162),0)</f>
        <v>21</v>
      </c>
      <c r="G162" s="25">
        <f>IF(AND(L162="",M162=""),0,IF(I162="P",COUNTIF($I$20:$I162,"P"),COUNTIF($L$20:$L162,$L162)-1))</f>
        <v>21</v>
      </c>
      <c r="H162" s="25">
        <f t="shared" si="34"/>
        <v>6</v>
      </c>
      <c r="I162" s="18" t="s">
        <v>6244</v>
      </c>
      <c r="J162" s="26">
        <v>44613</v>
      </c>
      <c r="K162" s="19" t="s">
        <v>6248</v>
      </c>
      <c r="L162" s="19" t="s">
        <v>6474</v>
      </c>
      <c r="M162" s="19" t="s">
        <v>6475</v>
      </c>
      <c r="N162" s="27">
        <v>620781576</v>
      </c>
      <c r="O162" s="19"/>
      <c r="P162" s="19"/>
      <c r="Q162" s="27"/>
      <c r="R162" s="19">
        <v>146</v>
      </c>
      <c r="S162" s="19" t="s">
        <v>6628</v>
      </c>
      <c r="T162" s="19">
        <v>10500</v>
      </c>
      <c r="U162" s="19" t="s">
        <v>442</v>
      </c>
      <c r="V162" s="26">
        <v>44627</v>
      </c>
      <c r="W162" s="19" t="s">
        <v>6706</v>
      </c>
      <c r="X162" s="19"/>
      <c r="Y162" s="19"/>
      <c r="Z162" s="26">
        <v>44622</v>
      </c>
      <c r="AA162" s="19" t="s">
        <v>6241</v>
      </c>
      <c r="AB162" s="26">
        <v>44645</v>
      </c>
      <c r="AC162" s="47">
        <v>191</v>
      </c>
      <c r="AD162" s="19" t="s">
        <v>6241</v>
      </c>
      <c r="AE162" s="15"/>
    </row>
    <row r="163" spans="1:31" x14ac:dyDescent="0.2">
      <c r="A163" s="25" t="str">
        <f>IF($K163="",0,$C163&amp;"_"&amp;$E163&amp;"_C"&amp;VLOOKUP($K163,Grand_Est!$I$20:$J$34,2,0)&amp;"_P_"&amp;COUNTIF($I$20:$I163,"P")&amp;"_"&amp;IF(I163="F","F"&amp;COUNTIF($I$20:$I163,"F"),"000"))</f>
        <v>2022_8_C3_P_21_F123</v>
      </c>
      <c r="B163" s="25" t="str">
        <f t="shared" si="35"/>
        <v>Parrain client 104 Nom client 104 Prénom Filleul client 71 Nom client 71 Prénom</v>
      </c>
      <c r="C163" s="25">
        <f t="shared" si="36"/>
        <v>2022</v>
      </c>
      <c r="D163" s="25">
        <f t="shared" si="37"/>
        <v>2</v>
      </c>
      <c r="E163" s="25">
        <f t="shared" si="38"/>
        <v>8</v>
      </c>
      <c r="F163" s="16">
        <f>IF(AND(L163&lt;&gt;"",M163&lt;&gt;"",I163&lt;&gt;""),COUNTIF($I$20:$I163,I163),0)</f>
        <v>123</v>
      </c>
      <c r="G163" s="25">
        <f>IF(AND(L163="",M163=""),0,IF(I163="P",COUNTIF($I$20:$I163,"P"),COUNTIF($L$20:$L163,$L163)-1))</f>
        <v>1</v>
      </c>
      <c r="H163" s="25">
        <f t="shared" si="34"/>
        <v>0</v>
      </c>
      <c r="I163" s="18" t="s">
        <v>15</v>
      </c>
      <c r="J163" s="26">
        <v>44613</v>
      </c>
      <c r="K163" s="19" t="s">
        <v>6248</v>
      </c>
      <c r="L163" s="19" t="s">
        <v>6474</v>
      </c>
      <c r="M163" s="19" t="s">
        <v>6475</v>
      </c>
      <c r="N163" s="27">
        <v>620781576</v>
      </c>
      <c r="O163" s="19" t="s">
        <v>6408</v>
      </c>
      <c r="P163" s="19" t="s">
        <v>6409</v>
      </c>
      <c r="Q163" s="27">
        <v>627086058</v>
      </c>
      <c r="R163" s="19">
        <v>194</v>
      </c>
      <c r="S163" s="19" t="s">
        <v>6618</v>
      </c>
      <c r="T163" s="19">
        <v>10500</v>
      </c>
      <c r="U163" s="19" t="s">
        <v>432</v>
      </c>
      <c r="V163" s="26">
        <v>44627</v>
      </c>
      <c r="W163" s="19" t="s">
        <v>6707</v>
      </c>
      <c r="X163" s="19" t="s">
        <v>6709</v>
      </c>
      <c r="Y163" s="19" t="s">
        <v>6706</v>
      </c>
      <c r="Z163" s="26">
        <v>44622</v>
      </c>
      <c r="AA163" s="19" t="s">
        <v>6707</v>
      </c>
      <c r="AB163" s="26"/>
      <c r="AC163" s="47"/>
      <c r="AD163" s="19" t="s">
        <v>6717</v>
      </c>
      <c r="AE163" s="15"/>
    </row>
    <row r="164" spans="1:31" x14ac:dyDescent="0.2">
      <c r="A164" s="25" t="str">
        <f>IF($K164="",0,$C164&amp;"_"&amp;$E164&amp;"_C"&amp;VLOOKUP($K164,Grand_Est!$I$20:$J$34,2,0)&amp;"_P_"&amp;COUNTIF($I$20:$I164,"P")&amp;"_"&amp;IF(I164="F","F"&amp;COUNTIF($I$20:$I164,"F"),"000"))</f>
        <v>2022_8_C3_P_21_F124</v>
      </c>
      <c r="B164" s="25" t="str">
        <f t="shared" si="35"/>
        <v>Parrain client 104 Nom client 104 Prénom Filleul client 50 Nom client 50 Prénom</v>
      </c>
      <c r="C164" s="25">
        <f t="shared" si="36"/>
        <v>2022</v>
      </c>
      <c r="D164" s="25">
        <f t="shared" si="37"/>
        <v>2</v>
      </c>
      <c r="E164" s="25">
        <f t="shared" si="38"/>
        <v>8</v>
      </c>
      <c r="F164" s="16">
        <f>IF(AND(L164&lt;&gt;"",M164&lt;&gt;"",I164&lt;&gt;""),COUNTIF($I$20:$I164,I164),0)</f>
        <v>124</v>
      </c>
      <c r="G164" s="25">
        <f>IF(AND(L164="",M164=""),0,IF(I164="P",COUNTIF($I$20:$I164,"P"),COUNTIF($L$20:$L164,$L164)-1))</f>
        <v>2</v>
      </c>
      <c r="H164" s="25">
        <f t="shared" si="34"/>
        <v>0</v>
      </c>
      <c r="I164" s="18" t="s">
        <v>15</v>
      </c>
      <c r="J164" s="26">
        <v>44613</v>
      </c>
      <c r="K164" s="19" t="s">
        <v>6248</v>
      </c>
      <c r="L164" s="19" t="s">
        <v>6474</v>
      </c>
      <c r="M164" s="19" t="s">
        <v>6475</v>
      </c>
      <c r="N164" s="27">
        <v>620781576</v>
      </c>
      <c r="O164" s="19" t="s">
        <v>6366</v>
      </c>
      <c r="P164" s="19" t="s">
        <v>6367</v>
      </c>
      <c r="Q164" s="27">
        <v>660416816</v>
      </c>
      <c r="R164" s="19">
        <v>73</v>
      </c>
      <c r="S164" s="19" t="s">
        <v>6597</v>
      </c>
      <c r="T164" s="19">
        <v>10500</v>
      </c>
      <c r="U164" s="19" t="s">
        <v>424</v>
      </c>
      <c r="V164" s="26">
        <v>44627</v>
      </c>
      <c r="W164" s="19" t="s">
        <v>6707</v>
      </c>
      <c r="X164" s="19" t="s">
        <v>6709</v>
      </c>
      <c r="Y164" s="19" t="s">
        <v>6706</v>
      </c>
      <c r="Z164" s="26">
        <v>44622</v>
      </c>
      <c r="AA164" s="19" t="s">
        <v>6241</v>
      </c>
      <c r="AB164" s="26">
        <v>44647</v>
      </c>
      <c r="AC164" s="47">
        <v>193</v>
      </c>
      <c r="AD164" s="19" t="s">
        <v>6241</v>
      </c>
      <c r="AE164" s="15"/>
    </row>
    <row r="165" spans="1:31" x14ac:dyDescent="0.2">
      <c r="A165" s="25" t="str">
        <f>IF($K165="",0,$C165&amp;"_"&amp;$E165&amp;"_C"&amp;VLOOKUP($K165,Grand_Est!$I$20:$J$34,2,0)&amp;"_P_"&amp;COUNTIF($I$20:$I165,"P")&amp;"_"&amp;IF(I165="F","F"&amp;COUNTIF($I$20:$I165,"F"),"000"))</f>
        <v>2022_8_C3_P_21_F125</v>
      </c>
      <c r="B165" s="25" t="str">
        <f t="shared" si="35"/>
        <v>Parrain client 104 Nom client 104 Prénom Filleul client 134 Nom client 134 Prénom</v>
      </c>
      <c r="C165" s="25">
        <f t="shared" si="36"/>
        <v>2022</v>
      </c>
      <c r="D165" s="25">
        <f t="shared" si="37"/>
        <v>2</v>
      </c>
      <c r="E165" s="25">
        <f t="shared" si="38"/>
        <v>8</v>
      </c>
      <c r="F165" s="16">
        <f>IF(AND(L165&lt;&gt;"",M165&lt;&gt;"",I165&lt;&gt;""),COUNTIF($I$20:$I165,I165),0)</f>
        <v>125</v>
      </c>
      <c r="G165" s="25">
        <f>IF(AND(L165="",M165=""),0,IF(I165="P",COUNTIF($I$20:$I165,"P"),COUNTIF($L$20:$L165,$L165)-1))</f>
        <v>3</v>
      </c>
      <c r="H165" s="25">
        <f t="shared" si="34"/>
        <v>0</v>
      </c>
      <c r="I165" s="18" t="s">
        <v>15</v>
      </c>
      <c r="J165" s="26">
        <v>44613</v>
      </c>
      <c r="K165" s="19" t="s">
        <v>6248</v>
      </c>
      <c r="L165" s="19" t="s">
        <v>6474</v>
      </c>
      <c r="M165" s="19" t="s">
        <v>6475</v>
      </c>
      <c r="N165" s="27">
        <v>620781576</v>
      </c>
      <c r="O165" s="19" t="s">
        <v>6534</v>
      </c>
      <c r="P165" s="19" t="s">
        <v>6535</v>
      </c>
      <c r="Q165" s="27">
        <v>644317260</v>
      </c>
      <c r="R165" s="19">
        <v>93</v>
      </c>
      <c r="S165" s="19" t="s">
        <v>6681</v>
      </c>
      <c r="T165" s="19">
        <v>10320</v>
      </c>
      <c r="U165" s="19" t="s">
        <v>322</v>
      </c>
      <c r="V165" s="26">
        <v>44627</v>
      </c>
      <c r="W165" s="19" t="s">
        <v>6707</v>
      </c>
      <c r="X165" s="19" t="s">
        <v>6706</v>
      </c>
      <c r="Y165" s="19"/>
      <c r="Z165" s="26">
        <v>44622</v>
      </c>
      <c r="AA165" s="19" t="s">
        <v>6241</v>
      </c>
      <c r="AB165" s="26">
        <v>44648</v>
      </c>
      <c r="AC165" s="47">
        <v>194</v>
      </c>
      <c r="AD165" s="19" t="s">
        <v>6241</v>
      </c>
      <c r="AE165" s="15"/>
    </row>
    <row r="166" spans="1:31" x14ac:dyDescent="0.2">
      <c r="A166" s="25" t="str">
        <f>IF($K166="",0,$C166&amp;"_"&amp;$E166&amp;"_C"&amp;VLOOKUP($K166,Grand_Est!$I$20:$J$34,2,0)&amp;"_P_"&amp;COUNTIF($I$20:$I166,"P")&amp;"_"&amp;IF(I166="F","F"&amp;COUNTIF($I$20:$I166,"F"),"000"))</f>
        <v>2022_8_C3_P_21_F126</v>
      </c>
      <c r="B166" s="25" t="str">
        <f t="shared" si="35"/>
        <v>Parrain client 104 Nom client 104 Prénom Filleul client 61 Nom client 61 Prénom</v>
      </c>
      <c r="C166" s="25">
        <f t="shared" si="36"/>
        <v>2022</v>
      </c>
      <c r="D166" s="25">
        <f t="shared" si="37"/>
        <v>2</v>
      </c>
      <c r="E166" s="25">
        <f t="shared" si="38"/>
        <v>8</v>
      </c>
      <c r="F166" s="16">
        <f>IF(AND(L166&lt;&gt;"",M166&lt;&gt;"",I166&lt;&gt;""),COUNTIF($I$20:$I166,I166),0)</f>
        <v>126</v>
      </c>
      <c r="G166" s="25">
        <f>IF(AND(L166="",M166=""),0,IF(I166="P",COUNTIF($I$20:$I166,"P"),COUNTIF($L$20:$L166,$L166)-1))</f>
        <v>4</v>
      </c>
      <c r="H166" s="25">
        <f t="shared" si="34"/>
        <v>0</v>
      </c>
      <c r="I166" s="18" t="s">
        <v>15</v>
      </c>
      <c r="J166" s="26">
        <v>44613</v>
      </c>
      <c r="K166" s="19" t="s">
        <v>6248</v>
      </c>
      <c r="L166" s="19" t="s">
        <v>6474</v>
      </c>
      <c r="M166" s="19" t="s">
        <v>6475</v>
      </c>
      <c r="N166" s="27">
        <v>620781576</v>
      </c>
      <c r="O166" s="19" t="s">
        <v>6388</v>
      </c>
      <c r="P166" s="19" t="s">
        <v>6389</v>
      </c>
      <c r="Q166" s="27">
        <v>699108376</v>
      </c>
      <c r="R166" s="19">
        <v>2</v>
      </c>
      <c r="S166" s="19" t="s">
        <v>6608</v>
      </c>
      <c r="T166" s="19">
        <v>10500</v>
      </c>
      <c r="U166" s="19" t="s">
        <v>422</v>
      </c>
      <c r="V166" s="26">
        <v>44627</v>
      </c>
      <c r="W166" s="19" t="s">
        <v>6707</v>
      </c>
      <c r="X166" s="19" t="s">
        <v>6709</v>
      </c>
      <c r="Y166" s="19" t="s">
        <v>6706</v>
      </c>
      <c r="Z166" s="26">
        <v>44622</v>
      </c>
      <c r="AA166" s="19" t="s">
        <v>6241</v>
      </c>
      <c r="AB166" s="26">
        <v>44649</v>
      </c>
      <c r="AC166" s="47">
        <v>195</v>
      </c>
      <c r="AD166" s="19" t="s">
        <v>6241</v>
      </c>
      <c r="AE166" s="15"/>
    </row>
    <row r="167" spans="1:31" x14ac:dyDescent="0.2">
      <c r="A167" s="25" t="str">
        <f>IF($K167="",0,$C167&amp;"_"&amp;$E167&amp;"_C"&amp;VLOOKUP($K167,Grand_Est!$I$20:$J$34,2,0)&amp;"_P_"&amp;COUNTIF($I$20:$I167,"P")&amp;"_"&amp;IF(I167="F","F"&amp;COUNTIF($I$20:$I167,"F"),"000"))</f>
        <v>2022_8_C3_P_21_F127</v>
      </c>
      <c r="B167" s="25" t="str">
        <f t="shared" si="35"/>
        <v>Parrain client 104 Nom client 104 Prénom Filleul client 32 Nom client 32 Prénom</v>
      </c>
      <c r="C167" s="25">
        <f t="shared" si="36"/>
        <v>2022</v>
      </c>
      <c r="D167" s="25">
        <f t="shared" si="37"/>
        <v>2</v>
      </c>
      <c r="E167" s="25">
        <f t="shared" si="38"/>
        <v>8</v>
      </c>
      <c r="F167" s="16">
        <f>IF(AND(L167&lt;&gt;"",M167&lt;&gt;"",I167&lt;&gt;""),COUNTIF($I$20:$I167,I167),0)</f>
        <v>127</v>
      </c>
      <c r="G167" s="25">
        <f>IF(AND(L167="",M167=""),0,IF(I167="P",COUNTIF($I$20:$I167,"P"),COUNTIF($L$20:$L167,$L167)-1))</f>
        <v>5</v>
      </c>
      <c r="H167" s="25">
        <f t="shared" si="34"/>
        <v>0</v>
      </c>
      <c r="I167" s="18" t="s">
        <v>15</v>
      </c>
      <c r="J167" s="26">
        <v>44613</v>
      </c>
      <c r="K167" s="19" t="s">
        <v>6248</v>
      </c>
      <c r="L167" s="19" t="s">
        <v>6474</v>
      </c>
      <c r="M167" s="19" t="s">
        <v>6475</v>
      </c>
      <c r="N167" s="27">
        <v>620781576</v>
      </c>
      <c r="O167" s="19" t="s">
        <v>6330</v>
      </c>
      <c r="P167" s="19" t="s">
        <v>6331</v>
      </c>
      <c r="Q167" s="27">
        <v>679497612</v>
      </c>
      <c r="R167" s="19">
        <v>44</v>
      </c>
      <c r="S167" s="19" t="s">
        <v>6579</v>
      </c>
      <c r="T167" s="19">
        <v>10430</v>
      </c>
      <c r="U167" s="19" t="s">
        <v>414</v>
      </c>
      <c r="V167" s="26">
        <v>44627</v>
      </c>
      <c r="W167" s="19" t="s">
        <v>6707</v>
      </c>
      <c r="X167" s="19" t="s">
        <v>6709</v>
      </c>
      <c r="Y167" s="19" t="s">
        <v>6709</v>
      </c>
      <c r="Z167" s="26"/>
      <c r="AA167" s="19" t="s">
        <v>6707</v>
      </c>
      <c r="AB167" s="26"/>
      <c r="AC167" s="47"/>
      <c r="AD167" s="19" t="s">
        <v>6241</v>
      </c>
      <c r="AE167" s="15"/>
    </row>
    <row r="168" spans="1:31" x14ac:dyDescent="0.2">
      <c r="A168" s="25" t="str">
        <f>IF($K168="",0,$C168&amp;"_"&amp;$E168&amp;"_C"&amp;VLOOKUP($K168,Grand_Est!$I$20:$J$34,2,0)&amp;"_P_"&amp;COUNTIF($I$20:$I168,"P")&amp;"_"&amp;IF(I168="F","F"&amp;COUNTIF($I$20:$I168,"F"),"000"))</f>
        <v>2022_8_C3_P_21_F128</v>
      </c>
      <c r="B168" s="25" t="str">
        <f t="shared" si="35"/>
        <v>Parrain client 104 Nom client 104 Prénom Filleul client 21 Nom client 21 Prénom</v>
      </c>
      <c r="C168" s="25">
        <f t="shared" si="36"/>
        <v>2022</v>
      </c>
      <c r="D168" s="25">
        <f t="shared" si="37"/>
        <v>2</v>
      </c>
      <c r="E168" s="25">
        <f t="shared" si="38"/>
        <v>8</v>
      </c>
      <c r="F168" s="16">
        <f>IF(AND(L168&lt;&gt;"",M168&lt;&gt;"",I168&lt;&gt;""),COUNTIF($I$20:$I168,I168),0)</f>
        <v>128</v>
      </c>
      <c r="G168" s="25">
        <f>IF(AND(L168="",M168=""),0,IF(I168="P",COUNTIF($I$20:$I168,"P"),COUNTIF($L$20:$L168,$L168)-1))</f>
        <v>6</v>
      </c>
      <c r="H168" s="25">
        <f t="shared" si="34"/>
        <v>0</v>
      </c>
      <c r="I168" s="18" t="s">
        <v>15</v>
      </c>
      <c r="J168" s="26">
        <v>44613</v>
      </c>
      <c r="K168" s="19" t="s">
        <v>6248</v>
      </c>
      <c r="L168" s="19" t="s">
        <v>6474</v>
      </c>
      <c r="M168" s="19" t="s">
        <v>6475</v>
      </c>
      <c r="N168" s="27">
        <v>620781576</v>
      </c>
      <c r="O168" s="19" t="s">
        <v>6308</v>
      </c>
      <c r="P168" s="19" t="s">
        <v>6309</v>
      </c>
      <c r="Q168" s="27">
        <v>689304712</v>
      </c>
      <c r="R168" s="19">
        <v>201</v>
      </c>
      <c r="S168" s="19" t="s">
        <v>6568</v>
      </c>
      <c r="T168" s="19">
        <v>10600</v>
      </c>
      <c r="U168" s="19" t="s">
        <v>466</v>
      </c>
      <c r="V168" s="26">
        <v>44627</v>
      </c>
      <c r="W168" s="19" t="s">
        <v>6707</v>
      </c>
      <c r="X168" s="19" t="s">
        <v>6706</v>
      </c>
      <c r="Y168" s="19"/>
      <c r="Z168" s="26">
        <v>44622</v>
      </c>
      <c r="AA168" s="19" t="s">
        <v>6241</v>
      </c>
      <c r="AB168" s="26">
        <v>44651</v>
      </c>
      <c r="AC168" s="47">
        <v>197</v>
      </c>
      <c r="AD168" s="19" t="s">
        <v>6241</v>
      </c>
      <c r="AE168" s="15"/>
    </row>
    <row r="169" spans="1:31" x14ac:dyDescent="0.2">
      <c r="A169" s="25" t="str">
        <f>IF($K169="",0,$C169&amp;"_"&amp;$E169&amp;"_C"&amp;VLOOKUP($K169,Grand_Est!$I$20:$J$34,2,0)&amp;"_P_"&amp;COUNTIF($I$20:$I169,"P")&amp;"_"&amp;IF(I169="F","F"&amp;COUNTIF($I$20:$I169,"F"),"000"))</f>
        <v>2022_8_C3_P_21_F129</v>
      </c>
      <c r="B169" s="25" t="str">
        <f t="shared" si="35"/>
        <v>Parrain client 104 Nom client 104 Prénom Filleul client 15 Nom client 15 Prénom</v>
      </c>
      <c r="C169" s="25">
        <f t="shared" si="36"/>
        <v>2022</v>
      </c>
      <c r="D169" s="25">
        <f t="shared" si="37"/>
        <v>2</v>
      </c>
      <c r="E169" s="25">
        <f t="shared" si="38"/>
        <v>8</v>
      </c>
      <c r="F169" s="16">
        <f>IF(AND(L169&lt;&gt;"",M169&lt;&gt;"",I169&lt;&gt;""),COUNTIF($I$20:$I169,I169),0)</f>
        <v>129</v>
      </c>
      <c r="G169" s="25">
        <f>IF(AND(L169="",M169=""),0,IF(I169="P",COUNTIF($I$20:$I169,"P"),COUNTIF($L$20:$L169,$L169)-1))</f>
        <v>7</v>
      </c>
      <c r="H169" s="25">
        <f t="shared" si="34"/>
        <v>0</v>
      </c>
      <c r="I169" s="18" t="s">
        <v>15</v>
      </c>
      <c r="J169" s="26">
        <v>44613</v>
      </c>
      <c r="K169" s="19" t="s">
        <v>6248</v>
      </c>
      <c r="L169" s="19" t="s">
        <v>6474</v>
      </c>
      <c r="M169" s="19" t="s">
        <v>6475</v>
      </c>
      <c r="N169" s="27">
        <v>620781576</v>
      </c>
      <c r="O169" s="19" t="s">
        <v>6296</v>
      </c>
      <c r="P169" s="19" t="s">
        <v>6297</v>
      </c>
      <c r="Q169" s="27">
        <v>650252785</v>
      </c>
      <c r="R169" s="19">
        <v>159</v>
      </c>
      <c r="S169" s="19" t="s">
        <v>6562</v>
      </c>
      <c r="T169" s="19">
        <v>10600</v>
      </c>
      <c r="U169" s="19" t="s">
        <v>460</v>
      </c>
      <c r="V169" s="26">
        <v>44627</v>
      </c>
      <c r="W169" s="19" t="s">
        <v>6707</v>
      </c>
      <c r="X169" s="19" t="s">
        <v>6709</v>
      </c>
      <c r="Y169" s="19" t="s">
        <v>6706</v>
      </c>
      <c r="Z169" s="26">
        <v>44622</v>
      </c>
      <c r="AA169" s="19" t="s">
        <v>6241</v>
      </c>
      <c r="AB169" s="26">
        <v>44652</v>
      </c>
      <c r="AC169" s="47">
        <v>198</v>
      </c>
      <c r="AD169" s="19" t="s">
        <v>6241</v>
      </c>
      <c r="AE169" s="15"/>
    </row>
    <row r="170" spans="1:31" x14ac:dyDescent="0.2">
      <c r="A170" s="25" t="str">
        <f>IF($K170="",0,$C170&amp;"_"&amp;$E170&amp;"_C"&amp;VLOOKUP($K170,Grand_Est!$I$20:$J$34,2,0)&amp;"_P_"&amp;COUNTIF($I$20:$I170,"P")&amp;"_"&amp;IF(I170="F","F"&amp;COUNTIF($I$20:$I170,"F"),"000"))</f>
        <v>2022_8_C1_P_22_000</v>
      </c>
      <c r="B170" s="25" t="str">
        <f t="shared" si="35"/>
        <v>Parrain client 27 Nom client 27 Prénom</v>
      </c>
      <c r="C170" s="25">
        <f t="shared" si="36"/>
        <v>2022</v>
      </c>
      <c r="D170" s="25">
        <f t="shared" si="37"/>
        <v>2</v>
      </c>
      <c r="E170" s="25">
        <f t="shared" si="38"/>
        <v>8</v>
      </c>
      <c r="F170" s="16">
        <f>IF(AND(L170&lt;&gt;"",M170&lt;&gt;"",I170&lt;&gt;""),COUNTIF($I$20:$I170,I170),0)</f>
        <v>22</v>
      </c>
      <c r="G170" s="25">
        <f>IF(AND(L170="",M170=""),0,IF(I170="P",COUNTIF($I$20:$I170,"P"),COUNTIF($L$20:$L170,$L170)-1))</f>
        <v>22</v>
      </c>
      <c r="H170" s="25">
        <f t="shared" si="34"/>
        <v>6</v>
      </c>
      <c r="I170" s="18" t="s">
        <v>6244</v>
      </c>
      <c r="J170" s="26">
        <v>44613</v>
      </c>
      <c r="K170" s="19" t="s">
        <v>16</v>
      </c>
      <c r="L170" s="19" t="s">
        <v>6320</v>
      </c>
      <c r="M170" s="19" t="s">
        <v>6321</v>
      </c>
      <c r="N170" s="27">
        <v>679729494</v>
      </c>
      <c r="O170" s="19"/>
      <c r="P170" s="19"/>
      <c r="Q170" s="27"/>
      <c r="R170" s="19">
        <v>183</v>
      </c>
      <c r="S170" s="19" t="s">
        <v>6674</v>
      </c>
      <c r="T170" s="19">
        <v>10240</v>
      </c>
      <c r="U170" s="19" t="s">
        <v>254</v>
      </c>
      <c r="V170" s="26">
        <v>44627</v>
      </c>
      <c r="W170" s="19" t="s">
        <v>6707</v>
      </c>
      <c r="X170" s="19" t="s">
        <v>6709</v>
      </c>
      <c r="Y170" s="19" t="s">
        <v>6709</v>
      </c>
      <c r="Z170" s="26"/>
      <c r="AA170" s="19" t="s">
        <v>6707</v>
      </c>
      <c r="AB170" s="26"/>
      <c r="AC170" s="47"/>
      <c r="AD170" s="19" t="s">
        <v>6717</v>
      </c>
      <c r="AE170" s="15"/>
    </row>
    <row r="171" spans="1:31" x14ac:dyDescent="0.2">
      <c r="A171" s="25" t="str">
        <f>IF($K171="",0,$C171&amp;"_"&amp;$E171&amp;"_C"&amp;VLOOKUP($K171,Grand_Est!$I$20:$J$34,2,0)&amp;"_P_"&amp;COUNTIF($I$20:$I171,"P")&amp;"_"&amp;IF(I171="F","F"&amp;COUNTIF($I$20:$I171,"F"),"000"))</f>
        <v>2022_8_C1_P_22_F130</v>
      </c>
      <c r="B171" s="25" t="str">
        <f t="shared" si="35"/>
        <v>Parrain client 27 Nom client 27 Prénom Filleul client 75 Nom client 75 Prénom</v>
      </c>
      <c r="C171" s="25">
        <f t="shared" si="36"/>
        <v>2022</v>
      </c>
      <c r="D171" s="25">
        <f t="shared" si="37"/>
        <v>2</v>
      </c>
      <c r="E171" s="25">
        <f t="shared" si="38"/>
        <v>8</v>
      </c>
      <c r="F171" s="16">
        <f>IF(AND(L171&lt;&gt;"",M171&lt;&gt;"",I171&lt;&gt;""),COUNTIF($I$20:$I171,I171),0)</f>
        <v>130</v>
      </c>
      <c r="G171" s="25">
        <f>IF(AND(L171="",M171=""),0,IF(I171="P",COUNTIF($I$20:$I171,"P"),COUNTIF($L$20:$L171,$L171)-1))</f>
        <v>1</v>
      </c>
      <c r="H171" s="25">
        <f t="shared" si="34"/>
        <v>0</v>
      </c>
      <c r="I171" s="18" t="s">
        <v>15</v>
      </c>
      <c r="J171" s="26">
        <v>44613</v>
      </c>
      <c r="K171" s="19" t="s">
        <v>16</v>
      </c>
      <c r="L171" s="19" t="s">
        <v>6320</v>
      </c>
      <c r="M171" s="19" t="s">
        <v>6321</v>
      </c>
      <c r="N171" s="27">
        <v>679729494</v>
      </c>
      <c r="O171" s="19" t="s">
        <v>6416</v>
      </c>
      <c r="P171" s="19" t="s">
        <v>6417</v>
      </c>
      <c r="Q171" s="27">
        <v>620487087</v>
      </c>
      <c r="R171" s="19">
        <v>75</v>
      </c>
      <c r="S171" s="19" t="s">
        <v>6622</v>
      </c>
      <c r="T171" s="19">
        <v>10500</v>
      </c>
      <c r="U171" s="19" t="s">
        <v>436</v>
      </c>
      <c r="V171" s="26">
        <v>44627</v>
      </c>
      <c r="W171" s="19" t="s">
        <v>6707</v>
      </c>
      <c r="X171" s="19" t="s">
        <v>6706</v>
      </c>
      <c r="Y171" s="19"/>
      <c r="Z171" s="26">
        <v>44622</v>
      </c>
      <c r="AA171" s="19" t="s">
        <v>6241</v>
      </c>
      <c r="AB171" s="26">
        <v>44654</v>
      </c>
      <c r="AC171" s="47">
        <v>200</v>
      </c>
      <c r="AD171" s="19" t="s">
        <v>6241</v>
      </c>
      <c r="AE171" s="15"/>
    </row>
    <row r="172" spans="1:31" x14ac:dyDescent="0.2">
      <c r="A172" s="25" t="str">
        <f>IF($K172="",0,$C172&amp;"_"&amp;$E172&amp;"_C"&amp;VLOOKUP($K172,Grand_Est!$I$20:$J$34,2,0)&amp;"_P_"&amp;COUNTIF($I$20:$I172,"P")&amp;"_"&amp;IF(I172="F","F"&amp;COUNTIF($I$20:$I172,"F"),"000"))</f>
        <v>2022_8_C1_P_22_F131</v>
      </c>
      <c r="B172" s="25" t="str">
        <f t="shared" si="35"/>
        <v>Parrain client 27 Nom client 27 Prénom Filleul client 126 Nom client 126 Prénom</v>
      </c>
      <c r="C172" s="25">
        <f t="shared" si="36"/>
        <v>2022</v>
      </c>
      <c r="D172" s="25">
        <f t="shared" si="37"/>
        <v>2</v>
      </c>
      <c r="E172" s="25">
        <f t="shared" si="38"/>
        <v>8</v>
      </c>
      <c r="F172" s="16">
        <f>IF(AND(L172&lt;&gt;"",M172&lt;&gt;"",I172&lt;&gt;""),COUNTIF($I$20:$I172,I172),0)</f>
        <v>131</v>
      </c>
      <c r="G172" s="25">
        <f>IF(AND(L172="",M172=""),0,IF(I172="P",COUNTIF($I$20:$I172,"P"),COUNTIF($L$20:$L172,$L172)-1))</f>
        <v>2</v>
      </c>
      <c r="H172" s="25">
        <f t="shared" si="34"/>
        <v>0</v>
      </c>
      <c r="I172" s="18" t="s">
        <v>15</v>
      </c>
      <c r="J172" s="26">
        <v>44613</v>
      </c>
      <c r="K172" s="19" t="s">
        <v>16</v>
      </c>
      <c r="L172" s="19" t="s">
        <v>6320</v>
      </c>
      <c r="M172" s="19" t="s">
        <v>6321</v>
      </c>
      <c r="N172" s="27">
        <v>679729494</v>
      </c>
      <c r="O172" s="19" t="s">
        <v>6518</v>
      </c>
      <c r="P172" s="19" t="s">
        <v>6519</v>
      </c>
      <c r="Q172" s="27">
        <v>650606084</v>
      </c>
      <c r="R172" s="19">
        <v>123</v>
      </c>
      <c r="S172" s="19" t="s">
        <v>6673</v>
      </c>
      <c r="T172" s="19">
        <v>10240</v>
      </c>
      <c r="U172" s="19" t="s">
        <v>253</v>
      </c>
      <c r="V172" s="26">
        <v>44627</v>
      </c>
      <c r="W172" s="19" t="s">
        <v>6707</v>
      </c>
      <c r="X172" s="19" t="s">
        <v>6709</v>
      </c>
      <c r="Y172" s="19" t="s">
        <v>6706</v>
      </c>
      <c r="Z172" s="26">
        <v>44622</v>
      </c>
      <c r="AA172" s="19" t="s">
        <v>6241</v>
      </c>
      <c r="AB172" s="26">
        <v>44655</v>
      </c>
      <c r="AC172" s="47">
        <v>201</v>
      </c>
      <c r="AD172" s="19" t="s">
        <v>6241</v>
      </c>
      <c r="AE172" s="15"/>
    </row>
    <row r="173" spans="1:31" x14ac:dyDescent="0.2">
      <c r="A173" s="25" t="str">
        <f>IF($K173="",0,$C173&amp;"_"&amp;$E173&amp;"_C"&amp;VLOOKUP($K173,Grand_Est!$I$20:$J$34,2,0)&amp;"_P_"&amp;COUNTIF($I$20:$I173,"P")&amp;"_"&amp;IF(I173="F","F"&amp;COUNTIF($I$20:$I173,"F"),"000"))</f>
        <v>2022_8_C1_P_22_F132</v>
      </c>
      <c r="B173" s="25" t="str">
        <f t="shared" si="35"/>
        <v>Parrain client 27 Nom client 27 Prénom Filleul client 52 Nom client 52 Prénom</v>
      </c>
      <c r="C173" s="25">
        <f t="shared" si="36"/>
        <v>2022</v>
      </c>
      <c r="D173" s="25">
        <f t="shared" si="37"/>
        <v>2</v>
      </c>
      <c r="E173" s="25">
        <f t="shared" si="38"/>
        <v>8</v>
      </c>
      <c r="F173" s="16">
        <f>IF(AND(L173&lt;&gt;"",M173&lt;&gt;"",I173&lt;&gt;""),COUNTIF($I$20:$I173,I173),0)</f>
        <v>132</v>
      </c>
      <c r="G173" s="25">
        <f>IF(AND(L173="",M173=""),0,IF(I173="P",COUNTIF($I$20:$I173,"P"),COUNTIF($L$20:$L173,$L173)-1))</f>
        <v>3</v>
      </c>
      <c r="H173" s="25">
        <f t="shared" si="34"/>
        <v>0</v>
      </c>
      <c r="I173" s="18" t="s">
        <v>15</v>
      </c>
      <c r="J173" s="26">
        <v>44613</v>
      </c>
      <c r="K173" s="19" t="s">
        <v>16</v>
      </c>
      <c r="L173" s="19" t="s">
        <v>6320</v>
      </c>
      <c r="M173" s="19" t="s">
        <v>6321</v>
      </c>
      <c r="N173" s="27">
        <v>679729494</v>
      </c>
      <c r="O173" s="19" t="s">
        <v>6370</v>
      </c>
      <c r="P173" s="19" t="s">
        <v>6371</v>
      </c>
      <c r="Q173" s="27">
        <v>666683420</v>
      </c>
      <c r="R173" s="19">
        <v>129</v>
      </c>
      <c r="S173" s="19" t="s">
        <v>6599</v>
      </c>
      <c r="T173" s="19">
        <v>10500</v>
      </c>
      <c r="U173" s="19" t="s">
        <v>426</v>
      </c>
      <c r="V173" s="26">
        <v>44627</v>
      </c>
      <c r="W173" s="19" t="s">
        <v>6707</v>
      </c>
      <c r="X173" s="19" t="s">
        <v>6709</v>
      </c>
      <c r="Y173" s="19" t="s">
        <v>6706</v>
      </c>
      <c r="Z173" s="26">
        <v>44622</v>
      </c>
      <c r="AA173" s="19" t="s">
        <v>6241</v>
      </c>
      <c r="AB173" s="26">
        <v>44656</v>
      </c>
      <c r="AC173" s="47">
        <v>202</v>
      </c>
      <c r="AD173" s="19" t="s">
        <v>6241</v>
      </c>
      <c r="AE173" s="15"/>
    </row>
    <row r="174" spans="1:31" x14ac:dyDescent="0.2">
      <c r="A174" s="25" t="str">
        <f>IF($K174="",0,$C174&amp;"_"&amp;$E174&amp;"_C"&amp;VLOOKUP($K174,Grand_Est!$I$20:$J$34,2,0)&amp;"_P_"&amp;COUNTIF($I$20:$I174,"P")&amp;"_"&amp;IF(I174="F","F"&amp;COUNTIF($I$20:$I174,"F"),"000"))</f>
        <v>2022_8_C1_P_22_F133</v>
      </c>
      <c r="B174" s="25" t="str">
        <f t="shared" si="35"/>
        <v>Parrain client 27 Nom client 27 Prénom Filleul client 5 Nom client 5 Prénom</v>
      </c>
      <c r="C174" s="25">
        <f t="shared" si="36"/>
        <v>2022</v>
      </c>
      <c r="D174" s="25">
        <f t="shared" si="37"/>
        <v>2</v>
      </c>
      <c r="E174" s="25">
        <f t="shared" si="38"/>
        <v>8</v>
      </c>
      <c r="F174" s="16">
        <f>IF(AND(L174&lt;&gt;"",M174&lt;&gt;"",I174&lt;&gt;""),COUNTIF($I$20:$I174,I174),0)</f>
        <v>133</v>
      </c>
      <c r="G174" s="25">
        <f>IF(AND(L174="",M174=""),0,IF(I174="P",COUNTIF($I$20:$I174,"P"),COUNTIF($L$20:$L174,$L174)-1))</f>
        <v>4</v>
      </c>
      <c r="H174" s="25">
        <f t="shared" si="34"/>
        <v>0</v>
      </c>
      <c r="I174" s="18" t="s">
        <v>15</v>
      </c>
      <c r="J174" s="26">
        <v>44613</v>
      </c>
      <c r="K174" s="19" t="s">
        <v>16</v>
      </c>
      <c r="L174" s="19" t="s">
        <v>6320</v>
      </c>
      <c r="M174" s="19" t="s">
        <v>6321</v>
      </c>
      <c r="N174" s="27">
        <v>679729494</v>
      </c>
      <c r="O174" s="19" t="s">
        <v>6276</v>
      </c>
      <c r="P174" s="19" t="s">
        <v>6277</v>
      </c>
      <c r="Q174" s="27">
        <v>699104827</v>
      </c>
      <c r="R174" s="19">
        <v>67</v>
      </c>
      <c r="S174" s="19" t="s">
        <v>6552</v>
      </c>
      <c r="T174" s="19">
        <v>10100</v>
      </c>
      <c r="U174" s="19" t="s">
        <v>23</v>
      </c>
      <c r="V174" s="26">
        <v>44627</v>
      </c>
      <c r="W174" s="19" t="s">
        <v>6707</v>
      </c>
      <c r="X174" s="19" t="s">
        <v>6706</v>
      </c>
      <c r="Y174" s="19"/>
      <c r="Z174" s="26">
        <v>44622</v>
      </c>
      <c r="AA174" s="19" t="s">
        <v>6707</v>
      </c>
      <c r="AB174" s="26"/>
      <c r="AC174" s="47"/>
      <c r="AD174" s="19" t="s">
        <v>6717</v>
      </c>
      <c r="AE174" s="15"/>
    </row>
    <row r="175" spans="1:31" x14ac:dyDescent="0.2">
      <c r="A175" s="25" t="str">
        <f>IF($K175="",0,$C175&amp;"_"&amp;$E175&amp;"_C"&amp;VLOOKUP($K175,Grand_Est!$I$20:$J$34,2,0)&amp;"_P_"&amp;COUNTIF($I$20:$I175,"P")&amp;"_"&amp;IF(I175="F","F"&amp;COUNTIF($I$20:$I175,"F"),"000"))</f>
        <v>2022_8_C1_P_22_F134</v>
      </c>
      <c r="B175" s="25" t="str">
        <f t="shared" si="35"/>
        <v>Parrain client 27 Nom client 27 Prénom Filleul client 112 Nom client 112 Prénom</v>
      </c>
      <c r="C175" s="25">
        <f t="shared" si="36"/>
        <v>2022</v>
      </c>
      <c r="D175" s="25">
        <f t="shared" si="37"/>
        <v>2</v>
      </c>
      <c r="E175" s="25">
        <f t="shared" si="38"/>
        <v>8</v>
      </c>
      <c r="F175" s="16">
        <f>IF(AND(L175&lt;&gt;"",M175&lt;&gt;"",I175&lt;&gt;""),COUNTIF($I$20:$I175,I175),0)</f>
        <v>134</v>
      </c>
      <c r="G175" s="25">
        <f>IF(AND(L175="",M175=""),0,IF(I175="P",COUNTIF($I$20:$I175,"P"),COUNTIF($L$20:$L175,$L175)-1))</f>
        <v>5</v>
      </c>
      <c r="H175" s="25">
        <f t="shared" si="34"/>
        <v>0</v>
      </c>
      <c r="I175" s="18" t="s">
        <v>15</v>
      </c>
      <c r="J175" s="26">
        <v>44613</v>
      </c>
      <c r="K175" s="19" t="s">
        <v>16</v>
      </c>
      <c r="L175" s="19" t="s">
        <v>6320</v>
      </c>
      <c r="M175" s="19" t="s">
        <v>6321</v>
      </c>
      <c r="N175" s="27">
        <v>679729494</v>
      </c>
      <c r="O175" s="19" t="s">
        <v>6490</v>
      </c>
      <c r="P175" s="19" t="s">
        <v>6491</v>
      </c>
      <c r="Q175" s="27">
        <v>637465947</v>
      </c>
      <c r="R175" s="19">
        <v>3</v>
      </c>
      <c r="S175" s="19" t="s">
        <v>6659</v>
      </c>
      <c r="T175" s="19">
        <v>10400</v>
      </c>
      <c r="U175" s="19" t="s">
        <v>400</v>
      </c>
      <c r="V175" s="26">
        <v>44627</v>
      </c>
      <c r="W175" s="19" t="s">
        <v>6707</v>
      </c>
      <c r="X175" s="19" t="s">
        <v>6706</v>
      </c>
      <c r="Y175" s="19"/>
      <c r="Z175" s="26">
        <v>44622</v>
      </c>
      <c r="AA175" s="19" t="s">
        <v>6241</v>
      </c>
      <c r="AB175" s="26">
        <v>44658</v>
      </c>
      <c r="AC175" s="47">
        <v>204</v>
      </c>
      <c r="AD175" s="19" t="s">
        <v>6241</v>
      </c>
      <c r="AE175" s="15"/>
    </row>
    <row r="176" spans="1:31" x14ac:dyDescent="0.2">
      <c r="A176" s="25" t="str">
        <f>IF($K176="",0,$C176&amp;"_"&amp;$E176&amp;"_C"&amp;VLOOKUP($K176,Grand_Est!$I$20:$J$34,2,0)&amp;"_P_"&amp;COUNTIF($I$20:$I176,"P")&amp;"_"&amp;IF(I176="F","F"&amp;COUNTIF($I$20:$I176,"F"),"000"))</f>
        <v>2022_8_C1_P_22_F135</v>
      </c>
      <c r="B176" s="25" t="str">
        <f t="shared" si="35"/>
        <v>Parrain client 27 Nom client 27 Prénom Filleul client 51 Nom client 51 Prénom</v>
      </c>
      <c r="C176" s="25">
        <f t="shared" si="36"/>
        <v>2022</v>
      </c>
      <c r="D176" s="25">
        <f t="shared" si="37"/>
        <v>2</v>
      </c>
      <c r="E176" s="25">
        <f t="shared" si="38"/>
        <v>8</v>
      </c>
      <c r="F176" s="16">
        <f>IF(AND(L176&lt;&gt;"",M176&lt;&gt;"",I176&lt;&gt;""),COUNTIF($I$20:$I176,I176),0)</f>
        <v>135</v>
      </c>
      <c r="G176" s="25">
        <f>IF(AND(L176="",M176=""),0,IF(I176="P",COUNTIF($I$20:$I176,"P"),COUNTIF($L$20:$L176,$L176)-1))</f>
        <v>6</v>
      </c>
      <c r="H176" s="25">
        <f t="shared" si="34"/>
        <v>0</v>
      </c>
      <c r="I176" s="18" t="s">
        <v>15</v>
      </c>
      <c r="J176" s="26">
        <v>44613</v>
      </c>
      <c r="K176" s="19" t="s">
        <v>16</v>
      </c>
      <c r="L176" s="19" t="s">
        <v>6320</v>
      </c>
      <c r="M176" s="19" t="s">
        <v>6321</v>
      </c>
      <c r="N176" s="27">
        <v>679729494</v>
      </c>
      <c r="O176" s="19" t="s">
        <v>6368</v>
      </c>
      <c r="P176" s="19" t="s">
        <v>6369</v>
      </c>
      <c r="Q176" s="27">
        <v>650795071</v>
      </c>
      <c r="R176" s="19">
        <v>14</v>
      </c>
      <c r="S176" s="19" t="s">
        <v>6598</v>
      </c>
      <c r="T176" s="19">
        <v>10500</v>
      </c>
      <c r="U176" s="19" t="s">
        <v>425</v>
      </c>
      <c r="V176" s="26">
        <v>44627</v>
      </c>
      <c r="W176" s="19" t="s">
        <v>6707</v>
      </c>
      <c r="X176" s="19" t="s">
        <v>6709</v>
      </c>
      <c r="Y176" s="19" t="s">
        <v>6706</v>
      </c>
      <c r="Z176" s="26">
        <v>44622</v>
      </c>
      <c r="AA176" s="19" t="s">
        <v>6241</v>
      </c>
      <c r="AB176" s="26">
        <v>44659</v>
      </c>
      <c r="AC176" s="47">
        <v>205</v>
      </c>
      <c r="AD176" s="19" t="s">
        <v>6241</v>
      </c>
      <c r="AE176" s="15"/>
    </row>
    <row r="177" spans="1:31" x14ac:dyDescent="0.2">
      <c r="A177" s="25" t="str">
        <f>IF($K177="",0,$C177&amp;"_"&amp;$E177&amp;"_C"&amp;VLOOKUP($K177,Grand_Est!$I$20:$J$34,2,0)&amp;"_P_"&amp;COUNTIF($I$20:$I177,"P")&amp;"_"&amp;IF(I177="F","F"&amp;COUNTIF($I$20:$I177,"F"),"000"))</f>
        <v>2022_8_C1_P_22_F136</v>
      </c>
      <c r="B177" s="25" t="str">
        <f t="shared" si="35"/>
        <v>Parrain client 27 Nom client 27 Prénom Filleul client 74 Nom client 74 Prénom</v>
      </c>
      <c r="C177" s="25">
        <f t="shared" si="36"/>
        <v>2022</v>
      </c>
      <c r="D177" s="25">
        <f t="shared" si="37"/>
        <v>2</v>
      </c>
      <c r="E177" s="25">
        <f t="shared" si="38"/>
        <v>8</v>
      </c>
      <c r="F177" s="16">
        <f>IF(AND(L177&lt;&gt;"",M177&lt;&gt;"",I177&lt;&gt;""),COUNTIF($I$20:$I177,I177),0)</f>
        <v>136</v>
      </c>
      <c r="G177" s="25">
        <f>IF(AND(L177="",M177=""),0,IF(I177="P",COUNTIF($I$20:$I177,"P"),COUNTIF($L$20:$L177,$L177)-1))</f>
        <v>7</v>
      </c>
      <c r="H177" s="25">
        <f t="shared" si="34"/>
        <v>0</v>
      </c>
      <c r="I177" s="18" t="s">
        <v>15</v>
      </c>
      <c r="J177" s="26">
        <v>44613</v>
      </c>
      <c r="K177" s="19" t="s">
        <v>16</v>
      </c>
      <c r="L177" s="19" t="s">
        <v>6320</v>
      </c>
      <c r="M177" s="19" t="s">
        <v>6321</v>
      </c>
      <c r="N177" s="27">
        <v>679729494</v>
      </c>
      <c r="O177" s="19" t="s">
        <v>6414</v>
      </c>
      <c r="P177" s="19" t="s">
        <v>6415</v>
      </c>
      <c r="Q177" s="27">
        <v>660546033</v>
      </c>
      <c r="R177" s="19">
        <v>38</v>
      </c>
      <c r="S177" s="19" t="s">
        <v>6621</v>
      </c>
      <c r="T177" s="19">
        <v>10500</v>
      </c>
      <c r="U177" s="19" t="s">
        <v>435</v>
      </c>
      <c r="V177" s="26">
        <v>44627</v>
      </c>
      <c r="W177" s="19" t="s">
        <v>6707</v>
      </c>
      <c r="X177" s="19" t="s">
        <v>6706</v>
      </c>
      <c r="Y177" s="19"/>
      <c r="Z177" s="26">
        <v>44622</v>
      </c>
      <c r="AA177" s="19" t="s">
        <v>6241</v>
      </c>
      <c r="AB177" s="26">
        <v>44660</v>
      </c>
      <c r="AC177" s="47">
        <v>206</v>
      </c>
      <c r="AD177" s="19" t="s">
        <v>6241</v>
      </c>
      <c r="AE177" s="15"/>
    </row>
    <row r="178" spans="1:31" x14ac:dyDescent="0.2">
      <c r="A178" s="25" t="str">
        <f>IF($K178="",0,$C178&amp;"_"&amp;$E178&amp;"_C"&amp;VLOOKUP($K178,Grand_Est!$I$20:$J$34,2,0)&amp;"_P_"&amp;COUNTIF($I$20:$I178,"P")&amp;"_"&amp;IF(I178="F","F"&amp;COUNTIF($I$20:$I178,"F"),"000"))</f>
        <v>2022_8_C1_P_22_F137</v>
      </c>
      <c r="B178" s="25" t="str">
        <f t="shared" si="35"/>
        <v>Parrain client 27 Nom client 27 Prénom Filleul client 48 Nom client 48 Prénom</v>
      </c>
      <c r="C178" s="25">
        <f t="shared" si="36"/>
        <v>2022</v>
      </c>
      <c r="D178" s="25">
        <f t="shared" si="37"/>
        <v>2</v>
      </c>
      <c r="E178" s="25">
        <f t="shared" si="38"/>
        <v>8</v>
      </c>
      <c r="F178" s="16">
        <f>IF(AND(L178&lt;&gt;"",M178&lt;&gt;"",I178&lt;&gt;""),COUNTIF($I$20:$I178,I178),0)</f>
        <v>137</v>
      </c>
      <c r="G178" s="25">
        <f>IF(AND(L178="",M178=""),0,IF(I178="P",COUNTIF($I$20:$I178,"P"),COUNTIF($L$20:$L178,$L178)-1))</f>
        <v>8</v>
      </c>
      <c r="H178" s="25">
        <f t="shared" si="34"/>
        <v>0</v>
      </c>
      <c r="I178" s="18" t="s">
        <v>15</v>
      </c>
      <c r="J178" s="26">
        <v>44613</v>
      </c>
      <c r="K178" s="19" t="s">
        <v>16</v>
      </c>
      <c r="L178" s="19" t="s">
        <v>6320</v>
      </c>
      <c r="M178" s="19" t="s">
        <v>6321</v>
      </c>
      <c r="N178" s="27">
        <v>679729494</v>
      </c>
      <c r="O178" s="19" t="s">
        <v>6362</v>
      </c>
      <c r="P178" s="19" t="s">
        <v>6363</v>
      </c>
      <c r="Q178" s="27">
        <v>674409450</v>
      </c>
      <c r="R178" s="19">
        <v>180</v>
      </c>
      <c r="S178" s="19" t="s">
        <v>6595</v>
      </c>
      <c r="T178" s="19">
        <v>10500</v>
      </c>
      <c r="U178" s="19" t="s">
        <v>422</v>
      </c>
      <c r="V178" s="26">
        <v>44627</v>
      </c>
      <c r="W178" s="19" t="s">
        <v>6707</v>
      </c>
      <c r="X178" s="19" t="s">
        <v>6706</v>
      </c>
      <c r="Y178" s="19"/>
      <c r="Z178" s="26">
        <v>44622</v>
      </c>
      <c r="AA178" s="19" t="s">
        <v>6241</v>
      </c>
      <c r="AB178" s="26">
        <v>44661</v>
      </c>
      <c r="AC178" s="47">
        <v>206</v>
      </c>
      <c r="AD178" s="19" t="s">
        <v>6241</v>
      </c>
      <c r="AE178" s="15"/>
    </row>
    <row r="179" spans="1:31" x14ac:dyDescent="0.2">
      <c r="A179" s="25" t="str">
        <f>IF($K179="",0,$C179&amp;"_"&amp;$E179&amp;"_C"&amp;VLOOKUP($K179,Grand_Est!$I$20:$J$34,2,0)&amp;"_P_"&amp;COUNTIF($I$20:$I179,"P")&amp;"_"&amp;IF(I179="F","F"&amp;COUNTIF($I$20:$I179,"F"),"000"))</f>
        <v>2022_8_C2_P_23_000</v>
      </c>
      <c r="B179" s="25" t="str">
        <f t="shared" si="35"/>
        <v>Parrain client 30 Nom client 30 Prénom</v>
      </c>
      <c r="C179" s="25">
        <f t="shared" si="36"/>
        <v>2022</v>
      </c>
      <c r="D179" s="25">
        <f t="shared" si="37"/>
        <v>2</v>
      </c>
      <c r="E179" s="25">
        <f t="shared" si="38"/>
        <v>8</v>
      </c>
      <c r="F179" s="16">
        <f>IF(AND(L179&lt;&gt;"",M179&lt;&gt;"",I179&lt;&gt;""),COUNTIF($I$20:$I179,I179),0)</f>
        <v>23</v>
      </c>
      <c r="G179" s="25">
        <f>IF(AND(L179="",M179=""),0,IF(I179="P",COUNTIF($I$20:$I179,"P"),COUNTIF($L$20:$L179,$L179)-1))</f>
        <v>23</v>
      </c>
      <c r="H179" s="25">
        <f t="shared" si="34"/>
        <v>5</v>
      </c>
      <c r="I179" s="18" t="s">
        <v>6244</v>
      </c>
      <c r="J179" s="26">
        <v>44613</v>
      </c>
      <c r="K179" s="19" t="s">
        <v>17</v>
      </c>
      <c r="L179" s="19" t="s">
        <v>6326</v>
      </c>
      <c r="M179" s="19" t="s">
        <v>6327</v>
      </c>
      <c r="N179" s="27">
        <v>671364202</v>
      </c>
      <c r="O179" s="19"/>
      <c r="P179" s="19"/>
      <c r="Q179" s="27"/>
      <c r="R179" s="19">
        <v>133</v>
      </c>
      <c r="S179" s="19" t="s">
        <v>6636</v>
      </c>
      <c r="T179" s="19">
        <v>10500</v>
      </c>
      <c r="U179" s="19" t="s">
        <v>450</v>
      </c>
      <c r="V179" s="26">
        <v>44627</v>
      </c>
      <c r="W179" s="19" t="s">
        <v>6707</v>
      </c>
      <c r="X179" s="19" t="s">
        <v>6709</v>
      </c>
      <c r="Y179" s="19" t="s">
        <v>6706</v>
      </c>
      <c r="Z179" s="26">
        <v>44634</v>
      </c>
      <c r="AA179" s="19" t="s">
        <v>6707</v>
      </c>
      <c r="AB179" s="26"/>
      <c r="AC179" s="47"/>
      <c r="AD179" s="19" t="s">
        <v>6717</v>
      </c>
      <c r="AE179" s="15"/>
    </row>
    <row r="180" spans="1:31" x14ac:dyDescent="0.2">
      <c r="A180" s="25" t="str">
        <f>IF($K180="",0,$C180&amp;"_"&amp;$E180&amp;"_C"&amp;VLOOKUP($K180,Grand_Est!$I$20:$J$34,2,0)&amp;"_P_"&amp;COUNTIF($I$20:$I180,"P")&amp;"_"&amp;IF(I180="F","F"&amp;COUNTIF($I$20:$I180,"F"),"000"))</f>
        <v>2022_8_C2_P_23_F138</v>
      </c>
      <c r="B180" s="25" t="str">
        <f t="shared" si="35"/>
        <v>Parrain client 30 Nom client 30 Prénom Filleul client 89 Nom client 89 Prénom</v>
      </c>
      <c r="C180" s="25">
        <f t="shared" si="36"/>
        <v>2022</v>
      </c>
      <c r="D180" s="25">
        <f t="shared" si="37"/>
        <v>2</v>
      </c>
      <c r="E180" s="25">
        <f t="shared" si="38"/>
        <v>8</v>
      </c>
      <c r="F180" s="16">
        <f>IF(AND(L180&lt;&gt;"",M180&lt;&gt;"",I180&lt;&gt;""),COUNTIF($I$20:$I180,I180),0)</f>
        <v>138</v>
      </c>
      <c r="G180" s="25">
        <f>IF(AND(L180="",M180=""),0,IF(I180="P",COUNTIF($I$20:$I180,"P"),COUNTIF($L$20:$L180,$L180)-1))</f>
        <v>1</v>
      </c>
      <c r="H180" s="25">
        <f t="shared" ref="H180:H188" si="39">IF($I180="P",COUNTIFS($AD$20:$AD$186,"ok",$L$20:$L$186,$L180,$M$20:$M$186,$M180)-1,0)</f>
        <v>0</v>
      </c>
      <c r="I180" s="18" t="s">
        <v>15</v>
      </c>
      <c r="J180" s="26">
        <v>44613</v>
      </c>
      <c r="K180" s="19" t="s">
        <v>17</v>
      </c>
      <c r="L180" s="19" t="s">
        <v>6326</v>
      </c>
      <c r="M180" s="19" t="s">
        <v>6327</v>
      </c>
      <c r="N180" s="27">
        <v>671364202</v>
      </c>
      <c r="O180" s="19" t="s">
        <v>6444</v>
      </c>
      <c r="P180" s="19" t="s">
        <v>6445</v>
      </c>
      <c r="Q180" s="27">
        <v>688593398</v>
      </c>
      <c r="R180" s="19">
        <v>106</v>
      </c>
      <c r="S180" s="19" t="s">
        <v>6631</v>
      </c>
      <c r="T180" s="19">
        <v>10500</v>
      </c>
      <c r="U180" s="19" t="s">
        <v>445</v>
      </c>
      <c r="V180" s="26">
        <v>44627</v>
      </c>
      <c r="W180" s="19" t="s">
        <v>6707</v>
      </c>
      <c r="X180" s="19" t="s">
        <v>6709</v>
      </c>
      <c r="Y180" s="19" t="s">
        <v>6706</v>
      </c>
      <c r="Z180" s="26">
        <v>44634</v>
      </c>
      <c r="AA180" s="19" t="s">
        <v>6241</v>
      </c>
      <c r="AB180" s="26">
        <v>44648</v>
      </c>
      <c r="AC180" s="47">
        <v>206</v>
      </c>
      <c r="AD180" s="19" t="s">
        <v>6241</v>
      </c>
      <c r="AE180" s="15"/>
    </row>
    <row r="181" spans="1:31" x14ac:dyDescent="0.2">
      <c r="A181" s="25" t="str">
        <f>IF($K181="",0,$C181&amp;"_"&amp;$E181&amp;"_C"&amp;VLOOKUP($K181,Grand_Est!$I$20:$J$34,2,0)&amp;"_P_"&amp;COUNTIF($I$20:$I181,"P")&amp;"_"&amp;IF(I181="F","F"&amp;COUNTIF($I$20:$I181,"F"),"000"))</f>
        <v>2022_8_C2_P_23_F139</v>
      </c>
      <c r="B181" s="25" t="str">
        <f t="shared" si="35"/>
        <v>Parrain client 30 Nom client 30 Prénom Filleul client 127 Nom client 127 Prénom</v>
      </c>
      <c r="C181" s="25">
        <f t="shared" si="36"/>
        <v>2022</v>
      </c>
      <c r="D181" s="25">
        <f t="shared" si="37"/>
        <v>2</v>
      </c>
      <c r="E181" s="25">
        <f t="shared" si="38"/>
        <v>8</v>
      </c>
      <c r="F181" s="16">
        <f>IF(AND(L181&lt;&gt;"",M181&lt;&gt;"",I181&lt;&gt;""),COUNTIF($I$20:$I181,I181),0)</f>
        <v>139</v>
      </c>
      <c r="G181" s="25">
        <f>IF(AND(L181="",M181=""),0,IF(I181="P",COUNTIF($I$20:$I181,"P"),COUNTIF($L$20:$L181,$L181)-1))</f>
        <v>2</v>
      </c>
      <c r="H181" s="25">
        <f t="shared" si="39"/>
        <v>0</v>
      </c>
      <c r="I181" s="18" t="s">
        <v>15</v>
      </c>
      <c r="J181" s="26">
        <v>44613</v>
      </c>
      <c r="K181" s="19" t="s">
        <v>17</v>
      </c>
      <c r="L181" s="19" t="s">
        <v>6326</v>
      </c>
      <c r="M181" s="19" t="s">
        <v>6327</v>
      </c>
      <c r="N181" s="27">
        <v>671364202</v>
      </c>
      <c r="O181" s="19" t="s">
        <v>6520</v>
      </c>
      <c r="P181" s="19" t="s">
        <v>6521</v>
      </c>
      <c r="Q181" s="27">
        <v>673909860</v>
      </c>
      <c r="R181" s="19">
        <v>213</v>
      </c>
      <c r="S181" s="19" t="s">
        <v>6633</v>
      </c>
      <c r="T181" s="19">
        <v>10500</v>
      </c>
      <c r="U181" s="19" t="s">
        <v>447</v>
      </c>
      <c r="V181" s="26">
        <v>44627</v>
      </c>
      <c r="W181" s="19" t="s">
        <v>6707</v>
      </c>
      <c r="X181" s="19" t="s">
        <v>6706</v>
      </c>
      <c r="Y181" s="19"/>
      <c r="Z181" s="26">
        <v>44634</v>
      </c>
      <c r="AA181" s="19" t="s">
        <v>6241</v>
      </c>
      <c r="AB181" s="26">
        <v>44648</v>
      </c>
      <c r="AC181" s="47">
        <v>206</v>
      </c>
      <c r="AD181" s="19" t="s">
        <v>6241</v>
      </c>
      <c r="AE181" s="15"/>
    </row>
    <row r="182" spans="1:31" x14ac:dyDescent="0.2">
      <c r="A182" s="25" t="str">
        <f>IF($K182="",0,$C182&amp;"_"&amp;$E182&amp;"_C"&amp;VLOOKUP($K182,Grand_Est!$I$20:$J$34,2,0)&amp;"_P_"&amp;COUNTIF($I$20:$I182,"P")&amp;"_"&amp;IF(I182="F","F"&amp;COUNTIF($I$20:$I182,"F"),"000"))</f>
        <v>2022_8_C2_P_23_F140</v>
      </c>
      <c r="B182" s="25" t="str">
        <f t="shared" si="35"/>
        <v>Parrain client 30 Nom client 30 Prénom Filleul client 120 Nom client 120 Prénom</v>
      </c>
      <c r="C182" s="25">
        <f t="shared" si="36"/>
        <v>2022</v>
      </c>
      <c r="D182" s="25">
        <f t="shared" si="37"/>
        <v>2</v>
      </c>
      <c r="E182" s="25">
        <f t="shared" si="38"/>
        <v>8</v>
      </c>
      <c r="F182" s="16">
        <f>IF(AND(L182&lt;&gt;"",M182&lt;&gt;"",I182&lt;&gt;""),COUNTIF($I$20:$I182,I182),0)</f>
        <v>140</v>
      </c>
      <c r="G182" s="25">
        <f>IF(AND(L182="",M182=""),0,IF(I182="P",COUNTIF($I$20:$I182,"P"),COUNTIF($L$20:$L182,$L182)-1))</f>
        <v>3</v>
      </c>
      <c r="H182" s="25">
        <f t="shared" si="39"/>
        <v>0</v>
      </c>
      <c r="I182" s="18" t="s">
        <v>15</v>
      </c>
      <c r="J182" s="26">
        <v>44613</v>
      </c>
      <c r="K182" s="19" t="s">
        <v>17</v>
      </c>
      <c r="L182" s="19" t="s">
        <v>6326</v>
      </c>
      <c r="M182" s="19" t="s">
        <v>6327</v>
      </c>
      <c r="N182" s="27">
        <v>671364202</v>
      </c>
      <c r="O182" s="19" t="s">
        <v>6506</v>
      </c>
      <c r="P182" s="19" t="s">
        <v>6507</v>
      </c>
      <c r="Q182" s="27">
        <v>631146229</v>
      </c>
      <c r="R182" s="19">
        <v>141</v>
      </c>
      <c r="S182" s="19" t="s">
        <v>6605</v>
      </c>
      <c r="T182" s="19">
        <v>10500</v>
      </c>
      <c r="U182" s="19" t="s">
        <v>419</v>
      </c>
      <c r="V182" s="26">
        <v>44627</v>
      </c>
      <c r="W182" s="19" t="s">
        <v>6707</v>
      </c>
      <c r="X182" s="19" t="s">
        <v>6709</v>
      </c>
      <c r="Y182" s="19" t="s">
        <v>6709</v>
      </c>
      <c r="Z182" s="26"/>
      <c r="AA182" s="19" t="s">
        <v>6707</v>
      </c>
      <c r="AB182" s="26"/>
      <c r="AC182" s="47"/>
      <c r="AD182" s="19" t="s">
        <v>6717</v>
      </c>
      <c r="AE182" s="15"/>
    </row>
    <row r="183" spans="1:31" x14ac:dyDescent="0.2">
      <c r="A183" s="25" t="str">
        <f>IF($K183="",0,$C183&amp;"_"&amp;$E183&amp;"_C"&amp;VLOOKUP($K183,Grand_Est!$I$20:$J$34,2,0)&amp;"_P_"&amp;COUNTIF($I$20:$I183,"P")&amp;"_"&amp;IF(I183="F","F"&amp;COUNTIF($I$20:$I183,"F"),"000"))</f>
        <v>2022_8_C2_P_23_F141</v>
      </c>
      <c r="B183" s="25" t="str">
        <f t="shared" si="35"/>
        <v>Parrain client 30 Nom client 30 Prénom Filleul client 55 Nom client 55 Prénom</v>
      </c>
      <c r="C183" s="25">
        <f t="shared" si="36"/>
        <v>2022</v>
      </c>
      <c r="D183" s="25">
        <f t="shared" si="37"/>
        <v>2</v>
      </c>
      <c r="E183" s="25">
        <f t="shared" si="38"/>
        <v>8</v>
      </c>
      <c r="F183" s="16">
        <f>IF(AND(L183&lt;&gt;"",M183&lt;&gt;"",I183&lt;&gt;""),COUNTIF($I$20:$I183,I183),0)</f>
        <v>141</v>
      </c>
      <c r="G183" s="25">
        <f>IF(AND(L183="",M183=""),0,IF(I183="P",COUNTIF($I$20:$I183,"P"),COUNTIF($L$20:$L183,$L183)-1))</f>
        <v>4</v>
      </c>
      <c r="H183" s="25">
        <f t="shared" si="39"/>
        <v>0</v>
      </c>
      <c r="I183" s="18" t="s">
        <v>15</v>
      </c>
      <c r="J183" s="26">
        <v>44613</v>
      </c>
      <c r="K183" s="19" t="s">
        <v>17</v>
      </c>
      <c r="L183" s="19" t="s">
        <v>6326</v>
      </c>
      <c r="M183" s="19" t="s">
        <v>6327</v>
      </c>
      <c r="N183" s="27">
        <v>671364202</v>
      </c>
      <c r="O183" s="19" t="s">
        <v>6376</v>
      </c>
      <c r="P183" s="19" t="s">
        <v>6377</v>
      </c>
      <c r="Q183" s="27">
        <v>677819310</v>
      </c>
      <c r="R183" s="19">
        <v>166</v>
      </c>
      <c r="S183" s="19" t="s">
        <v>6645</v>
      </c>
      <c r="T183" s="19">
        <v>10400</v>
      </c>
      <c r="U183" s="19" t="s">
        <v>386</v>
      </c>
      <c r="V183" s="26">
        <v>44627</v>
      </c>
      <c r="W183" s="19" t="s">
        <v>6707</v>
      </c>
      <c r="X183" s="19" t="s">
        <v>6709</v>
      </c>
      <c r="Y183" s="19" t="s">
        <v>6706</v>
      </c>
      <c r="Z183" s="26">
        <v>44634</v>
      </c>
      <c r="AA183" s="19" t="s">
        <v>6241</v>
      </c>
      <c r="AB183" s="26">
        <v>44648</v>
      </c>
      <c r="AC183" s="47">
        <v>206</v>
      </c>
      <c r="AD183" s="19" t="s">
        <v>6241</v>
      </c>
      <c r="AE183" s="15"/>
    </row>
    <row r="184" spans="1:31" x14ac:dyDescent="0.2">
      <c r="A184" s="25" t="str">
        <f>IF($K184="",0,$C184&amp;"_"&amp;$E184&amp;"_C"&amp;VLOOKUP($K184,Grand_Est!$I$20:$J$34,2,0)&amp;"_P_"&amp;COUNTIF($I$20:$I184,"P")&amp;"_"&amp;IF(I184="F","F"&amp;COUNTIF($I$20:$I184,"F"),"000"))</f>
        <v>2022_8_C2_P_23_F142</v>
      </c>
      <c r="B184" s="25" t="str">
        <f t="shared" si="35"/>
        <v>Parrain client 30 Nom client 30 Prénom Filleul client 35 Nom client 35 Prénom</v>
      </c>
      <c r="C184" s="25">
        <f t="shared" si="36"/>
        <v>2022</v>
      </c>
      <c r="D184" s="25">
        <f t="shared" si="37"/>
        <v>2</v>
      </c>
      <c r="E184" s="25">
        <f>WEEKNUM($J184,21)</f>
        <v>8</v>
      </c>
      <c r="F184" s="16">
        <f>IF(AND(L184&lt;&gt;"",M184&lt;&gt;"",I184&lt;&gt;""),COUNTIF($I$20:$I184,I184),0)</f>
        <v>142</v>
      </c>
      <c r="G184" s="25">
        <f>IF(AND(L184="",M184=""),0,IF(I184="P",COUNTIF($I$20:$I184,"P"),COUNTIF($L$20:$L184,$L184)-1))</f>
        <v>5</v>
      </c>
      <c r="H184" s="25">
        <f t="shared" si="39"/>
        <v>0</v>
      </c>
      <c r="I184" s="18" t="s">
        <v>15</v>
      </c>
      <c r="J184" s="26">
        <v>44613</v>
      </c>
      <c r="K184" s="19" t="s">
        <v>17</v>
      </c>
      <c r="L184" s="19" t="s">
        <v>6326</v>
      </c>
      <c r="M184" s="19" t="s">
        <v>6327</v>
      </c>
      <c r="N184" s="27">
        <v>671364202</v>
      </c>
      <c r="O184" s="19" t="s">
        <v>6336</v>
      </c>
      <c r="P184" s="19" t="s">
        <v>6337</v>
      </c>
      <c r="Q184" s="27">
        <v>634287310</v>
      </c>
      <c r="R184" s="19">
        <v>216</v>
      </c>
      <c r="S184" s="19" t="s">
        <v>6602</v>
      </c>
      <c r="T184" s="19">
        <v>10120</v>
      </c>
      <c r="U184" s="19" t="s">
        <v>57</v>
      </c>
      <c r="V184" s="26">
        <v>44627</v>
      </c>
      <c r="W184" s="19" t="s">
        <v>6707</v>
      </c>
      <c r="X184" s="19" t="s">
        <v>6706</v>
      </c>
      <c r="Y184" s="19"/>
      <c r="Z184" s="26">
        <v>44634</v>
      </c>
      <c r="AA184" s="19" t="s">
        <v>6241</v>
      </c>
      <c r="AB184" s="26">
        <v>44648</v>
      </c>
      <c r="AC184" s="47">
        <v>206</v>
      </c>
      <c r="AD184" s="19" t="s">
        <v>6241</v>
      </c>
      <c r="AE184" s="15"/>
    </row>
    <row r="185" spans="1:31" x14ac:dyDescent="0.2">
      <c r="A185" s="25" t="str">
        <f>IF($K185="",0,$C185&amp;"_"&amp;$E185&amp;"_C"&amp;VLOOKUP($K185,Grand_Est!$I$20:$J$34,2,0)&amp;"_P_"&amp;COUNTIF($I$20:$I185,"P")&amp;"_"&amp;IF(I185="F","F"&amp;COUNTIF($I$20:$I185,"F"),"000"))</f>
        <v>2022_8_C2_P_24_000</v>
      </c>
      <c r="B185" s="25" t="str">
        <f t="shared" si="35"/>
        <v>Parrain client 30 Nom client 30 Prénom</v>
      </c>
      <c r="C185" s="25">
        <f t="shared" si="36"/>
        <v>2022</v>
      </c>
      <c r="D185" s="25">
        <f t="shared" si="37"/>
        <v>2</v>
      </c>
      <c r="E185" s="25">
        <f t="shared" si="38"/>
        <v>8</v>
      </c>
      <c r="F185" s="16">
        <f>IF(AND(L185&lt;&gt;"",M185&lt;&gt;"",I185&lt;&gt;""),COUNTIF($I$20:$I185,I185),0)</f>
        <v>24</v>
      </c>
      <c r="G185" s="25">
        <f>IF(AND(L185="",M185=""),0,IF(I185="P",COUNTIF($I$20:$I185,"P"),COUNTIF($L$20:$L185,$L185)-1))</f>
        <v>24</v>
      </c>
      <c r="H185" s="25">
        <f t="shared" si="39"/>
        <v>5</v>
      </c>
      <c r="I185" s="18" t="s">
        <v>6244</v>
      </c>
      <c r="J185" s="26">
        <v>44613</v>
      </c>
      <c r="K185" s="19" t="s">
        <v>17</v>
      </c>
      <c r="L185" s="19" t="s">
        <v>6326</v>
      </c>
      <c r="M185" s="19" t="s">
        <v>6327</v>
      </c>
      <c r="N185" s="27">
        <v>671364202</v>
      </c>
      <c r="O185" s="19" t="s">
        <v>6486</v>
      </c>
      <c r="P185" s="19" t="s">
        <v>6487</v>
      </c>
      <c r="Q185" s="27">
        <v>671364202</v>
      </c>
      <c r="R185" s="19">
        <v>133</v>
      </c>
      <c r="S185" s="19" t="s">
        <v>6636</v>
      </c>
      <c r="T185" s="19">
        <v>10500</v>
      </c>
      <c r="U185" s="19" t="s">
        <v>450</v>
      </c>
      <c r="V185" s="26">
        <v>44627</v>
      </c>
      <c r="W185" s="19" t="s">
        <v>6707</v>
      </c>
      <c r="X185" s="19" t="s">
        <v>6709</v>
      </c>
      <c r="Y185" s="19" t="s">
        <v>6706</v>
      </c>
      <c r="Z185" s="26">
        <v>44634</v>
      </c>
      <c r="AA185" s="19" t="s">
        <v>6241</v>
      </c>
      <c r="AB185" s="26">
        <v>44648</v>
      </c>
      <c r="AC185" s="47">
        <v>206</v>
      </c>
      <c r="AD185" s="19" t="s">
        <v>6241</v>
      </c>
      <c r="AE185" s="15"/>
    </row>
    <row r="186" spans="1:31" x14ac:dyDescent="0.2">
      <c r="A186" s="25" t="str">
        <f>IF($K186="",0,$C186&amp;"_"&amp;$E186&amp;"_C"&amp;VLOOKUP($K186,Grand_Est!$I$20:$J$34,2,0)&amp;"_P_"&amp;COUNTIF($I$20:$I186,"P")&amp;"_"&amp;IF(I186="F","F"&amp;COUNTIF($I$20:$I186,"F"),"000"))</f>
        <v>2022_13_C1_P_24_F143</v>
      </c>
      <c r="B186" s="25" t="str">
        <f>IF(I186="vide",0,IF($I186="P","Parrain"&amp;" "&amp;$L186&amp;" "&amp;$M186,IF($I186="F","Parrain"&amp;" "&amp;$L186&amp;" "&amp;$M186&amp;" Filleul"&amp;" "&amp;$O186&amp;" "&amp;$P186)))</f>
        <v>Parrain client 30 Nom client 30 Prénom Filleul client 110 Nom client 110 Prénom</v>
      </c>
      <c r="C186" s="25">
        <f>YEAR($J$2)</f>
        <v>2022</v>
      </c>
      <c r="D186" s="25">
        <f>MONTH($J186)</f>
        <v>4</v>
      </c>
      <c r="E186" s="25">
        <f>WEEKNUM($J186,21)</f>
        <v>13</v>
      </c>
      <c r="F186" s="16">
        <f>IF(AND(L186&lt;&gt;"",M186&lt;&gt;"",I186&lt;&gt;""),COUNTIF($I$20:$I186,I186),0)</f>
        <v>143</v>
      </c>
      <c r="G186" s="25">
        <f>IF(AND(L186="",M186=""),0,IF(I186="P",COUNTIF($I$20:$I186,"P"),COUNTIF($L$20:$L186,$L186)-1))</f>
        <v>7</v>
      </c>
      <c r="H186" s="25">
        <f t="shared" si="39"/>
        <v>0</v>
      </c>
      <c r="I186" s="18" t="s">
        <v>15</v>
      </c>
      <c r="J186" s="26">
        <v>44654</v>
      </c>
      <c r="K186" s="19" t="s">
        <v>16</v>
      </c>
      <c r="L186" s="19" t="s">
        <v>6326</v>
      </c>
      <c r="M186" s="19" t="s">
        <v>6327</v>
      </c>
      <c r="N186" s="27">
        <v>671364203</v>
      </c>
      <c r="O186" s="19" t="s">
        <v>6486</v>
      </c>
      <c r="P186" s="19" t="s">
        <v>6487</v>
      </c>
      <c r="Q186" s="27">
        <v>671364202</v>
      </c>
      <c r="R186" s="19">
        <v>133</v>
      </c>
      <c r="S186" s="19" t="s">
        <v>6636</v>
      </c>
      <c r="T186" s="19">
        <v>10501</v>
      </c>
      <c r="U186" s="19" t="s">
        <v>450</v>
      </c>
      <c r="V186" s="26">
        <v>44628</v>
      </c>
      <c r="W186" s="19" t="s">
        <v>6707</v>
      </c>
      <c r="X186" s="19" t="s">
        <v>6709</v>
      </c>
      <c r="Y186" s="19" t="s">
        <v>6706</v>
      </c>
      <c r="Z186" s="26">
        <v>44635</v>
      </c>
      <c r="AA186" s="19" t="s">
        <v>6241</v>
      </c>
      <c r="AB186" s="26">
        <v>44649</v>
      </c>
      <c r="AC186" s="47">
        <v>207</v>
      </c>
      <c r="AD186" s="19" t="s">
        <v>6241</v>
      </c>
      <c r="AE186" s="15"/>
    </row>
    <row r="187" spans="1:31" x14ac:dyDescent="0.2">
      <c r="A187" s="25" t="str">
        <f>IF($K187="",0,$C187&amp;"_"&amp;$E187&amp;"_C"&amp;VLOOKUP($K187,Grand_Est!$I$20:$J$34,2,0)&amp;"_P_"&amp;COUNTIF($I$20:$I187,"P")&amp;"_"&amp;IF(I187="F","F"&amp;COUNTIF($I$20:$I187,"F"),"000"))</f>
        <v>2022_13_C4_P_25_000</v>
      </c>
      <c r="B187" s="25" t="str">
        <f>IF(I187="vide",0,IF($I187="P","Parrain"&amp;" "&amp;$L187&amp;" "&amp;$M187,IF($I187="F","Parrain"&amp;" "&amp;$L187&amp;" "&amp;$M187&amp;" Filleul"&amp;" "&amp;$O187&amp;" "&amp;$P187)))</f>
        <v>Parrain Azert Qsd</v>
      </c>
      <c r="C187" s="25">
        <f>YEAR($J$2)</f>
        <v>2022</v>
      </c>
      <c r="D187" s="25">
        <f>MONTH($J187)</f>
        <v>4</v>
      </c>
      <c r="E187" s="25">
        <f>WEEKNUM($J187,21)</f>
        <v>13</v>
      </c>
      <c r="F187" s="16">
        <f>IF(AND(L187&lt;&gt;"",M187&lt;&gt;"",I187&lt;&gt;""),COUNTIF($I$20:$I187,I187),0)</f>
        <v>25</v>
      </c>
      <c r="G187" s="25">
        <f>IF(AND(L187="",M187=""),0,IF(I187="P",COUNTIF($I$20:$I187,"P"),COUNTIF($L$20:$L187,$L187)-1))</f>
        <v>25</v>
      </c>
      <c r="H187" s="25">
        <f t="shared" si="39"/>
        <v>-1</v>
      </c>
      <c r="I187" s="18" t="s">
        <v>6244</v>
      </c>
      <c r="J187" s="26">
        <v>44653</v>
      </c>
      <c r="K187" s="19" t="s">
        <v>6249</v>
      </c>
      <c r="L187" s="19" t="s">
        <v>6805</v>
      </c>
      <c r="M187" s="19" t="s">
        <v>6806</v>
      </c>
      <c r="N187" s="27" t="s">
        <v>6807</v>
      </c>
      <c r="O187" s="19"/>
      <c r="P187" s="19"/>
      <c r="Q187" s="27"/>
      <c r="R187" s="19">
        <v>999</v>
      </c>
      <c r="S187" s="19" t="s">
        <v>6802</v>
      </c>
      <c r="T187" s="95" t="s">
        <v>6803</v>
      </c>
      <c r="U187" s="19" t="s">
        <v>6804</v>
      </c>
      <c r="V187" s="26"/>
      <c r="W187" s="19"/>
      <c r="X187" s="19"/>
      <c r="Y187" s="19"/>
      <c r="Z187" s="26"/>
      <c r="AA187" s="19"/>
      <c r="AB187" s="26"/>
      <c r="AC187" s="47"/>
      <c r="AD187" s="19"/>
      <c r="AE187" s="15"/>
    </row>
    <row r="188" spans="1:31" x14ac:dyDescent="0.2">
      <c r="A188" s="25" t="str">
        <f>IF($K188="",0,$C188&amp;"_"&amp;$E188&amp;"_C"&amp;VLOOKUP($K188,Grand_Est!$I$20:$J$34,2,0)&amp;"_P_"&amp;COUNTIF($I$20:$I188,"P")&amp;"_"&amp;IF(I188="F","F"&amp;COUNTIF($I$20:$I188,"F"),"000"))</f>
        <v>2022_13_C4_P_25_F144</v>
      </c>
      <c r="B188" s="25" t="str">
        <f>IF(I188="vide",0,IF($I188="P","Parrain"&amp;" "&amp;$L188&amp;" "&amp;$M188,IF($I188="F","Parrain"&amp;" "&amp;$L188&amp;" "&amp;$M188&amp;" Filleul"&amp;" "&amp;$O188&amp;" "&amp;$P188)))</f>
        <v>Parrain Azert Qsd Filleul Wxcb Mlk</v>
      </c>
      <c r="C188" s="25">
        <f>YEAR($J$2)</f>
        <v>2022</v>
      </c>
      <c r="D188" s="25">
        <f>MONTH($J188)</f>
        <v>4</v>
      </c>
      <c r="E188" s="25">
        <f>WEEKNUM($J188,21)</f>
        <v>13</v>
      </c>
      <c r="F188" s="16">
        <f>IF(AND(L188&lt;&gt;"",M188&lt;&gt;"",I188&lt;&gt;""),COUNTIF($I$20:$I188,I188),0)</f>
        <v>144</v>
      </c>
      <c r="G188" s="25">
        <f>IF(AND(L188="",M188=""),0,IF(I188="P",COUNTIF($I$20:$I188,"P"),COUNTIF($L$20:$L188,$L188)-1))</f>
        <v>1</v>
      </c>
      <c r="H188" s="25">
        <f t="shared" si="39"/>
        <v>0</v>
      </c>
      <c r="I188" s="18" t="s">
        <v>15</v>
      </c>
      <c r="J188" s="26">
        <v>44653</v>
      </c>
      <c r="K188" s="19" t="s">
        <v>6249</v>
      </c>
      <c r="L188" s="19" t="s">
        <v>6805</v>
      </c>
      <c r="M188" s="19" t="s">
        <v>6806</v>
      </c>
      <c r="N188" s="27" t="s">
        <v>6801</v>
      </c>
      <c r="O188" s="19" t="s">
        <v>6808</v>
      </c>
      <c r="P188" s="19" t="s">
        <v>6809</v>
      </c>
      <c r="Q188" s="27" t="s">
        <v>6810</v>
      </c>
      <c r="R188" s="19">
        <v>111</v>
      </c>
      <c r="S188" s="19" t="s">
        <v>6811</v>
      </c>
      <c r="T188" s="95" t="s">
        <v>6812</v>
      </c>
      <c r="U188" s="19" t="s">
        <v>6813</v>
      </c>
      <c r="V188" s="26"/>
      <c r="W188" s="19"/>
      <c r="X188" s="19"/>
      <c r="Y188" s="19"/>
      <c r="Z188" s="26"/>
      <c r="AA188" s="19"/>
      <c r="AB188" s="26"/>
      <c r="AC188" s="47"/>
      <c r="AD188" s="19"/>
      <c r="AE188" s="15"/>
    </row>
    <row r="189" spans="1:31" x14ac:dyDescent="0.2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</row>
  </sheetData>
  <autoFilter ref="A19:AE19"/>
  <sortState ref="I20:AD126">
    <sortCondition ref="J20:J126"/>
    <sortCondition ref="K20:K126"/>
  </sortState>
  <phoneticPr fontId="11" type="noConversion"/>
  <conditionalFormatting sqref="I20:I188">
    <cfRule type="expression" dxfId="17" priority="25">
      <formula>IF(AD20="OK",1,0)</formula>
    </cfRule>
    <cfRule type="cellIs" dxfId="16" priority="28" operator="equal">
      <formula>"F"</formula>
    </cfRule>
    <cfRule type="cellIs" dxfId="15" priority="29" operator="equal">
      <formula>"P"</formula>
    </cfRule>
  </conditionalFormatting>
  <conditionalFormatting sqref="H20:I188">
    <cfRule type="cellIs" dxfId="14" priority="23" operator="greaterThanOrEqual">
      <formula>10</formula>
    </cfRule>
    <cfRule type="cellIs" dxfId="13" priority="24" operator="greaterThanOrEqual">
      <formula>5</formula>
    </cfRule>
  </conditionalFormatting>
  <conditionalFormatting sqref="I2">
    <cfRule type="expression" dxfId="12" priority="20">
      <formula>IF(AD2="OK",1,0)</formula>
    </cfRule>
    <cfRule type="cellIs" dxfId="11" priority="21" operator="equal">
      <formula>"F"</formula>
    </cfRule>
    <cfRule type="cellIs" dxfId="10" priority="22" operator="equal">
      <formula>"P"</formula>
    </cfRule>
  </conditionalFormatting>
  <conditionalFormatting sqref="F20:I188">
    <cfRule type="cellIs" dxfId="9" priority="16" operator="equal">
      <formula>"P"</formula>
    </cfRule>
  </conditionalFormatting>
  <conditionalFormatting sqref="W20:Y188 AA21:AA188 AD20:AD188">
    <cfRule type="cellIs" dxfId="8" priority="15" operator="equal">
      <formula>"OK"</formula>
    </cfRule>
  </conditionalFormatting>
  <conditionalFormatting sqref="W20:Y188 AA21:AA188 AD20:AD188">
    <cfRule type="cellIs" dxfId="7" priority="12" operator="equal">
      <formula>"NoK"</formula>
    </cfRule>
  </conditionalFormatting>
  <conditionalFormatting sqref="AA20">
    <cfRule type="cellIs" dxfId="6" priority="11" operator="equal">
      <formula>"OK"</formula>
    </cfRule>
  </conditionalFormatting>
  <conditionalFormatting sqref="AA20">
    <cfRule type="cellIs" dxfId="5" priority="10" operator="equal">
      <formula>"NoK"</formula>
    </cfRule>
  </conditionalFormatting>
  <dataValidations count="6">
    <dataValidation type="list" allowBlank="1" showInputMessage="1" showErrorMessage="1" sqref="T20">
      <formula1>liste_code_postal_villes</formula1>
    </dataValidation>
    <dataValidation type="list" allowBlank="1" showInputMessage="1" showErrorMessage="1" sqref="I2 I20:I188">
      <formula1>Parrain_filleul</formula1>
    </dataValidation>
    <dataValidation type="list" allowBlank="1" showInputMessage="1" showErrorMessage="1" sqref="K2 K20:K38">
      <formula1>Liste_Commerciaux</formula1>
    </dataValidation>
    <dataValidation type="list" allowBlank="1" showInputMessage="1" showErrorMessage="1" sqref="AA2 AD2 AD20:AD121">
      <formula1>pose_effectuée</formula1>
    </dataValidation>
    <dataValidation type="list" allowBlank="1" showInputMessage="1" showErrorMessage="1" sqref="U2">
      <formula1>liste_Communes</formula1>
    </dataValidation>
    <dataValidation type="list" allowBlank="1" showInputMessage="1" showErrorMessage="1" sqref="K9">
      <formula1>Liste_Mois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Button 5">
              <controlPr defaultSize="0" print="0" autoFill="0" autoPict="0">
                <anchor moveWithCells="1" sizeWithCells="1">
                  <from>
                    <xdr:col>4</xdr:col>
                    <xdr:colOff>247650</xdr:colOff>
                    <xdr:row>5</xdr:row>
                    <xdr:rowOff>66675</xdr:rowOff>
                  </from>
                  <to>
                    <xdr:col>8</xdr:col>
                    <xdr:colOff>209550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5" name="Button 29">
              <controlPr defaultSize="0" print="0" autoFill="0" autoPict="0" macro="[0]!Sauvegarde">
                <anchor moveWithCells="1" sizeWithCells="1">
                  <from>
                    <xdr:col>14</xdr:col>
                    <xdr:colOff>1009650</xdr:colOff>
                    <xdr:row>4</xdr:row>
                    <xdr:rowOff>9525</xdr:rowOff>
                  </from>
                  <to>
                    <xdr:col>15</xdr:col>
                    <xdr:colOff>1162050</xdr:colOff>
                    <xdr:row>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6" name="Button 39">
              <controlPr defaultSize="0" print="0" autoFill="0" autoPict="0" macro="[0]!Formulaire_Creation">
                <anchor moveWithCells="1" sizeWithCells="1">
                  <from>
                    <xdr:col>4</xdr:col>
                    <xdr:colOff>247650</xdr:colOff>
                    <xdr:row>3</xdr:row>
                    <xdr:rowOff>19050</xdr:rowOff>
                  </from>
                  <to>
                    <xdr:col>8</xdr:col>
                    <xdr:colOff>190500</xdr:colOff>
                    <xdr:row>4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tabColor rgb="FFFF0000"/>
  </sheetPr>
  <dimension ref="A1:AD23"/>
  <sheetViews>
    <sheetView workbookViewId="0">
      <selection activeCell="B5" sqref="B5"/>
    </sheetView>
  </sheetViews>
  <sheetFormatPr baseColWidth="10" defaultRowHeight="14.25" x14ac:dyDescent="0.2"/>
  <cols>
    <col min="2" max="2" width="27.75" customWidth="1"/>
    <col min="3" max="3" width="4.375" customWidth="1"/>
    <col min="4" max="4" width="22.75" customWidth="1"/>
    <col min="5" max="5" width="4.25" customWidth="1"/>
    <col min="6" max="6" width="15.375" customWidth="1"/>
    <col min="7" max="7" width="6.5" customWidth="1"/>
    <col min="8" max="8" width="20.25" customWidth="1"/>
    <col min="10" max="11" width="12.875" bestFit="1" customWidth="1"/>
    <col min="12" max="12" width="13.625" customWidth="1"/>
    <col min="13" max="13" width="16" customWidth="1"/>
    <col min="14" max="14" width="13" customWidth="1"/>
    <col min="17" max="17" width="12.875" bestFit="1" customWidth="1"/>
    <col min="19" max="19" width="13.875" bestFit="1" customWidth="1"/>
  </cols>
  <sheetData>
    <row r="1" spans="1:30" x14ac:dyDescent="0.2">
      <c r="J1" s="81">
        <v>10</v>
      </c>
      <c r="K1" s="81">
        <f>J1+1</f>
        <v>11</v>
      </c>
      <c r="L1" s="81">
        <f t="shared" ref="L1:AD1" si="0">K1+1</f>
        <v>12</v>
      </c>
      <c r="M1" s="81">
        <f t="shared" si="0"/>
        <v>13</v>
      </c>
      <c r="N1" s="81">
        <f t="shared" si="0"/>
        <v>14</v>
      </c>
      <c r="O1" s="81">
        <f t="shared" si="0"/>
        <v>15</v>
      </c>
      <c r="P1" s="81">
        <f t="shared" si="0"/>
        <v>16</v>
      </c>
      <c r="Q1" s="81">
        <f t="shared" si="0"/>
        <v>17</v>
      </c>
      <c r="R1" s="81">
        <f t="shared" si="0"/>
        <v>18</v>
      </c>
      <c r="S1" s="81">
        <f t="shared" si="0"/>
        <v>19</v>
      </c>
      <c r="T1" s="81">
        <f t="shared" si="0"/>
        <v>20</v>
      </c>
      <c r="U1" s="81">
        <f t="shared" si="0"/>
        <v>21</v>
      </c>
      <c r="V1" s="81">
        <f t="shared" si="0"/>
        <v>22</v>
      </c>
      <c r="W1" s="81">
        <f t="shared" si="0"/>
        <v>23</v>
      </c>
      <c r="X1" s="81">
        <f t="shared" si="0"/>
        <v>24</v>
      </c>
      <c r="Y1" s="81">
        <f t="shared" si="0"/>
        <v>25</v>
      </c>
      <c r="Z1" s="81">
        <f t="shared" si="0"/>
        <v>26</v>
      </c>
      <c r="AA1" s="81">
        <f t="shared" si="0"/>
        <v>27</v>
      </c>
      <c r="AB1" s="81">
        <f t="shared" si="0"/>
        <v>28</v>
      </c>
      <c r="AC1" s="81">
        <f t="shared" si="0"/>
        <v>29</v>
      </c>
      <c r="AD1" s="81">
        <f t="shared" si="0"/>
        <v>30</v>
      </c>
    </row>
    <row r="2" spans="1:30" ht="61.5" customHeight="1" x14ac:dyDescent="0.2">
      <c r="A2" s="13" t="s">
        <v>6259</v>
      </c>
      <c r="B2" s="13" t="s">
        <v>6260</v>
      </c>
      <c r="C2" s="14" t="s">
        <v>6257</v>
      </c>
      <c r="D2" s="14" t="s">
        <v>6253</v>
      </c>
      <c r="E2" s="14" t="s">
        <v>6254</v>
      </c>
      <c r="F2" s="14" t="s">
        <v>6258</v>
      </c>
      <c r="G2" s="14" t="s">
        <v>6267</v>
      </c>
      <c r="H2" s="14" t="s">
        <v>6697</v>
      </c>
      <c r="I2" s="14" t="s">
        <v>6266</v>
      </c>
      <c r="J2" s="13" t="s">
        <v>0</v>
      </c>
      <c r="K2" s="13" t="s">
        <v>6252</v>
      </c>
      <c r="L2" s="14" t="s">
        <v>6261</v>
      </c>
      <c r="M2" s="14" t="s">
        <v>6262</v>
      </c>
      <c r="N2" s="14" t="s">
        <v>6715</v>
      </c>
      <c r="O2" s="14" t="s">
        <v>6713</v>
      </c>
      <c r="P2" s="14" t="s">
        <v>6718</v>
      </c>
      <c r="Q2" s="14" t="s">
        <v>6716</v>
      </c>
      <c r="R2" s="13" t="s">
        <v>1</v>
      </c>
      <c r="S2" s="14" t="s">
        <v>2</v>
      </c>
      <c r="T2" s="13" t="s">
        <v>3</v>
      </c>
      <c r="U2" s="13" t="s">
        <v>4</v>
      </c>
      <c r="V2" s="13" t="s">
        <v>6265</v>
      </c>
      <c r="W2" s="13" t="s">
        <v>10</v>
      </c>
      <c r="X2" s="13" t="s">
        <v>11</v>
      </c>
      <c r="Y2" s="13" t="s">
        <v>6264</v>
      </c>
      <c r="Z2" s="13" t="s">
        <v>13</v>
      </c>
      <c r="AA2" s="13" t="s">
        <v>7</v>
      </c>
      <c r="AB2" s="13" t="s">
        <v>14</v>
      </c>
      <c r="AC2" s="13" t="s">
        <v>6698</v>
      </c>
      <c r="AD2" s="13" t="s">
        <v>12</v>
      </c>
    </row>
    <row r="3" spans="1:30" x14ac:dyDescent="0.2">
      <c r="A3" t="str">
        <f>$B$5</f>
        <v>2022_5_C2_P_2_F11</v>
      </c>
      <c r="B3" t="b">
        <f>IF(I2="vide",0,IF($I2="P","Parrain"&amp;" "&amp;$L2&amp;" "&amp;$M2,IF($I2="F","Parrain"&amp;" "&amp;$L2&amp;" "&amp;$M2&amp;" Filleul"&amp;" "&amp;$O2&amp;" "&amp;$P2)))</f>
        <v>0</v>
      </c>
      <c r="C3" s="16">
        <f>YEAR($J$3)</f>
        <v>2022</v>
      </c>
      <c r="D3" s="16">
        <f>MONTH($J$3)</f>
        <v>2</v>
      </c>
      <c r="E3" s="16">
        <f>WEEKNUM($J$3,21)</f>
        <v>5</v>
      </c>
      <c r="F3" s="39">
        <f>IF(AND(L3&lt;&gt;"",M3&lt;&gt;"",I3&lt;&gt;""),COUNTIF(Base_données!$I21:$I$186,I3),0)+1</f>
        <v>144</v>
      </c>
      <c r="G3" s="16" t="str">
        <f>RIGHT(LEFT(B5,FIND("_",B5,10)-1),1)</f>
        <v>2</v>
      </c>
      <c r="H3">
        <f>IF(AD2="",0,IF(LEFT(RIGHT(B5,2),1)="F",$B$14,COUNTIFS($L$20:$L$210,IF($I2="P",$D$10),$AD$20:$AD$210,"OK")-1))</f>
        <v>-1</v>
      </c>
      <c r="I3" t="s">
        <v>15</v>
      </c>
      <c r="J3" s="63">
        <f>$D$8</f>
        <v>44593</v>
      </c>
      <c r="K3" t="str">
        <f>$B$8</f>
        <v>PASCAL</v>
      </c>
      <c r="L3" t="str">
        <f>$B$10</f>
        <v>client 54 Nom</v>
      </c>
      <c r="M3" t="str">
        <f>$D$10</f>
        <v>client 54 Prénom</v>
      </c>
      <c r="N3" s="36">
        <f>$F$10</f>
        <v>619306489</v>
      </c>
      <c r="O3" t="str">
        <f>$B$14</f>
        <v>client 26 Nom</v>
      </c>
      <c r="P3" t="str">
        <f>$D$14</f>
        <v>client 26 Prénom</v>
      </c>
      <c r="Q3" s="36">
        <f>$F$14</f>
        <v>635526547</v>
      </c>
      <c r="R3">
        <f>$B$16</f>
        <v>13</v>
      </c>
      <c r="S3" t="str">
        <f>$D$16</f>
        <v>Rue du village Y</v>
      </c>
      <c r="T3" s="77">
        <f>$F$16</f>
        <v>10130</v>
      </c>
      <c r="U3" s="63" t="str">
        <f>$H$16</f>
        <v>CHAMOY</v>
      </c>
      <c r="V3" s="63">
        <f>$B$18</f>
        <v>44627</v>
      </c>
      <c r="W3" t="str">
        <f>$D$18</f>
        <v>Nok</v>
      </c>
      <c r="X3" t="str">
        <f>$F$18</f>
        <v>nok</v>
      </c>
      <c r="Y3" s="42" t="str">
        <f>$H$18</f>
        <v>ok</v>
      </c>
      <c r="Z3" s="63">
        <f>$B$21</f>
        <v>44633</v>
      </c>
      <c r="AA3" s="63" t="str">
        <f>$D$21</f>
        <v>ok</v>
      </c>
      <c r="AB3" s="63">
        <f>$B$23</f>
        <v>44628</v>
      </c>
      <c r="AC3">
        <f>$D$23</f>
        <v>160</v>
      </c>
      <c r="AD3" t="str">
        <f>$F$23</f>
        <v>Ok</v>
      </c>
    </row>
    <row r="5" spans="1:30" ht="15" x14ac:dyDescent="0.2">
      <c r="B5" s="64" t="s">
        <v>6762</v>
      </c>
      <c r="D5" t="str">
        <f>C3&amp;"_"&amp;E3&amp;"_"&amp;"C"&amp;K4&amp;"_"&amp;I4&amp;"_"&amp;G4&amp;IF(I3="P","_000",222)</f>
        <v>2022_5_C__222</v>
      </c>
      <c r="G5">
        <f>IF(AND(L5="",M5=""),0,IF(I5="P",RIGHT(LEFT(B7,FIND("_",B7,5)-1),1),LEFT(RIGHT(B7,2),1)))</f>
        <v>0</v>
      </c>
    </row>
    <row r="7" spans="1:30" x14ac:dyDescent="0.2">
      <c r="A7" s="80">
        <f>$C$7+1</f>
        <v>11</v>
      </c>
      <c r="B7" s="73" t="s">
        <v>6252</v>
      </c>
      <c r="C7" s="78">
        <v>10</v>
      </c>
      <c r="D7" s="75" t="s">
        <v>0</v>
      </c>
      <c r="F7" s="90" t="s">
        <v>6723</v>
      </c>
    </row>
    <row r="8" spans="1:30" ht="22.5" customHeight="1" x14ac:dyDescent="0.2">
      <c r="A8" s="80"/>
      <c r="B8" s="69" t="str">
        <f>VLOOKUP($B$5,Base_données!$A$20:$BD$186,$A$7,0)</f>
        <v>PASCAL</v>
      </c>
      <c r="C8" s="79"/>
      <c r="D8" s="71">
        <f>VLOOKUP($B$5,Base_données!$A$20:$BD$186,$C$7,0)</f>
        <v>44593</v>
      </c>
      <c r="F8" s="87" t="str">
        <f>I3</f>
        <v>F</v>
      </c>
    </row>
    <row r="9" spans="1:30" x14ac:dyDescent="0.2">
      <c r="A9" s="80">
        <f>$A$7+1</f>
        <v>12</v>
      </c>
      <c r="B9" s="73" t="s">
        <v>6261</v>
      </c>
      <c r="C9" s="79">
        <f>$A$9+1</f>
        <v>13</v>
      </c>
      <c r="D9" s="73" t="s">
        <v>6262</v>
      </c>
      <c r="E9" s="80">
        <f>$C$9+1</f>
        <v>14</v>
      </c>
      <c r="F9" s="73" t="s">
        <v>6</v>
      </c>
    </row>
    <row r="10" spans="1:30" ht="22.5" customHeight="1" x14ac:dyDescent="0.2">
      <c r="A10" s="80"/>
      <c r="B10" s="70" t="str">
        <f>VLOOKUP($B$5,Base_données!$A$20:$BD$186,$A$9,0)</f>
        <v>client 54 Nom</v>
      </c>
      <c r="C10" s="79"/>
      <c r="D10" s="70" t="str">
        <f>VLOOKUP($B$5,Base_données!$A$20:$BD$186,$C$9,0)</f>
        <v>client 54 Prénom</v>
      </c>
      <c r="E10" s="80"/>
      <c r="F10" s="76">
        <f>IF(VLOOKUP($B$5,Base_données!$A$20:$BD$186,$E$9,0)=0,"",VLOOKUP($B$5,Base_données!$A$20:$BD$186,$E$9,0))</f>
        <v>619306489</v>
      </c>
    </row>
    <row r="11" spans="1:30" x14ac:dyDescent="0.2">
      <c r="A11" s="80">
        <v>18</v>
      </c>
      <c r="B11" s="73" t="s">
        <v>1</v>
      </c>
      <c r="C11" s="79">
        <f>$A$11+1</f>
        <v>19</v>
      </c>
      <c r="D11" s="73" t="s">
        <v>2</v>
      </c>
      <c r="E11" s="80">
        <f>$C$11+1</f>
        <v>20</v>
      </c>
      <c r="F11" s="73" t="s">
        <v>3</v>
      </c>
      <c r="G11" s="80">
        <f>$E$11+1</f>
        <v>21</v>
      </c>
      <c r="H11" s="73" t="s">
        <v>4</v>
      </c>
    </row>
    <row r="12" spans="1:30" ht="22.5" customHeight="1" x14ac:dyDescent="0.2">
      <c r="A12" s="80"/>
      <c r="B12" s="70" t="str">
        <f>IF($B$16&lt;&gt;"","",VLOOKUP($B$5,Base_données!$A$20:$BD$186,$A$11,0))</f>
        <v/>
      </c>
      <c r="C12" s="79"/>
      <c r="D12" s="70" t="str">
        <f>IF($D$16&lt;&gt;"","",VLOOKUP($B$5,Base_données!$A$20:$BD$186,$C$11,0))</f>
        <v/>
      </c>
      <c r="E12" s="80"/>
      <c r="F12" s="70" t="str">
        <f>IF($F$16&lt;&gt;"","",VLOOKUP($B$5,Base_données!$A$20:$BD$186,$E$11,0))</f>
        <v/>
      </c>
      <c r="G12" s="80"/>
      <c r="H12" s="70" t="str">
        <f>IF($H$16&lt;&gt;"","",VLOOKUP($B$5,Base_données!$A$20:$BD$186,$G$11,0))</f>
        <v/>
      </c>
    </row>
    <row r="13" spans="1:30" x14ac:dyDescent="0.2">
      <c r="A13" s="80">
        <f>$E$9+1</f>
        <v>15</v>
      </c>
      <c r="B13" s="73" t="s">
        <v>6713</v>
      </c>
      <c r="C13" s="79">
        <f>$A$13+1</f>
        <v>16</v>
      </c>
      <c r="D13" s="73" t="s">
        <v>6714</v>
      </c>
      <c r="E13" s="80">
        <f>$C$13+1</f>
        <v>17</v>
      </c>
      <c r="F13" s="73" t="s">
        <v>6</v>
      </c>
      <c r="G13" s="80"/>
      <c r="H13" s="74"/>
    </row>
    <row r="14" spans="1:30" ht="22.5" customHeight="1" x14ac:dyDescent="0.2">
      <c r="A14" s="80"/>
      <c r="B14" s="74" t="str">
        <f>IF(VLOOKUP($B$5,Base_données!$A$20:$BD$186,$A$13,0)=0,"",VLOOKUP($B$5,Base_données!$A$20:$BD$186,$A$13,0))</f>
        <v>client 26 Nom</v>
      </c>
      <c r="C14" s="79"/>
      <c r="D14" s="74" t="str">
        <f>IF(VLOOKUP($B$5,Base_données!$A$20:$BD$186,$C$13,0)=0,"",VLOOKUP($B$5,Base_données!$A$20:$BD$186,$C$13,0))</f>
        <v>client 26 Prénom</v>
      </c>
      <c r="E14" s="80"/>
      <c r="F14" s="76">
        <f>IF(VLOOKUP($B$5,Base_données!$A$20:$BD$186,$E$13,0)=0,"",VLOOKUP($B$5,Base_données!$A$20:$BD$186,$E$13,0))</f>
        <v>635526547</v>
      </c>
      <c r="G14" s="80"/>
      <c r="H14" s="74"/>
    </row>
    <row r="15" spans="1:30" x14ac:dyDescent="0.2">
      <c r="A15" s="80">
        <f>$E$13+1</f>
        <v>18</v>
      </c>
      <c r="B15" s="73" t="s">
        <v>1</v>
      </c>
      <c r="C15" s="79">
        <f>$A$15+1</f>
        <v>19</v>
      </c>
      <c r="D15" s="73" t="s">
        <v>2</v>
      </c>
      <c r="E15" s="80">
        <f>$C$15+1</f>
        <v>20</v>
      </c>
      <c r="F15" s="73" t="s">
        <v>3</v>
      </c>
      <c r="G15" s="80">
        <f>$E$15+1</f>
        <v>21</v>
      </c>
      <c r="H15" s="73" t="s">
        <v>4</v>
      </c>
    </row>
    <row r="16" spans="1:30" ht="22.5" customHeight="1" x14ac:dyDescent="0.2">
      <c r="A16" s="80"/>
      <c r="B16" s="70">
        <f>IF(OR($B$14="",$D$14=""),"",VLOOKUP($B$5,Base_données!$A$20:$BD$186,A15,0))</f>
        <v>13</v>
      </c>
      <c r="C16" s="79"/>
      <c r="D16" s="70" t="str">
        <f>IF(OR($B$14="",$D$14=""),"",VLOOKUP($B$5,Base_données!$A$20:$BD$186,$C$15,0))</f>
        <v>Rue du village Y</v>
      </c>
      <c r="E16" s="80"/>
      <c r="F16" s="70">
        <f>IF(OR($B$14="",$D$14=""),"",VLOOKUP($B$5,Base_données!$A$20:$BD$186,$E$15,0))</f>
        <v>10130</v>
      </c>
      <c r="G16" s="80"/>
      <c r="H16" s="70" t="str">
        <f>IF(OR($B$14="",$D$14=""),"",VLOOKUP($B$5,Base_données!$A$20:$BD$186,$G$15,0))</f>
        <v>CHAMOY</v>
      </c>
    </row>
    <row r="17" spans="1:8" x14ac:dyDescent="0.2">
      <c r="A17" s="80">
        <f>$G$15+1</f>
        <v>22</v>
      </c>
      <c r="B17" s="73" t="s">
        <v>6265</v>
      </c>
      <c r="C17" s="79">
        <f>$A$17+1</f>
        <v>23</v>
      </c>
      <c r="D17" s="73" t="s">
        <v>10</v>
      </c>
      <c r="E17" s="80">
        <f>$C$17+1</f>
        <v>24</v>
      </c>
      <c r="F17" s="73" t="s">
        <v>11</v>
      </c>
      <c r="G17" s="80">
        <f>$E$17+1</f>
        <v>25</v>
      </c>
      <c r="H17" s="73" t="s">
        <v>6264</v>
      </c>
    </row>
    <row r="18" spans="1:8" ht="22.5" customHeight="1" x14ac:dyDescent="0.2">
      <c r="A18" s="80"/>
      <c r="B18" s="71">
        <f>VLOOKUP($B$5,Base_données!$A$20:$BD$186,$A$17,0)</f>
        <v>44627</v>
      </c>
      <c r="C18" s="79"/>
      <c r="D18" s="70" t="str">
        <f>VLOOKUP($B$5,Base_données!$A$20:$BD$186,$C$17,0)</f>
        <v>Nok</v>
      </c>
      <c r="E18" s="80"/>
      <c r="F18" s="70" t="str">
        <f>VLOOKUP($B$5,Base_données!$A$20:$BD$186,$E$17,0)</f>
        <v>nok</v>
      </c>
      <c r="G18" s="80"/>
      <c r="H18" s="70" t="str">
        <f>VLOOKUP($B$5,Base_données!$A$20:$BD$186,$G$17,0)</f>
        <v>ok</v>
      </c>
    </row>
    <row r="19" spans="1:8" x14ac:dyDescent="0.2">
      <c r="A19" s="80"/>
      <c r="B19" s="74"/>
      <c r="C19" s="79"/>
      <c r="D19" s="74"/>
      <c r="E19" s="80"/>
      <c r="F19" s="74"/>
    </row>
    <row r="20" spans="1:8" x14ac:dyDescent="0.2">
      <c r="A20" s="80">
        <f>$G$17+1</f>
        <v>26</v>
      </c>
      <c r="B20" s="73" t="s">
        <v>13</v>
      </c>
      <c r="C20" s="79">
        <f>$A$20+1</f>
        <v>27</v>
      </c>
      <c r="D20" s="73" t="s">
        <v>7</v>
      </c>
      <c r="E20" s="80"/>
      <c r="F20" s="74"/>
    </row>
    <row r="21" spans="1:8" ht="22.5" customHeight="1" x14ac:dyDescent="0.2">
      <c r="A21" s="80"/>
      <c r="B21" s="71">
        <f>VLOOKUP($B$5,Base_données!$A$20:$BD$186,$A$20,0)</f>
        <v>44633</v>
      </c>
      <c r="C21" s="79"/>
      <c r="D21" s="70" t="str">
        <f>VLOOKUP($B$5,Base_données!$A$20:$BD$186,$C$20,0)</f>
        <v>ok</v>
      </c>
      <c r="E21" s="80"/>
      <c r="F21" s="74"/>
    </row>
    <row r="22" spans="1:8" x14ac:dyDescent="0.2">
      <c r="A22" s="80">
        <f>$C$20+1</f>
        <v>28</v>
      </c>
      <c r="B22" s="73" t="s">
        <v>14</v>
      </c>
      <c r="C22" s="79">
        <f>$A$22+1</f>
        <v>29</v>
      </c>
      <c r="D22" s="73" t="s">
        <v>6698</v>
      </c>
      <c r="E22" s="80">
        <f>$C$22+1</f>
        <v>30</v>
      </c>
      <c r="F22" s="73" t="s">
        <v>12</v>
      </c>
    </row>
    <row r="23" spans="1:8" ht="22.5" customHeight="1" x14ac:dyDescent="0.2">
      <c r="A23" s="80"/>
      <c r="B23" s="72">
        <f>IF(VLOOKUP($B$5,Base_données!$A$20:$BD$186,$A$22,0)=0,"",VLOOKUP($B$5,Base_données!$A$20:$BD$186,$A$22,0))</f>
        <v>44628</v>
      </c>
      <c r="C23" s="79"/>
      <c r="D23" s="84">
        <f>VLOOKUP($B$5,Base_données!$A$20:$BD$186,$C$22,0)</f>
        <v>160</v>
      </c>
      <c r="E23" s="80"/>
      <c r="F23" s="70" t="str">
        <f>VLOOKUP($B$5,Base_données!$A$20:$BD$186,$E$22,0)</f>
        <v>Ok</v>
      </c>
    </row>
  </sheetData>
  <conditionalFormatting sqref="F18">
    <cfRule type="cellIs" dxfId="4" priority="2" operator="equal">
      <formula>"OK"</formula>
    </cfRule>
  </conditionalFormatting>
  <conditionalFormatting sqref="F23">
    <cfRule type="cellIs" dxfId="3" priority="1" operator="equal">
      <formula>"OK"</formula>
    </cfRule>
  </conditionalFormatting>
  <dataValidations count="1">
    <dataValidation type="list" allowBlank="1" showInputMessage="1" showErrorMessage="1" sqref="B5">
      <formula1>liste_Code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rgb="FF00FF00"/>
  </sheetPr>
  <dimension ref="A1:H142"/>
  <sheetViews>
    <sheetView workbookViewId="0">
      <selection activeCell="G19" sqref="G19"/>
    </sheetView>
  </sheetViews>
  <sheetFormatPr baseColWidth="10" defaultRowHeight="14.25" x14ac:dyDescent="0.2"/>
  <cols>
    <col min="1" max="1" width="3.875" bestFit="1" customWidth="1"/>
    <col min="2" max="2" width="13" bestFit="1" customWidth="1"/>
    <col min="3" max="3" width="15.625" bestFit="1" customWidth="1"/>
    <col min="4" max="4" width="3.875" bestFit="1" customWidth="1"/>
    <col min="5" max="5" width="17.5" bestFit="1" customWidth="1"/>
    <col min="6" max="6" width="5.875" bestFit="1" customWidth="1"/>
    <col min="7" max="7" width="27.625" customWidth="1"/>
    <col min="8" max="8" width="12.875" bestFit="1" customWidth="1"/>
    <col min="10" max="10" width="12.25" bestFit="1" customWidth="1"/>
    <col min="11" max="11" width="11.625" bestFit="1" customWidth="1"/>
  </cols>
  <sheetData>
    <row r="1" spans="1:8" x14ac:dyDescent="0.2">
      <c r="A1" t="s">
        <v>6688</v>
      </c>
    </row>
    <row r="2" spans="1:8" ht="15.75" x14ac:dyDescent="0.2">
      <c r="A2" s="35">
        <f>COLUMN()</f>
        <v>1</v>
      </c>
      <c r="B2" s="35">
        <f>COLUMN()</f>
        <v>2</v>
      </c>
      <c r="C2" s="35">
        <f>COLUMN()</f>
        <v>3</v>
      </c>
      <c r="D2" s="35">
        <f>COLUMN()</f>
        <v>4</v>
      </c>
      <c r="E2" s="35">
        <f>COLUMN()</f>
        <v>5</v>
      </c>
      <c r="F2" s="35">
        <f>COLUMN()</f>
        <v>6</v>
      </c>
      <c r="G2" s="35">
        <f>COLUMN()</f>
        <v>7</v>
      </c>
      <c r="H2" s="35">
        <f>COLUMN()</f>
        <v>8</v>
      </c>
    </row>
    <row r="3" spans="1:8" x14ac:dyDescent="0.2">
      <c r="A3">
        <v>1</v>
      </c>
      <c r="B3" t="s">
        <v>6271</v>
      </c>
      <c r="C3" t="s">
        <v>6272</v>
      </c>
      <c r="D3">
        <v>4</v>
      </c>
      <c r="E3" t="s">
        <v>6548</v>
      </c>
      <c r="F3">
        <v>10700</v>
      </c>
      <c r="G3" t="s">
        <v>489</v>
      </c>
      <c r="H3" s="36">
        <v>603470094</v>
      </c>
    </row>
    <row r="4" spans="1:8" x14ac:dyDescent="0.2">
      <c r="A4">
        <v>2</v>
      </c>
      <c r="B4" t="s">
        <v>6270</v>
      </c>
      <c r="C4" t="s">
        <v>6273</v>
      </c>
      <c r="D4">
        <v>25</v>
      </c>
      <c r="E4" t="s">
        <v>6549</v>
      </c>
      <c r="F4">
        <v>10700</v>
      </c>
      <c r="G4" t="s">
        <v>490</v>
      </c>
      <c r="H4" s="36">
        <v>672490692</v>
      </c>
    </row>
    <row r="5" spans="1:8" x14ac:dyDescent="0.2">
      <c r="A5">
        <v>3</v>
      </c>
      <c r="B5" t="s">
        <v>6268</v>
      </c>
      <c r="C5" t="s">
        <v>6269</v>
      </c>
      <c r="D5">
        <v>41</v>
      </c>
      <c r="E5" t="s">
        <v>6550</v>
      </c>
      <c r="F5">
        <v>10700</v>
      </c>
      <c r="G5" t="s">
        <v>491</v>
      </c>
      <c r="H5" s="36">
        <v>638675734</v>
      </c>
    </row>
    <row r="6" spans="1:8" x14ac:dyDescent="0.2">
      <c r="A6">
        <v>4</v>
      </c>
      <c r="B6" t="s">
        <v>6274</v>
      </c>
      <c r="C6" t="s">
        <v>6275</v>
      </c>
      <c r="D6">
        <v>117</v>
      </c>
      <c r="E6" t="s">
        <v>6551</v>
      </c>
      <c r="F6">
        <v>10100</v>
      </c>
      <c r="G6" t="s">
        <v>22</v>
      </c>
      <c r="H6" s="36">
        <v>672501849</v>
      </c>
    </row>
    <row r="7" spans="1:8" x14ac:dyDescent="0.2">
      <c r="A7">
        <v>5</v>
      </c>
      <c r="B7" t="s">
        <v>6276</v>
      </c>
      <c r="C7" t="s">
        <v>6277</v>
      </c>
      <c r="D7">
        <v>67</v>
      </c>
      <c r="E7" t="s">
        <v>6552</v>
      </c>
      <c r="F7">
        <v>10100</v>
      </c>
      <c r="G7" t="s">
        <v>23</v>
      </c>
      <c r="H7" s="36">
        <v>699104827</v>
      </c>
    </row>
    <row r="8" spans="1:8" x14ac:dyDescent="0.2">
      <c r="A8">
        <v>6</v>
      </c>
      <c r="B8" t="s">
        <v>6278</v>
      </c>
      <c r="C8" t="s">
        <v>6279</v>
      </c>
      <c r="D8">
        <v>157</v>
      </c>
      <c r="E8" t="s">
        <v>6553</v>
      </c>
      <c r="F8">
        <v>10100</v>
      </c>
      <c r="G8" t="s">
        <v>24</v>
      </c>
      <c r="H8" s="36">
        <v>617460923</v>
      </c>
    </row>
    <row r="9" spans="1:8" x14ac:dyDescent="0.2">
      <c r="A9">
        <v>7</v>
      </c>
      <c r="B9" t="s">
        <v>6280</v>
      </c>
      <c r="C9" t="s">
        <v>6281</v>
      </c>
      <c r="D9">
        <v>158</v>
      </c>
      <c r="E9" t="s">
        <v>6554</v>
      </c>
      <c r="F9">
        <v>10100</v>
      </c>
      <c r="G9" t="s">
        <v>25</v>
      </c>
      <c r="H9" s="36">
        <v>688214485</v>
      </c>
    </row>
    <row r="10" spans="1:8" x14ac:dyDescent="0.2">
      <c r="A10">
        <v>8</v>
      </c>
      <c r="B10" t="s">
        <v>6282</v>
      </c>
      <c r="C10" t="s">
        <v>6283</v>
      </c>
      <c r="D10">
        <v>19</v>
      </c>
      <c r="E10" t="s">
        <v>6555</v>
      </c>
      <c r="F10">
        <v>10100</v>
      </c>
      <c r="G10" t="s">
        <v>26</v>
      </c>
      <c r="H10" s="36">
        <v>651723065</v>
      </c>
    </row>
    <row r="11" spans="1:8" x14ac:dyDescent="0.2">
      <c r="A11">
        <v>9</v>
      </c>
      <c r="B11" t="s">
        <v>6284</v>
      </c>
      <c r="C11" t="s">
        <v>6285</v>
      </c>
      <c r="D11">
        <v>27</v>
      </c>
      <c r="E11" t="s">
        <v>6556</v>
      </c>
      <c r="F11">
        <v>10100</v>
      </c>
      <c r="G11" t="s">
        <v>27</v>
      </c>
      <c r="H11" s="36">
        <v>644465218</v>
      </c>
    </row>
    <row r="12" spans="1:8" x14ac:dyDescent="0.2">
      <c r="A12">
        <v>10</v>
      </c>
      <c r="B12" t="s">
        <v>6286</v>
      </c>
      <c r="C12" t="s">
        <v>6287</v>
      </c>
      <c r="D12">
        <v>57</v>
      </c>
      <c r="E12" t="s">
        <v>6557</v>
      </c>
      <c r="F12">
        <v>10100</v>
      </c>
      <c r="G12" t="s">
        <v>28</v>
      </c>
      <c r="H12" s="36">
        <v>660338199</v>
      </c>
    </row>
    <row r="13" spans="1:8" x14ac:dyDescent="0.2">
      <c r="A13">
        <v>11</v>
      </c>
      <c r="B13" t="s">
        <v>6288</v>
      </c>
      <c r="C13" t="s">
        <v>6289</v>
      </c>
      <c r="D13">
        <v>40</v>
      </c>
      <c r="E13" t="s">
        <v>6558</v>
      </c>
      <c r="F13">
        <v>10100</v>
      </c>
      <c r="G13" t="s">
        <v>29</v>
      </c>
      <c r="H13" s="36">
        <v>688080821</v>
      </c>
    </row>
    <row r="14" spans="1:8" x14ac:dyDescent="0.2">
      <c r="A14">
        <v>12</v>
      </c>
      <c r="B14" t="s">
        <v>6290</v>
      </c>
      <c r="C14" t="s">
        <v>6291</v>
      </c>
      <c r="D14">
        <v>26</v>
      </c>
      <c r="E14" t="s">
        <v>6559</v>
      </c>
      <c r="F14">
        <v>10120</v>
      </c>
      <c r="G14" t="s">
        <v>57</v>
      </c>
      <c r="H14" s="36">
        <v>687534346</v>
      </c>
    </row>
    <row r="15" spans="1:8" x14ac:dyDescent="0.2">
      <c r="A15">
        <v>13</v>
      </c>
      <c r="B15" t="s">
        <v>6292</v>
      </c>
      <c r="C15" t="s">
        <v>6293</v>
      </c>
      <c r="D15">
        <v>238</v>
      </c>
      <c r="E15" t="s">
        <v>6560</v>
      </c>
      <c r="F15">
        <v>10600</v>
      </c>
      <c r="G15" t="s">
        <v>458</v>
      </c>
      <c r="H15" s="36">
        <v>618219055</v>
      </c>
    </row>
    <row r="16" spans="1:8" x14ac:dyDescent="0.2">
      <c r="A16">
        <v>14</v>
      </c>
      <c r="B16" t="s">
        <v>6294</v>
      </c>
      <c r="C16" t="s">
        <v>6295</v>
      </c>
      <c r="D16">
        <v>21</v>
      </c>
      <c r="E16" t="s">
        <v>6561</v>
      </c>
      <c r="F16">
        <v>10600</v>
      </c>
      <c r="G16" t="s">
        <v>459</v>
      </c>
      <c r="H16" s="36">
        <v>697949355</v>
      </c>
    </row>
    <row r="17" spans="1:8" x14ac:dyDescent="0.2">
      <c r="A17">
        <v>15</v>
      </c>
      <c r="B17" t="s">
        <v>6296</v>
      </c>
      <c r="C17" t="s">
        <v>6297</v>
      </c>
      <c r="D17">
        <v>159</v>
      </c>
      <c r="E17" t="s">
        <v>6562</v>
      </c>
      <c r="F17">
        <v>10600</v>
      </c>
      <c r="G17" t="s">
        <v>460</v>
      </c>
      <c r="H17" s="36">
        <v>650252785</v>
      </c>
    </row>
    <row r="18" spans="1:8" x14ac:dyDescent="0.2">
      <c r="A18">
        <v>16</v>
      </c>
      <c r="B18" t="s">
        <v>6298</v>
      </c>
      <c r="C18" t="s">
        <v>6299</v>
      </c>
      <c r="D18">
        <v>15</v>
      </c>
      <c r="E18" t="s">
        <v>6563</v>
      </c>
      <c r="F18">
        <v>10600</v>
      </c>
      <c r="G18" t="s">
        <v>461</v>
      </c>
      <c r="H18" s="36">
        <v>643959035</v>
      </c>
    </row>
    <row r="19" spans="1:8" x14ac:dyDescent="0.2">
      <c r="A19">
        <v>17</v>
      </c>
      <c r="B19" t="s">
        <v>6300</v>
      </c>
      <c r="C19" t="s">
        <v>6301</v>
      </c>
      <c r="D19">
        <v>56</v>
      </c>
      <c r="E19" t="s">
        <v>6564</v>
      </c>
      <c r="F19">
        <v>10600</v>
      </c>
      <c r="G19" t="s">
        <v>462</v>
      </c>
      <c r="H19" s="36">
        <v>667288911</v>
      </c>
    </row>
    <row r="20" spans="1:8" x14ac:dyDescent="0.2">
      <c r="A20">
        <v>18</v>
      </c>
      <c r="B20" t="s">
        <v>6302</v>
      </c>
      <c r="C20" t="s">
        <v>6303</v>
      </c>
      <c r="D20">
        <v>187</v>
      </c>
      <c r="E20" t="s">
        <v>6565</v>
      </c>
      <c r="F20">
        <v>10600</v>
      </c>
      <c r="G20" t="s">
        <v>463</v>
      </c>
      <c r="H20" s="36">
        <v>630213771</v>
      </c>
    </row>
    <row r="21" spans="1:8" x14ac:dyDescent="0.2">
      <c r="A21">
        <v>19</v>
      </c>
      <c r="B21" t="s">
        <v>6304</v>
      </c>
      <c r="C21" t="s">
        <v>6305</v>
      </c>
      <c r="D21">
        <v>39</v>
      </c>
      <c r="E21" t="s">
        <v>6566</v>
      </c>
      <c r="F21">
        <v>10600</v>
      </c>
      <c r="G21" t="s">
        <v>464</v>
      </c>
      <c r="H21" s="36">
        <v>651189811</v>
      </c>
    </row>
    <row r="22" spans="1:8" x14ac:dyDescent="0.2">
      <c r="A22">
        <v>20</v>
      </c>
      <c r="B22" t="s">
        <v>6306</v>
      </c>
      <c r="C22" t="s">
        <v>6307</v>
      </c>
      <c r="D22">
        <v>36</v>
      </c>
      <c r="E22" t="s">
        <v>6567</v>
      </c>
      <c r="F22">
        <v>10600</v>
      </c>
      <c r="G22" t="s">
        <v>465</v>
      </c>
      <c r="H22" s="36">
        <v>643941973</v>
      </c>
    </row>
    <row r="23" spans="1:8" x14ac:dyDescent="0.2">
      <c r="A23">
        <v>21</v>
      </c>
      <c r="B23" t="s">
        <v>6308</v>
      </c>
      <c r="C23" t="s">
        <v>6309</v>
      </c>
      <c r="D23">
        <v>201</v>
      </c>
      <c r="E23" t="s">
        <v>6568</v>
      </c>
      <c r="F23">
        <v>10600</v>
      </c>
      <c r="G23" t="s">
        <v>466</v>
      </c>
      <c r="H23" s="36">
        <v>689304712</v>
      </c>
    </row>
    <row r="24" spans="1:8" x14ac:dyDescent="0.2">
      <c r="A24">
        <v>22</v>
      </c>
      <c r="B24" t="s">
        <v>6310</v>
      </c>
      <c r="C24" t="s">
        <v>6311</v>
      </c>
      <c r="D24">
        <v>37</v>
      </c>
      <c r="E24" t="s">
        <v>6569</v>
      </c>
      <c r="F24">
        <v>10370</v>
      </c>
      <c r="G24" t="s">
        <v>368</v>
      </c>
      <c r="H24" s="36">
        <v>635804690</v>
      </c>
    </row>
    <row r="25" spans="1:8" x14ac:dyDescent="0.2">
      <c r="A25">
        <v>23</v>
      </c>
      <c r="B25" t="s">
        <v>6312</v>
      </c>
      <c r="C25" t="s">
        <v>6313</v>
      </c>
      <c r="D25">
        <v>18</v>
      </c>
      <c r="E25" t="s">
        <v>6570</v>
      </c>
      <c r="F25">
        <v>10130</v>
      </c>
      <c r="G25" t="s">
        <v>64</v>
      </c>
      <c r="H25" s="36">
        <v>689389437</v>
      </c>
    </row>
    <row r="26" spans="1:8" x14ac:dyDescent="0.2">
      <c r="A26">
        <v>24</v>
      </c>
      <c r="B26" t="s">
        <v>6314</v>
      </c>
      <c r="C26" t="s">
        <v>6315</v>
      </c>
      <c r="D26">
        <v>204</v>
      </c>
      <c r="E26" t="s">
        <v>6571</v>
      </c>
      <c r="F26">
        <v>10130</v>
      </c>
      <c r="G26" t="s">
        <v>65</v>
      </c>
      <c r="H26" s="36">
        <v>625376012</v>
      </c>
    </row>
    <row r="27" spans="1:8" x14ac:dyDescent="0.2">
      <c r="A27">
        <v>25</v>
      </c>
      <c r="B27" t="s">
        <v>6316</v>
      </c>
      <c r="C27" t="s">
        <v>6317</v>
      </c>
      <c r="D27">
        <v>6</v>
      </c>
      <c r="E27" t="s">
        <v>6572</v>
      </c>
      <c r="F27">
        <v>10130</v>
      </c>
      <c r="G27" t="s">
        <v>66</v>
      </c>
      <c r="H27" s="36">
        <v>654105386</v>
      </c>
    </row>
    <row r="28" spans="1:8" x14ac:dyDescent="0.2">
      <c r="A28">
        <v>26</v>
      </c>
      <c r="B28" t="s">
        <v>6318</v>
      </c>
      <c r="C28" t="s">
        <v>6319</v>
      </c>
      <c r="D28">
        <v>13</v>
      </c>
      <c r="E28" t="s">
        <v>6573</v>
      </c>
      <c r="F28">
        <v>10130</v>
      </c>
      <c r="G28" t="s">
        <v>67</v>
      </c>
      <c r="H28" s="36">
        <v>635526547</v>
      </c>
    </row>
    <row r="29" spans="1:8" x14ac:dyDescent="0.2">
      <c r="A29">
        <v>27</v>
      </c>
      <c r="B29" t="s">
        <v>6320</v>
      </c>
      <c r="C29" t="s">
        <v>6321</v>
      </c>
      <c r="D29">
        <v>16</v>
      </c>
      <c r="E29" t="s">
        <v>6574</v>
      </c>
      <c r="F29">
        <v>10130</v>
      </c>
      <c r="G29" t="s">
        <v>68</v>
      </c>
      <c r="H29" s="36">
        <v>691851148</v>
      </c>
    </row>
    <row r="30" spans="1:8" x14ac:dyDescent="0.2">
      <c r="A30">
        <v>28</v>
      </c>
      <c r="B30" t="s">
        <v>6322</v>
      </c>
      <c r="C30" t="s">
        <v>6323</v>
      </c>
      <c r="D30">
        <v>35</v>
      </c>
      <c r="E30" t="s">
        <v>6575</v>
      </c>
      <c r="F30">
        <v>10310</v>
      </c>
      <c r="G30" t="s">
        <v>311</v>
      </c>
      <c r="H30" s="36">
        <v>605060105</v>
      </c>
    </row>
    <row r="31" spans="1:8" x14ac:dyDescent="0.2">
      <c r="A31">
        <v>29</v>
      </c>
      <c r="B31" t="s">
        <v>6324</v>
      </c>
      <c r="C31" t="s">
        <v>6325</v>
      </c>
      <c r="D31">
        <v>160</v>
      </c>
      <c r="E31" t="s">
        <v>6576</v>
      </c>
      <c r="F31">
        <v>10310</v>
      </c>
      <c r="G31" t="s">
        <v>312</v>
      </c>
      <c r="H31" s="36">
        <v>641852890</v>
      </c>
    </row>
    <row r="32" spans="1:8" x14ac:dyDescent="0.2">
      <c r="A32">
        <v>30</v>
      </c>
      <c r="B32" t="s">
        <v>6326</v>
      </c>
      <c r="C32" t="s">
        <v>6327</v>
      </c>
      <c r="D32">
        <v>78</v>
      </c>
      <c r="E32" t="s">
        <v>6577</v>
      </c>
      <c r="F32">
        <v>10310</v>
      </c>
      <c r="G32" t="s">
        <v>313</v>
      </c>
      <c r="H32" s="36">
        <v>684634252</v>
      </c>
    </row>
    <row r="33" spans="1:8" x14ac:dyDescent="0.2">
      <c r="A33">
        <v>31</v>
      </c>
      <c r="B33" t="s">
        <v>6328</v>
      </c>
      <c r="C33" t="s">
        <v>6329</v>
      </c>
      <c r="D33">
        <v>17</v>
      </c>
      <c r="E33" t="s">
        <v>6578</v>
      </c>
      <c r="F33">
        <v>10310</v>
      </c>
      <c r="G33" t="s">
        <v>314</v>
      </c>
      <c r="H33" s="36">
        <v>631568868</v>
      </c>
    </row>
    <row r="34" spans="1:8" x14ac:dyDescent="0.2">
      <c r="A34">
        <v>32</v>
      </c>
      <c r="B34" t="s">
        <v>6330</v>
      </c>
      <c r="C34" t="s">
        <v>6331</v>
      </c>
      <c r="D34">
        <v>44</v>
      </c>
      <c r="E34" t="s">
        <v>6579</v>
      </c>
      <c r="F34">
        <v>10430</v>
      </c>
      <c r="G34" t="s">
        <v>414</v>
      </c>
      <c r="H34" s="36">
        <v>679497612</v>
      </c>
    </row>
    <row r="35" spans="1:8" x14ac:dyDescent="0.2">
      <c r="A35">
        <v>33</v>
      </c>
      <c r="B35" t="s">
        <v>6332</v>
      </c>
      <c r="C35" t="s">
        <v>6333</v>
      </c>
      <c r="D35">
        <v>42</v>
      </c>
      <c r="E35" t="s">
        <v>6580</v>
      </c>
      <c r="F35">
        <v>10340</v>
      </c>
      <c r="G35" t="s">
        <v>345</v>
      </c>
      <c r="H35" s="36">
        <v>610759302</v>
      </c>
    </row>
    <row r="36" spans="1:8" x14ac:dyDescent="0.2">
      <c r="A36">
        <v>34</v>
      </c>
      <c r="B36" t="s">
        <v>6334</v>
      </c>
      <c r="C36" t="s">
        <v>6335</v>
      </c>
      <c r="D36">
        <v>237</v>
      </c>
      <c r="E36" t="s">
        <v>6581</v>
      </c>
      <c r="F36">
        <v>10340</v>
      </c>
      <c r="G36" t="s">
        <v>346</v>
      </c>
      <c r="H36" s="36">
        <v>636943062</v>
      </c>
    </row>
    <row r="37" spans="1:8" x14ac:dyDescent="0.2">
      <c r="A37">
        <v>35</v>
      </c>
      <c r="B37" t="s">
        <v>6336</v>
      </c>
      <c r="C37" t="s">
        <v>6337</v>
      </c>
      <c r="D37">
        <v>179</v>
      </c>
      <c r="E37" t="s">
        <v>6582</v>
      </c>
      <c r="F37">
        <v>10340</v>
      </c>
      <c r="G37" t="s">
        <v>347</v>
      </c>
      <c r="H37" s="36">
        <v>648803279</v>
      </c>
    </row>
    <row r="38" spans="1:8" x14ac:dyDescent="0.2">
      <c r="A38">
        <v>36</v>
      </c>
      <c r="B38" t="s">
        <v>6338</v>
      </c>
      <c r="C38" t="s">
        <v>6339</v>
      </c>
      <c r="D38">
        <v>229</v>
      </c>
      <c r="E38" t="s">
        <v>6583</v>
      </c>
      <c r="F38">
        <v>10340</v>
      </c>
      <c r="G38" t="s">
        <v>348</v>
      </c>
      <c r="H38" s="36">
        <v>696567037</v>
      </c>
    </row>
    <row r="39" spans="1:8" x14ac:dyDescent="0.2">
      <c r="A39">
        <v>37</v>
      </c>
      <c r="B39" t="s">
        <v>6340</v>
      </c>
      <c r="C39" t="s">
        <v>6341</v>
      </c>
      <c r="D39">
        <v>198</v>
      </c>
      <c r="E39" t="s">
        <v>6584</v>
      </c>
      <c r="F39">
        <v>10340</v>
      </c>
      <c r="G39" t="s">
        <v>349</v>
      </c>
      <c r="H39" s="36">
        <v>644572856</v>
      </c>
    </row>
    <row r="40" spans="1:8" x14ac:dyDescent="0.2">
      <c r="A40">
        <v>38</v>
      </c>
      <c r="B40" t="s">
        <v>6342</v>
      </c>
      <c r="C40" t="s">
        <v>6343</v>
      </c>
      <c r="D40">
        <v>32</v>
      </c>
      <c r="E40" t="s">
        <v>6585</v>
      </c>
      <c r="F40">
        <v>10340</v>
      </c>
      <c r="G40" t="s">
        <v>350</v>
      </c>
      <c r="H40" s="36">
        <v>656965669</v>
      </c>
    </row>
    <row r="41" spans="1:8" x14ac:dyDescent="0.2">
      <c r="A41">
        <v>39</v>
      </c>
      <c r="B41" t="s">
        <v>6344</v>
      </c>
      <c r="C41" t="s">
        <v>6345</v>
      </c>
      <c r="D41">
        <v>20</v>
      </c>
      <c r="E41" t="s">
        <v>6586</v>
      </c>
      <c r="F41">
        <v>10340</v>
      </c>
      <c r="G41" t="s">
        <v>351</v>
      </c>
      <c r="H41" s="36">
        <v>668286569</v>
      </c>
    </row>
    <row r="42" spans="1:8" x14ac:dyDescent="0.2">
      <c r="A42">
        <v>40</v>
      </c>
      <c r="B42" t="s">
        <v>6346</v>
      </c>
      <c r="C42" t="s">
        <v>6347</v>
      </c>
      <c r="D42">
        <v>68</v>
      </c>
      <c r="E42" t="s">
        <v>6587</v>
      </c>
      <c r="F42">
        <v>10340</v>
      </c>
      <c r="G42" t="s">
        <v>345</v>
      </c>
      <c r="H42" s="36">
        <v>649691181</v>
      </c>
    </row>
    <row r="43" spans="1:8" x14ac:dyDescent="0.2">
      <c r="A43">
        <v>41</v>
      </c>
      <c r="B43" t="s">
        <v>6348</v>
      </c>
      <c r="C43" t="s">
        <v>6349</v>
      </c>
      <c r="D43">
        <v>11</v>
      </c>
      <c r="E43" t="s">
        <v>6588</v>
      </c>
      <c r="F43">
        <v>10230</v>
      </c>
      <c r="G43" t="s">
        <v>243</v>
      </c>
      <c r="H43" s="36">
        <v>682575270</v>
      </c>
    </row>
    <row r="44" spans="1:8" x14ac:dyDescent="0.2">
      <c r="A44">
        <v>42</v>
      </c>
      <c r="B44" t="s">
        <v>6350</v>
      </c>
      <c r="C44" t="s">
        <v>6351</v>
      </c>
      <c r="D44">
        <v>10</v>
      </c>
      <c r="E44" t="s">
        <v>6589</v>
      </c>
      <c r="F44">
        <v>10270</v>
      </c>
      <c r="G44" t="s">
        <v>281</v>
      </c>
      <c r="H44" s="36">
        <v>633850724</v>
      </c>
    </row>
    <row r="45" spans="1:8" x14ac:dyDescent="0.2">
      <c r="A45">
        <v>43</v>
      </c>
      <c r="B45" t="s">
        <v>6352</v>
      </c>
      <c r="C45" t="s">
        <v>6353</v>
      </c>
      <c r="D45">
        <v>43</v>
      </c>
      <c r="E45" t="s">
        <v>6590</v>
      </c>
      <c r="F45">
        <v>10410</v>
      </c>
      <c r="G45" t="s">
        <v>406</v>
      </c>
      <c r="H45" s="36">
        <v>648935512</v>
      </c>
    </row>
    <row r="46" spans="1:8" x14ac:dyDescent="0.2">
      <c r="A46">
        <v>44</v>
      </c>
      <c r="B46" t="s">
        <v>6354</v>
      </c>
      <c r="C46" t="s">
        <v>6355</v>
      </c>
      <c r="D46">
        <v>33</v>
      </c>
      <c r="E46" t="s">
        <v>6591</v>
      </c>
      <c r="F46">
        <v>10200</v>
      </c>
      <c r="G46" t="s">
        <v>169</v>
      </c>
      <c r="H46" s="36">
        <v>648200684</v>
      </c>
    </row>
    <row r="47" spans="1:8" x14ac:dyDescent="0.2">
      <c r="A47">
        <v>45</v>
      </c>
      <c r="B47" t="s">
        <v>6356</v>
      </c>
      <c r="C47" t="s">
        <v>6357</v>
      </c>
      <c r="D47">
        <v>83</v>
      </c>
      <c r="E47" t="s">
        <v>6592</v>
      </c>
      <c r="F47">
        <v>10500</v>
      </c>
      <c r="G47" t="s">
        <v>419</v>
      </c>
      <c r="H47" s="36">
        <v>653739073</v>
      </c>
    </row>
    <row r="48" spans="1:8" x14ac:dyDescent="0.2">
      <c r="A48">
        <v>46</v>
      </c>
      <c r="B48" t="s">
        <v>6358</v>
      </c>
      <c r="C48" t="s">
        <v>6359</v>
      </c>
      <c r="D48">
        <v>47</v>
      </c>
      <c r="E48" t="s">
        <v>6593</v>
      </c>
      <c r="F48">
        <v>10500</v>
      </c>
      <c r="G48" t="s">
        <v>420</v>
      </c>
      <c r="H48" s="36">
        <v>620086084</v>
      </c>
    </row>
    <row r="49" spans="1:8" x14ac:dyDescent="0.2">
      <c r="A49">
        <v>47</v>
      </c>
      <c r="B49" t="s">
        <v>6360</v>
      </c>
      <c r="C49" t="s">
        <v>6361</v>
      </c>
      <c r="D49">
        <v>31</v>
      </c>
      <c r="E49" t="s">
        <v>6594</v>
      </c>
      <c r="F49">
        <v>10500</v>
      </c>
      <c r="G49" t="s">
        <v>421</v>
      </c>
      <c r="H49" s="36">
        <v>623376053</v>
      </c>
    </row>
    <row r="50" spans="1:8" x14ac:dyDescent="0.2">
      <c r="A50">
        <v>48</v>
      </c>
      <c r="B50" t="s">
        <v>6362</v>
      </c>
      <c r="C50" t="s">
        <v>6363</v>
      </c>
      <c r="D50">
        <v>180</v>
      </c>
      <c r="E50" t="s">
        <v>6595</v>
      </c>
      <c r="F50">
        <v>10500</v>
      </c>
      <c r="G50" t="s">
        <v>422</v>
      </c>
      <c r="H50" s="36">
        <v>674409450</v>
      </c>
    </row>
    <row r="51" spans="1:8" x14ac:dyDescent="0.2">
      <c r="A51">
        <v>49</v>
      </c>
      <c r="B51" t="s">
        <v>6364</v>
      </c>
      <c r="C51" t="s">
        <v>6365</v>
      </c>
      <c r="D51">
        <v>9</v>
      </c>
      <c r="E51" t="s">
        <v>6596</v>
      </c>
      <c r="F51">
        <v>10500</v>
      </c>
      <c r="G51" t="s">
        <v>423</v>
      </c>
      <c r="H51" s="36">
        <v>637284570</v>
      </c>
    </row>
    <row r="52" spans="1:8" x14ac:dyDescent="0.2">
      <c r="A52">
        <v>50</v>
      </c>
      <c r="B52" t="s">
        <v>6366</v>
      </c>
      <c r="C52" t="s">
        <v>6367</v>
      </c>
      <c r="D52">
        <v>73</v>
      </c>
      <c r="E52" t="s">
        <v>6597</v>
      </c>
      <c r="F52">
        <v>10500</v>
      </c>
      <c r="G52" t="s">
        <v>424</v>
      </c>
      <c r="H52" s="36">
        <v>660416816</v>
      </c>
    </row>
    <row r="53" spans="1:8" x14ac:dyDescent="0.2">
      <c r="A53">
        <v>51</v>
      </c>
      <c r="B53" t="s">
        <v>6368</v>
      </c>
      <c r="C53" t="s">
        <v>6369</v>
      </c>
      <c r="D53">
        <v>14</v>
      </c>
      <c r="E53" t="s">
        <v>6598</v>
      </c>
      <c r="F53">
        <v>10500</v>
      </c>
      <c r="G53" t="s">
        <v>425</v>
      </c>
      <c r="H53" s="36">
        <v>650795071</v>
      </c>
    </row>
    <row r="54" spans="1:8" x14ac:dyDescent="0.2">
      <c r="A54">
        <v>52</v>
      </c>
      <c r="B54" t="s">
        <v>6370</v>
      </c>
      <c r="C54" t="s">
        <v>6371</v>
      </c>
      <c r="D54">
        <v>129</v>
      </c>
      <c r="E54" t="s">
        <v>6599</v>
      </c>
      <c r="F54">
        <v>10500</v>
      </c>
      <c r="G54" t="s">
        <v>426</v>
      </c>
      <c r="H54" s="36">
        <v>666683420</v>
      </c>
    </row>
    <row r="55" spans="1:8" x14ac:dyDescent="0.2">
      <c r="A55">
        <v>53</v>
      </c>
      <c r="B55" t="s">
        <v>6372</v>
      </c>
      <c r="C55" t="s">
        <v>6373</v>
      </c>
      <c r="D55">
        <v>144</v>
      </c>
      <c r="E55" t="s">
        <v>6600</v>
      </c>
      <c r="F55">
        <v>10500</v>
      </c>
      <c r="G55" t="s">
        <v>427</v>
      </c>
      <c r="H55" s="36">
        <v>637271846</v>
      </c>
    </row>
    <row r="56" spans="1:8" x14ac:dyDescent="0.2">
      <c r="A56">
        <v>54</v>
      </c>
      <c r="B56" t="s">
        <v>6374</v>
      </c>
      <c r="C56" t="s">
        <v>6375</v>
      </c>
      <c r="D56">
        <v>154</v>
      </c>
      <c r="E56" t="s">
        <v>6601</v>
      </c>
      <c r="F56">
        <v>10500</v>
      </c>
      <c r="G56" t="s">
        <v>428</v>
      </c>
      <c r="H56" s="36">
        <v>684874997</v>
      </c>
    </row>
    <row r="57" spans="1:8" x14ac:dyDescent="0.2">
      <c r="A57">
        <v>55</v>
      </c>
      <c r="B57" t="s">
        <v>6376</v>
      </c>
      <c r="C57" t="s">
        <v>6377</v>
      </c>
      <c r="D57">
        <v>216</v>
      </c>
      <c r="E57" t="s">
        <v>6602</v>
      </c>
      <c r="F57">
        <v>10120</v>
      </c>
      <c r="G57" t="s">
        <v>57</v>
      </c>
      <c r="H57" s="36">
        <v>634287310</v>
      </c>
    </row>
    <row r="58" spans="1:8" x14ac:dyDescent="0.2">
      <c r="A58">
        <v>56</v>
      </c>
      <c r="B58" t="s">
        <v>6378</v>
      </c>
      <c r="C58" t="s">
        <v>6379</v>
      </c>
      <c r="D58">
        <v>131</v>
      </c>
      <c r="E58" t="s">
        <v>6603</v>
      </c>
      <c r="F58">
        <v>10500</v>
      </c>
      <c r="G58" t="s">
        <v>417</v>
      </c>
      <c r="H58" s="36">
        <v>688794410</v>
      </c>
    </row>
    <row r="59" spans="1:8" x14ac:dyDescent="0.2">
      <c r="A59">
        <v>57</v>
      </c>
      <c r="B59" t="s">
        <v>6380</v>
      </c>
      <c r="C59" t="s">
        <v>6381</v>
      </c>
      <c r="D59">
        <v>58</v>
      </c>
      <c r="E59" t="s">
        <v>6604</v>
      </c>
      <c r="F59">
        <v>10500</v>
      </c>
      <c r="G59" t="s">
        <v>418</v>
      </c>
      <c r="H59" s="36">
        <v>690808392</v>
      </c>
    </row>
    <row r="60" spans="1:8" x14ac:dyDescent="0.2">
      <c r="A60">
        <v>58</v>
      </c>
      <c r="B60" t="s">
        <v>6382</v>
      </c>
      <c r="C60" t="s">
        <v>6383</v>
      </c>
      <c r="D60">
        <v>141</v>
      </c>
      <c r="E60" t="s">
        <v>6605</v>
      </c>
      <c r="F60">
        <v>10500</v>
      </c>
      <c r="G60" t="s">
        <v>419</v>
      </c>
      <c r="H60" s="36">
        <v>631146229</v>
      </c>
    </row>
    <row r="61" spans="1:8" x14ac:dyDescent="0.2">
      <c r="A61">
        <v>59</v>
      </c>
      <c r="B61" t="s">
        <v>6384</v>
      </c>
      <c r="C61" t="s">
        <v>6385</v>
      </c>
      <c r="D61">
        <v>109</v>
      </c>
      <c r="E61" t="s">
        <v>6606</v>
      </c>
      <c r="F61">
        <v>10500</v>
      </c>
      <c r="G61" t="s">
        <v>420</v>
      </c>
      <c r="H61" s="36">
        <v>685906285</v>
      </c>
    </row>
    <row r="62" spans="1:8" x14ac:dyDescent="0.2">
      <c r="A62">
        <v>60</v>
      </c>
      <c r="B62" t="s">
        <v>6386</v>
      </c>
      <c r="C62" t="s">
        <v>6387</v>
      </c>
      <c r="D62">
        <v>104</v>
      </c>
      <c r="E62" t="s">
        <v>6607</v>
      </c>
      <c r="F62">
        <v>10500</v>
      </c>
      <c r="G62" t="s">
        <v>421</v>
      </c>
      <c r="H62" s="36">
        <v>673201142</v>
      </c>
    </row>
    <row r="63" spans="1:8" x14ac:dyDescent="0.2">
      <c r="A63">
        <v>61</v>
      </c>
      <c r="B63" t="s">
        <v>6388</v>
      </c>
      <c r="C63" t="s">
        <v>6389</v>
      </c>
      <c r="D63">
        <v>2</v>
      </c>
      <c r="E63" t="s">
        <v>6608</v>
      </c>
      <c r="F63">
        <v>10500</v>
      </c>
      <c r="G63" t="s">
        <v>422</v>
      </c>
      <c r="H63" s="36">
        <v>699108376</v>
      </c>
    </row>
    <row r="64" spans="1:8" x14ac:dyDescent="0.2">
      <c r="A64">
        <v>62</v>
      </c>
      <c r="B64" t="s">
        <v>6390</v>
      </c>
      <c r="C64" t="s">
        <v>6391</v>
      </c>
      <c r="D64">
        <v>76</v>
      </c>
      <c r="E64" t="s">
        <v>6609</v>
      </c>
      <c r="F64">
        <v>10500</v>
      </c>
      <c r="G64" t="s">
        <v>423</v>
      </c>
      <c r="H64" s="36">
        <v>671398071</v>
      </c>
    </row>
    <row r="65" spans="1:8" x14ac:dyDescent="0.2">
      <c r="A65">
        <v>63</v>
      </c>
      <c r="B65" t="s">
        <v>6392</v>
      </c>
      <c r="C65" t="s">
        <v>6393</v>
      </c>
      <c r="D65">
        <v>136</v>
      </c>
      <c r="E65" t="s">
        <v>6610</v>
      </c>
      <c r="F65">
        <v>10500</v>
      </c>
      <c r="G65" t="s">
        <v>424</v>
      </c>
      <c r="H65" s="36">
        <v>626583590</v>
      </c>
    </row>
    <row r="66" spans="1:8" x14ac:dyDescent="0.2">
      <c r="A66">
        <v>64</v>
      </c>
      <c r="B66" t="s">
        <v>6394</v>
      </c>
      <c r="C66" t="s">
        <v>6395</v>
      </c>
      <c r="D66">
        <v>61</v>
      </c>
      <c r="E66" t="s">
        <v>6611</v>
      </c>
      <c r="F66">
        <v>10500</v>
      </c>
      <c r="G66" t="s">
        <v>425</v>
      </c>
      <c r="H66" s="36">
        <v>629108053</v>
      </c>
    </row>
    <row r="67" spans="1:8" x14ac:dyDescent="0.2">
      <c r="A67">
        <v>65</v>
      </c>
      <c r="B67" t="s">
        <v>6396</v>
      </c>
      <c r="C67" t="s">
        <v>6397</v>
      </c>
      <c r="D67">
        <v>218</v>
      </c>
      <c r="E67" t="s">
        <v>6612</v>
      </c>
      <c r="F67">
        <v>10500</v>
      </c>
      <c r="G67" t="s">
        <v>426</v>
      </c>
      <c r="H67" s="36">
        <v>651860433</v>
      </c>
    </row>
    <row r="68" spans="1:8" x14ac:dyDescent="0.2">
      <c r="A68">
        <v>66</v>
      </c>
      <c r="B68" t="s">
        <v>6398</v>
      </c>
      <c r="C68" t="s">
        <v>6399</v>
      </c>
      <c r="D68">
        <v>240</v>
      </c>
      <c r="E68" t="s">
        <v>6613</v>
      </c>
      <c r="F68">
        <v>10500</v>
      </c>
      <c r="G68" t="s">
        <v>427</v>
      </c>
      <c r="H68" s="36">
        <v>679719696</v>
      </c>
    </row>
    <row r="69" spans="1:8" x14ac:dyDescent="0.2">
      <c r="A69">
        <v>67</v>
      </c>
      <c r="B69" t="s">
        <v>6400</v>
      </c>
      <c r="C69" t="s">
        <v>6401</v>
      </c>
      <c r="D69">
        <v>59</v>
      </c>
      <c r="E69" t="s">
        <v>6614</v>
      </c>
      <c r="F69">
        <v>10500</v>
      </c>
      <c r="G69" t="s">
        <v>428</v>
      </c>
      <c r="H69" s="36">
        <v>653703462</v>
      </c>
    </row>
    <row r="70" spans="1:8" x14ac:dyDescent="0.2">
      <c r="A70">
        <v>68</v>
      </c>
      <c r="B70" t="s">
        <v>6402</v>
      </c>
      <c r="C70" t="s">
        <v>6403</v>
      </c>
      <c r="D70">
        <v>114</v>
      </c>
      <c r="E70" t="s">
        <v>6615</v>
      </c>
      <c r="F70">
        <v>10500</v>
      </c>
      <c r="G70" t="s">
        <v>429</v>
      </c>
      <c r="H70" s="36">
        <v>619306489</v>
      </c>
    </row>
    <row r="71" spans="1:8" x14ac:dyDescent="0.2">
      <c r="A71">
        <v>69</v>
      </c>
      <c r="B71" t="s">
        <v>6404</v>
      </c>
      <c r="C71" t="s">
        <v>6405</v>
      </c>
      <c r="D71">
        <v>70</v>
      </c>
      <c r="E71" t="s">
        <v>6616</v>
      </c>
      <c r="F71">
        <v>10500</v>
      </c>
      <c r="G71" t="s">
        <v>430</v>
      </c>
      <c r="H71" s="36">
        <v>635465984</v>
      </c>
    </row>
    <row r="72" spans="1:8" x14ac:dyDescent="0.2">
      <c r="A72">
        <v>70</v>
      </c>
      <c r="B72" t="s">
        <v>6406</v>
      </c>
      <c r="C72" t="s">
        <v>6407</v>
      </c>
      <c r="D72">
        <v>110</v>
      </c>
      <c r="E72" t="s">
        <v>6617</v>
      </c>
      <c r="F72">
        <v>10500</v>
      </c>
      <c r="G72" t="s">
        <v>431</v>
      </c>
      <c r="H72" s="36">
        <v>680622160</v>
      </c>
    </row>
    <row r="73" spans="1:8" x14ac:dyDescent="0.2">
      <c r="A73">
        <v>71</v>
      </c>
      <c r="B73" t="s">
        <v>6408</v>
      </c>
      <c r="C73" t="s">
        <v>6409</v>
      </c>
      <c r="D73">
        <v>194</v>
      </c>
      <c r="E73" t="s">
        <v>6618</v>
      </c>
      <c r="F73">
        <v>10500</v>
      </c>
      <c r="G73" t="s">
        <v>432</v>
      </c>
      <c r="H73" s="36">
        <v>627086058</v>
      </c>
    </row>
    <row r="74" spans="1:8" x14ac:dyDescent="0.2">
      <c r="A74">
        <v>72</v>
      </c>
      <c r="B74" t="s">
        <v>6410</v>
      </c>
      <c r="C74" t="s">
        <v>6411</v>
      </c>
      <c r="D74">
        <v>97</v>
      </c>
      <c r="E74" t="s">
        <v>6619</v>
      </c>
      <c r="F74">
        <v>10500</v>
      </c>
      <c r="G74" t="s">
        <v>433</v>
      </c>
      <c r="H74" s="36">
        <v>664272545</v>
      </c>
    </row>
    <row r="75" spans="1:8" x14ac:dyDescent="0.2">
      <c r="A75">
        <v>73</v>
      </c>
      <c r="B75" t="s">
        <v>6412</v>
      </c>
      <c r="C75" t="s">
        <v>6413</v>
      </c>
      <c r="D75">
        <v>177</v>
      </c>
      <c r="E75" t="s">
        <v>6620</v>
      </c>
      <c r="F75">
        <v>10500</v>
      </c>
      <c r="G75" t="s">
        <v>434</v>
      </c>
      <c r="H75" s="36">
        <v>687867869</v>
      </c>
    </row>
    <row r="76" spans="1:8" x14ac:dyDescent="0.2">
      <c r="A76">
        <v>74</v>
      </c>
      <c r="B76" t="s">
        <v>6414</v>
      </c>
      <c r="C76" t="s">
        <v>6415</v>
      </c>
      <c r="D76">
        <v>38</v>
      </c>
      <c r="E76" t="s">
        <v>6621</v>
      </c>
      <c r="F76">
        <v>10500</v>
      </c>
      <c r="G76" t="s">
        <v>435</v>
      </c>
      <c r="H76" s="36">
        <v>660546033</v>
      </c>
    </row>
    <row r="77" spans="1:8" x14ac:dyDescent="0.2">
      <c r="A77">
        <v>75</v>
      </c>
      <c r="B77" t="s">
        <v>6416</v>
      </c>
      <c r="C77" t="s">
        <v>6417</v>
      </c>
      <c r="D77">
        <v>75</v>
      </c>
      <c r="E77" t="s">
        <v>6622</v>
      </c>
      <c r="F77">
        <v>10500</v>
      </c>
      <c r="G77" t="s">
        <v>436</v>
      </c>
      <c r="H77" s="36">
        <v>620487087</v>
      </c>
    </row>
    <row r="78" spans="1:8" x14ac:dyDescent="0.2">
      <c r="A78">
        <v>76</v>
      </c>
      <c r="B78" t="s">
        <v>6418</v>
      </c>
      <c r="C78" t="s">
        <v>6419</v>
      </c>
      <c r="D78">
        <v>88</v>
      </c>
      <c r="E78" t="s">
        <v>6623</v>
      </c>
      <c r="F78">
        <v>10500</v>
      </c>
      <c r="G78" t="s">
        <v>437</v>
      </c>
      <c r="H78" s="36">
        <v>641583574</v>
      </c>
    </row>
    <row r="79" spans="1:8" x14ac:dyDescent="0.2">
      <c r="A79">
        <v>77</v>
      </c>
      <c r="B79" t="s">
        <v>6420</v>
      </c>
      <c r="C79" t="s">
        <v>6421</v>
      </c>
      <c r="D79">
        <v>189</v>
      </c>
      <c r="E79" t="s">
        <v>6624</v>
      </c>
      <c r="F79">
        <v>10500</v>
      </c>
      <c r="G79" t="s">
        <v>438</v>
      </c>
      <c r="H79" s="36">
        <v>616572511</v>
      </c>
    </row>
    <row r="80" spans="1:8" x14ac:dyDescent="0.2">
      <c r="A80">
        <v>78</v>
      </c>
      <c r="B80" t="s">
        <v>6422</v>
      </c>
      <c r="C80" t="s">
        <v>6423</v>
      </c>
      <c r="D80">
        <v>94</v>
      </c>
      <c r="E80" t="s">
        <v>6625</v>
      </c>
      <c r="F80">
        <v>10500</v>
      </c>
      <c r="G80" t="s">
        <v>439</v>
      </c>
      <c r="H80" s="36">
        <v>690947261</v>
      </c>
    </row>
    <row r="81" spans="1:8" x14ac:dyDescent="0.2">
      <c r="A81">
        <v>79</v>
      </c>
      <c r="B81" t="s">
        <v>6424</v>
      </c>
      <c r="C81" t="s">
        <v>6425</v>
      </c>
      <c r="D81">
        <v>212</v>
      </c>
      <c r="E81" t="s">
        <v>6626</v>
      </c>
      <c r="F81">
        <v>10500</v>
      </c>
      <c r="G81" t="s">
        <v>440</v>
      </c>
      <c r="H81" s="36">
        <v>639067026</v>
      </c>
    </row>
    <row r="82" spans="1:8" x14ac:dyDescent="0.2">
      <c r="A82">
        <v>80</v>
      </c>
      <c r="B82" t="s">
        <v>6426</v>
      </c>
      <c r="C82" t="s">
        <v>6427</v>
      </c>
      <c r="D82">
        <v>199</v>
      </c>
      <c r="E82" t="s">
        <v>6627</v>
      </c>
      <c r="F82">
        <v>10500</v>
      </c>
      <c r="G82" t="s">
        <v>441</v>
      </c>
      <c r="H82" s="36">
        <v>671931994</v>
      </c>
    </row>
    <row r="83" spans="1:8" x14ac:dyDescent="0.2">
      <c r="A83">
        <v>81</v>
      </c>
      <c r="B83" t="s">
        <v>6428</v>
      </c>
      <c r="C83" t="s">
        <v>6429</v>
      </c>
      <c r="D83">
        <v>146</v>
      </c>
      <c r="E83" t="s">
        <v>6628</v>
      </c>
      <c r="F83">
        <v>10500</v>
      </c>
      <c r="G83" t="s">
        <v>442</v>
      </c>
      <c r="H83" s="36">
        <v>620781576</v>
      </c>
    </row>
    <row r="84" spans="1:8" x14ac:dyDescent="0.2">
      <c r="A84">
        <v>82</v>
      </c>
      <c r="B84" t="s">
        <v>6430</v>
      </c>
      <c r="C84" t="s">
        <v>6431</v>
      </c>
      <c r="D84">
        <v>77</v>
      </c>
      <c r="E84" t="s">
        <v>6629</v>
      </c>
      <c r="F84">
        <v>10500</v>
      </c>
      <c r="G84" t="s">
        <v>443</v>
      </c>
      <c r="H84" s="36">
        <v>691119431</v>
      </c>
    </row>
    <row r="85" spans="1:8" x14ac:dyDescent="0.2">
      <c r="A85">
        <v>83</v>
      </c>
      <c r="B85" t="s">
        <v>6432</v>
      </c>
      <c r="C85" t="s">
        <v>6433</v>
      </c>
      <c r="D85">
        <v>71</v>
      </c>
      <c r="E85" t="s">
        <v>6630</v>
      </c>
      <c r="F85">
        <v>10500</v>
      </c>
      <c r="G85" t="s">
        <v>444</v>
      </c>
      <c r="H85" s="36">
        <v>698755571</v>
      </c>
    </row>
    <row r="86" spans="1:8" x14ac:dyDescent="0.2">
      <c r="A86">
        <v>84</v>
      </c>
      <c r="B86" t="s">
        <v>6434</v>
      </c>
      <c r="C86" t="s">
        <v>6435</v>
      </c>
      <c r="D86">
        <v>106</v>
      </c>
      <c r="E86" t="s">
        <v>6631</v>
      </c>
      <c r="F86">
        <v>10500</v>
      </c>
      <c r="G86" t="s">
        <v>445</v>
      </c>
      <c r="H86" s="36">
        <v>688593398</v>
      </c>
    </row>
    <row r="87" spans="1:8" x14ac:dyDescent="0.2">
      <c r="A87">
        <v>85</v>
      </c>
      <c r="B87" t="s">
        <v>6436</v>
      </c>
      <c r="C87" t="s">
        <v>6437</v>
      </c>
      <c r="D87">
        <v>23</v>
      </c>
      <c r="E87" t="s">
        <v>6632</v>
      </c>
      <c r="F87">
        <v>10500</v>
      </c>
      <c r="G87" t="s">
        <v>446</v>
      </c>
      <c r="H87" s="36">
        <v>677623160</v>
      </c>
    </row>
    <row r="88" spans="1:8" x14ac:dyDescent="0.2">
      <c r="A88">
        <v>86</v>
      </c>
      <c r="B88" t="s">
        <v>6438</v>
      </c>
      <c r="C88" t="s">
        <v>6439</v>
      </c>
      <c r="D88">
        <v>213</v>
      </c>
      <c r="E88" t="s">
        <v>6633</v>
      </c>
      <c r="F88">
        <v>10500</v>
      </c>
      <c r="G88" t="s">
        <v>447</v>
      </c>
      <c r="H88" s="36">
        <v>673909860</v>
      </c>
    </row>
    <row r="89" spans="1:8" x14ac:dyDescent="0.2">
      <c r="A89">
        <v>87</v>
      </c>
      <c r="B89" t="s">
        <v>6440</v>
      </c>
      <c r="C89" t="s">
        <v>6441</v>
      </c>
      <c r="D89">
        <v>103</v>
      </c>
      <c r="E89" t="s">
        <v>6634</v>
      </c>
      <c r="F89">
        <v>10500</v>
      </c>
      <c r="G89" t="s">
        <v>448</v>
      </c>
      <c r="H89" s="36">
        <v>622379338</v>
      </c>
    </row>
    <row r="90" spans="1:8" x14ac:dyDescent="0.2">
      <c r="A90">
        <v>88</v>
      </c>
      <c r="B90" t="s">
        <v>6442</v>
      </c>
      <c r="C90" t="s">
        <v>6443</v>
      </c>
      <c r="D90">
        <v>125</v>
      </c>
      <c r="E90" t="s">
        <v>6635</v>
      </c>
      <c r="F90">
        <v>10500</v>
      </c>
      <c r="G90" t="s">
        <v>449</v>
      </c>
      <c r="H90" s="36">
        <v>633337862</v>
      </c>
    </row>
    <row r="91" spans="1:8" x14ac:dyDescent="0.2">
      <c r="A91">
        <v>89</v>
      </c>
      <c r="B91" t="s">
        <v>6444</v>
      </c>
      <c r="C91" t="s">
        <v>6445</v>
      </c>
      <c r="D91">
        <v>133</v>
      </c>
      <c r="E91" t="s">
        <v>6636</v>
      </c>
      <c r="F91">
        <v>10500</v>
      </c>
      <c r="G91" t="s">
        <v>450</v>
      </c>
      <c r="H91" s="36">
        <v>671364202</v>
      </c>
    </row>
    <row r="92" spans="1:8" x14ac:dyDescent="0.2">
      <c r="A92">
        <v>90</v>
      </c>
      <c r="B92" t="s">
        <v>6446</v>
      </c>
      <c r="C92" t="s">
        <v>6447</v>
      </c>
      <c r="D92">
        <v>105</v>
      </c>
      <c r="E92" t="s">
        <v>6637</v>
      </c>
      <c r="F92">
        <v>10500</v>
      </c>
      <c r="G92" t="s">
        <v>451</v>
      </c>
      <c r="H92" s="36">
        <v>696578640</v>
      </c>
    </row>
    <row r="93" spans="1:8" x14ac:dyDescent="0.2">
      <c r="A93">
        <v>91</v>
      </c>
      <c r="B93" t="s">
        <v>6448</v>
      </c>
      <c r="C93" t="s">
        <v>6449</v>
      </c>
      <c r="D93">
        <v>30</v>
      </c>
      <c r="E93" t="s">
        <v>6638</v>
      </c>
      <c r="F93">
        <v>10500</v>
      </c>
      <c r="G93" t="s">
        <v>452</v>
      </c>
      <c r="H93" s="36">
        <v>684514942</v>
      </c>
    </row>
    <row r="94" spans="1:8" x14ac:dyDescent="0.2">
      <c r="A94">
        <v>92</v>
      </c>
      <c r="B94" t="s">
        <v>6450</v>
      </c>
      <c r="C94" t="s">
        <v>6451</v>
      </c>
      <c r="D94">
        <v>79</v>
      </c>
      <c r="E94" t="s">
        <v>6639</v>
      </c>
      <c r="F94">
        <v>10400</v>
      </c>
      <c r="G94" t="s">
        <v>380</v>
      </c>
      <c r="H94" s="36">
        <v>688315052</v>
      </c>
    </row>
    <row r="95" spans="1:8" x14ac:dyDescent="0.2">
      <c r="A95">
        <v>93</v>
      </c>
      <c r="B95" t="s">
        <v>6452</v>
      </c>
      <c r="C95" t="s">
        <v>6453</v>
      </c>
      <c r="D95">
        <v>80</v>
      </c>
      <c r="E95" t="s">
        <v>6640</v>
      </c>
      <c r="F95">
        <v>10400</v>
      </c>
      <c r="G95" t="s">
        <v>381</v>
      </c>
      <c r="H95" s="36">
        <v>629101637</v>
      </c>
    </row>
    <row r="96" spans="1:8" x14ac:dyDescent="0.2">
      <c r="A96">
        <v>94</v>
      </c>
      <c r="B96" t="s">
        <v>6454</v>
      </c>
      <c r="C96" t="s">
        <v>6455</v>
      </c>
      <c r="D96">
        <v>34</v>
      </c>
      <c r="E96" t="s">
        <v>6641</v>
      </c>
      <c r="F96">
        <v>10400</v>
      </c>
      <c r="G96" t="s">
        <v>382</v>
      </c>
      <c r="H96" s="36">
        <v>667259016</v>
      </c>
    </row>
    <row r="97" spans="1:8" x14ac:dyDescent="0.2">
      <c r="A97">
        <v>95</v>
      </c>
      <c r="B97" t="s">
        <v>6456</v>
      </c>
      <c r="C97" t="s">
        <v>6457</v>
      </c>
      <c r="D97">
        <v>121</v>
      </c>
      <c r="E97" t="s">
        <v>6642</v>
      </c>
      <c r="F97">
        <v>10400</v>
      </c>
      <c r="G97" t="s">
        <v>383</v>
      </c>
      <c r="H97" s="36">
        <v>631942360</v>
      </c>
    </row>
    <row r="98" spans="1:8" x14ac:dyDescent="0.2">
      <c r="A98">
        <v>96</v>
      </c>
      <c r="B98" t="s">
        <v>6458</v>
      </c>
      <c r="C98" t="s">
        <v>6459</v>
      </c>
      <c r="D98">
        <v>46</v>
      </c>
      <c r="E98" t="s">
        <v>6643</v>
      </c>
      <c r="F98">
        <v>10400</v>
      </c>
      <c r="G98" t="s">
        <v>384</v>
      </c>
      <c r="H98" s="36">
        <v>660482562</v>
      </c>
    </row>
    <row r="99" spans="1:8" x14ac:dyDescent="0.2">
      <c r="A99">
        <v>97</v>
      </c>
      <c r="B99" t="s">
        <v>6460</v>
      </c>
      <c r="C99" t="s">
        <v>6461</v>
      </c>
      <c r="D99">
        <v>28</v>
      </c>
      <c r="E99" t="s">
        <v>6644</v>
      </c>
      <c r="F99">
        <v>10400</v>
      </c>
      <c r="G99" t="s">
        <v>385</v>
      </c>
      <c r="H99" s="36">
        <v>626040625</v>
      </c>
    </row>
    <row r="100" spans="1:8" x14ac:dyDescent="0.2">
      <c r="A100">
        <v>98</v>
      </c>
      <c r="B100" t="s">
        <v>6462</v>
      </c>
      <c r="C100" t="s">
        <v>6463</v>
      </c>
      <c r="D100">
        <v>166</v>
      </c>
      <c r="E100" t="s">
        <v>6645</v>
      </c>
      <c r="F100">
        <v>10400</v>
      </c>
      <c r="G100" t="s">
        <v>386</v>
      </c>
      <c r="H100" s="36">
        <v>677819310</v>
      </c>
    </row>
    <row r="101" spans="1:8" x14ac:dyDescent="0.2">
      <c r="A101">
        <v>99</v>
      </c>
      <c r="B101" t="s">
        <v>6464</v>
      </c>
      <c r="C101" t="s">
        <v>6465</v>
      </c>
      <c r="D101">
        <v>181</v>
      </c>
      <c r="E101" t="s">
        <v>6646</v>
      </c>
      <c r="F101">
        <v>10400</v>
      </c>
      <c r="G101" t="s">
        <v>387</v>
      </c>
      <c r="H101" s="36">
        <v>662348160</v>
      </c>
    </row>
    <row r="102" spans="1:8" x14ac:dyDescent="0.2">
      <c r="A102">
        <v>100</v>
      </c>
      <c r="B102" t="s">
        <v>6466</v>
      </c>
      <c r="C102" t="s">
        <v>6467</v>
      </c>
      <c r="D102">
        <v>155</v>
      </c>
      <c r="E102" t="s">
        <v>6647</v>
      </c>
      <c r="F102">
        <v>10400</v>
      </c>
      <c r="G102" t="s">
        <v>388</v>
      </c>
      <c r="H102" s="36">
        <v>699199810</v>
      </c>
    </row>
    <row r="103" spans="1:8" x14ac:dyDescent="0.2">
      <c r="A103">
        <v>101</v>
      </c>
      <c r="B103" t="s">
        <v>6468</v>
      </c>
      <c r="C103" t="s">
        <v>6469</v>
      </c>
      <c r="D103">
        <v>140</v>
      </c>
      <c r="E103" t="s">
        <v>6648</v>
      </c>
      <c r="F103">
        <v>10400</v>
      </c>
      <c r="G103" t="s">
        <v>389</v>
      </c>
      <c r="H103" s="36">
        <v>637513979</v>
      </c>
    </row>
    <row r="104" spans="1:8" x14ac:dyDescent="0.2">
      <c r="A104">
        <v>102</v>
      </c>
      <c r="B104" t="s">
        <v>6470</v>
      </c>
      <c r="C104" t="s">
        <v>6471</v>
      </c>
      <c r="D104">
        <v>87</v>
      </c>
      <c r="E104" t="s">
        <v>6649</v>
      </c>
      <c r="F104">
        <v>10400</v>
      </c>
      <c r="G104" t="s">
        <v>390</v>
      </c>
      <c r="H104" s="36">
        <v>670203892</v>
      </c>
    </row>
    <row r="105" spans="1:8" x14ac:dyDescent="0.2">
      <c r="A105">
        <v>103</v>
      </c>
      <c r="B105" t="s">
        <v>6472</v>
      </c>
      <c r="C105" t="s">
        <v>6473</v>
      </c>
      <c r="D105">
        <v>113</v>
      </c>
      <c r="E105" t="s">
        <v>6650</v>
      </c>
      <c r="F105">
        <v>10400</v>
      </c>
      <c r="G105" t="s">
        <v>391</v>
      </c>
      <c r="H105" s="36">
        <v>619340139</v>
      </c>
    </row>
    <row r="106" spans="1:8" x14ac:dyDescent="0.2">
      <c r="A106">
        <v>104</v>
      </c>
      <c r="B106" t="s">
        <v>6474</v>
      </c>
      <c r="C106" t="s">
        <v>6475</v>
      </c>
      <c r="D106">
        <v>69</v>
      </c>
      <c r="E106" t="s">
        <v>6651</v>
      </c>
      <c r="F106">
        <v>10400</v>
      </c>
      <c r="G106" t="s">
        <v>392</v>
      </c>
      <c r="H106" s="36">
        <v>642998582</v>
      </c>
    </row>
    <row r="107" spans="1:8" x14ac:dyDescent="0.2">
      <c r="A107">
        <v>105</v>
      </c>
      <c r="B107" t="s">
        <v>6476</v>
      </c>
      <c r="C107" t="s">
        <v>6477</v>
      </c>
      <c r="D107">
        <v>92</v>
      </c>
      <c r="E107" t="s">
        <v>6652</v>
      </c>
      <c r="F107">
        <v>10400</v>
      </c>
      <c r="G107" t="s">
        <v>393</v>
      </c>
      <c r="H107" s="36">
        <v>657167997</v>
      </c>
    </row>
    <row r="108" spans="1:8" x14ac:dyDescent="0.2">
      <c r="A108">
        <v>106</v>
      </c>
      <c r="B108" t="s">
        <v>6478</v>
      </c>
      <c r="C108" t="s">
        <v>6479</v>
      </c>
      <c r="D108">
        <v>190</v>
      </c>
      <c r="E108" t="s">
        <v>6653</v>
      </c>
      <c r="F108">
        <v>10400</v>
      </c>
      <c r="G108" t="s">
        <v>394</v>
      </c>
      <c r="H108" s="36">
        <v>611157827</v>
      </c>
    </row>
    <row r="109" spans="1:8" x14ac:dyDescent="0.2">
      <c r="A109">
        <v>107</v>
      </c>
      <c r="B109" t="s">
        <v>6480</v>
      </c>
      <c r="C109" t="s">
        <v>6481</v>
      </c>
      <c r="D109">
        <v>29</v>
      </c>
      <c r="E109" t="s">
        <v>6654</v>
      </c>
      <c r="F109">
        <v>10400</v>
      </c>
      <c r="G109" t="s">
        <v>395</v>
      </c>
      <c r="H109" s="36">
        <v>627411022</v>
      </c>
    </row>
    <row r="110" spans="1:8" x14ac:dyDescent="0.2">
      <c r="A110">
        <v>108</v>
      </c>
      <c r="B110" t="s">
        <v>6482</v>
      </c>
      <c r="C110" t="s">
        <v>6483</v>
      </c>
      <c r="D110">
        <v>214</v>
      </c>
      <c r="E110" t="s">
        <v>6655</v>
      </c>
      <c r="F110">
        <v>10400</v>
      </c>
      <c r="G110" t="s">
        <v>396</v>
      </c>
      <c r="H110" s="36">
        <v>680614822</v>
      </c>
    </row>
    <row r="111" spans="1:8" x14ac:dyDescent="0.2">
      <c r="A111">
        <v>109</v>
      </c>
      <c r="B111" t="s">
        <v>6484</v>
      </c>
      <c r="C111" t="s">
        <v>6485</v>
      </c>
      <c r="D111">
        <v>174</v>
      </c>
      <c r="E111" t="s">
        <v>6656</v>
      </c>
      <c r="F111">
        <v>10400</v>
      </c>
      <c r="G111" t="s">
        <v>397</v>
      </c>
      <c r="H111" s="36">
        <v>621985486</v>
      </c>
    </row>
    <row r="112" spans="1:8" x14ac:dyDescent="0.2">
      <c r="A112">
        <v>110</v>
      </c>
      <c r="B112" t="s">
        <v>6486</v>
      </c>
      <c r="C112" t="s">
        <v>6487</v>
      </c>
      <c r="D112">
        <v>242</v>
      </c>
      <c r="E112" t="s">
        <v>6657</v>
      </c>
      <c r="F112">
        <v>10400</v>
      </c>
      <c r="G112" t="s">
        <v>398</v>
      </c>
      <c r="H112" s="36">
        <v>639807071</v>
      </c>
    </row>
    <row r="113" spans="1:8" x14ac:dyDescent="0.2">
      <c r="A113">
        <v>111</v>
      </c>
      <c r="B113" t="s">
        <v>6488</v>
      </c>
      <c r="C113" t="s">
        <v>6489</v>
      </c>
      <c r="D113">
        <v>227</v>
      </c>
      <c r="E113" t="s">
        <v>6658</v>
      </c>
      <c r="F113">
        <v>10400</v>
      </c>
      <c r="G113" t="s">
        <v>399</v>
      </c>
      <c r="H113" s="36">
        <v>698959546</v>
      </c>
    </row>
    <row r="114" spans="1:8" x14ac:dyDescent="0.2">
      <c r="A114">
        <v>112</v>
      </c>
      <c r="B114" t="s">
        <v>6490</v>
      </c>
      <c r="C114" t="s">
        <v>6491</v>
      </c>
      <c r="D114">
        <v>3</v>
      </c>
      <c r="E114" t="s">
        <v>6659</v>
      </c>
      <c r="F114">
        <v>10400</v>
      </c>
      <c r="G114" t="s">
        <v>400</v>
      </c>
      <c r="H114" s="36">
        <v>637465947</v>
      </c>
    </row>
    <row r="115" spans="1:8" x14ac:dyDescent="0.2">
      <c r="A115">
        <v>113</v>
      </c>
      <c r="B115" t="s">
        <v>6492</v>
      </c>
      <c r="C115" t="s">
        <v>6493</v>
      </c>
      <c r="D115">
        <v>99</v>
      </c>
      <c r="E115" t="s">
        <v>6660</v>
      </c>
      <c r="F115">
        <v>10400</v>
      </c>
      <c r="G115" t="s">
        <v>401</v>
      </c>
      <c r="H115" s="36">
        <v>680801034</v>
      </c>
    </row>
    <row r="116" spans="1:8" x14ac:dyDescent="0.2">
      <c r="A116">
        <v>114</v>
      </c>
      <c r="B116" t="s">
        <v>6494</v>
      </c>
      <c r="C116" t="s">
        <v>6495</v>
      </c>
      <c r="D116">
        <v>203</v>
      </c>
      <c r="E116" t="s">
        <v>6661</v>
      </c>
      <c r="F116">
        <v>10400</v>
      </c>
      <c r="G116" t="s">
        <v>402</v>
      </c>
      <c r="H116" s="36">
        <v>695121228</v>
      </c>
    </row>
    <row r="117" spans="1:8" x14ac:dyDescent="0.2">
      <c r="A117">
        <v>115</v>
      </c>
      <c r="B117" t="s">
        <v>6496</v>
      </c>
      <c r="C117" t="s">
        <v>6497</v>
      </c>
      <c r="D117">
        <v>24</v>
      </c>
      <c r="E117" t="s">
        <v>6662</v>
      </c>
      <c r="F117">
        <v>10400</v>
      </c>
      <c r="G117" t="s">
        <v>403</v>
      </c>
      <c r="H117" s="36">
        <v>656265558</v>
      </c>
    </row>
    <row r="118" spans="1:8" x14ac:dyDescent="0.2">
      <c r="A118">
        <v>116</v>
      </c>
      <c r="B118" t="s">
        <v>6498</v>
      </c>
      <c r="C118" t="s">
        <v>6499</v>
      </c>
      <c r="D118">
        <v>85</v>
      </c>
      <c r="E118" t="s">
        <v>6663</v>
      </c>
      <c r="F118">
        <v>10400</v>
      </c>
      <c r="G118" t="s">
        <v>404</v>
      </c>
      <c r="H118" s="36">
        <v>666548086</v>
      </c>
    </row>
    <row r="119" spans="1:8" x14ac:dyDescent="0.2">
      <c r="A119">
        <v>117</v>
      </c>
      <c r="B119" t="s">
        <v>6500</v>
      </c>
      <c r="C119" t="s">
        <v>6501</v>
      </c>
      <c r="D119">
        <v>90</v>
      </c>
      <c r="E119" t="s">
        <v>6664</v>
      </c>
      <c r="F119">
        <v>10010</v>
      </c>
      <c r="G119" t="e">
        <v>#N/A</v>
      </c>
      <c r="H119" s="36">
        <v>652908117</v>
      </c>
    </row>
    <row r="120" spans="1:8" x14ac:dyDescent="0.2">
      <c r="A120">
        <v>118</v>
      </c>
      <c r="B120" t="s">
        <v>6502</v>
      </c>
      <c r="C120" t="s">
        <v>6503</v>
      </c>
      <c r="D120">
        <v>196</v>
      </c>
      <c r="E120" t="s">
        <v>6665</v>
      </c>
      <c r="F120">
        <v>10240</v>
      </c>
      <c r="G120" t="s">
        <v>245</v>
      </c>
      <c r="H120" s="36">
        <v>615171864</v>
      </c>
    </row>
    <row r="121" spans="1:8" x14ac:dyDescent="0.2">
      <c r="A121">
        <v>119</v>
      </c>
      <c r="B121" t="s">
        <v>6504</v>
      </c>
      <c r="C121" t="s">
        <v>6505</v>
      </c>
      <c r="D121">
        <v>222</v>
      </c>
      <c r="E121" t="s">
        <v>6666</v>
      </c>
      <c r="F121">
        <v>10240</v>
      </c>
      <c r="G121" t="s">
        <v>246</v>
      </c>
      <c r="H121" s="36">
        <v>670840930</v>
      </c>
    </row>
    <row r="122" spans="1:8" x14ac:dyDescent="0.2">
      <c r="A122">
        <v>120</v>
      </c>
      <c r="B122" t="s">
        <v>6506</v>
      </c>
      <c r="C122" t="s">
        <v>6507</v>
      </c>
      <c r="D122">
        <v>209</v>
      </c>
      <c r="E122" t="s">
        <v>6667</v>
      </c>
      <c r="F122">
        <v>10240</v>
      </c>
      <c r="G122" t="s">
        <v>247</v>
      </c>
      <c r="H122" s="36">
        <v>662742761</v>
      </c>
    </row>
    <row r="123" spans="1:8" x14ac:dyDescent="0.2">
      <c r="A123">
        <v>121</v>
      </c>
      <c r="B123" t="s">
        <v>6508</v>
      </c>
      <c r="C123" t="s">
        <v>6509</v>
      </c>
      <c r="D123">
        <v>115</v>
      </c>
      <c r="E123" t="s">
        <v>6668</v>
      </c>
      <c r="F123">
        <v>10240</v>
      </c>
      <c r="G123" t="s">
        <v>248</v>
      </c>
      <c r="H123" s="36">
        <v>614601842</v>
      </c>
    </row>
    <row r="124" spans="1:8" x14ac:dyDescent="0.2">
      <c r="A124">
        <v>122</v>
      </c>
      <c r="B124" t="s">
        <v>6510</v>
      </c>
      <c r="C124" t="s">
        <v>6511</v>
      </c>
      <c r="D124">
        <v>142</v>
      </c>
      <c r="E124" t="s">
        <v>6669</v>
      </c>
      <c r="F124">
        <v>10240</v>
      </c>
      <c r="G124" t="s">
        <v>249</v>
      </c>
      <c r="H124" s="36">
        <v>664654982</v>
      </c>
    </row>
    <row r="125" spans="1:8" x14ac:dyDescent="0.2">
      <c r="A125">
        <v>123</v>
      </c>
      <c r="B125" t="s">
        <v>6512</v>
      </c>
      <c r="C125" t="s">
        <v>6513</v>
      </c>
      <c r="D125">
        <v>241</v>
      </c>
      <c r="E125" t="s">
        <v>6670</v>
      </c>
      <c r="F125">
        <v>10240</v>
      </c>
      <c r="G125" t="s">
        <v>250</v>
      </c>
      <c r="H125" s="36">
        <v>642407521</v>
      </c>
    </row>
    <row r="126" spans="1:8" x14ac:dyDescent="0.2">
      <c r="A126">
        <v>124</v>
      </c>
      <c r="B126" t="s">
        <v>6514</v>
      </c>
      <c r="C126" t="s">
        <v>6515</v>
      </c>
      <c r="D126">
        <v>118</v>
      </c>
      <c r="E126" t="s">
        <v>6671</v>
      </c>
      <c r="F126">
        <v>10240</v>
      </c>
      <c r="G126" t="s">
        <v>251</v>
      </c>
      <c r="H126" s="36">
        <v>694604705</v>
      </c>
    </row>
    <row r="127" spans="1:8" x14ac:dyDescent="0.2">
      <c r="A127">
        <v>125</v>
      </c>
      <c r="B127" t="s">
        <v>6516</v>
      </c>
      <c r="C127" t="s">
        <v>6517</v>
      </c>
      <c r="D127">
        <v>210</v>
      </c>
      <c r="E127" t="s">
        <v>6672</v>
      </c>
      <c r="F127">
        <v>10240</v>
      </c>
      <c r="G127" t="s">
        <v>252</v>
      </c>
      <c r="H127" s="36">
        <v>683909740</v>
      </c>
    </row>
    <row r="128" spans="1:8" x14ac:dyDescent="0.2">
      <c r="A128">
        <v>126</v>
      </c>
      <c r="B128" t="s">
        <v>6518</v>
      </c>
      <c r="C128" t="s">
        <v>6519</v>
      </c>
      <c r="D128">
        <v>123</v>
      </c>
      <c r="E128" t="s">
        <v>6673</v>
      </c>
      <c r="F128">
        <v>10240</v>
      </c>
      <c r="G128" t="s">
        <v>253</v>
      </c>
      <c r="H128" s="36">
        <v>650606084</v>
      </c>
    </row>
    <row r="129" spans="1:8" x14ac:dyDescent="0.2">
      <c r="A129">
        <v>127</v>
      </c>
      <c r="B129" t="s">
        <v>6520</v>
      </c>
      <c r="C129" t="s">
        <v>6521</v>
      </c>
      <c r="D129">
        <v>183</v>
      </c>
      <c r="E129" t="s">
        <v>6674</v>
      </c>
      <c r="F129">
        <v>10240</v>
      </c>
      <c r="G129" t="s">
        <v>254</v>
      </c>
      <c r="H129" s="36">
        <v>679729494</v>
      </c>
    </row>
    <row r="130" spans="1:8" x14ac:dyDescent="0.2">
      <c r="A130">
        <v>128</v>
      </c>
      <c r="B130" t="s">
        <v>6522</v>
      </c>
      <c r="C130" t="s">
        <v>6523</v>
      </c>
      <c r="D130">
        <v>223</v>
      </c>
      <c r="E130" t="s">
        <v>6675</v>
      </c>
      <c r="F130">
        <v>10320</v>
      </c>
      <c r="G130" t="s">
        <v>316</v>
      </c>
      <c r="H130" s="36">
        <v>613358390</v>
      </c>
    </row>
    <row r="131" spans="1:8" x14ac:dyDescent="0.2">
      <c r="A131">
        <v>129</v>
      </c>
      <c r="B131" t="s">
        <v>6524</v>
      </c>
      <c r="C131" t="s">
        <v>6525</v>
      </c>
      <c r="D131">
        <v>236</v>
      </c>
      <c r="E131" t="s">
        <v>6676</v>
      </c>
      <c r="F131">
        <v>10320</v>
      </c>
      <c r="G131" t="s">
        <v>317</v>
      </c>
      <c r="H131" s="36">
        <v>621503734</v>
      </c>
    </row>
    <row r="132" spans="1:8" x14ac:dyDescent="0.2">
      <c r="A132">
        <v>130</v>
      </c>
      <c r="B132" t="s">
        <v>6526</v>
      </c>
      <c r="C132" t="s">
        <v>6527</v>
      </c>
      <c r="D132">
        <v>134</v>
      </c>
      <c r="E132" t="s">
        <v>6677</v>
      </c>
      <c r="F132">
        <v>10320</v>
      </c>
      <c r="G132" t="s">
        <v>318</v>
      </c>
      <c r="H132" s="36">
        <v>661287898</v>
      </c>
    </row>
    <row r="133" spans="1:8" x14ac:dyDescent="0.2">
      <c r="A133">
        <v>131</v>
      </c>
      <c r="B133" t="s">
        <v>6528</v>
      </c>
      <c r="C133" t="s">
        <v>6529</v>
      </c>
      <c r="D133">
        <v>151</v>
      </c>
      <c r="E133" t="s">
        <v>6678</v>
      </c>
      <c r="F133">
        <v>10320</v>
      </c>
      <c r="G133" t="s">
        <v>319</v>
      </c>
      <c r="H133" s="36">
        <v>650723477</v>
      </c>
    </row>
    <row r="134" spans="1:8" x14ac:dyDescent="0.2">
      <c r="A134">
        <v>132</v>
      </c>
      <c r="B134" t="s">
        <v>6530</v>
      </c>
      <c r="C134" t="s">
        <v>6531</v>
      </c>
      <c r="D134">
        <v>130</v>
      </c>
      <c r="E134" t="s">
        <v>6679</v>
      </c>
      <c r="F134">
        <v>10320</v>
      </c>
      <c r="G134" t="s">
        <v>320</v>
      </c>
      <c r="H134" s="36">
        <v>678291707</v>
      </c>
    </row>
    <row r="135" spans="1:8" x14ac:dyDescent="0.2">
      <c r="A135">
        <v>133</v>
      </c>
      <c r="B135" t="s">
        <v>6532</v>
      </c>
      <c r="C135" t="s">
        <v>6533</v>
      </c>
      <c r="D135">
        <v>112</v>
      </c>
      <c r="E135" t="s">
        <v>6680</v>
      </c>
      <c r="F135">
        <v>10320</v>
      </c>
      <c r="G135" t="s">
        <v>321</v>
      </c>
      <c r="H135" s="36">
        <v>625612228</v>
      </c>
    </row>
    <row r="136" spans="1:8" x14ac:dyDescent="0.2">
      <c r="A136">
        <v>134</v>
      </c>
      <c r="B136" t="s">
        <v>6534</v>
      </c>
      <c r="C136" t="s">
        <v>6535</v>
      </c>
      <c r="D136">
        <v>93</v>
      </c>
      <c r="E136" t="s">
        <v>6681</v>
      </c>
      <c r="F136">
        <v>10320</v>
      </c>
      <c r="G136" t="s">
        <v>322</v>
      </c>
      <c r="H136" s="36">
        <v>644317260</v>
      </c>
    </row>
    <row r="137" spans="1:8" x14ac:dyDescent="0.2">
      <c r="A137">
        <v>135</v>
      </c>
      <c r="B137" t="s">
        <v>6536</v>
      </c>
      <c r="C137" t="s">
        <v>6537</v>
      </c>
      <c r="D137">
        <v>184</v>
      </c>
      <c r="E137" t="s">
        <v>6682</v>
      </c>
      <c r="F137">
        <v>10320</v>
      </c>
      <c r="G137" t="s">
        <v>323</v>
      </c>
      <c r="H137" s="36">
        <v>645043049</v>
      </c>
    </row>
    <row r="138" spans="1:8" x14ac:dyDescent="0.2">
      <c r="A138">
        <v>136</v>
      </c>
      <c r="B138" t="s">
        <v>6538</v>
      </c>
      <c r="C138" t="s">
        <v>6539</v>
      </c>
      <c r="D138">
        <v>60</v>
      </c>
      <c r="E138" t="s">
        <v>6683</v>
      </c>
      <c r="F138">
        <v>10320</v>
      </c>
      <c r="G138" t="s">
        <v>324</v>
      </c>
      <c r="H138" s="36">
        <v>639145006</v>
      </c>
    </row>
    <row r="139" spans="1:8" x14ac:dyDescent="0.2">
      <c r="A139">
        <v>137</v>
      </c>
      <c r="B139" t="s">
        <v>6540</v>
      </c>
      <c r="C139" t="s">
        <v>6541</v>
      </c>
      <c r="D139">
        <v>22</v>
      </c>
      <c r="E139" t="s">
        <v>6684</v>
      </c>
      <c r="F139">
        <v>10320</v>
      </c>
      <c r="G139" t="s">
        <v>325</v>
      </c>
      <c r="H139" s="36">
        <v>695056076</v>
      </c>
    </row>
    <row r="140" spans="1:8" x14ac:dyDescent="0.2">
      <c r="A140">
        <v>138</v>
      </c>
      <c r="B140" t="s">
        <v>6542</v>
      </c>
      <c r="C140" t="s">
        <v>6543</v>
      </c>
      <c r="D140">
        <v>107</v>
      </c>
      <c r="E140" t="s">
        <v>6685</v>
      </c>
      <c r="F140">
        <v>10320</v>
      </c>
      <c r="G140" t="s">
        <v>326</v>
      </c>
      <c r="H140" s="36">
        <v>694172022</v>
      </c>
    </row>
    <row r="141" spans="1:8" x14ac:dyDescent="0.2">
      <c r="A141">
        <v>139</v>
      </c>
      <c r="B141" t="s">
        <v>6544</v>
      </c>
      <c r="C141" t="s">
        <v>6545</v>
      </c>
      <c r="D141">
        <v>96</v>
      </c>
      <c r="E141" t="s">
        <v>6686</v>
      </c>
      <c r="F141">
        <v>10320</v>
      </c>
      <c r="G141" t="s">
        <v>327</v>
      </c>
      <c r="H141" s="36">
        <v>624905624</v>
      </c>
    </row>
    <row r="142" spans="1:8" x14ac:dyDescent="0.2">
      <c r="A142">
        <v>140</v>
      </c>
      <c r="B142" t="s">
        <v>6546</v>
      </c>
      <c r="C142" t="s">
        <v>6547</v>
      </c>
      <c r="D142">
        <v>62</v>
      </c>
      <c r="E142" t="s">
        <v>6687</v>
      </c>
      <c r="F142">
        <v>10320</v>
      </c>
      <c r="G142" t="s">
        <v>328</v>
      </c>
      <c r="H142" s="36">
        <v>685718089</v>
      </c>
    </row>
  </sheetData>
  <phoneticPr fontId="1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rgb="FFFFFF00"/>
  </sheetPr>
  <dimension ref="A1:U5669"/>
  <sheetViews>
    <sheetView topLeftCell="I1" workbookViewId="0">
      <selection activeCell="N5" sqref="N5:U13"/>
    </sheetView>
  </sheetViews>
  <sheetFormatPr baseColWidth="10" defaultRowHeight="18" x14ac:dyDescent="0.25"/>
  <cols>
    <col min="3" max="3" width="28.375" bestFit="1" customWidth="1"/>
    <col min="7" max="7" width="27.875" bestFit="1" customWidth="1"/>
    <col min="8" max="8" width="16.375" bestFit="1" customWidth="1"/>
    <col min="9" max="9" width="21.125" bestFit="1" customWidth="1"/>
    <col min="12" max="12" width="11.25" customWidth="1"/>
    <col min="14" max="14" width="14.625" style="102" customWidth="1"/>
    <col min="17" max="17" width="22.625" bestFit="1" customWidth="1"/>
    <col min="19" max="19" width="32.125" bestFit="1" customWidth="1"/>
    <col min="20" max="20" width="13.25" bestFit="1" customWidth="1"/>
    <col min="21" max="21" width="16.5" bestFit="1" customWidth="1"/>
  </cols>
  <sheetData>
    <row r="1" spans="1:21" x14ac:dyDescent="0.25">
      <c r="A1" s="9" t="s">
        <v>1059</v>
      </c>
      <c r="B1" s="9" t="s">
        <v>1059</v>
      </c>
      <c r="C1" s="9" t="s">
        <v>1060</v>
      </c>
      <c r="D1">
        <f>MAX(D2:D5669)</f>
        <v>46</v>
      </c>
    </row>
    <row r="2" spans="1:21" x14ac:dyDescent="0.25">
      <c r="A2" s="1">
        <v>8000</v>
      </c>
      <c r="B2" s="2" t="s">
        <v>515</v>
      </c>
      <c r="C2" s="3" t="s">
        <v>516</v>
      </c>
      <c r="D2">
        <f t="shared" ref="D2:D65" si="0">COUNTIF($B$2:$B$5669,B2)</f>
        <v>5</v>
      </c>
      <c r="F2" s="4" t="s">
        <v>6216</v>
      </c>
      <c r="G2" s="4" t="s">
        <v>6217</v>
      </c>
      <c r="H2" s="4" t="s">
        <v>6218</v>
      </c>
      <c r="I2" s="4" t="s">
        <v>6219</v>
      </c>
      <c r="J2" s="4"/>
      <c r="L2" s="4" t="s">
        <v>6703</v>
      </c>
    </row>
    <row r="3" spans="1:21" x14ac:dyDescent="0.25">
      <c r="A3" s="1">
        <v>8000</v>
      </c>
      <c r="B3" s="2" t="s">
        <v>515</v>
      </c>
      <c r="C3" s="3" t="s">
        <v>517</v>
      </c>
      <c r="D3">
        <f t="shared" si="0"/>
        <v>5</v>
      </c>
      <c r="F3" s="5">
        <v>8</v>
      </c>
      <c r="G3" s="6" t="s">
        <v>6240</v>
      </c>
      <c r="H3" s="6" t="s">
        <v>6220</v>
      </c>
      <c r="I3" s="6" t="s">
        <v>6221</v>
      </c>
      <c r="J3" s="5">
        <v>8</v>
      </c>
      <c r="L3" s="2">
        <v>1</v>
      </c>
    </row>
    <row r="4" spans="1:21" x14ac:dyDescent="0.25">
      <c r="A4" s="1">
        <v>8000</v>
      </c>
      <c r="B4" s="2" t="s">
        <v>515</v>
      </c>
      <c r="C4" s="3" t="s">
        <v>518</v>
      </c>
      <c r="D4">
        <f t="shared" si="0"/>
        <v>5</v>
      </c>
      <c r="F4" s="5">
        <v>10</v>
      </c>
      <c r="G4" s="6" t="s">
        <v>6240</v>
      </c>
      <c r="H4" s="6" t="s">
        <v>6222</v>
      </c>
      <c r="I4" s="6" t="s">
        <v>6223</v>
      </c>
      <c r="J4" s="5">
        <v>10</v>
      </c>
      <c r="L4" s="2">
        <v>2</v>
      </c>
    </row>
    <row r="5" spans="1:21" x14ac:dyDescent="0.25">
      <c r="A5" s="1">
        <v>8000</v>
      </c>
      <c r="B5" s="2" t="s">
        <v>515</v>
      </c>
      <c r="C5" s="3" t="s">
        <v>519</v>
      </c>
      <c r="D5">
        <f t="shared" si="0"/>
        <v>5</v>
      </c>
      <c r="F5" s="5">
        <v>51</v>
      </c>
      <c r="G5" s="6" t="s">
        <v>6240</v>
      </c>
      <c r="H5" s="6" t="s">
        <v>6224</v>
      </c>
      <c r="I5" s="6" t="s">
        <v>6225</v>
      </c>
      <c r="J5" s="5">
        <v>51</v>
      </c>
      <c r="L5" s="2">
        <v>3</v>
      </c>
      <c r="O5" t="s">
        <v>6799</v>
      </c>
    </row>
    <row r="6" spans="1:21" x14ac:dyDescent="0.25">
      <c r="A6" s="1">
        <v>8000</v>
      </c>
      <c r="B6" s="2" t="s">
        <v>515</v>
      </c>
      <c r="C6" s="3" t="s">
        <v>520</v>
      </c>
      <c r="D6">
        <f t="shared" si="0"/>
        <v>5</v>
      </c>
      <c r="F6" s="5">
        <v>52</v>
      </c>
      <c r="G6" s="6" t="s">
        <v>6240</v>
      </c>
      <c r="H6" s="6" t="s">
        <v>6226</v>
      </c>
      <c r="I6" s="6" t="s">
        <v>6227</v>
      </c>
      <c r="J6" s="5">
        <v>52</v>
      </c>
      <c r="L6" s="2">
        <v>4</v>
      </c>
    </row>
    <row r="7" spans="1:21" ht="15.75" customHeight="1" x14ac:dyDescent="0.25">
      <c r="A7" s="1">
        <v>8090</v>
      </c>
      <c r="B7" s="2" t="s">
        <v>521</v>
      </c>
      <c r="C7" s="3" t="s">
        <v>522</v>
      </c>
      <c r="D7">
        <f t="shared" si="0"/>
        <v>17</v>
      </c>
      <c r="F7" s="5">
        <v>54</v>
      </c>
      <c r="G7" s="6" t="s">
        <v>6240</v>
      </c>
      <c r="H7" s="6" t="s">
        <v>6228</v>
      </c>
      <c r="I7" s="6" t="s">
        <v>6229</v>
      </c>
      <c r="J7" s="5">
        <v>54</v>
      </c>
      <c r="L7" s="2">
        <v>5</v>
      </c>
      <c r="O7" s="108" t="s">
        <v>6791</v>
      </c>
      <c r="P7" s="108"/>
      <c r="Q7" s="108"/>
    </row>
    <row r="8" spans="1:21" ht="15.75" customHeight="1" x14ac:dyDescent="0.25">
      <c r="A8" s="1">
        <v>8090</v>
      </c>
      <c r="B8" s="2" t="s">
        <v>521</v>
      </c>
      <c r="C8" s="3" t="s">
        <v>523</v>
      </c>
      <c r="D8">
        <f t="shared" si="0"/>
        <v>17</v>
      </c>
      <c r="F8" s="5">
        <v>55</v>
      </c>
      <c r="G8" s="6" t="s">
        <v>6240</v>
      </c>
      <c r="H8" s="6" t="s">
        <v>6230</v>
      </c>
      <c r="I8" s="6" t="s">
        <v>6231</v>
      </c>
      <c r="J8" s="5">
        <v>55</v>
      </c>
      <c r="L8" s="2">
        <v>6</v>
      </c>
      <c r="N8" s="102" t="s">
        <v>6796</v>
      </c>
      <c r="O8" s="108"/>
      <c r="P8" s="108"/>
      <c r="Q8" s="108"/>
    </row>
    <row r="9" spans="1:21" x14ac:dyDescent="0.25">
      <c r="A9" s="1">
        <v>8090</v>
      </c>
      <c r="B9" s="2" t="s">
        <v>521</v>
      </c>
      <c r="C9" s="3" t="s">
        <v>524</v>
      </c>
      <c r="D9">
        <f t="shared" si="0"/>
        <v>17</v>
      </c>
      <c r="F9" s="5">
        <v>57</v>
      </c>
      <c r="G9" s="6" t="s">
        <v>6240</v>
      </c>
      <c r="H9" s="6" t="s">
        <v>6232</v>
      </c>
      <c r="I9" s="6" t="s">
        <v>6233</v>
      </c>
      <c r="J9" s="5">
        <v>57</v>
      </c>
      <c r="L9" s="2">
        <v>7</v>
      </c>
      <c r="N9" s="102" t="s">
        <v>15</v>
      </c>
      <c r="O9" s="102">
        <v>2022</v>
      </c>
      <c r="P9" s="102">
        <v>8</v>
      </c>
      <c r="Q9" s="102" t="s">
        <v>6797</v>
      </c>
      <c r="R9" s="102" t="s">
        <v>15</v>
      </c>
      <c r="S9" s="102" t="s">
        <v>6792</v>
      </c>
      <c r="T9" s="102" t="s">
        <v>6793</v>
      </c>
      <c r="U9" s="102" t="s">
        <v>6794</v>
      </c>
    </row>
    <row r="10" spans="1:21" x14ac:dyDescent="0.25">
      <c r="A10" s="1">
        <v>8090</v>
      </c>
      <c r="B10" s="2" t="s">
        <v>521</v>
      </c>
      <c r="C10" s="3" t="s">
        <v>525</v>
      </c>
      <c r="D10">
        <f t="shared" si="0"/>
        <v>17</v>
      </c>
      <c r="F10" s="5">
        <v>67</v>
      </c>
      <c r="G10" s="6" t="s">
        <v>6240</v>
      </c>
      <c r="H10" s="6" t="s">
        <v>6234</v>
      </c>
      <c r="I10" s="6" t="s">
        <v>6235</v>
      </c>
      <c r="J10" s="5">
        <v>67</v>
      </c>
      <c r="L10" s="2">
        <v>8</v>
      </c>
      <c r="Q10" t="s">
        <v>6800</v>
      </c>
    </row>
    <row r="11" spans="1:21" x14ac:dyDescent="0.25">
      <c r="A11" s="1">
        <v>8090</v>
      </c>
      <c r="B11" s="2" t="s">
        <v>521</v>
      </c>
      <c r="C11" s="3" t="s">
        <v>526</v>
      </c>
      <c r="D11">
        <f t="shared" si="0"/>
        <v>17</v>
      </c>
      <c r="F11" s="5">
        <v>68</v>
      </c>
      <c r="G11" s="6" t="s">
        <v>6240</v>
      </c>
      <c r="H11" s="6" t="s">
        <v>6236</v>
      </c>
      <c r="I11" s="6" t="s">
        <v>6237</v>
      </c>
      <c r="J11" s="5">
        <v>68</v>
      </c>
      <c r="L11" s="2">
        <v>9</v>
      </c>
      <c r="O11" s="109" t="s">
        <v>6795</v>
      </c>
      <c r="P11" s="109"/>
      <c r="Q11" s="109"/>
    </row>
    <row r="12" spans="1:21" x14ac:dyDescent="0.25">
      <c r="A12" s="1">
        <v>8090</v>
      </c>
      <c r="B12" s="2" t="s">
        <v>521</v>
      </c>
      <c r="C12" s="3" t="s">
        <v>527</v>
      </c>
      <c r="D12">
        <f t="shared" si="0"/>
        <v>17</v>
      </c>
      <c r="F12" s="5">
        <v>88</v>
      </c>
      <c r="G12" s="6" t="s">
        <v>6240</v>
      </c>
      <c r="H12" s="6" t="s">
        <v>6238</v>
      </c>
      <c r="I12" s="6" t="s">
        <v>6239</v>
      </c>
      <c r="J12" s="5">
        <v>88</v>
      </c>
      <c r="L12" s="2">
        <v>10</v>
      </c>
      <c r="O12" s="109"/>
      <c r="P12" s="109"/>
      <c r="Q12" s="109"/>
    </row>
    <row r="13" spans="1:21" x14ac:dyDescent="0.25">
      <c r="A13" s="1">
        <v>8090</v>
      </c>
      <c r="B13" s="2" t="s">
        <v>521</v>
      </c>
      <c r="C13" s="3" t="s">
        <v>528</v>
      </c>
      <c r="D13">
        <f t="shared" si="0"/>
        <v>17</v>
      </c>
      <c r="F13" s="8" t="s">
        <v>6242</v>
      </c>
      <c r="G13" s="8"/>
      <c r="H13" s="11" t="s">
        <v>6256</v>
      </c>
      <c r="I13" s="11" t="s">
        <v>6243</v>
      </c>
      <c r="L13" s="2">
        <v>11</v>
      </c>
      <c r="N13" s="102" t="s">
        <v>6244</v>
      </c>
      <c r="O13" s="102">
        <v>2022</v>
      </c>
      <c r="P13" s="102">
        <v>8</v>
      </c>
      <c r="Q13" s="102" t="s">
        <v>6797</v>
      </c>
      <c r="R13" s="102" t="s">
        <v>6244</v>
      </c>
      <c r="S13" s="102" t="s">
        <v>6792</v>
      </c>
      <c r="T13" s="103" t="s">
        <v>6798</v>
      </c>
    </row>
    <row r="14" spans="1:21" x14ac:dyDescent="0.25">
      <c r="A14" s="1">
        <v>8090</v>
      </c>
      <c r="B14" s="2" t="s">
        <v>521</v>
      </c>
      <c r="C14" s="3" t="s">
        <v>529</v>
      </c>
      <c r="D14">
        <f t="shared" si="0"/>
        <v>17</v>
      </c>
      <c r="F14" s="7">
        <f ca="1">COUNTIF($B$2:$B$5669,F15)</f>
        <v>36</v>
      </c>
      <c r="G14" s="7" t="str">
        <f ca="1">"première ligne "&amp;MATCH(F15,A1:A5669,0)</f>
        <v>première ligne 872</v>
      </c>
      <c r="H14" s="6" t="s">
        <v>6241</v>
      </c>
      <c r="I14" s="6" t="s">
        <v>6244</v>
      </c>
      <c r="L14" s="2">
        <v>12</v>
      </c>
    </row>
    <row r="15" spans="1:21" x14ac:dyDescent="0.25">
      <c r="A15" s="1">
        <v>8090</v>
      </c>
      <c r="B15" s="2" t="s">
        <v>521</v>
      </c>
      <c r="C15" s="3" t="s">
        <v>530</v>
      </c>
      <c r="D15">
        <f t="shared" si="0"/>
        <v>17</v>
      </c>
      <c r="F15" s="10">
        <f ca="1">INDIRECT(ADDRESS(MATCH(Base_données!$T$2,$A$1:$A$5669,0)+ROW()-15,1,3,1,"Grand_Est"),1)</f>
        <v>10500</v>
      </c>
      <c r="G15" s="7" t="str">
        <f ca="1">INDIRECT(ADDRESS(MATCH($F$15,$A$1:$A$5669,0)+ROW()-15,3,3,1,"Grand_Est"),1)</f>
        <v>BETIGNICOURT</v>
      </c>
      <c r="H15" s="6" t="s">
        <v>6717</v>
      </c>
      <c r="I15" s="6" t="s">
        <v>15</v>
      </c>
      <c r="L15" s="2" t="s">
        <v>6704</v>
      </c>
    </row>
    <row r="16" spans="1:21" x14ac:dyDescent="0.25">
      <c r="A16" s="1">
        <v>8090</v>
      </c>
      <c r="B16" s="2" t="s">
        <v>521</v>
      </c>
      <c r="C16" s="3" t="s">
        <v>531</v>
      </c>
      <c r="D16">
        <f t="shared" si="0"/>
        <v>17</v>
      </c>
      <c r="F16" s="7">
        <f ca="1">IF(ROW()-15&gt;=$F$14,"",INDIRECT(ADDRESS(MATCH(Base_données!$T$2,$A$1:$A$5669,0)+ROW()-15,1,3,1,"Grand_Est"),1))</f>
        <v>10500</v>
      </c>
      <c r="G16" s="7" t="str">
        <f ca="1">IF(ROW()-15&gt;=$F$14,"",INDIRECT(ADDRESS(MATCH($F$15,$A$1:$A$5669,0)+ROW()-15,3,3,1,"Grand_Est"),1))</f>
        <v>BLAINCOURT SUR AUBE</v>
      </c>
      <c r="H16" s="6" t="s">
        <v>6246</v>
      </c>
      <c r="I16" s="6" t="s">
        <v>6246</v>
      </c>
    </row>
    <row r="17" spans="1:10" x14ac:dyDescent="0.25">
      <c r="A17" s="1">
        <v>8090</v>
      </c>
      <c r="B17" s="2" t="s">
        <v>521</v>
      </c>
      <c r="C17" s="3" t="s">
        <v>532</v>
      </c>
      <c r="D17">
        <f t="shared" si="0"/>
        <v>17</v>
      </c>
      <c r="F17" s="7">
        <f ca="1">IF(ROW()-15&gt;=$F$14,"",INDIRECT(ADDRESS(MATCH(Base_données!$T$2,$A$1:$A$5669,0)+ROW()-15,1,3,1,"Grand_Est"),1))</f>
        <v>10500</v>
      </c>
      <c r="G17" s="7" t="str">
        <f t="shared" ref="G17:G60" ca="1" si="1">IF(ROW()-15&gt;=$F$14,"",INDIRECT(ADDRESS(MATCH($F$15,$A$1:$A$5669,0)+ROW()-15,3,3,1,"Grand_Est"),1))</f>
        <v>BLIGNICOURT</v>
      </c>
    </row>
    <row r="18" spans="1:10" x14ac:dyDescent="0.25">
      <c r="A18" s="1">
        <v>8090</v>
      </c>
      <c r="B18" s="2" t="s">
        <v>521</v>
      </c>
      <c r="C18" s="3" t="s">
        <v>533</v>
      </c>
      <c r="D18">
        <f t="shared" si="0"/>
        <v>17</v>
      </c>
      <c r="F18" s="7">
        <f ca="1">IF(ROW()-15&gt;=$F$14,"",INDIRECT(ADDRESS(MATCH(Base_données!$T$2,$A$1:$A$5669,0)+ROW()-15,1,3,1,"Grand_Est"),1))</f>
        <v>10500</v>
      </c>
      <c r="G18" s="7" t="str">
        <f t="shared" ca="1" si="1"/>
        <v>BRAUX</v>
      </c>
    </row>
    <row r="19" spans="1:10" x14ac:dyDescent="0.25">
      <c r="A19" s="1">
        <v>8090</v>
      </c>
      <c r="B19" s="2" t="s">
        <v>521</v>
      </c>
      <c r="C19" s="3" t="s">
        <v>534</v>
      </c>
      <c r="D19">
        <f t="shared" si="0"/>
        <v>17</v>
      </c>
      <c r="F19" s="7">
        <f ca="1">IF(ROW()-15&gt;=$F$14,"",INDIRECT(ADDRESS(MATCH(Base_données!$T$2,$A$1:$A$5669,0)+ROW()-15,1,3,1,"Grand_Est"),1))</f>
        <v>10500</v>
      </c>
      <c r="G19" s="7" t="str">
        <f t="shared" ca="1" si="1"/>
        <v>BRIENNE LA VIEILLE</v>
      </c>
      <c r="I19" s="11" t="s">
        <v>6247</v>
      </c>
    </row>
    <row r="20" spans="1:10" x14ac:dyDescent="0.25">
      <c r="A20" s="1">
        <v>8090</v>
      </c>
      <c r="B20" s="2" t="s">
        <v>521</v>
      </c>
      <c r="C20" s="3" t="s">
        <v>535</v>
      </c>
      <c r="D20">
        <f t="shared" si="0"/>
        <v>17</v>
      </c>
      <c r="F20" s="7">
        <f ca="1">IF(ROW()-15&gt;=$F$14,"",INDIRECT(ADDRESS(MATCH(Base_données!$T$2,$A$1:$A$5669,0)+ROW()-15,1,3,1,"Grand_Est"),1))</f>
        <v>10500</v>
      </c>
      <c r="G20" s="7" t="str">
        <f t="shared" ca="1" si="1"/>
        <v>BRIENNE LE CHATEAU</v>
      </c>
      <c r="I20" s="12" t="s">
        <v>16</v>
      </c>
      <c r="J20">
        <v>1</v>
      </c>
    </row>
    <row r="21" spans="1:10" x14ac:dyDescent="0.25">
      <c r="A21" s="1">
        <v>8090</v>
      </c>
      <c r="B21" s="2" t="s">
        <v>521</v>
      </c>
      <c r="C21" s="3" t="s">
        <v>536</v>
      </c>
      <c r="D21">
        <f t="shared" si="0"/>
        <v>17</v>
      </c>
      <c r="F21" s="7">
        <f ca="1">IF(ROW()-15&gt;=$F$14,"",INDIRECT(ADDRESS(MATCH(Base_données!$T$2,$A$1:$A$5669,0)+ROW()-15,1,3,1,"Grand_Est"),1))</f>
        <v>10500</v>
      </c>
      <c r="G21" s="7" t="str">
        <f t="shared" ca="1" si="1"/>
        <v>CHALETTE SUR VOIRE</v>
      </c>
      <c r="I21" s="12" t="s">
        <v>17</v>
      </c>
      <c r="J21">
        <v>2</v>
      </c>
    </row>
    <row r="22" spans="1:10" x14ac:dyDescent="0.25">
      <c r="A22" s="1">
        <v>8090</v>
      </c>
      <c r="B22" s="2" t="s">
        <v>521</v>
      </c>
      <c r="C22" s="3" t="s">
        <v>537</v>
      </c>
      <c r="D22">
        <f t="shared" si="0"/>
        <v>17</v>
      </c>
      <c r="F22" s="7">
        <f ca="1">IF(ROW()-15&gt;=$F$14,"",INDIRECT(ADDRESS(MATCH(Base_données!$T$2,$A$1:$A$5669,0)+ROW()-15,1,3,1,"Grand_Est"),1))</f>
        <v>10500</v>
      </c>
      <c r="G22" s="7" t="str">
        <f t="shared" ca="1" si="1"/>
        <v>CHAUMESNIL</v>
      </c>
      <c r="I22" s="12" t="s">
        <v>6248</v>
      </c>
      <c r="J22">
        <v>3</v>
      </c>
    </row>
    <row r="23" spans="1:10" x14ac:dyDescent="0.25">
      <c r="A23" s="1">
        <v>8090</v>
      </c>
      <c r="B23" s="2" t="s">
        <v>521</v>
      </c>
      <c r="C23" s="3" t="s">
        <v>538</v>
      </c>
      <c r="D23">
        <f t="shared" si="0"/>
        <v>17</v>
      </c>
      <c r="F23" s="7">
        <f ca="1">IF(ROW()-15&gt;=$F$14,"",INDIRECT(ADDRESS(MATCH(Base_données!$T$2,$A$1:$A$5669,0)+ROW()-15,1,3,1,"Grand_Est"),1))</f>
        <v>10500</v>
      </c>
      <c r="G23" s="7" t="str">
        <f t="shared" ca="1" si="1"/>
        <v>COURCELLES SUR VOIRE</v>
      </c>
      <c r="I23" s="12" t="s">
        <v>6249</v>
      </c>
      <c r="J23">
        <v>4</v>
      </c>
    </row>
    <row r="24" spans="1:10" x14ac:dyDescent="0.25">
      <c r="A24" s="1">
        <v>8110</v>
      </c>
      <c r="B24" s="2" t="s">
        <v>539</v>
      </c>
      <c r="C24" s="3" t="s">
        <v>540</v>
      </c>
      <c r="D24">
        <f t="shared" si="0"/>
        <v>16</v>
      </c>
      <c r="F24" s="7">
        <f ca="1">IF(ROW()-15&gt;=$F$14,"",INDIRECT(ADDRESS(MATCH(Base_données!$T$2,$A$1:$A$5669,0)+ROW()-15,1,3,1,"Grand_Est"),1))</f>
        <v>10500</v>
      </c>
      <c r="G24" s="7" t="str">
        <f t="shared" ca="1" si="1"/>
        <v>CRESPY LE NEUF</v>
      </c>
      <c r="I24" s="12" t="s">
        <v>6250</v>
      </c>
      <c r="J24">
        <v>5</v>
      </c>
    </row>
    <row r="25" spans="1:10" x14ac:dyDescent="0.25">
      <c r="A25" s="1">
        <v>8110</v>
      </c>
      <c r="B25" s="2" t="s">
        <v>539</v>
      </c>
      <c r="C25" s="3" t="s">
        <v>541</v>
      </c>
      <c r="D25">
        <f t="shared" si="0"/>
        <v>16</v>
      </c>
      <c r="F25" s="7">
        <f ca="1">IF(ROW()-15&gt;=$F$14,"",INDIRECT(ADDRESS(MATCH(Base_données!$T$2,$A$1:$A$5669,0)+ROW()-15,1,3,1,"Grand_Est"),1))</f>
        <v>10500</v>
      </c>
      <c r="G25" s="7" t="str">
        <f t="shared" ca="1" si="1"/>
        <v>DIENVILLE</v>
      </c>
      <c r="I25" s="12" t="s">
        <v>6251</v>
      </c>
      <c r="J25">
        <v>6</v>
      </c>
    </row>
    <row r="26" spans="1:10" x14ac:dyDescent="0.25">
      <c r="A26" s="1">
        <v>8110</v>
      </c>
      <c r="B26" s="2" t="s">
        <v>539</v>
      </c>
      <c r="C26" s="3" t="s">
        <v>542</v>
      </c>
      <c r="D26">
        <f t="shared" si="0"/>
        <v>16</v>
      </c>
      <c r="F26" s="7">
        <f ca="1">IF(ROW()-15&gt;=$F$14,"",INDIRECT(ADDRESS(MATCH(Base_données!$T$2,$A$1:$A$5669,0)+ROW()-15,1,3,1,"Grand_Est"),1))</f>
        <v>10500</v>
      </c>
      <c r="G26" s="7" t="str">
        <f t="shared" ca="1" si="1"/>
        <v>EPAGNE</v>
      </c>
      <c r="I26" s="12"/>
      <c r="J26">
        <v>7</v>
      </c>
    </row>
    <row r="27" spans="1:10" x14ac:dyDescent="0.25">
      <c r="A27" s="1">
        <v>8110</v>
      </c>
      <c r="B27" s="2" t="s">
        <v>539</v>
      </c>
      <c r="C27" s="3" t="s">
        <v>543</v>
      </c>
      <c r="D27">
        <f t="shared" si="0"/>
        <v>16</v>
      </c>
      <c r="F27" s="7">
        <f ca="1">IF(ROW()-15&gt;=$F$14,"",INDIRECT(ADDRESS(MATCH(Base_données!$T$2,$A$1:$A$5669,0)+ROW()-15,1,3,1,"Grand_Est"),1))</f>
        <v>10500</v>
      </c>
      <c r="G27" s="7" t="str">
        <f t="shared" ca="1" si="1"/>
        <v>EPOTHEMONT</v>
      </c>
      <c r="I27" s="12"/>
      <c r="J27">
        <v>8</v>
      </c>
    </row>
    <row r="28" spans="1:10" x14ac:dyDescent="0.25">
      <c r="A28" s="1">
        <v>8110</v>
      </c>
      <c r="B28" s="2" t="s">
        <v>539</v>
      </c>
      <c r="C28" s="3" t="s">
        <v>544</v>
      </c>
      <c r="D28">
        <f t="shared" si="0"/>
        <v>16</v>
      </c>
      <c r="F28" s="7">
        <f ca="1">IF(ROW()-15&gt;=$F$14,"",INDIRECT(ADDRESS(MATCH(Base_données!$T$2,$A$1:$A$5669,0)+ROW()-15,1,3,1,"Grand_Est"),1))</f>
        <v>10500</v>
      </c>
      <c r="G28" s="7" t="str">
        <f t="shared" ca="1" si="1"/>
        <v>HAMPIGNY</v>
      </c>
      <c r="I28" s="12"/>
      <c r="J28">
        <v>9</v>
      </c>
    </row>
    <row r="29" spans="1:10" x14ac:dyDescent="0.25">
      <c r="A29" s="1">
        <v>8110</v>
      </c>
      <c r="B29" s="2" t="s">
        <v>539</v>
      </c>
      <c r="C29" s="3" t="s">
        <v>545</v>
      </c>
      <c r="D29">
        <f t="shared" si="0"/>
        <v>16</v>
      </c>
      <c r="F29" s="7">
        <f ca="1">IF(ROW()-15&gt;=$F$14,"",INDIRECT(ADDRESS(MATCH(Base_données!$T$2,$A$1:$A$5669,0)+ROW()-15,1,3,1,"Grand_Est"),1))</f>
        <v>10500</v>
      </c>
      <c r="G29" s="7" t="str">
        <f t="shared" ca="1" si="1"/>
        <v>JUZANVIGNY</v>
      </c>
      <c r="I29" s="12"/>
      <c r="J29">
        <v>10</v>
      </c>
    </row>
    <row r="30" spans="1:10" x14ac:dyDescent="0.25">
      <c r="A30" s="1">
        <v>8110</v>
      </c>
      <c r="B30" s="2" t="s">
        <v>539</v>
      </c>
      <c r="C30" s="3" t="s">
        <v>546</v>
      </c>
      <c r="D30">
        <f t="shared" si="0"/>
        <v>16</v>
      </c>
      <c r="F30" s="7">
        <f ca="1">IF(ROW()-15&gt;=$F$14,"",INDIRECT(ADDRESS(MATCH(Base_données!$T$2,$A$1:$A$5669,0)+ROW()-15,1,3,1,"Grand_Est"),1))</f>
        <v>10500</v>
      </c>
      <c r="G30" s="7" t="str">
        <f t="shared" ca="1" si="1"/>
        <v>LA CHAISE</v>
      </c>
      <c r="I30" s="12"/>
      <c r="J30">
        <v>11</v>
      </c>
    </row>
    <row r="31" spans="1:10" x14ac:dyDescent="0.25">
      <c r="A31" s="1">
        <v>8110</v>
      </c>
      <c r="B31" s="2" t="s">
        <v>539</v>
      </c>
      <c r="C31" s="3" t="s">
        <v>547</v>
      </c>
      <c r="D31">
        <f t="shared" si="0"/>
        <v>16</v>
      </c>
      <c r="F31" s="7">
        <f ca="1">IF(ROW()-15&gt;=$F$14,"",INDIRECT(ADDRESS(MATCH(Base_données!$T$2,$A$1:$A$5669,0)+ROW()-15,1,3,1,"Grand_Est"),1))</f>
        <v>10500</v>
      </c>
      <c r="G31" s="7" t="str">
        <f t="shared" ca="1" si="1"/>
        <v>LA ROTHIERE</v>
      </c>
      <c r="I31" s="12"/>
      <c r="J31">
        <v>12</v>
      </c>
    </row>
    <row r="32" spans="1:10" x14ac:dyDescent="0.25">
      <c r="A32" s="1">
        <v>8110</v>
      </c>
      <c r="B32" s="2" t="s">
        <v>539</v>
      </c>
      <c r="C32" s="3" t="s">
        <v>548</v>
      </c>
      <c r="D32">
        <f t="shared" si="0"/>
        <v>16</v>
      </c>
      <c r="F32" s="7">
        <f ca="1">IF(ROW()-15&gt;=$F$14,"",INDIRECT(ADDRESS(MATCH(Base_données!$T$2,$A$1:$A$5669,0)+ROW()-15,1,3,1,"Grand_Est"),1))</f>
        <v>10500</v>
      </c>
      <c r="G32" s="7" t="str">
        <f t="shared" ca="1" si="1"/>
        <v>LA VILLE AUX BOIS</v>
      </c>
      <c r="I32" s="12"/>
      <c r="J32">
        <v>13</v>
      </c>
    </row>
    <row r="33" spans="1:10" x14ac:dyDescent="0.25">
      <c r="A33" s="1">
        <v>8110</v>
      </c>
      <c r="B33" s="2" t="s">
        <v>539</v>
      </c>
      <c r="C33" s="3" t="s">
        <v>549</v>
      </c>
      <c r="D33">
        <f t="shared" si="0"/>
        <v>16</v>
      </c>
      <c r="F33" s="7">
        <f ca="1">IF(ROW()-15&gt;=$F$14,"",INDIRECT(ADDRESS(MATCH(Base_données!$T$2,$A$1:$A$5669,0)+ROW()-15,1,3,1,"Grand_Est"),1))</f>
        <v>10500</v>
      </c>
      <c r="G33" s="7" t="str">
        <f t="shared" ca="1" si="1"/>
        <v>LASSICOURT</v>
      </c>
      <c r="I33" s="12"/>
      <c r="J33">
        <v>14</v>
      </c>
    </row>
    <row r="34" spans="1:10" x14ac:dyDescent="0.25">
      <c r="A34" s="1">
        <v>8110</v>
      </c>
      <c r="B34" s="2" t="s">
        <v>539</v>
      </c>
      <c r="C34" s="3" t="s">
        <v>550</v>
      </c>
      <c r="D34">
        <f t="shared" si="0"/>
        <v>16</v>
      </c>
      <c r="F34" s="7">
        <f ca="1">IF(ROW()-15&gt;=$F$14,"",INDIRECT(ADDRESS(MATCH(Base_données!$T$2,$A$1:$A$5669,0)+ROW()-15,1,3,1,"Grand_Est"),1))</f>
        <v>10500</v>
      </c>
      <c r="G34" s="7" t="str">
        <f t="shared" ca="1" si="1"/>
        <v>LESMONT</v>
      </c>
      <c r="I34" s="12"/>
      <c r="J34">
        <v>15</v>
      </c>
    </row>
    <row r="35" spans="1:10" x14ac:dyDescent="0.25">
      <c r="A35" s="1">
        <v>8110</v>
      </c>
      <c r="B35" s="2" t="s">
        <v>539</v>
      </c>
      <c r="C35" s="3" t="s">
        <v>551</v>
      </c>
      <c r="D35">
        <f t="shared" si="0"/>
        <v>16</v>
      </c>
      <c r="F35" s="7">
        <f ca="1">IF(ROW()-15&gt;=$F$14,"",INDIRECT(ADDRESS(MATCH(Base_données!$T$2,$A$1:$A$5669,0)+ROW()-15,1,3,1,"Grand_Est"),1))</f>
        <v>10500</v>
      </c>
      <c r="G35" s="7" t="str">
        <f t="shared" ca="1" si="1"/>
        <v>MAIZIERES LES BRIENNE</v>
      </c>
    </row>
    <row r="36" spans="1:10" x14ac:dyDescent="0.25">
      <c r="A36" s="1">
        <v>8110</v>
      </c>
      <c r="B36" s="2" t="s">
        <v>539</v>
      </c>
      <c r="C36" s="3" t="s">
        <v>552</v>
      </c>
      <c r="D36">
        <f t="shared" si="0"/>
        <v>16</v>
      </c>
      <c r="F36" s="7">
        <f ca="1">IF(ROW()-15&gt;=$F$14,"",INDIRECT(ADDRESS(MATCH(Base_données!$T$2,$A$1:$A$5669,0)+ROW()-15,1,3,1,"Grand_Est"),1))</f>
        <v>10500</v>
      </c>
      <c r="G36" s="7" t="str">
        <f t="shared" ca="1" si="1"/>
        <v>MATHAUX</v>
      </c>
    </row>
    <row r="37" spans="1:10" x14ac:dyDescent="0.25">
      <c r="A37" s="1">
        <v>8110</v>
      </c>
      <c r="B37" s="2" t="s">
        <v>539</v>
      </c>
      <c r="C37" s="3" t="s">
        <v>553</v>
      </c>
      <c r="D37">
        <f t="shared" si="0"/>
        <v>16</v>
      </c>
      <c r="F37" s="7">
        <f ca="1">IF(ROW()-15&gt;=$F$14,"",INDIRECT(ADDRESS(MATCH(Base_données!$T$2,$A$1:$A$5669,0)+ROW()-15,1,3,1,"Grand_Est"),1))</f>
        <v>10500</v>
      </c>
      <c r="G37" s="7" t="str">
        <f t="shared" ca="1" si="1"/>
        <v>MOLINS SUR AUBE</v>
      </c>
    </row>
    <row r="38" spans="1:10" x14ac:dyDescent="0.25">
      <c r="A38" s="1">
        <v>8110</v>
      </c>
      <c r="B38" s="2" t="s">
        <v>539</v>
      </c>
      <c r="C38" s="3" t="s">
        <v>554</v>
      </c>
      <c r="D38">
        <f t="shared" si="0"/>
        <v>16</v>
      </c>
      <c r="F38" s="7">
        <f ca="1">IF(ROW()-15&gt;=$F$14,"",INDIRECT(ADDRESS(MATCH(Base_données!$T$2,$A$1:$A$5669,0)+ROW()-15,1,3,1,"Grand_Est"),1))</f>
        <v>10500</v>
      </c>
      <c r="G38" s="7" t="str">
        <f t="shared" ca="1" si="1"/>
        <v>MORVILLIERS</v>
      </c>
    </row>
    <row r="39" spans="1:10" x14ac:dyDescent="0.25">
      <c r="A39" s="1">
        <v>8110</v>
      </c>
      <c r="B39" s="2" t="s">
        <v>539</v>
      </c>
      <c r="C39" s="3" t="s">
        <v>555</v>
      </c>
      <c r="D39">
        <f t="shared" si="0"/>
        <v>16</v>
      </c>
      <c r="F39" s="7">
        <f ca="1">IF(ROW()-15&gt;=$F$14,"",INDIRECT(ADDRESS(MATCH(Base_données!$T$2,$A$1:$A$5669,0)+ROW()-15,1,3,1,"Grand_Est"),1))</f>
        <v>10500</v>
      </c>
      <c r="G39" s="7" t="str">
        <f t="shared" ca="1" si="1"/>
        <v>PEL ET DER</v>
      </c>
    </row>
    <row r="40" spans="1:10" x14ac:dyDescent="0.25">
      <c r="A40" s="1">
        <v>8120</v>
      </c>
      <c r="B40" s="2" t="s">
        <v>556</v>
      </c>
      <c r="C40" s="3" t="s">
        <v>557</v>
      </c>
      <c r="D40">
        <f t="shared" si="0"/>
        <v>1</v>
      </c>
      <c r="F40" s="7">
        <f ca="1">IF(ROW()-15&gt;=$F$14,"",INDIRECT(ADDRESS(MATCH(Base_données!$T$2,$A$1:$A$5669,0)+ROW()-15,1,3,1,"Grand_Est"),1))</f>
        <v>10500</v>
      </c>
      <c r="G40" s="7" t="str">
        <f t="shared" ca="1" si="1"/>
        <v>PERTHES LES BRIENNE</v>
      </c>
    </row>
    <row r="41" spans="1:10" x14ac:dyDescent="0.25">
      <c r="A41" s="1">
        <v>8130</v>
      </c>
      <c r="B41" s="2" t="s">
        <v>558</v>
      </c>
      <c r="C41" s="3" t="s">
        <v>559</v>
      </c>
      <c r="D41">
        <f t="shared" si="0"/>
        <v>23</v>
      </c>
      <c r="F41" s="7">
        <f ca="1">IF(ROW()-15&gt;=$F$14,"",INDIRECT(ADDRESS(MATCH(Base_données!$T$2,$A$1:$A$5669,0)+ROW()-15,1,3,1,"Grand_Est"),1))</f>
        <v>10500</v>
      </c>
      <c r="G41" s="7" t="str">
        <f t="shared" ca="1" si="1"/>
        <v>PETIT MESNIL</v>
      </c>
    </row>
    <row r="42" spans="1:10" x14ac:dyDescent="0.25">
      <c r="A42" s="1">
        <v>8130</v>
      </c>
      <c r="B42" s="2" t="s">
        <v>558</v>
      </c>
      <c r="C42" s="3" t="s">
        <v>560</v>
      </c>
      <c r="D42">
        <f t="shared" si="0"/>
        <v>23</v>
      </c>
      <c r="F42" s="7">
        <f ca="1">IF(ROW()-15&gt;=$F$14,"",INDIRECT(ADDRESS(MATCH(Base_données!$T$2,$A$1:$A$5669,0)+ROW()-15,1,3,1,"Grand_Est"),1))</f>
        <v>10500</v>
      </c>
      <c r="G42" s="7" t="str">
        <f t="shared" ca="1" si="1"/>
        <v>PRECY NOTRE DAME</v>
      </c>
    </row>
    <row r="43" spans="1:10" x14ac:dyDescent="0.25">
      <c r="A43" s="1">
        <v>8130</v>
      </c>
      <c r="B43" s="2" t="s">
        <v>558</v>
      </c>
      <c r="C43" s="3" t="s">
        <v>561</v>
      </c>
      <c r="D43">
        <f t="shared" si="0"/>
        <v>23</v>
      </c>
      <c r="F43" s="7">
        <f ca="1">IF(ROW()-15&gt;=$F$14,"",INDIRECT(ADDRESS(MATCH(Base_données!$T$2,$A$1:$A$5669,0)+ROW()-15,1,3,1,"Grand_Est"),1))</f>
        <v>10500</v>
      </c>
      <c r="G43" s="7" t="str">
        <f t="shared" ca="1" si="1"/>
        <v>PRECY ST MARTIN</v>
      </c>
    </row>
    <row r="44" spans="1:10" x14ac:dyDescent="0.25">
      <c r="A44" s="1">
        <v>8130</v>
      </c>
      <c r="B44" s="2" t="s">
        <v>558</v>
      </c>
      <c r="C44" s="3" t="s">
        <v>562</v>
      </c>
      <c r="D44">
        <f t="shared" si="0"/>
        <v>23</v>
      </c>
      <c r="F44" s="7">
        <f ca="1">IF(ROW()-15&gt;=$F$14,"",INDIRECT(ADDRESS(MATCH(Base_données!$T$2,$A$1:$A$5669,0)+ROW()-15,1,3,1,"Grand_Est"),1))</f>
        <v>10500</v>
      </c>
      <c r="G44" s="7" t="str">
        <f t="shared" ca="1" si="1"/>
        <v>RADONVILLIERS</v>
      </c>
    </row>
    <row r="45" spans="1:10" x14ac:dyDescent="0.25">
      <c r="A45" s="1">
        <v>8130</v>
      </c>
      <c r="B45" s="2" t="s">
        <v>558</v>
      </c>
      <c r="C45" s="3" t="s">
        <v>563</v>
      </c>
      <c r="D45">
        <f t="shared" si="0"/>
        <v>23</v>
      </c>
      <c r="F45" s="7">
        <f ca="1">IF(ROW()-15&gt;=$F$14,"",INDIRECT(ADDRESS(MATCH(Base_données!$T$2,$A$1:$A$5669,0)+ROW()-15,1,3,1,"Grand_Est"),1))</f>
        <v>10500</v>
      </c>
      <c r="G45" s="7" t="str">
        <f t="shared" ca="1" si="1"/>
        <v>RANCES</v>
      </c>
    </row>
    <row r="46" spans="1:10" x14ac:dyDescent="0.25">
      <c r="A46" s="1">
        <v>8130</v>
      </c>
      <c r="B46" s="2" t="s">
        <v>558</v>
      </c>
      <c r="C46" s="3" t="s">
        <v>564</v>
      </c>
      <c r="D46">
        <f t="shared" si="0"/>
        <v>23</v>
      </c>
      <c r="F46" s="7">
        <f ca="1">IF(ROW()-15&gt;=$F$14,"",INDIRECT(ADDRESS(MATCH(Base_données!$T$2,$A$1:$A$5669,0)+ROW()-15,1,3,1,"Grand_Est"),1))</f>
        <v>10500</v>
      </c>
      <c r="G46" s="7" t="str">
        <f t="shared" ca="1" si="1"/>
        <v>ROSNAY L'HOPITAL</v>
      </c>
    </row>
    <row r="47" spans="1:10" x14ac:dyDescent="0.25">
      <c r="A47" s="1">
        <v>8130</v>
      </c>
      <c r="B47" s="2" t="s">
        <v>558</v>
      </c>
      <c r="C47" s="3" t="s">
        <v>565</v>
      </c>
      <c r="D47">
        <f t="shared" si="0"/>
        <v>23</v>
      </c>
      <c r="F47" s="7">
        <f ca="1">IF(ROW()-15&gt;=$F$14,"",INDIRECT(ADDRESS(MATCH(Base_données!$T$2,$A$1:$A$5669,0)+ROW()-15,1,3,1,"Grand_Est"),1))</f>
        <v>10500</v>
      </c>
      <c r="G47" s="7" t="str">
        <f t="shared" ca="1" si="1"/>
        <v>ST CHRISTOPHE DODINICOURT</v>
      </c>
    </row>
    <row r="48" spans="1:10" x14ac:dyDescent="0.25">
      <c r="A48" s="1">
        <v>8130</v>
      </c>
      <c r="B48" s="2" t="s">
        <v>558</v>
      </c>
      <c r="C48" s="3" t="s">
        <v>566</v>
      </c>
      <c r="D48">
        <f t="shared" si="0"/>
        <v>23</v>
      </c>
      <c r="F48" s="7">
        <f ca="1">IF(ROW()-15&gt;=$F$14,"",INDIRECT(ADDRESS(MATCH(Base_données!$T$2,$A$1:$A$5669,0)+ROW()-15,1,3,1,"Grand_Est"),1))</f>
        <v>10500</v>
      </c>
      <c r="G48" s="7" t="str">
        <f t="shared" ca="1" si="1"/>
        <v>ST LEGER SOUS BRIENNE</v>
      </c>
    </row>
    <row r="49" spans="1:7" x14ac:dyDescent="0.25">
      <c r="A49" s="1">
        <v>8130</v>
      </c>
      <c r="B49" s="2" t="s">
        <v>558</v>
      </c>
      <c r="C49" s="3" t="s">
        <v>567</v>
      </c>
      <c r="D49">
        <f t="shared" si="0"/>
        <v>23</v>
      </c>
      <c r="F49" s="7">
        <f ca="1">IF(ROW()-15&gt;=$F$14,"",INDIRECT(ADDRESS(MATCH(Base_données!$T$2,$A$1:$A$5669,0)+ROW()-15,1,3,1,"Grand_Est"),1))</f>
        <v>10500</v>
      </c>
      <c r="G49" s="7" t="str">
        <f t="shared" ca="1" si="1"/>
        <v>VALLENTIGNY</v>
      </c>
    </row>
    <row r="50" spans="1:7" x14ac:dyDescent="0.25">
      <c r="A50" s="1">
        <v>8130</v>
      </c>
      <c r="B50" s="2" t="s">
        <v>558</v>
      </c>
      <c r="C50" s="3" t="s">
        <v>568</v>
      </c>
      <c r="D50">
        <f t="shared" si="0"/>
        <v>23</v>
      </c>
      <c r="F50" s="7">
        <f ca="1">IF(ROW()-15&gt;=$F$14,"",INDIRECT(ADDRESS(MATCH(Base_données!$T$2,$A$1:$A$5669,0)+ROW()-15,1,3,1,"Grand_Est"),1))</f>
        <v>10500</v>
      </c>
      <c r="G50" s="7" t="str">
        <f t="shared" ca="1" si="1"/>
        <v>YEVRES LE PETIT</v>
      </c>
    </row>
    <row r="51" spans="1:7" x14ac:dyDescent="0.25">
      <c r="A51" s="1">
        <v>8130</v>
      </c>
      <c r="B51" s="2" t="s">
        <v>558</v>
      </c>
      <c r="C51" s="3" t="s">
        <v>569</v>
      </c>
      <c r="D51">
        <f t="shared" si="0"/>
        <v>23</v>
      </c>
      <c r="F51" s="7" t="str">
        <f ca="1">IF(ROW()-15&gt;=$F$14,"",INDIRECT(ADDRESS(MATCH(Base_données!$T$2,$A$1:$A$5669,0)+ROW()-15,1,3,1,"Grand_Est"),1))</f>
        <v/>
      </c>
      <c r="G51" s="7" t="str">
        <f t="shared" ca="1" si="1"/>
        <v/>
      </c>
    </row>
    <row r="52" spans="1:7" x14ac:dyDescent="0.25">
      <c r="A52" s="1">
        <v>8130</v>
      </c>
      <c r="B52" s="2" t="s">
        <v>558</v>
      </c>
      <c r="C52" s="3" t="s">
        <v>570</v>
      </c>
      <c r="D52">
        <f t="shared" si="0"/>
        <v>23</v>
      </c>
      <c r="F52" s="7" t="str">
        <f ca="1">IF(ROW()-15&gt;=$F$14,"",INDIRECT(ADDRESS(MATCH(Base_données!$T$2,$A$1:$A$5669,0)+ROW()-15,1,3,1,"Grand_Est"),1))</f>
        <v/>
      </c>
      <c r="G52" s="7" t="str">
        <f t="shared" ca="1" si="1"/>
        <v/>
      </c>
    </row>
    <row r="53" spans="1:7" x14ac:dyDescent="0.25">
      <c r="A53" s="1">
        <v>8130</v>
      </c>
      <c r="B53" s="2" t="s">
        <v>558</v>
      </c>
      <c r="C53" s="3" t="s">
        <v>571</v>
      </c>
      <c r="D53">
        <f t="shared" si="0"/>
        <v>23</v>
      </c>
      <c r="F53" s="7" t="str">
        <f ca="1">IF(ROW()-15&gt;=$F$14,"",INDIRECT(ADDRESS(MATCH(Base_données!$T$2,$A$1:$A$5669,0)+ROW()-15,1,3,1,"Grand_Est"),1))</f>
        <v/>
      </c>
      <c r="G53" s="7" t="str">
        <f t="shared" ca="1" si="1"/>
        <v/>
      </c>
    </row>
    <row r="54" spans="1:7" x14ac:dyDescent="0.25">
      <c r="A54" s="1">
        <v>8130</v>
      </c>
      <c r="B54" s="2" t="s">
        <v>558</v>
      </c>
      <c r="C54" s="3" t="s">
        <v>572</v>
      </c>
      <c r="D54">
        <f t="shared" si="0"/>
        <v>23</v>
      </c>
      <c r="F54" s="7" t="str">
        <f ca="1">IF(ROW()-15&gt;=$F$14,"",INDIRECT(ADDRESS(MATCH(Base_données!$T$2,$A$1:$A$5669,0)+ROW()-15,1,3,1,"Grand_Est"),1))</f>
        <v/>
      </c>
      <c r="G54" s="7" t="str">
        <f t="shared" ca="1" si="1"/>
        <v/>
      </c>
    </row>
    <row r="55" spans="1:7" x14ac:dyDescent="0.25">
      <c r="A55" s="1">
        <v>8130</v>
      </c>
      <c r="B55" s="2" t="s">
        <v>558</v>
      </c>
      <c r="C55" s="3" t="s">
        <v>573</v>
      </c>
      <c r="D55">
        <f t="shared" si="0"/>
        <v>23</v>
      </c>
      <c r="F55" s="7" t="str">
        <f ca="1">IF(ROW()-15&gt;=$F$14,"",INDIRECT(ADDRESS(MATCH(Base_données!$T$2,$A$1:$A$5669,0)+ROW()-15,1,3,1,"Grand_Est"),1))</f>
        <v/>
      </c>
      <c r="G55" s="7" t="str">
        <f t="shared" ca="1" si="1"/>
        <v/>
      </c>
    </row>
    <row r="56" spans="1:7" x14ac:dyDescent="0.25">
      <c r="A56" s="1">
        <v>8130</v>
      </c>
      <c r="B56" s="2" t="s">
        <v>558</v>
      </c>
      <c r="C56" s="3" t="s">
        <v>574</v>
      </c>
      <c r="D56">
        <f t="shared" si="0"/>
        <v>23</v>
      </c>
      <c r="F56" s="7" t="str">
        <f ca="1">IF(ROW()-15&gt;=$F$14,"",INDIRECT(ADDRESS(MATCH(Base_données!$T$2,$A$1:$A$5669,0)+ROW()-15,1,3,1,"Grand_Est"),1))</f>
        <v/>
      </c>
      <c r="G56" s="7" t="str">
        <f t="shared" ca="1" si="1"/>
        <v/>
      </c>
    </row>
    <row r="57" spans="1:7" x14ac:dyDescent="0.25">
      <c r="A57" s="1">
        <v>8130</v>
      </c>
      <c r="B57" s="2" t="s">
        <v>558</v>
      </c>
      <c r="C57" s="3" t="s">
        <v>575</v>
      </c>
      <c r="D57">
        <f t="shared" si="0"/>
        <v>23</v>
      </c>
      <c r="F57" s="7" t="str">
        <f ca="1">IF(ROW()-15&gt;=$F$14,"",INDIRECT(ADDRESS(MATCH(Base_données!$T$2,$A$1:$A$5669,0)+ROW()-15,1,3,1,"Grand_Est"),1))</f>
        <v/>
      </c>
      <c r="G57" s="7" t="str">
        <f t="shared" ca="1" si="1"/>
        <v/>
      </c>
    </row>
    <row r="58" spans="1:7" x14ac:dyDescent="0.25">
      <c r="A58" s="1">
        <v>8130</v>
      </c>
      <c r="B58" s="2" t="s">
        <v>558</v>
      </c>
      <c r="C58" s="3" t="s">
        <v>576</v>
      </c>
      <c r="D58">
        <f t="shared" si="0"/>
        <v>23</v>
      </c>
      <c r="F58" s="7" t="str">
        <f ca="1">IF(ROW()-15&gt;=$F$14,"",INDIRECT(ADDRESS(MATCH(Base_données!$T$2,$A$1:$A$5669,0)+ROW()-15,1,3,1,"Grand_Est"),1))</f>
        <v/>
      </c>
      <c r="G58" s="7" t="str">
        <f t="shared" ca="1" si="1"/>
        <v/>
      </c>
    </row>
    <row r="59" spans="1:7" x14ac:dyDescent="0.25">
      <c r="A59" s="1">
        <v>8130</v>
      </c>
      <c r="B59" s="2" t="s">
        <v>558</v>
      </c>
      <c r="C59" s="3" t="s">
        <v>577</v>
      </c>
      <c r="D59">
        <f t="shared" si="0"/>
        <v>23</v>
      </c>
      <c r="F59" s="7" t="str">
        <f ca="1">IF(ROW()-15&gt;=$F$14,"",INDIRECT(ADDRESS(MATCH(Base_données!$T$2,$A$1:$A$5669,0)+ROW()-15,1,3,1,"Grand_Est"),1))</f>
        <v/>
      </c>
      <c r="G59" s="7" t="str">
        <f t="shared" ca="1" si="1"/>
        <v/>
      </c>
    </row>
    <row r="60" spans="1:7" x14ac:dyDescent="0.25">
      <c r="A60" s="1">
        <v>8130</v>
      </c>
      <c r="B60" s="2" t="s">
        <v>558</v>
      </c>
      <c r="C60" s="3" t="s">
        <v>578</v>
      </c>
      <c r="D60">
        <f t="shared" si="0"/>
        <v>23</v>
      </c>
      <c r="F60" s="7" t="str">
        <f ca="1">IF(ROW()-15&gt;=$F$14,"",INDIRECT(ADDRESS(MATCH(Base_données!$T$2,$A$1:$A$5669,0)+ROW()-15,1,3,1,"Grand_Est"),1))</f>
        <v/>
      </c>
      <c r="G60" s="7" t="str">
        <f t="shared" ca="1" si="1"/>
        <v/>
      </c>
    </row>
    <row r="61" spans="1:7" x14ac:dyDescent="0.25">
      <c r="A61" s="1">
        <v>8130</v>
      </c>
      <c r="B61" s="2" t="s">
        <v>558</v>
      </c>
      <c r="C61" s="3" t="s">
        <v>579</v>
      </c>
      <c r="D61">
        <f t="shared" si="0"/>
        <v>23</v>
      </c>
      <c r="F61" s="7"/>
      <c r="G61" s="7"/>
    </row>
    <row r="62" spans="1:7" x14ac:dyDescent="0.25">
      <c r="A62" s="1">
        <v>8130</v>
      </c>
      <c r="B62" s="2" t="s">
        <v>558</v>
      </c>
      <c r="C62" s="3" t="s">
        <v>580</v>
      </c>
      <c r="D62">
        <f t="shared" si="0"/>
        <v>23</v>
      </c>
    </row>
    <row r="63" spans="1:7" x14ac:dyDescent="0.25">
      <c r="A63" s="1">
        <v>8130</v>
      </c>
      <c r="B63" s="2" t="s">
        <v>558</v>
      </c>
      <c r="C63" s="3" t="s">
        <v>581</v>
      </c>
      <c r="D63">
        <f t="shared" si="0"/>
        <v>23</v>
      </c>
    </row>
    <row r="64" spans="1:7" x14ac:dyDescent="0.25">
      <c r="A64" s="1">
        <v>8140</v>
      </c>
      <c r="B64" s="2" t="s">
        <v>582</v>
      </c>
      <c r="C64" s="3" t="s">
        <v>583</v>
      </c>
      <c r="D64">
        <f t="shared" si="0"/>
        <v>11</v>
      </c>
    </row>
    <row r="65" spans="1:4" x14ac:dyDescent="0.25">
      <c r="A65" s="1">
        <v>8140</v>
      </c>
      <c r="B65" s="2" t="s">
        <v>582</v>
      </c>
      <c r="C65" s="3" t="s">
        <v>584</v>
      </c>
      <c r="D65">
        <f t="shared" si="0"/>
        <v>11</v>
      </c>
    </row>
    <row r="66" spans="1:4" x14ac:dyDescent="0.25">
      <c r="A66" s="1">
        <v>8140</v>
      </c>
      <c r="B66" s="2" t="s">
        <v>582</v>
      </c>
      <c r="C66" s="3" t="s">
        <v>585</v>
      </c>
      <c r="D66">
        <f t="shared" ref="D66:D129" si="2">COUNTIF($B$2:$B$5669,B66)</f>
        <v>11</v>
      </c>
    </row>
    <row r="67" spans="1:4" x14ac:dyDescent="0.25">
      <c r="A67" s="1">
        <v>8140</v>
      </c>
      <c r="B67" s="2" t="s">
        <v>582</v>
      </c>
      <c r="C67" s="3" t="s">
        <v>586</v>
      </c>
      <c r="D67">
        <f t="shared" si="2"/>
        <v>11</v>
      </c>
    </row>
    <row r="68" spans="1:4" x14ac:dyDescent="0.25">
      <c r="A68" s="1">
        <v>8140</v>
      </c>
      <c r="B68" s="2" t="s">
        <v>582</v>
      </c>
      <c r="C68" s="3" t="s">
        <v>587</v>
      </c>
      <c r="D68">
        <f t="shared" si="2"/>
        <v>11</v>
      </c>
    </row>
    <row r="69" spans="1:4" x14ac:dyDescent="0.25">
      <c r="A69" s="1">
        <v>8140</v>
      </c>
      <c r="B69" s="2" t="s">
        <v>582</v>
      </c>
      <c r="C69" s="3" t="s">
        <v>588</v>
      </c>
      <c r="D69">
        <f t="shared" si="2"/>
        <v>11</v>
      </c>
    </row>
    <row r="70" spans="1:4" x14ac:dyDescent="0.25">
      <c r="A70" s="1">
        <v>8140</v>
      </c>
      <c r="B70" s="2" t="s">
        <v>582</v>
      </c>
      <c r="C70" s="3" t="s">
        <v>589</v>
      </c>
      <c r="D70">
        <f t="shared" si="2"/>
        <v>11</v>
      </c>
    </row>
    <row r="71" spans="1:4" x14ac:dyDescent="0.25">
      <c r="A71" s="1">
        <v>8140</v>
      </c>
      <c r="B71" s="2" t="s">
        <v>582</v>
      </c>
      <c r="C71" s="3" t="s">
        <v>590</v>
      </c>
      <c r="D71">
        <f t="shared" si="2"/>
        <v>11</v>
      </c>
    </row>
    <row r="72" spans="1:4" x14ac:dyDescent="0.25">
      <c r="A72" s="1">
        <v>8140</v>
      </c>
      <c r="B72" s="2" t="s">
        <v>582</v>
      </c>
      <c r="C72" s="3" t="s">
        <v>591</v>
      </c>
      <c r="D72">
        <f t="shared" si="2"/>
        <v>11</v>
      </c>
    </row>
    <row r="73" spans="1:4" x14ac:dyDescent="0.25">
      <c r="A73" s="1">
        <v>8140</v>
      </c>
      <c r="B73" s="2" t="s">
        <v>582</v>
      </c>
      <c r="C73" s="3" t="s">
        <v>592</v>
      </c>
      <c r="D73">
        <f t="shared" si="2"/>
        <v>11</v>
      </c>
    </row>
    <row r="74" spans="1:4" x14ac:dyDescent="0.25">
      <c r="A74" s="1">
        <v>8140</v>
      </c>
      <c r="B74" s="2" t="s">
        <v>582</v>
      </c>
      <c r="C74" s="3" t="s">
        <v>593</v>
      </c>
      <c r="D74">
        <f t="shared" si="2"/>
        <v>11</v>
      </c>
    </row>
    <row r="75" spans="1:4" x14ac:dyDescent="0.25">
      <c r="A75" s="1">
        <v>8150</v>
      </c>
      <c r="B75" s="2" t="s">
        <v>594</v>
      </c>
      <c r="C75" s="3" t="s">
        <v>595</v>
      </c>
      <c r="D75">
        <f t="shared" si="2"/>
        <v>18</v>
      </c>
    </row>
    <row r="76" spans="1:4" x14ac:dyDescent="0.25">
      <c r="A76" s="1">
        <v>8150</v>
      </c>
      <c r="B76" s="2" t="s">
        <v>594</v>
      </c>
      <c r="C76" s="3" t="s">
        <v>596</v>
      </c>
      <c r="D76">
        <f t="shared" si="2"/>
        <v>18</v>
      </c>
    </row>
    <row r="77" spans="1:4" x14ac:dyDescent="0.25">
      <c r="A77" s="1">
        <v>8150</v>
      </c>
      <c r="B77" s="2" t="s">
        <v>594</v>
      </c>
      <c r="C77" s="3" t="s">
        <v>597</v>
      </c>
      <c r="D77">
        <f t="shared" si="2"/>
        <v>18</v>
      </c>
    </row>
    <row r="78" spans="1:4" x14ac:dyDescent="0.25">
      <c r="A78" s="1">
        <v>8150</v>
      </c>
      <c r="B78" s="2" t="s">
        <v>594</v>
      </c>
      <c r="C78" s="3" t="s">
        <v>598</v>
      </c>
      <c r="D78">
        <f t="shared" si="2"/>
        <v>18</v>
      </c>
    </row>
    <row r="79" spans="1:4" x14ac:dyDescent="0.25">
      <c r="A79" s="1">
        <v>8150</v>
      </c>
      <c r="B79" s="2" t="s">
        <v>594</v>
      </c>
      <c r="C79" s="3" t="s">
        <v>599</v>
      </c>
      <c r="D79">
        <f t="shared" si="2"/>
        <v>18</v>
      </c>
    </row>
    <row r="80" spans="1:4" x14ac:dyDescent="0.25">
      <c r="A80" s="1">
        <v>8150</v>
      </c>
      <c r="B80" s="2" t="s">
        <v>594</v>
      </c>
      <c r="C80" s="3" t="s">
        <v>600</v>
      </c>
      <c r="D80">
        <f t="shared" si="2"/>
        <v>18</v>
      </c>
    </row>
    <row r="81" spans="1:4" x14ac:dyDescent="0.25">
      <c r="A81" s="1">
        <v>8150</v>
      </c>
      <c r="B81" s="2" t="s">
        <v>594</v>
      </c>
      <c r="C81" s="3" t="s">
        <v>601</v>
      </c>
      <c r="D81">
        <f t="shared" si="2"/>
        <v>18</v>
      </c>
    </row>
    <row r="82" spans="1:4" x14ac:dyDescent="0.25">
      <c r="A82" s="1">
        <v>8150</v>
      </c>
      <c r="B82" s="2" t="s">
        <v>594</v>
      </c>
      <c r="C82" s="3" t="s">
        <v>602</v>
      </c>
      <c r="D82">
        <f t="shared" si="2"/>
        <v>18</v>
      </c>
    </row>
    <row r="83" spans="1:4" x14ac:dyDescent="0.25">
      <c r="A83" s="1">
        <v>8150</v>
      </c>
      <c r="B83" s="2" t="s">
        <v>594</v>
      </c>
      <c r="C83" s="3" t="s">
        <v>603</v>
      </c>
      <c r="D83">
        <f t="shared" si="2"/>
        <v>18</v>
      </c>
    </row>
    <row r="84" spans="1:4" x14ac:dyDescent="0.25">
      <c r="A84" s="1">
        <v>8150</v>
      </c>
      <c r="B84" s="2" t="s">
        <v>594</v>
      </c>
      <c r="C84" s="3" t="s">
        <v>604</v>
      </c>
      <c r="D84">
        <f t="shared" si="2"/>
        <v>18</v>
      </c>
    </row>
    <row r="85" spans="1:4" x14ac:dyDescent="0.25">
      <c r="A85" s="1">
        <v>8150</v>
      </c>
      <c r="B85" s="2" t="s">
        <v>594</v>
      </c>
      <c r="C85" s="3" t="s">
        <v>605</v>
      </c>
      <c r="D85">
        <f t="shared" si="2"/>
        <v>18</v>
      </c>
    </row>
    <row r="86" spans="1:4" x14ac:dyDescent="0.25">
      <c r="A86" s="1">
        <v>8150</v>
      </c>
      <c r="B86" s="2" t="s">
        <v>594</v>
      </c>
      <c r="C86" s="3" t="s">
        <v>606</v>
      </c>
      <c r="D86">
        <f t="shared" si="2"/>
        <v>18</v>
      </c>
    </row>
    <row r="87" spans="1:4" x14ac:dyDescent="0.25">
      <c r="A87" s="1">
        <v>8150</v>
      </c>
      <c r="B87" s="2" t="s">
        <v>594</v>
      </c>
      <c r="C87" s="3" t="s">
        <v>607</v>
      </c>
      <c r="D87">
        <f t="shared" si="2"/>
        <v>18</v>
      </c>
    </row>
    <row r="88" spans="1:4" x14ac:dyDescent="0.25">
      <c r="A88" s="1">
        <v>8150</v>
      </c>
      <c r="B88" s="2" t="s">
        <v>594</v>
      </c>
      <c r="C88" s="3" t="s">
        <v>608</v>
      </c>
      <c r="D88">
        <f t="shared" si="2"/>
        <v>18</v>
      </c>
    </row>
    <row r="89" spans="1:4" x14ac:dyDescent="0.25">
      <c r="A89" s="1">
        <v>8150</v>
      </c>
      <c r="B89" s="2" t="s">
        <v>594</v>
      </c>
      <c r="C89" s="3" t="s">
        <v>609</v>
      </c>
      <c r="D89">
        <f t="shared" si="2"/>
        <v>18</v>
      </c>
    </row>
    <row r="90" spans="1:4" x14ac:dyDescent="0.25">
      <c r="A90" s="1">
        <v>8150</v>
      </c>
      <c r="B90" s="2" t="s">
        <v>594</v>
      </c>
      <c r="C90" s="3" t="s">
        <v>610</v>
      </c>
      <c r="D90">
        <f t="shared" si="2"/>
        <v>18</v>
      </c>
    </row>
    <row r="91" spans="1:4" x14ac:dyDescent="0.25">
      <c r="A91" s="1">
        <v>8150</v>
      </c>
      <c r="B91" s="2" t="s">
        <v>594</v>
      </c>
      <c r="C91" s="3" t="s">
        <v>611</v>
      </c>
      <c r="D91">
        <f t="shared" si="2"/>
        <v>18</v>
      </c>
    </row>
    <row r="92" spans="1:4" x14ac:dyDescent="0.25">
      <c r="A92" s="1">
        <v>8150</v>
      </c>
      <c r="B92" s="2" t="s">
        <v>594</v>
      </c>
      <c r="C92" s="3" t="s">
        <v>612</v>
      </c>
      <c r="D92">
        <f t="shared" si="2"/>
        <v>18</v>
      </c>
    </row>
    <row r="93" spans="1:4" x14ac:dyDescent="0.25">
      <c r="A93" s="1">
        <v>8160</v>
      </c>
      <c r="B93" s="2" t="s">
        <v>613</v>
      </c>
      <c r="C93" s="3" t="s">
        <v>614</v>
      </c>
      <c r="D93">
        <f t="shared" si="2"/>
        <v>14</v>
      </c>
    </row>
    <row r="94" spans="1:4" x14ac:dyDescent="0.25">
      <c r="A94" s="1">
        <v>8160</v>
      </c>
      <c r="B94" s="2" t="s">
        <v>613</v>
      </c>
      <c r="C94" s="3" t="s">
        <v>615</v>
      </c>
      <c r="D94">
        <f t="shared" si="2"/>
        <v>14</v>
      </c>
    </row>
    <row r="95" spans="1:4" x14ac:dyDescent="0.25">
      <c r="A95" s="1">
        <v>8160</v>
      </c>
      <c r="B95" s="2" t="s">
        <v>613</v>
      </c>
      <c r="C95" s="3" t="s">
        <v>616</v>
      </c>
      <c r="D95">
        <f t="shared" si="2"/>
        <v>14</v>
      </c>
    </row>
    <row r="96" spans="1:4" x14ac:dyDescent="0.25">
      <c r="A96" s="1">
        <v>8160</v>
      </c>
      <c r="B96" s="2" t="s">
        <v>613</v>
      </c>
      <c r="C96" s="3" t="s">
        <v>617</v>
      </c>
      <c r="D96">
        <f t="shared" si="2"/>
        <v>14</v>
      </c>
    </row>
    <row r="97" spans="1:4" x14ac:dyDescent="0.25">
      <c r="A97" s="1">
        <v>8160</v>
      </c>
      <c r="B97" s="2" t="s">
        <v>613</v>
      </c>
      <c r="C97" s="3" t="s">
        <v>618</v>
      </c>
      <c r="D97">
        <f t="shared" si="2"/>
        <v>14</v>
      </c>
    </row>
    <row r="98" spans="1:4" x14ac:dyDescent="0.25">
      <c r="A98" s="1">
        <v>8160</v>
      </c>
      <c r="B98" s="2" t="s">
        <v>613</v>
      </c>
      <c r="C98" s="3" t="s">
        <v>619</v>
      </c>
      <c r="D98">
        <f t="shared" si="2"/>
        <v>14</v>
      </c>
    </row>
    <row r="99" spans="1:4" x14ac:dyDescent="0.25">
      <c r="A99" s="1">
        <v>8160</v>
      </c>
      <c r="B99" s="2" t="s">
        <v>613</v>
      </c>
      <c r="C99" s="3" t="s">
        <v>620</v>
      </c>
      <c r="D99">
        <f t="shared" si="2"/>
        <v>14</v>
      </c>
    </row>
    <row r="100" spans="1:4" x14ac:dyDescent="0.25">
      <c r="A100" s="1">
        <v>8160</v>
      </c>
      <c r="B100" s="2" t="s">
        <v>613</v>
      </c>
      <c r="C100" s="3" t="s">
        <v>621</v>
      </c>
      <c r="D100">
        <f t="shared" si="2"/>
        <v>14</v>
      </c>
    </row>
    <row r="101" spans="1:4" x14ac:dyDescent="0.25">
      <c r="A101" s="1">
        <v>8160</v>
      </c>
      <c r="B101" s="2" t="s">
        <v>613</v>
      </c>
      <c r="C101" s="3" t="s">
        <v>622</v>
      </c>
      <c r="D101">
        <f t="shared" si="2"/>
        <v>14</v>
      </c>
    </row>
    <row r="102" spans="1:4" x14ac:dyDescent="0.25">
      <c r="A102" s="1">
        <v>8160</v>
      </c>
      <c r="B102" s="2" t="s">
        <v>613</v>
      </c>
      <c r="C102" s="3" t="s">
        <v>623</v>
      </c>
      <c r="D102">
        <f t="shared" si="2"/>
        <v>14</v>
      </c>
    </row>
    <row r="103" spans="1:4" x14ac:dyDescent="0.25">
      <c r="A103" s="1">
        <v>8160</v>
      </c>
      <c r="B103" s="2" t="s">
        <v>613</v>
      </c>
      <c r="C103" s="3" t="s">
        <v>624</v>
      </c>
      <c r="D103">
        <f t="shared" si="2"/>
        <v>14</v>
      </c>
    </row>
    <row r="104" spans="1:4" x14ac:dyDescent="0.25">
      <c r="A104" s="1">
        <v>8160</v>
      </c>
      <c r="B104" s="2" t="s">
        <v>613</v>
      </c>
      <c r="C104" s="3" t="s">
        <v>625</v>
      </c>
      <c r="D104">
        <f t="shared" si="2"/>
        <v>14</v>
      </c>
    </row>
    <row r="105" spans="1:4" x14ac:dyDescent="0.25">
      <c r="A105" s="1">
        <v>8160</v>
      </c>
      <c r="B105" s="2" t="s">
        <v>613</v>
      </c>
      <c r="C105" s="3" t="s">
        <v>626</v>
      </c>
      <c r="D105">
        <f t="shared" si="2"/>
        <v>14</v>
      </c>
    </row>
    <row r="106" spans="1:4" x14ac:dyDescent="0.25">
      <c r="A106" s="1">
        <v>8160</v>
      </c>
      <c r="B106" s="2" t="s">
        <v>613</v>
      </c>
      <c r="C106" s="3" t="s">
        <v>627</v>
      </c>
      <c r="D106">
        <f t="shared" si="2"/>
        <v>14</v>
      </c>
    </row>
    <row r="107" spans="1:4" x14ac:dyDescent="0.25">
      <c r="A107" s="1">
        <v>8170</v>
      </c>
      <c r="B107" s="2" t="s">
        <v>628</v>
      </c>
      <c r="C107" s="3" t="s">
        <v>629</v>
      </c>
      <c r="D107">
        <f t="shared" si="2"/>
        <v>5</v>
      </c>
    </row>
    <row r="108" spans="1:4" x14ac:dyDescent="0.25">
      <c r="A108" s="1">
        <v>8170</v>
      </c>
      <c r="B108" s="2" t="s">
        <v>628</v>
      </c>
      <c r="C108" s="3" t="s">
        <v>630</v>
      </c>
      <c r="D108">
        <f t="shared" si="2"/>
        <v>5</v>
      </c>
    </row>
    <row r="109" spans="1:4" x14ac:dyDescent="0.25">
      <c r="A109" s="1">
        <v>8170</v>
      </c>
      <c r="B109" s="2" t="s">
        <v>628</v>
      </c>
      <c r="C109" s="3" t="s">
        <v>631</v>
      </c>
      <c r="D109">
        <f t="shared" si="2"/>
        <v>5</v>
      </c>
    </row>
    <row r="110" spans="1:4" x14ac:dyDescent="0.25">
      <c r="A110" s="1">
        <v>8170</v>
      </c>
      <c r="B110" s="2" t="s">
        <v>628</v>
      </c>
      <c r="C110" s="3" t="s">
        <v>632</v>
      </c>
      <c r="D110">
        <f t="shared" si="2"/>
        <v>5</v>
      </c>
    </row>
    <row r="111" spans="1:4" x14ac:dyDescent="0.25">
      <c r="A111" s="1">
        <v>8170</v>
      </c>
      <c r="B111" s="2" t="s">
        <v>628</v>
      </c>
      <c r="C111" s="3" t="s">
        <v>633</v>
      </c>
      <c r="D111">
        <f t="shared" si="2"/>
        <v>5</v>
      </c>
    </row>
    <row r="112" spans="1:4" x14ac:dyDescent="0.25">
      <c r="A112" s="1">
        <v>8190</v>
      </c>
      <c r="B112" s="2" t="s">
        <v>634</v>
      </c>
      <c r="C112" s="3" t="s">
        <v>635</v>
      </c>
      <c r="D112">
        <f t="shared" si="2"/>
        <v>15</v>
      </c>
    </row>
    <row r="113" spans="1:4" x14ac:dyDescent="0.25">
      <c r="A113" s="1">
        <v>8190</v>
      </c>
      <c r="B113" s="2" t="s">
        <v>634</v>
      </c>
      <c r="C113" s="3" t="s">
        <v>636</v>
      </c>
      <c r="D113">
        <f t="shared" si="2"/>
        <v>15</v>
      </c>
    </row>
    <row r="114" spans="1:4" x14ac:dyDescent="0.25">
      <c r="A114" s="1">
        <v>8190</v>
      </c>
      <c r="B114" s="2" t="s">
        <v>634</v>
      </c>
      <c r="C114" s="3" t="s">
        <v>637</v>
      </c>
      <c r="D114">
        <f t="shared" si="2"/>
        <v>15</v>
      </c>
    </row>
    <row r="115" spans="1:4" x14ac:dyDescent="0.25">
      <c r="A115" s="1">
        <v>8190</v>
      </c>
      <c r="B115" s="2" t="s">
        <v>634</v>
      </c>
      <c r="C115" s="3" t="s">
        <v>638</v>
      </c>
      <c r="D115">
        <f t="shared" si="2"/>
        <v>15</v>
      </c>
    </row>
    <row r="116" spans="1:4" x14ac:dyDescent="0.25">
      <c r="A116" s="1">
        <v>8190</v>
      </c>
      <c r="B116" s="2" t="s">
        <v>634</v>
      </c>
      <c r="C116" s="3" t="s">
        <v>639</v>
      </c>
      <c r="D116">
        <f t="shared" si="2"/>
        <v>15</v>
      </c>
    </row>
    <row r="117" spans="1:4" x14ac:dyDescent="0.25">
      <c r="A117" s="1">
        <v>8190</v>
      </c>
      <c r="B117" s="2" t="s">
        <v>634</v>
      </c>
      <c r="C117" s="3" t="s">
        <v>640</v>
      </c>
      <c r="D117">
        <f t="shared" si="2"/>
        <v>15</v>
      </c>
    </row>
    <row r="118" spans="1:4" x14ac:dyDescent="0.25">
      <c r="A118" s="1">
        <v>8190</v>
      </c>
      <c r="B118" s="2" t="s">
        <v>634</v>
      </c>
      <c r="C118" s="3" t="s">
        <v>641</v>
      </c>
      <c r="D118">
        <f t="shared" si="2"/>
        <v>15</v>
      </c>
    </row>
    <row r="119" spans="1:4" x14ac:dyDescent="0.25">
      <c r="A119" s="1">
        <v>8190</v>
      </c>
      <c r="B119" s="2" t="s">
        <v>634</v>
      </c>
      <c r="C119" s="3" t="s">
        <v>642</v>
      </c>
      <c r="D119">
        <f t="shared" si="2"/>
        <v>15</v>
      </c>
    </row>
    <row r="120" spans="1:4" x14ac:dyDescent="0.25">
      <c r="A120" s="1">
        <v>8190</v>
      </c>
      <c r="B120" s="2" t="s">
        <v>634</v>
      </c>
      <c r="C120" s="3" t="s">
        <v>643</v>
      </c>
      <c r="D120">
        <f t="shared" si="2"/>
        <v>15</v>
      </c>
    </row>
    <row r="121" spans="1:4" x14ac:dyDescent="0.25">
      <c r="A121" s="1">
        <v>8190</v>
      </c>
      <c r="B121" s="2" t="s">
        <v>634</v>
      </c>
      <c r="C121" s="3" t="s">
        <v>644</v>
      </c>
      <c r="D121">
        <f t="shared" si="2"/>
        <v>15</v>
      </c>
    </row>
    <row r="122" spans="1:4" x14ac:dyDescent="0.25">
      <c r="A122" s="1">
        <v>8190</v>
      </c>
      <c r="B122" s="2" t="s">
        <v>634</v>
      </c>
      <c r="C122" s="3" t="s">
        <v>645</v>
      </c>
      <c r="D122">
        <f t="shared" si="2"/>
        <v>15</v>
      </c>
    </row>
    <row r="123" spans="1:4" x14ac:dyDescent="0.25">
      <c r="A123" s="1">
        <v>8190</v>
      </c>
      <c r="B123" s="2" t="s">
        <v>634</v>
      </c>
      <c r="C123" s="3" t="s">
        <v>646</v>
      </c>
      <c r="D123">
        <f t="shared" si="2"/>
        <v>15</v>
      </c>
    </row>
    <row r="124" spans="1:4" x14ac:dyDescent="0.25">
      <c r="A124" s="1">
        <v>8190</v>
      </c>
      <c r="B124" s="2" t="s">
        <v>634</v>
      </c>
      <c r="C124" s="3" t="s">
        <v>647</v>
      </c>
      <c r="D124">
        <f t="shared" si="2"/>
        <v>15</v>
      </c>
    </row>
    <row r="125" spans="1:4" x14ac:dyDescent="0.25">
      <c r="A125" s="1">
        <v>8190</v>
      </c>
      <c r="B125" s="2" t="s">
        <v>634</v>
      </c>
      <c r="C125" s="3" t="s">
        <v>648</v>
      </c>
      <c r="D125">
        <f t="shared" si="2"/>
        <v>15</v>
      </c>
    </row>
    <row r="126" spans="1:4" x14ac:dyDescent="0.25">
      <c r="A126" s="1">
        <v>8190</v>
      </c>
      <c r="B126" s="2" t="s">
        <v>634</v>
      </c>
      <c r="C126" s="3" t="s">
        <v>649</v>
      </c>
      <c r="D126">
        <f t="shared" si="2"/>
        <v>15</v>
      </c>
    </row>
    <row r="127" spans="1:4" x14ac:dyDescent="0.25">
      <c r="A127" s="1">
        <v>8200</v>
      </c>
      <c r="B127" s="2" t="s">
        <v>650</v>
      </c>
      <c r="C127" s="3" t="s">
        <v>651</v>
      </c>
      <c r="D127">
        <f t="shared" si="2"/>
        <v>10</v>
      </c>
    </row>
    <row r="128" spans="1:4" x14ac:dyDescent="0.25">
      <c r="A128" s="1">
        <v>8200</v>
      </c>
      <c r="B128" s="2" t="s">
        <v>650</v>
      </c>
      <c r="C128" s="3" t="s">
        <v>652</v>
      </c>
      <c r="D128">
        <f t="shared" si="2"/>
        <v>10</v>
      </c>
    </row>
    <row r="129" spans="1:4" x14ac:dyDescent="0.25">
      <c r="A129" s="1">
        <v>8200</v>
      </c>
      <c r="B129" s="2" t="s">
        <v>650</v>
      </c>
      <c r="C129" s="3" t="s">
        <v>653</v>
      </c>
      <c r="D129">
        <f t="shared" si="2"/>
        <v>10</v>
      </c>
    </row>
    <row r="130" spans="1:4" x14ac:dyDescent="0.25">
      <c r="A130" s="1">
        <v>8200</v>
      </c>
      <c r="B130" s="2" t="s">
        <v>650</v>
      </c>
      <c r="C130" s="3" t="s">
        <v>654</v>
      </c>
      <c r="D130">
        <f t="shared" ref="D130:D193" si="3">COUNTIF($B$2:$B$5669,B130)</f>
        <v>10</v>
      </c>
    </row>
    <row r="131" spans="1:4" x14ac:dyDescent="0.25">
      <c r="A131" s="1">
        <v>8200</v>
      </c>
      <c r="B131" s="2" t="s">
        <v>650</v>
      </c>
      <c r="C131" s="3" t="s">
        <v>655</v>
      </c>
      <c r="D131">
        <f t="shared" si="3"/>
        <v>10</v>
      </c>
    </row>
    <row r="132" spans="1:4" x14ac:dyDescent="0.25">
      <c r="A132" s="1">
        <v>8200</v>
      </c>
      <c r="B132" s="2" t="s">
        <v>650</v>
      </c>
      <c r="C132" s="3" t="s">
        <v>656</v>
      </c>
      <c r="D132">
        <f t="shared" si="3"/>
        <v>10</v>
      </c>
    </row>
    <row r="133" spans="1:4" x14ac:dyDescent="0.25">
      <c r="A133" s="1">
        <v>8200</v>
      </c>
      <c r="B133" s="2" t="s">
        <v>650</v>
      </c>
      <c r="C133" s="3" t="s">
        <v>657</v>
      </c>
      <c r="D133">
        <f t="shared" si="3"/>
        <v>10</v>
      </c>
    </row>
    <row r="134" spans="1:4" x14ac:dyDescent="0.25">
      <c r="A134" s="1">
        <v>8200</v>
      </c>
      <c r="B134" s="2" t="s">
        <v>650</v>
      </c>
      <c r="C134" s="3" t="s">
        <v>658</v>
      </c>
      <c r="D134">
        <f t="shared" si="3"/>
        <v>10</v>
      </c>
    </row>
    <row r="135" spans="1:4" x14ac:dyDescent="0.25">
      <c r="A135" s="1">
        <v>8200</v>
      </c>
      <c r="B135" s="2" t="s">
        <v>650</v>
      </c>
      <c r="C135" s="3" t="s">
        <v>659</v>
      </c>
      <c r="D135">
        <f t="shared" si="3"/>
        <v>10</v>
      </c>
    </row>
    <row r="136" spans="1:4" x14ac:dyDescent="0.25">
      <c r="A136" s="1">
        <v>8200</v>
      </c>
      <c r="B136" s="2" t="s">
        <v>650</v>
      </c>
      <c r="C136" s="3" t="s">
        <v>660</v>
      </c>
      <c r="D136">
        <f t="shared" si="3"/>
        <v>10</v>
      </c>
    </row>
    <row r="137" spans="1:4" x14ac:dyDescent="0.25">
      <c r="A137" s="1">
        <v>8210</v>
      </c>
      <c r="B137" s="2" t="s">
        <v>661</v>
      </c>
      <c r="C137" s="3" t="s">
        <v>662</v>
      </c>
      <c r="D137">
        <f t="shared" si="3"/>
        <v>9</v>
      </c>
    </row>
    <row r="138" spans="1:4" x14ac:dyDescent="0.25">
      <c r="A138" s="1">
        <v>8210</v>
      </c>
      <c r="B138" s="2" t="s">
        <v>661</v>
      </c>
      <c r="C138" s="3" t="s">
        <v>663</v>
      </c>
      <c r="D138">
        <f t="shared" si="3"/>
        <v>9</v>
      </c>
    </row>
    <row r="139" spans="1:4" x14ac:dyDescent="0.25">
      <c r="A139" s="1">
        <v>8210</v>
      </c>
      <c r="B139" s="2" t="s">
        <v>661</v>
      </c>
      <c r="C139" s="3" t="s">
        <v>664</v>
      </c>
      <c r="D139">
        <f t="shared" si="3"/>
        <v>9</v>
      </c>
    </row>
    <row r="140" spans="1:4" x14ac:dyDescent="0.25">
      <c r="A140" s="1">
        <v>8210</v>
      </c>
      <c r="B140" s="2" t="s">
        <v>661</v>
      </c>
      <c r="C140" s="3" t="s">
        <v>665</v>
      </c>
      <c r="D140">
        <f t="shared" si="3"/>
        <v>9</v>
      </c>
    </row>
    <row r="141" spans="1:4" x14ac:dyDescent="0.25">
      <c r="A141" s="1">
        <v>8210</v>
      </c>
      <c r="B141" s="2" t="s">
        <v>661</v>
      </c>
      <c r="C141" s="3" t="s">
        <v>666</v>
      </c>
      <c r="D141">
        <f t="shared" si="3"/>
        <v>9</v>
      </c>
    </row>
    <row r="142" spans="1:4" x14ac:dyDescent="0.25">
      <c r="A142" s="1">
        <v>8210</v>
      </c>
      <c r="B142" s="2" t="s">
        <v>661</v>
      </c>
      <c r="C142" s="3" t="s">
        <v>667</v>
      </c>
      <c r="D142">
        <f t="shared" si="3"/>
        <v>9</v>
      </c>
    </row>
    <row r="143" spans="1:4" x14ac:dyDescent="0.25">
      <c r="A143" s="1">
        <v>8210</v>
      </c>
      <c r="B143" s="2" t="s">
        <v>661</v>
      </c>
      <c r="C143" s="3" t="s">
        <v>668</v>
      </c>
      <c r="D143">
        <f t="shared" si="3"/>
        <v>9</v>
      </c>
    </row>
    <row r="144" spans="1:4" x14ac:dyDescent="0.25">
      <c r="A144" s="1">
        <v>8210</v>
      </c>
      <c r="B144" s="2" t="s">
        <v>661</v>
      </c>
      <c r="C144" s="3" t="s">
        <v>669</v>
      </c>
      <c r="D144">
        <f t="shared" si="3"/>
        <v>9</v>
      </c>
    </row>
    <row r="145" spans="1:4" x14ac:dyDescent="0.25">
      <c r="A145" s="1">
        <v>8210</v>
      </c>
      <c r="B145" s="2" t="s">
        <v>661</v>
      </c>
      <c r="C145" s="3" t="s">
        <v>670</v>
      </c>
      <c r="D145">
        <f t="shared" si="3"/>
        <v>9</v>
      </c>
    </row>
    <row r="146" spans="1:4" x14ac:dyDescent="0.25">
      <c r="A146" s="1">
        <v>8220</v>
      </c>
      <c r="B146" s="2" t="s">
        <v>671</v>
      </c>
      <c r="C146" s="3" t="s">
        <v>672</v>
      </c>
      <c r="D146">
        <f t="shared" si="3"/>
        <v>25</v>
      </c>
    </row>
    <row r="147" spans="1:4" x14ac:dyDescent="0.25">
      <c r="A147" s="1">
        <v>8220</v>
      </c>
      <c r="B147" s="2" t="s">
        <v>671</v>
      </c>
      <c r="C147" s="3" t="s">
        <v>270</v>
      </c>
      <c r="D147">
        <f t="shared" si="3"/>
        <v>25</v>
      </c>
    </row>
    <row r="148" spans="1:4" x14ac:dyDescent="0.25">
      <c r="A148" s="1">
        <v>8220</v>
      </c>
      <c r="B148" s="2" t="s">
        <v>671</v>
      </c>
      <c r="C148" s="3" t="s">
        <v>673</v>
      </c>
      <c r="D148">
        <f t="shared" si="3"/>
        <v>25</v>
      </c>
    </row>
    <row r="149" spans="1:4" x14ac:dyDescent="0.25">
      <c r="A149" s="1">
        <v>8220</v>
      </c>
      <c r="B149" s="2" t="s">
        <v>671</v>
      </c>
      <c r="C149" s="3" t="s">
        <v>674</v>
      </c>
      <c r="D149">
        <f t="shared" si="3"/>
        <v>25</v>
      </c>
    </row>
    <row r="150" spans="1:4" x14ac:dyDescent="0.25">
      <c r="A150" s="1">
        <v>8220</v>
      </c>
      <c r="B150" s="2" t="s">
        <v>671</v>
      </c>
      <c r="C150" s="3" t="s">
        <v>675</v>
      </c>
      <c r="D150">
        <f t="shared" si="3"/>
        <v>25</v>
      </c>
    </row>
    <row r="151" spans="1:4" x14ac:dyDescent="0.25">
      <c r="A151" s="1">
        <v>8220</v>
      </c>
      <c r="B151" s="2" t="s">
        <v>671</v>
      </c>
      <c r="C151" s="3" t="s">
        <v>676</v>
      </c>
      <c r="D151">
        <f t="shared" si="3"/>
        <v>25</v>
      </c>
    </row>
    <row r="152" spans="1:4" x14ac:dyDescent="0.25">
      <c r="A152" s="1">
        <v>8220</v>
      </c>
      <c r="B152" s="2" t="s">
        <v>671</v>
      </c>
      <c r="C152" s="3" t="s">
        <v>677</v>
      </c>
      <c r="D152">
        <f t="shared" si="3"/>
        <v>25</v>
      </c>
    </row>
    <row r="153" spans="1:4" x14ac:dyDescent="0.25">
      <c r="A153" s="1">
        <v>8220</v>
      </c>
      <c r="B153" s="2" t="s">
        <v>671</v>
      </c>
      <c r="C153" s="3" t="s">
        <v>678</v>
      </c>
      <c r="D153">
        <f t="shared" si="3"/>
        <v>25</v>
      </c>
    </row>
    <row r="154" spans="1:4" x14ac:dyDescent="0.25">
      <c r="A154" s="1">
        <v>8220</v>
      </c>
      <c r="B154" s="2" t="s">
        <v>671</v>
      </c>
      <c r="C154" s="3" t="s">
        <v>679</v>
      </c>
      <c r="D154">
        <f t="shared" si="3"/>
        <v>25</v>
      </c>
    </row>
    <row r="155" spans="1:4" x14ac:dyDescent="0.25">
      <c r="A155" s="1">
        <v>8220</v>
      </c>
      <c r="B155" s="2" t="s">
        <v>671</v>
      </c>
      <c r="C155" s="3" t="s">
        <v>680</v>
      </c>
      <c r="D155">
        <f t="shared" si="3"/>
        <v>25</v>
      </c>
    </row>
    <row r="156" spans="1:4" x14ac:dyDescent="0.25">
      <c r="A156" s="1">
        <v>8220</v>
      </c>
      <c r="B156" s="2" t="s">
        <v>671</v>
      </c>
      <c r="C156" s="3" t="s">
        <v>681</v>
      </c>
      <c r="D156">
        <f t="shared" si="3"/>
        <v>25</v>
      </c>
    </row>
    <row r="157" spans="1:4" x14ac:dyDescent="0.25">
      <c r="A157" s="1">
        <v>8220</v>
      </c>
      <c r="B157" s="2" t="s">
        <v>671</v>
      </c>
      <c r="C157" s="3" t="s">
        <v>682</v>
      </c>
      <c r="D157">
        <f t="shared" si="3"/>
        <v>25</v>
      </c>
    </row>
    <row r="158" spans="1:4" x14ac:dyDescent="0.25">
      <c r="A158" s="1">
        <v>8220</v>
      </c>
      <c r="B158" s="2" t="s">
        <v>671</v>
      </c>
      <c r="C158" s="3" t="s">
        <v>683</v>
      </c>
      <c r="D158">
        <f t="shared" si="3"/>
        <v>25</v>
      </c>
    </row>
    <row r="159" spans="1:4" x14ac:dyDescent="0.25">
      <c r="A159" s="1">
        <v>8220</v>
      </c>
      <c r="B159" s="2" t="s">
        <v>671</v>
      </c>
      <c r="C159" s="3" t="s">
        <v>684</v>
      </c>
      <c r="D159">
        <f t="shared" si="3"/>
        <v>25</v>
      </c>
    </row>
    <row r="160" spans="1:4" x14ac:dyDescent="0.25">
      <c r="A160" s="1">
        <v>8220</v>
      </c>
      <c r="B160" s="2" t="s">
        <v>671</v>
      </c>
      <c r="C160" s="3" t="s">
        <v>685</v>
      </c>
      <c r="D160">
        <f t="shared" si="3"/>
        <v>25</v>
      </c>
    </row>
    <row r="161" spans="1:4" x14ac:dyDescent="0.25">
      <c r="A161" s="1">
        <v>8220</v>
      </c>
      <c r="B161" s="2" t="s">
        <v>671</v>
      </c>
      <c r="C161" s="3" t="s">
        <v>686</v>
      </c>
      <c r="D161">
        <f t="shared" si="3"/>
        <v>25</v>
      </c>
    </row>
    <row r="162" spans="1:4" x14ac:dyDescent="0.25">
      <c r="A162" s="1">
        <v>8220</v>
      </c>
      <c r="B162" s="2" t="s">
        <v>671</v>
      </c>
      <c r="C162" s="3" t="s">
        <v>687</v>
      </c>
      <c r="D162">
        <f t="shared" si="3"/>
        <v>25</v>
      </c>
    </row>
    <row r="163" spans="1:4" x14ac:dyDescent="0.25">
      <c r="A163" s="1">
        <v>8220</v>
      </c>
      <c r="B163" s="2" t="s">
        <v>671</v>
      </c>
      <c r="C163" s="3" t="s">
        <v>688</v>
      </c>
      <c r="D163">
        <f t="shared" si="3"/>
        <v>25</v>
      </c>
    </row>
    <row r="164" spans="1:4" x14ac:dyDescent="0.25">
      <c r="A164" s="1">
        <v>8220</v>
      </c>
      <c r="B164" s="2" t="s">
        <v>671</v>
      </c>
      <c r="C164" s="3" t="s">
        <v>689</v>
      </c>
      <c r="D164">
        <f t="shared" si="3"/>
        <v>25</v>
      </c>
    </row>
    <row r="165" spans="1:4" x14ac:dyDescent="0.25">
      <c r="A165" s="1">
        <v>8220</v>
      </c>
      <c r="B165" s="2" t="s">
        <v>671</v>
      </c>
      <c r="C165" s="3" t="s">
        <v>690</v>
      </c>
      <c r="D165">
        <f t="shared" si="3"/>
        <v>25</v>
      </c>
    </row>
    <row r="166" spans="1:4" x14ac:dyDescent="0.25">
      <c r="A166" s="1">
        <v>8220</v>
      </c>
      <c r="B166" s="2" t="s">
        <v>671</v>
      </c>
      <c r="C166" s="3" t="s">
        <v>691</v>
      </c>
      <c r="D166">
        <f t="shared" si="3"/>
        <v>25</v>
      </c>
    </row>
    <row r="167" spans="1:4" x14ac:dyDescent="0.25">
      <c r="A167" s="1">
        <v>8220</v>
      </c>
      <c r="B167" s="2" t="s">
        <v>671</v>
      </c>
      <c r="C167" s="3" t="s">
        <v>692</v>
      </c>
      <c r="D167">
        <f t="shared" si="3"/>
        <v>25</v>
      </c>
    </row>
    <row r="168" spans="1:4" x14ac:dyDescent="0.25">
      <c r="A168" s="1">
        <v>8220</v>
      </c>
      <c r="B168" s="2" t="s">
        <v>671</v>
      </c>
      <c r="C168" s="3" t="s">
        <v>693</v>
      </c>
      <c r="D168">
        <f t="shared" si="3"/>
        <v>25</v>
      </c>
    </row>
    <row r="169" spans="1:4" x14ac:dyDescent="0.25">
      <c r="A169" s="1">
        <v>8220</v>
      </c>
      <c r="B169" s="2" t="s">
        <v>671</v>
      </c>
      <c r="C169" s="3" t="s">
        <v>694</v>
      </c>
      <c r="D169">
        <f t="shared" si="3"/>
        <v>25</v>
      </c>
    </row>
    <row r="170" spans="1:4" x14ac:dyDescent="0.25">
      <c r="A170" s="1">
        <v>8220</v>
      </c>
      <c r="B170" s="2" t="s">
        <v>671</v>
      </c>
      <c r="C170" s="3" t="s">
        <v>695</v>
      </c>
      <c r="D170">
        <f t="shared" si="3"/>
        <v>25</v>
      </c>
    </row>
    <row r="171" spans="1:4" x14ac:dyDescent="0.25">
      <c r="A171" s="1">
        <v>8230</v>
      </c>
      <c r="B171" s="2" t="s">
        <v>696</v>
      </c>
      <c r="C171" s="3" t="s">
        <v>697</v>
      </c>
      <c r="D171">
        <f t="shared" si="3"/>
        <v>8</v>
      </c>
    </row>
    <row r="172" spans="1:4" x14ac:dyDescent="0.25">
      <c r="A172" s="1">
        <v>8230</v>
      </c>
      <c r="B172" s="2" t="s">
        <v>696</v>
      </c>
      <c r="C172" s="3" t="s">
        <v>698</v>
      </c>
      <c r="D172">
        <f t="shared" si="3"/>
        <v>8</v>
      </c>
    </row>
    <row r="173" spans="1:4" x14ac:dyDescent="0.25">
      <c r="A173" s="1">
        <v>8230</v>
      </c>
      <c r="B173" s="2" t="s">
        <v>696</v>
      </c>
      <c r="C173" s="3" t="s">
        <v>699</v>
      </c>
      <c r="D173">
        <f t="shared" si="3"/>
        <v>8</v>
      </c>
    </row>
    <row r="174" spans="1:4" x14ac:dyDescent="0.25">
      <c r="A174" s="1">
        <v>8230</v>
      </c>
      <c r="B174" s="2" t="s">
        <v>696</v>
      </c>
      <c r="C174" s="3" t="s">
        <v>700</v>
      </c>
      <c r="D174">
        <f t="shared" si="3"/>
        <v>8</v>
      </c>
    </row>
    <row r="175" spans="1:4" x14ac:dyDescent="0.25">
      <c r="A175" s="1">
        <v>8230</v>
      </c>
      <c r="B175" s="2" t="s">
        <v>696</v>
      </c>
      <c r="C175" s="3" t="s">
        <v>701</v>
      </c>
      <c r="D175">
        <f t="shared" si="3"/>
        <v>8</v>
      </c>
    </row>
    <row r="176" spans="1:4" x14ac:dyDescent="0.25">
      <c r="A176" s="1">
        <v>8230</v>
      </c>
      <c r="B176" s="2" t="s">
        <v>696</v>
      </c>
      <c r="C176" s="3" t="s">
        <v>702</v>
      </c>
      <c r="D176">
        <f t="shared" si="3"/>
        <v>8</v>
      </c>
    </row>
    <row r="177" spans="1:4" x14ac:dyDescent="0.25">
      <c r="A177" s="1">
        <v>8230</v>
      </c>
      <c r="B177" s="2" t="s">
        <v>696</v>
      </c>
      <c r="C177" s="3" t="s">
        <v>703</v>
      </c>
      <c r="D177">
        <f t="shared" si="3"/>
        <v>8</v>
      </c>
    </row>
    <row r="178" spans="1:4" x14ac:dyDescent="0.25">
      <c r="A178" s="1">
        <v>8230</v>
      </c>
      <c r="B178" s="2" t="s">
        <v>696</v>
      </c>
      <c r="C178" s="3" t="s">
        <v>704</v>
      </c>
      <c r="D178">
        <f t="shared" si="3"/>
        <v>8</v>
      </c>
    </row>
    <row r="179" spans="1:4" x14ac:dyDescent="0.25">
      <c r="A179" s="1">
        <v>8240</v>
      </c>
      <c r="B179" s="2" t="s">
        <v>705</v>
      </c>
      <c r="C179" s="3" t="s">
        <v>706</v>
      </c>
      <c r="D179">
        <f t="shared" si="3"/>
        <v>30</v>
      </c>
    </row>
    <row r="180" spans="1:4" x14ac:dyDescent="0.25">
      <c r="A180" s="1">
        <v>8240</v>
      </c>
      <c r="B180" s="2" t="s">
        <v>705</v>
      </c>
      <c r="C180" s="3" t="s">
        <v>707</v>
      </c>
      <c r="D180">
        <f t="shared" si="3"/>
        <v>30</v>
      </c>
    </row>
    <row r="181" spans="1:4" x14ac:dyDescent="0.25">
      <c r="A181" s="1">
        <v>8240</v>
      </c>
      <c r="B181" s="2" t="s">
        <v>705</v>
      </c>
      <c r="C181" s="3" t="s">
        <v>708</v>
      </c>
      <c r="D181">
        <f t="shared" si="3"/>
        <v>30</v>
      </c>
    </row>
    <row r="182" spans="1:4" x14ac:dyDescent="0.25">
      <c r="A182" s="1">
        <v>8240</v>
      </c>
      <c r="B182" s="2" t="s">
        <v>705</v>
      </c>
      <c r="C182" s="3" t="s">
        <v>709</v>
      </c>
      <c r="D182">
        <f t="shared" si="3"/>
        <v>30</v>
      </c>
    </row>
    <row r="183" spans="1:4" x14ac:dyDescent="0.25">
      <c r="A183" s="1">
        <v>8240</v>
      </c>
      <c r="B183" s="2" t="s">
        <v>705</v>
      </c>
      <c r="C183" s="3" t="s">
        <v>710</v>
      </c>
      <c r="D183">
        <f t="shared" si="3"/>
        <v>30</v>
      </c>
    </row>
    <row r="184" spans="1:4" x14ac:dyDescent="0.25">
      <c r="A184" s="1">
        <v>8240</v>
      </c>
      <c r="B184" s="2" t="s">
        <v>705</v>
      </c>
      <c r="C184" s="3" t="s">
        <v>711</v>
      </c>
      <c r="D184">
        <f t="shared" si="3"/>
        <v>30</v>
      </c>
    </row>
    <row r="185" spans="1:4" x14ac:dyDescent="0.25">
      <c r="A185" s="1">
        <v>8240</v>
      </c>
      <c r="B185" s="2" t="s">
        <v>705</v>
      </c>
      <c r="C185" s="3" t="s">
        <v>712</v>
      </c>
      <c r="D185">
        <f t="shared" si="3"/>
        <v>30</v>
      </c>
    </row>
    <row r="186" spans="1:4" x14ac:dyDescent="0.25">
      <c r="A186" s="1">
        <v>8240</v>
      </c>
      <c r="B186" s="2" t="s">
        <v>705</v>
      </c>
      <c r="C186" s="3" t="s">
        <v>713</v>
      </c>
      <c r="D186">
        <f t="shared" si="3"/>
        <v>30</v>
      </c>
    </row>
    <row r="187" spans="1:4" x14ac:dyDescent="0.25">
      <c r="A187" s="1">
        <v>8240</v>
      </c>
      <c r="B187" s="2" t="s">
        <v>705</v>
      </c>
      <c r="C187" s="3" t="s">
        <v>714</v>
      </c>
      <c r="D187">
        <f t="shared" si="3"/>
        <v>30</v>
      </c>
    </row>
    <row r="188" spans="1:4" x14ac:dyDescent="0.25">
      <c r="A188" s="1">
        <v>8240</v>
      </c>
      <c r="B188" s="2" t="s">
        <v>705</v>
      </c>
      <c r="C188" s="3" t="s">
        <v>715</v>
      </c>
      <c r="D188">
        <f t="shared" si="3"/>
        <v>30</v>
      </c>
    </row>
    <row r="189" spans="1:4" x14ac:dyDescent="0.25">
      <c r="A189" s="1">
        <v>8240</v>
      </c>
      <c r="B189" s="2" t="s">
        <v>705</v>
      </c>
      <c r="C189" s="3" t="s">
        <v>716</v>
      </c>
      <c r="D189">
        <f t="shared" si="3"/>
        <v>30</v>
      </c>
    </row>
    <row r="190" spans="1:4" x14ac:dyDescent="0.25">
      <c r="A190" s="1">
        <v>8240</v>
      </c>
      <c r="B190" s="2" t="s">
        <v>705</v>
      </c>
      <c r="C190" s="3" t="s">
        <v>717</v>
      </c>
      <c r="D190">
        <f t="shared" si="3"/>
        <v>30</v>
      </c>
    </row>
    <row r="191" spans="1:4" x14ac:dyDescent="0.25">
      <c r="A191" s="1">
        <v>8240</v>
      </c>
      <c r="B191" s="2" t="s">
        <v>705</v>
      </c>
      <c r="C191" s="3" t="s">
        <v>718</v>
      </c>
      <c r="D191">
        <f t="shared" si="3"/>
        <v>30</v>
      </c>
    </row>
    <row r="192" spans="1:4" x14ac:dyDescent="0.25">
      <c r="A192" s="1">
        <v>8240</v>
      </c>
      <c r="B192" s="2" t="s">
        <v>705</v>
      </c>
      <c r="C192" s="3" t="s">
        <v>719</v>
      </c>
      <c r="D192">
        <f t="shared" si="3"/>
        <v>30</v>
      </c>
    </row>
    <row r="193" spans="1:4" x14ac:dyDescent="0.25">
      <c r="A193" s="1">
        <v>8240</v>
      </c>
      <c r="B193" s="2" t="s">
        <v>705</v>
      </c>
      <c r="C193" s="3" t="s">
        <v>720</v>
      </c>
      <c r="D193">
        <f t="shared" si="3"/>
        <v>30</v>
      </c>
    </row>
    <row r="194" spans="1:4" x14ac:dyDescent="0.25">
      <c r="A194" s="1">
        <v>8240</v>
      </c>
      <c r="B194" s="2" t="s">
        <v>705</v>
      </c>
      <c r="C194" s="3" t="s">
        <v>721</v>
      </c>
      <c r="D194">
        <f t="shared" ref="D194:D257" si="4">COUNTIF($B$2:$B$5669,B194)</f>
        <v>30</v>
      </c>
    </row>
    <row r="195" spans="1:4" x14ac:dyDescent="0.25">
      <c r="A195" s="1">
        <v>8240</v>
      </c>
      <c r="B195" s="2" t="s">
        <v>705</v>
      </c>
      <c r="C195" s="3" t="s">
        <v>722</v>
      </c>
      <c r="D195">
        <f t="shared" si="4"/>
        <v>30</v>
      </c>
    </row>
    <row r="196" spans="1:4" x14ac:dyDescent="0.25">
      <c r="A196" s="1">
        <v>8240</v>
      </c>
      <c r="B196" s="2" t="s">
        <v>705</v>
      </c>
      <c r="C196" s="3" t="s">
        <v>723</v>
      </c>
      <c r="D196">
        <f t="shared" si="4"/>
        <v>30</v>
      </c>
    </row>
    <row r="197" spans="1:4" x14ac:dyDescent="0.25">
      <c r="A197" s="1">
        <v>8240</v>
      </c>
      <c r="B197" s="2" t="s">
        <v>705</v>
      </c>
      <c r="C197" s="3" t="s">
        <v>724</v>
      </c>
      <c r="D197">
        <f t="shared" si="4"/>
        <v>30</v>
      </c>
    </row>
    <row r="198" spans="1:4" x14ac:dyDescent="0.25">
      <c r="A198" s="1">
        <v>8240</v>
      </c>
      <c r="B198" s="2" t="s">
        <v>705</v>
      </c>
      <c r="C198" s="3" t="s">
        <v>725</v>
      </c>
      <c r="D198">
        <f t="shared" si="4"/>
        <v>30</v>
      </c>
    </row>
    <row r="199" spans="1:4" x14ac:dyDescent="0.25">
      <c r="A199" s="1">
        <v>8240</v>
      </c>
      <c r="B199" s="2" t="s">
        <v>705</v>
      </c>
      <c r="C199" s="3" t="s">
        <v>726</v>
      </c>
      <c r="D199">
        <f t="shared" si="4"/>
        <v>30</v>
      </c>
    </row>
    <row r="200" spans="1:4" x14ac:dyDescent="0.25">
      <c r="A200" s="1">
        <v>8240</v>
      </c>
      <c r="B200" s="2" t="s">
        <v>705</v>
      </c>
      <c r="C200" s="3" t="s">
        <v>727</v>
      </c>
      <c r="D200">
        <f t="shared" si="4"/>
        <v>30</v>
      </c>
    </row>
    <row r="201" spans="1:4" x14ac:dyDescent="0.25">
      <c r="A201" s="1">
        <v>8240</v>
      </c>
      <c r="B201" s="2" t="s">
        <v>705</v>
      </c>
      <c r="C201" s="3" t="s">
        <v>728</v>
      </c>
      <c r="D201">
        <f t="shared" si="4"/>
        <v>30</v>
      </c>
    </row>
    <row r="202" spans="1:4" x14ac:dyDescent="0.25">
      <c r="A202" s="1">
        <v>8240</v>
      </c>
      <c r="B202" s="2" t="s">
        <v>705</v>
      </c>
      <c r="C202" s="3" t="s">
        <v>729</v>
      </c>
      <c r="D202">
        <f t="shared" si="4"/>
        <v>30</v>
      </c>
    </row>
    <row r="203" spans="1:4" x14ac:dyDescent="0.25">
      <c r="A203" s="1">
        <v>8240</v>
      </c>
      <c r="B203" s="2" t="s">
        <v>705</v>
      </c>
      <c r="C203" s="3" t="s">
        <v>730</v>
      </c>
      <c r="D203">
        <f t="shared" si="4"/>
        <v>30</v>
      </c>
    </row>
    <row r="204" spans="1:4" x14ac:dyDescent="0.25">
      <c r="A204" s="1">
        <v>8240</v>
      </c>
      <c r="B204" s="2" t="s">
        <v>705</v>
      </c>
      <c r="C204" s="3" t="s">
        <v>731</v>
      </c>
      <c r="D204">
        <f t="shared" si="4"/>
        <v>30</v>
      </c>
    </row>
    <row r="205" spans="1:4" x14ac:dyDescent="0.25">
      <c r="A205" s="1">
        <v>8240</v>
      </c>
      <c r="B205" s="2" t="s">
        <v>705</v>
      </c>
      <c r="C205" s="3" t="s">
        <v>732</v>
      </c>
      <c r="D205">
        <f t="shared" si="4"/>
        <v>30</v>
      </c>
    </row>
    <row r="206" spans="1:4" x14ac:dyDescent="0.25">
      <c r="A206" s="1">
        <v>8240</v>
      </c>
      <c r="B206" s="2" t="s">
        <v>705</v>
      </c>
      <c r="C206" s="3" t="s">
        <v>733</v>
      </c>
      <c r="D206">
        <f t="shared" si="4"/>
        <v>30</v>
      </c>
    </row>
    <row r="207" spans="1:4" x14ac:dyDescent="0.25">
      <c r="A207" s="1">
        <v>8240</v>
      </c>
      <c r="B207" s="2" t="s">
        <v>705</v>
      </c>
      <c r="C207" s="3" t="s">
        <v>734</v>
      </c>
      <c r="D207">
        <f t="shared" si="4"/>
        <v>30</v>
      </c>
    </row>
    <row r="208" spans="1:4" x14ac:dyDescent="0.25">
      <c r="A208" s="1">
        <v>8240</v>
      </c>
      <c r="B208" s="2" t="s">
        <v>705</v>
      </c>
      <c r="C208" s="3" t="s">
        <v>735</v>
      </c>
      <c r="D208">
        <f t="shared" si="4"/>
        <v>30</v>
      </c>
    </row>
    <row r="209" spans="1:4" x14ac:dyDescent="0.25">
      <c r="A209" s="1">
        <v>8250</v>
      </c>
      <c r="B209" s="2" t="s">
        <v>736</v>
      </c>
      <c r="C209" s="3" t="s">
        <v>737</v>
      </c>
      <c r="D209">
        <f t="shared" si="4"/>
        <v>25</v>
      </c>
    </row>
    <row r="210" spans="1:4" x14ac:dyDescent="0.25">
      <c r="A210" s="1">
        <v>8250</v>
      </c>
      <c r="B210" s="2" t="s">
        <v>736</v>
      </c>
      <c r="C210" s="3" t="s">
        <v>738</v>
      </c>
      <c r="D210">
        <f t="shared" si="4"/>
        <v>25</v>
      </c>
    </row>
    <row r="211" spans="1:4" x14ac:dyDescent="0.25">
      <c r="A211" s="1">
        <v>8250</v>
      </c>
      <c r="B211" s="2" t="s">
        <v>736</v>
      </c>
      <c r="C211" s="3" t="s">
        <v>739</v>
      </c>
      <c r="D211">
        <f t="shared" si="4"/>
        <v>25</v>
      </c>
    </row>
    <row r="212" spans="1:4" x14ac:dyDescent="0.25">
      <c r="A212" s="1">
        <v>8250</v>
      </c>
      <c r="B212" s="2" t="s">
        <v>736</v>
      </c>
      <c r="C212" s="3" t="s">
        <v>740</v>
      </c>
      <c r="D212">
        <f t="shared" si="4"/>
        <v>25</v>
      </c>
    </row>
    <row r="213" spans="1:4" x14ac:dyDescent="0.25">
      <c r="A213" s="1">
        <v>8250</v>
      </c>
      <c r="B213" s="2" t="s">
        <v>736</v>
      </c>
      <c r="C213" s="3" t="s">
        <v>741</v>
      </c>
      <c r="D213">
        <f t="shared" si="4"/>
        <v>25</v>
      </c>
    </row>
    <row r="214" spans="1:4" x14ac:dyDescent="0.25">
      <c r="A214" s="1">
        <v>8250</v>
      </c>
      <c r="B214" s="2" t="s">
        <v>736</v>
      </c>
      <c r="C214" s="3" t="s">
        <v>742</v>
      </c>
      <c r="D214">
        <f t="shared" si="4"/>
        <v>25</v>
      </c>
    </row>
    <row r="215" spans="1:4" x14ac:dyDescent="0.25">
      <c r="A215" s="1">
        <v>8250</v>
      </c>
      <c r="B215" s="2" t="s">
        <v>736</v>
      </c>
      <c r="C215" s="3" t="s">
        <v>743</v>
      </c>
      <c r="D215">
        <f t="shared" si="4"/>
        <v>25</v>
      </c>
    </row>
    <row r="216" spans="1:4" x14ac:dyDescent="0.25">
      <c r="A216" s="1">
        <v>8250</v>
      </c>
      <c r="B216" s="2" t="s">
        <v>736</v>
      </c>
      <c r="C216" s="3" t="s">
        <v>744</v>
      </c>
      <c r="D216">
        <f t="shared" si="4"/>
        <v>25</v>
      </c>
    </row>
    <row r="217" spans="1:4" x14ac:dyDescent="0.25">
      <c r="A217" s="1">
        <v>8250</v>
      </c>
      <c r="B217" s="2" t="s">
        <v>736</v>
      </c>
      <c r="C217" s="3" t="s">
        <v>745</v>
      </c>
      <c r="D217">
        <f t="shared" si="4"/>
        <v>25</v>
      </c>
    </row>
    <row r="218" spans="1:4" x14ac:dyDescent="0.25">
      <c r="A218" s="1">
        <v>8250</v>
      </c>
      <c r="B218" s="2" t="s">
        <v>736</v>
      </c>
      <c r="C218" s="3" t="s">
        <v>746</v>
      </c>
      <c r="D218">
        <f t="shared" si="4"/>
        <v>25</v>
      </c>
    </row>
    <row r="219" spans="1:4" x14ac:dyDescent="0.25">
      <c r="A219" s="1">
        <v>8250</v>
      </c>
      <c r="B219" s="2" t="s">
        <v>736</v>
      </c>
      <c r="C219" s="3" t="s">
        <v>747</v>
      </c>
      <c r="D219">
        <f t="shared" si="4"/>
        <v>25</v>
      </c>
    </row>
    <row r="220" spans="1:4" x14ac:dyDescent="0.25">
      <c r="A220" s="1">
        <v>8250</v>
      </c>
      <c r="B220" s="2" t="s">
        <v>736</v>
      </c>
      <c r="C220" s="3" t="s">
        <v>748</v>
      </c>
      <c r="D220">
        <f t="shared" si="4"/>
        <v>25</v>
      </c>
    </row>
    <row r="221" spans="1:4" x14ac:dyDescent="0.25">
      <c r="A221" s="1">
        <v>8250</v>
      </c>
      <c r="B221" s="2" t="s">
        <v>736</v>
      </c>
      <c r="C221" s="3" t="s">
        <v>749</v>
      </c>
      <c r="D221">
        <f t="shared" si="4"/>
        <v>25</v>
      </c>
    </row>
    <row r="222" spans="1:4" x14ac:dyDescent="0.25">
      <c r="A222" s="1">
        <v>8250</v>
      </c>
      <c r="B222" s="2" t="s">
        <v>736</v>
      </c>
      <c r="C222" s="3" t="s">
        <v>750</v>
      </c>
      <c r="D222">
        <f t="shared" si="4"/>
        <v>25</v>
      </c>
    </row>
    <row r="223" spans="1:4" x14ac:dyDescent="0.25">
      <c r="A223" s="1">
        <v>8250</v>
      </c>
      <c r="B223" s="2" t="s">
        <v>736</v>
      </c>
      <c r="C223" s="3" t="s">
        <v>751</v>
      </c>
      <c r="D223">
        <f t="shared" si="4"/>
        <v>25</v>
      </c>
    </row>
    <row r="224" spans="1:4" x14ac:dyDescent="0.25">
      <c r="A224" s="1">
        <v>8250</v>
      </c>
      <c r="B224" s="2" t="s">
        <v>736</v>
      </c>
      <c r="C224" s="3" t="s">
        <v>752</v>
      </c>
      <c r="D224">
        <f t="shared" si="4"/>
        <v>25</v>
      </c>
    </row>
    <row r="225" spans="1:4" x14ac:dyDescent="0.25">
      <c r="A225" s="1">
        <v>8250</v>
      </c>
      <c r="B225" s="2" t="s">
        <v>736</v>
      </c>
      <c r="C225" s="3" t="s">
        <v>753</v>
      </c>
      <c r="D225">
        <f t="shared" si="4"/>
        <v>25</v>
      </c>
    </row>
    <row r="226" spans="1:4" x14ac:dyDescent="0.25">
      <c r="A226" s="1">
        <v>8250</v>
      </c>
      <c r="B226" s="2" t="s">
        <v>736</v>
      </c>
      <c r="C226" s="3" t="s">
        <v>754</v>
      </c>
      <c r="D226">
        <f t="shared" si="4"/>
        <v>25</v>
      </c>
    </row>
    <row r="227" spans="1:4" x14ac:dyDescent="0.25">
      <c r="A227" s="1">
        <v>8250</v>
      </c>
      <c r="B227" s="2" t="s">
        <v>736</v>
      </c>
      <c r="C227" s="3" t="s">
        <v>755</v>
      </c>
      <c r="D227">
        <f t="shared" si="4"/>
        <v>25</v>
      </c>
    </row>
    <row r="228" spans="1:4" x14ac:dyDescent="0.25">
      <c r="A228" s="1">
        <v>8250</v>
      </c>
      <c r="B228" s="2" t="s">
        <v>736</v>
      </c>
      <c r="C228" s="3" t="s">
        <v>756</v>
      </c>
      <c r="D228">
        <f t="shared" si="4"/>
        <v>25</v>
      </c>
    </row>
    <row r="229" spans="1:4" x14ac:dyDescent="0.25">
      <c r="A229" s="1">
        <v>8250</v>
      </c>
      <c r="B229" s="2" t="s">
        <v>736</v>
      </c>
      <c r="C229" s="3" t="s">
        <v>757</v>
      </c>
      <c r="D229">
        <f t="shared" si="4"/>
        <v>25</v>
      </c>
    </row>
    <row r="230" spans="1:4" x14ac:dyDescent="0.25">
      <c r="A230" s="1">
        <v>8250</v>
      </c>
      <c r="B230" s="2" t="s">
        <v>736</v>
      </c>
      <c r="C230" s="3" t="s">
        <v>758</v>
      </c>
      <c r="D230">
        <f t="shared" si="4"/>
        <v>25</v>
      </c>
    </row>
    <row r="231" spans="1:4" x14ac:dyDescent="0.25">
      <c r="A231" s="1">
        <v>8250</v>
      </c>
      <c r="B231" s="2" t="s">
        <v>736</v>
      </c>
      <c r="C231" s="3" t="s">
        <v>759</v>
      </c>
      <c r="D231">
        <f t="shared" si="4"/>
        <v>25</v>
      </c>
    </row>
    <row r="232" spans="1:4" x14ac:dyDescent="0.25">
      <c r="A232" s="1">
        <v>8250</v>
      </c>
      <c r="B232" s="2" t="s">
        <v>736</v>
      </c>
      <c r="C232" s="3" t="s">
        <v>760</v>
      </c>
      <c r="D232">
        <f t="shared" si="4"/>
        <v>25</v>
      </c>
    </row>
    <row r="233" spans="1:4" x14ac:dyDescent="0.25">
      <c r="A233" s="1">
        <v>8250</v>
      </c>
      <c r="B233" s="2" t="s">
        <v>736</v>
      </c>
      <c r="C233" s="3" t="s">
        <v>761</v>
      </c>
      <c r="D233">
        <f t="shared" si="4"/>
        <v>25</v>
      </c>
    </row>
    <row r="234" spans="1:4" x14ac:dyDescent="0.25">
      <c r="A234" s="1">
        <v>8260</v>
      </c>
      <c r="B234" s="2" t="s">
        <v>762</v>
      </c>
      <c r="C234" s="3" t="s">
        <v>763</v>
      </c>
      <c r="D234">
        <f t="shared" si="4"/>
        <v>14</v>
      </c>
    </row>
    <row r="235" spans="1:4" x14ac:dyDescent="0.25">
      <c r="A235" s="1">
        <v>8260</v>
      </c>
      <c r="B235" s="2" t="s">
        <v>762</v>
      </c>
      <c r="C235" s="3" t="s">
        <v>764</v>
      </c>
      <c r="D235">
        <f t="shared" si="4"/>
        <v>14</v>
      </c>
    </row>
    <row r="236" spans="1:4" x14ac:dyDescent="0.25">
      <c r="A236" s="1">
        <v>8260</v>
      </c>
      <c r="B236" s="2" t="s">
        <v>762</v>
      </c>
      <c r="C236" s="3" t="s">
        <v>765</v>
      </c>
      <c r="D236">
        <f t="shared" si="4"/>
        <v>14</v>
      </c>
    </row>
    <row r="237" spans="1:4" x14ac:dyDescent="0.25">
      <c r="A237" s="1">
        <v>8260</v>
      </c>
      <c r="B237" s="2" t="s">
        <v>762</v>
      </c>
      <c r="C237" s="3" t="s">
        <v>766</v>
      </c>
      <c r="D237">
        <f t="shared" si="4"/>
        <v>14</v>
      </c>
    </row>
    <row r="238" spans="1:4" x14ac:dyDescent="0.25">
      <c r="A238" s="1">
        <v>8260</v>
      </c>
      <c r="B238" s="2" t="s">
        <v>762</v>
      </c>
      <c r="C238" s="3" t="s">
        <v>767</v>
      </c>
      <c r="D238">
        <f t="shared" si="4"/>
        <v>14</v>
      </c>
    </row>
    <row r="239" spans="1:4" x14ac:dyDescent="0.25">
      <c r="A239" s="1">
        <v>8260</v>
      </c>
      <c r="B239" s="2" t="s">
        <v>762</v>
      </c>
      <c r="C239" s="3" t="s">
        <v>768</v>
      </c>
      <c r="D239">
        <f t="shared" si="4"/>
        <v>14</v>
      </c>
    </row>
    <row r="240" spans="1:4" x14ac:dyDescent="0.25">
      <c r="A240" s="1">
        <v>8260</v>
      </c>
      <c r="B240" s="2" t="s">
        <v>762</v>
      </c>
      <c r="C240" s="3" t="s">
        <v>769</v>
      </c>
      <c r="D240">
        <f t="shared" si="4"/>
        <v>14</v>
      </c>
    </row>
    <row r="241" spans="1:4" x14ac:dyDescent="0.25">
      <c r="A241" s="1">
        <v>8260</v>
      </c>
      <c r="B241" s="2" t="s">
        <v>762</v>
      </c>
      <c r="C241" s="3" t="s">
        <v>770</v>
      </c>
      <c r="D241">
        <f t="shared" si="4"/>
        <v>14</v>
      </c>
    </row>
    <row r="242" spans="1:4" x14ac:dyDescent="0.25">
      <c r="A242" s="1">
        <v>8260</v>
      </c>
      <c r="B242" s="2" t="s">
        <v>762</v>
      </c>
      <c r="C242" s="3" t="s">
        <v>771</v>
      </c>
      <c r="D242">
        <f t="shared" si="4"/>
        <v>14</v>
      </c>
    </row>
    <row r="243" spans="1:4" x14ac:dyDescent="0.25">
      <c r="A243" s="1">
        <v>8260</v>
      </c>
      <c r="B243" s="2" t="s">
        <v>762</v>
      </c>
      <c r="C243" s="3" t="s">
        <v>772</v>
      </c>
      <c r="D243">
        <f t="shared" si="4"/>
        <v>14</v>
      </c>
    </row>
    <row r="244" spans="1:4" x14ac:dyDescent="0.25">
      <c r="A244" s="1">
        <v>8260</v>
      </c>
      <c r="B244" s="2" t="s">
        <v>762</v>
      </c>
      <c r="C244" s="3" t="s">
        <v>773</v>
      </c>
      <c r="D244">
        <f t="shared" si="4"/>
        <v>14</v>
      </c>
    </row>
    <row r="245" spans="1:4" x14ac:dyDescent="0.25">
      <c r="A245" s="1">
        <v>8260</v>
      </c>
      <c r="B245" s="2" t="s">
        <v>762</v>
      </c>
      <c r="C245" s="3" t="s">
        <v>774</v>
      </c>
      <c r="D245">
        <f t="shared" si="4"/>
        <v>14</v>
      </c>
    </row>
    <row r="246" spans="1:4" x14ac:dyDescent="0.25">
      <c r="A246" s="1">
        <v>8260</v>
      </c>
      <c r="B246" s="2" t="s">
        <v>762</v>
      </c>
      <c r="C246" s="3" t="s">
        <v>775</v>
      </c>
      <c r="D246">
        <f t="shared" si="4"/>
        <v>14</v>
      </c>
    </row>
    <row r="247" spans="1:4" x14ac:dyDescent="0.25">
      <c r="A247" s="1">
        <v>8260</v>
      </c>
      <c r="B247" s="2" t="s">
        <v>762</v>
      </c>
      <c r="C247" s="3" t="s">
        <v>776</v>
      </c>
      <c r="D247">
        <f t="shared" si="4"/>
        <v>14</v>
      </c>
    </row>
    <row r="248" spans="1:4" x14ac:dyDescent="0.25">
      <c r="A248" s="1">
        <v>8270</v>
      </c>
      <c r="B248" s="2" t="s">
        <v>777</v>
      </c>
      <c r="C248" s="3" t="s">
        <v>778</v>
      </c>
      <c r="D248">
        <f t="shared" si="4"/>
        <v>21</v>
      </c>
    </row>
    <row r="249" spans="1:4" x14ac:dyDescent="0.25">
      <c r="A249" s="1">
        <v>8270</v>
      </c>
      <c r="B249" s="2" t="s">
        <v>777</v>
      </c>
      <c r="C249" s="3" t="s">
        <v>779</v>
      </c>
      <c r="D249">
        <f t="shared" si="4"/>
        <v>21</v>
      </c>
    </row>
    <row r="250" spans="1:4" x14ac:dyDescent="0.25">
      <c r="A250" s="1">
        <v>8270</v>
      </c>
      <c r="B250" s="2" t="s">
        <v>777</v>
      </c>
      <c r="C250" s="3" t="s">
        <v>780</v>
      </c>
      <c r="D250">
        <f t="shared" si="4"/>
        <v>21</v>
      </c>
    </row>
    <row r="251" spans="1:4" x14ac:dyDescent="0.25">
      <c r="A251" s="1">
        <v>8270</v>
      </c>
      <c r="B251" s="2" t="s">
        <v>777</v>
      </c>
      <c r="C251" s="3" t="s">
        <v>781</v>
      </c>
      <c r="D251">
        <f t="shared" si="4"/>
        <v>21</v>
      </c>
    </row>
    <row r="252" spans="1:4" x14ac:dyDescent="0.25">
      <c r="A252" s="1">
        <v>8270</v>
      </c>
      <c r="B252" s="2" t="s">
        <v>777</v>
      </c>
      <c r="C252" s="3" t="s">
        <v>782</v>
      </c>
      <c r="D252">
        <f t="shared" si="4"/>
        <v>21</v>
      </c>
    </row>
    <row r="253" spans="1:4" x14ac:dyDescent="0.25">
      <c r="A253" s="1">
        <v>8270</v>
      </c>
      <c r="B253" s="2" t="s">
        <v>777</v>
      </c>
      <c r="C253" s="3" t="s">
        <v>783</v>
      </c>
      <c r="D253">
        <f t="shared" si="4"/>
        <v>21</v>
      </c>
    </row>
    <row r="254" spans="1:4" x14ac:dyDescent="0.25">
      <c r="A254" s="1">
        <v>8270</v>
      </c>
      <c r="B254" s="2" t="s">
        <v>777</v>
      </c>
      <c r="C254" s="3" t="s">
        <v>784</v>
      </c>
      <c r="D254">
        <f t="shared" si="4"/>
        <v>21</v>
      </c>
    </row>
    <row r="255" spans="1:4" x14ac:dyDescent="0.25">
      <c r="A255" s="1">
        <v>8270</v>
      </c>
      <c r="B255" s="2" t="s">
        <v>777</v>
      </c>
      <c r="C255" s="3" t="s">
        <v>785</v>
      </c>
      <c r="D255">
        <f t="shared" si="4"/>
        <v>21</v>
      </c>
    </row>
    <row r="256" spans="1:4" x14ac:dyDescent="0.25">
      <c r="A256" s="1">
        <v>8270</v>
      </c>
      <c r="B256" s="2" t="s">
        <v>777</v>
      </c>
      <c r="C256" s="3" t="s">
        <v>786</v>
      </c>
      <c r="D256">
        <f t="shared" si="4"/>
        <v>21</v>
      </c>
    </row>
    <row r="257" spans="1:4" x14ac:dyDescent="0.25">
      <c r="A257" s="1">
        <v>8270</v>
      </c>
      <c r="B257" s="2" t="s">
        <v>777</v>
      </c>
      <c r="C257" s="3" t="s">
        <v>787</v>
      </c>
      <c r="D257">
        <f t="shared" si="4"/>
        <v>21</v>
      </c>
    </row>
    <row r="258" spans="1:4" x14ac:dyDescent="0.25">
      <c r="A258" s="1">
        <v>8270</v>
      </c>
      <c r="B258" s="2" t="s">
        <v>777</v>
      </c>
      <c r="C258" s="3" t="s">
        <v>788</v>
      </c>
      <c r="D258">
        <f t="shared" ref="D258:D321" si="5">COUNTIF($B$2:$B$5669,B258)</f>
        <v>21</v>
      </c>
    </row>
    <row r="259" spans="1:4" x14ac:dyDescent="0.25">
      <c r="A259" s="1">
        <v>8270</v>
      </c>
      <c r="B259" s="2" t="s">
        <v>777</v>
      </c>
      <c r="C259" s="3" t="s">
        <v>789</v>
      </c>
      <c r="D259">
        <f t="shared" si="5"/>
        <v>21</v>
      </c>
    </row>
    <row r="260" spans="1:4" x14ac:dyDescent="0.25">
      <c r="A260" s="1">
        <v>8270</v>
      </c>
      <c r="B260" s="2" t="s">
        <v>777</v>
      </c>
      <c r="C260" s="3" t="s">
        <v>790</v>
      </c>
      <c r="D260">
        <f t="shared" si="5"/>
        <v>21</v>
      </c>
    </row>
    <row r="261" spans="1:4" x14ac:dyDescent="0.25">
      <c r="A261" s="1">
        <v>8270</v>
      </c>
      <c r="B261" s="2" t="s">
        <v>777</v>
      </c>
      <c r="C261" s="3" t="s">
        <v>791</v>
      </c>
      <c r="D261">
        <f t="shared" si="5"/>
        <v>21</v>
      </c>
    </row>
    <row r="262" spans="1:4" x14ac:dyDescent="0.25">
      <c r="A262" s="1">
        <v>8270</v>
      </c>
      <c r="B262" s="2" t="s">
        <v>777</v>
      </c>
      <c r="C262" s="3" t="s">
        <v>792</v>
      </c>
      <c r="D262">
        <f t="shared" si="5"/>
        <v>21</v>
      </c>
    </row>
    <row r="263" spans="1:4" x14ac:dyDescent="0.25">
      <c r="A263" s="1">
        <v>8270</v>
      </c>
      <c r="B263" s="2" t="s">
        <v>777</v>
      </c>
      <c r="C263" s="3" t="s">
        <v>793</v>
      </c>
      <c r="D263">
        <f t="shared" si="5"/>
        <v>21</v>
      </c>
    </row>
    <row r="264" spans="1:4" x14ac:dyDescent="0.25">
      <c r="A264" s="1">
        <v>8270</v>
      </c>
      <c r="B264" s="2" t="s">
        <v>777</v>
      </c>
      <c r="C264" s="3" t="s">
        <v>794</v>
      </c>
      <c r="D264">
        <f t="shared" si="5"/>
        <v>21</v>
      </c>
    </row>
    <row r="265" spans="1:4" x14ac:dyDescent="0.25">
      <c r="A265" s="1">
        <v>8270</v>
      </c>
      <c r="B265" s="2" t="s">
        <v>777</v>
      </c>
      <c r="C265" s="3" t="s">
        <v>795</v>
      </c>
      <c r="D265">
        <f t="shared" si="5"/>
        <v>21</v>
      </c>
    </row>
    <row r="266" spans="1:4" x14ac:dyDescent="0.25">
      <c r="A266" s="1">
        <v>8270</v>
      </c>
      <c r="B266" s="2" t="s">
        <v>777</v>
      </c>
      <c r="C266" s="3" t="s">
        <v>796</v>
      </c>
      <c r="D266">
        <f t="shared" si="5"/>
        <v>21</v>
      </c>
    </row>
    <row r="267" spans="1:4" x14ac:dyDescent="0.25">
      <c r="A267" s="1">
        <v>8270</v>
      </c>
      <c r="B267" s="2" t="s">
        <v>777</v>
      </c>
      <c r="C267" s="3" t="s">
        <v>797</v>
      </c>
      <c r="D267">
        <f t="shared" si="5"/>
        <v>21</v>
      </c>
    </row>
    <row r="268" spans="1:4" x14ac:dyDescent="0.25">
      <c r="A268" s="1">
        <v>8270</v>
      </c>
      <c r="B268" s="2" t="s">
        <v>777</v>
      </c>
      <c r="C268" s="3" t="s">
        <v>798</v>
      </c>
      <c r="D268">
        <f t="shared" si="5"/>
        <v>21</v>
      </c>
    </row>
    <row r="269" spans="1:4" x14ac:dyDescent="0.25">
      <c r="A269" s="1">
        <v>8290</v>
      </c>
      <c r="B269" s="2" t="s">
        <v>799</v>
      </c>
      <c r="C269" s="3" t="s">
        <v>800</v>
      </c>
      <c r="D269">
        <f t="shared" si="5"/>
        <v>14</v>
      </c>
    </row>
    <row r="270" spans="1:4" x14ac:dyDescent="0.25">
      <c r="A270" s="1">
        <v>8290</v>
      </c>
      <c r="B270" s="2" t="s">
        <v>799</v>
      </c>
      <c r="C270" s="3" t="s">
        <v>801</v>
      </c>
      <c r="D270">
        <f t="shared" si="5"/>
        <v>14</v>
      </c>
    </row>
    <row r="271" spans="1:4" x14ac:dyDescent="0.25">
      <c r="A271" s="1">
        <v>8290</v>
      </c>
      <c r="B271" s="2" t="s">
        <v>799</v>
      </c>
      <c r="C271" s="3" t="s">
        <v>802</v>
      </c>
      <c r="D271">
        <f t="shared" si="5"/>
        <v>14</v>
      </c>
    </row>
    <row r="272" spans="1:4" x14ac:dyDescent="0.25">
      <c r="A272" s="1">
        <v>8290</v>
      </c>
      <c r="B272" s="2" t="s">
        <v>799</v>
      </c>
      <c r="C272" s="3" t="s">
        <v>803</v>
      </c>
      <c r="D272">
        <f t="shared" si="5"/>
        <v>14</v>
      </c>
    </row>
    <row r="273" spans="1:4" x14ac:dyDescent="0.25">
      <c r="A273" s="1">
        <v>8290</v>
      </c>
      <c r="B273" s="2" t="s">
        <v>799</v>
      </c>
      <c r="C273" s="3" t="s">
        <v>804</v>
      </c>
      <c r="D273">
        <f t="shared" si="5"/>
        <v>14</v>
      </c>
    </row>
    <row r="274" spans="1:4" x14ac:dyDescent="0.25">
      <c r="A274" s="1">
        <v>8290</v>
      </c>
      <c r="B274" s="2" t="s">
        <v>799</v>
      </c>
      <c r="C274" s="3" t="s">
        <v>805</v>
      </c>
      <c r="D274">
        <f t="shared" si="5"/>
        <v>14</v>
      </c>
    </row>
    <row r="275" spans="1:4" x14ac:dyDescent="0.25">
      <c r="A275" s="1">
        <v>8290</v>
      </c>
      <c r="B275" s="2" t="s">
        <v>799</v>
      </c>
      <c r="C275" s="3" t="s">
        <v>806</v>
      </c>
      <c r="D275">
        <f t="shared" si="5"/>
        <v>14</v>
      </c>
    </row>
    <row r="276" spans="1:4" x14ac:dyDescent="0.25">
      <c r="A276" s="1">
        <v>8290</v>
      </c>
      <c r="B276" s="2" t="s">
        <v>799</v>
      </c>
      <c r="C276" s="3" t="s">
        <v>807</v>
      </c>
      <c r="D276">
        <f t="shared" si="5"/>
        <v>14</v>
      </c>
    </row>
    <row r="277" spans="1:4" x14ac:dyDescent="0.25">
      <c r="A277" s="1">
        <v>8290</v>
      </c>
      <c r="B277" s="2" t="s">
        <v>799</v>
      </c>
      <c r="C277" s="3" t="s">
        <v>808</v>
      </c>
      <c r="D277">
        <f t="shared" si="5"/>
        <v>14</v>
      </c>
    </row>
    <row r="278" spans="1:4" x14ac:dyDescent="0.25">
      <c r="A278" s="1">
        <v>8290</v>
      </c>
      <c r="B278" s="2" t="s">
        <v>799</v>
      </c>
      <c r="C278" s="3" t="s">
        <v>809</v>
      </c>
      <c r="D278">
        <f t="shared" si="5"/>
        <v>14</v>
      </c>
    </row>
    <row r="279" spans="1:4" x14ac:dyDescent="0.25">
      <c r="A279" s="1">
        <v>8290</v>
      </c>
      <c r="B279" s="2" t="s">
        <v>799</v>
      </c>
      <c r="C279" s="3" t="s">
        <v>810</v>
      </c>
      <c r="D279">
        <f t="shared" si="5"/>
        <v>14</v>
      </c>
    </row>
    <row r="280" spans="1:4" x14ac:dyDescent="0.25">
      <c r="A280" s="1">
        <v>8290</v>
      </c>
      <c r="B280" s="2" t="s">
        <v>799</v>
      </c>
      <c r="C280" s="3" t="s">
        <v>811</v>
      </c>
      <c r="D280">
        <f t="shared" si="5"/>
        <v>14</v>
      </c>
    </row>
    <row r="281" spans="1:4" x14ac:dyDescent="0.25">
      <c r="A281" s="1">
        <v>8290</v>
      </c>
      <c r="B281" s="2" t="s">
        <v>799</v>
      </c>
      <c r="C281" s="3" t="s">
        <v>812</v>
      </c>
      <c r="D281">
        <f t="shared" si="5"/>
        <v>14</v>
      </c>
    </row>
    <row r="282" spans="1:4" x14ac:dyDescent="0.25">
      <c r="A282" s="1">
        <v>8290</v>
      </c>
      <c r="B282" s="2" t="s">
        <v>799</v>
      </c>
      <c r="C282" s="3" t="s">
        <v>813</v>
      </c>
      <c r="D282">
        <f t="shared" si="5"/>
        <v>14</v>
      </c>
    </row>
    <row r="283" spans="1:4" x14ac:dyDescent="0.25">
      <c r="A283" s="1">
        <v>8300</v>
      </c>
      <c r="B283" s="2" t="s">
        <v>814</v>
      </c>
      <c r="C283" s="3" t="s">
        <v>815</v>
      </c>
      <c r="D283">
        <f t="shared" si="5"/>
        <v>30</v>
      </c>
    </row>
    <row r="284" spans="1:4" x14ac:dyDescent="0.25">
      <c r="A284" s="1">
        <v>8300</v>
      </c>
      <c r="B284" s="2" t="s">
        <v>814</v>
      </c>
      <c r="C284" s="3" t="s">
        <v>816</v>
      </c>
      <c r="D284">
        <f t="shared" si="5"/>
        <v>30</v>
      </c>
    </row>
    <row r="285" spans="1:4" x14ac:dyDescent="0.25">
      <c r="A285" s="1">
        <v>8300</v>
      </c>
      <c r="B285" s="2" t="s">
        <v>814</v>
      </c>
      <c r="C285" s="3" t="s">
        <v>817</v>
      </c>
      <c r="D285">
        <f t="shared" si="5"/>
        <v>30</v>
      </c>
    </row>
    <row r="286" spans="1:4" x14ac:dyDescent="0.25">
      <c r="A286" s="1">
        <v>8300</v>
      </c>
      <c r="B286" s="2" t="s">
        <v>814</v>
      </c>
      <c r="C286" s="3" t="s">
        <v>818</v>
      </c>
      <c r="D286">
        <f t="shared" si="5"/>
        <v>30</v>
      </c>
    </row>
    <row r="287" spans="1:4" x14ac:dyDescent="0.25">
      <c r="A287" s="1">
        <v>8300</v>
      </c>
      <c r="B287" s="2" t="s">
        <v>814</v>
      </c>
      <c r="C287" s="3" t="s">
        <v>819</v>
      </c>
      <c r="D287">
        <f t="shared" si="5"/>
        <v>30</v>
      </c>
    </row>
    <row r="288" spans="1:4" x14ac:dyDescent="0.25">
      <c r="A288" s="1">
        <v>8300</v>
      </c>
      <c r="B288" s="2" t="s">
        <v>814</v>
      </c>
      <c r="C288" s="3" t="s">
        <v>820</v>
      </c>
      <c r="D288">
        <f t="shared" si="5"/>
        <v>30</v>
      </c>
    </row>
    <row r="289" spans="1:4" x14ac:dyDescent="0.25">
      <c r="A289" s="1">
        <v>8300</v>
      </c>
      <c r="B289" s="2" t="s">
        <v>814</v>
      </c>
      <c r="C289" s="3" t="s">
        <v>821</v>
      </c>
      <c r="D289">
        <f t="shared" si="5"/>
        <v>30</v>
      </c>
    </row>
    <row r="290" spans="1:4" x14ac:dyDescent="0.25">
      <c r="A290" s="1">
        <v>8300</v>
      </c>
      <c r="B290" s="2" t="s">
        <v>814</v>
      </c>
      <c r="C290" s="3" t="s">
        <v>822</v>
      </c>
      <c r="D290">
        <f t="shared" si="5"/>
        <v>30</v>
      </c>
    </row>
    <row r="291" spans="1:4" x14ac:dyDescent="0.25">
      <c r="A291" s="1">
        <v>8300</v>
      </c>
      <c r="B291" s="2" t="s">
        <v>814</v>
      </c>
      <c r="C291" s="3" t="s">
        <v>823</v>
      </c>
      <c r="D291">
        <f t="shared" si="5"/>
        <v>30</v>
      </c>
    </row>
    <row r="292" spans="1:4" x14ac:dyDescent="0.25">
      <c r="A292" s="1">
        <v>8300</v>
      </c>
      <c r="B292" s="2" t="s">
        <v>814</v>
      </c>
      <c r="C292" s="3" t="s">
        <v>824</v>
      </c>
      <c r="D292">
        <f t="shared" si="5"/>
        <v>30</v>
      </c>
    </row>
    <row r="293" spans="1:4" x14ac:dyDescent="0.25">
      <c r="A293" s="1">
        <v>8300</v>
      </c>
      <c r="B293" s="2" t="s">
        <v>814</v>
      </c>
      <c r="C293" s="3" t="s">
        <v>825</v>
      </c>
      <c r="D293">
        <f t="shared" si="5"/>
        <v>30</v>
      </c>
    </row>
    <row r="294" spans="1:4" x14ac:dyDescent="0.25">
      <c r="A294" s="1">
        <v>8300</v>
      </c>
      <c r="B294" s="2" t="s">
        <v>814</v>
      </c>
      <c r="C294" s="3" t="s">
        <v>826</v>
      </c>
      <c r="D294">
        <f t="shared" si="5"/>
        <v>30</v>
      </c>
    </row>
    <row r="295" spans="1:4" x14ac:dyDescent="0.25">
      <c r="A295" s="1">
        <v>8300</v>
      </c>
      <c r="B295" s="2" t="s">
        <v>814</v>
      </c>
      <c r="C295" s="3" t="s">
        <v>827</v>
      </c>
      <c r="D295">
        <f t="shared" si="5"/>
        <v>30</v>
      </c>
    </row>
    <row r="296" spans="1:4" x14ac:dyDescent="0.25">
      <c r="A296" s="1">
        <v>8300</v>
      </c>
      <c r="B296" s="2" t="s">
        <v>814</v>
      </c>
      <c r="C296" s="3" t="s">
        <v>828</v>
      </c>
      <c r="D296">
        <f t="shared" si="5"/>
        <v>30</v>
      </c>
    </row>
    <row r="297" spans="1:4" x14ac:dyDescent="0.25">
      <c r="A297" s="1">
        <v>8300</v>
      </c>
      <c r="B297" s="2" t="s">
        <v>814</v>
      </c>
      <c r="C297" s="3" t="s">
        <v>829</v>
      </c>
      <c r="D297">
        <f t="shared" si="5"/>
        <v>30</v>
      </c>
    </row>
    <row r="298" spans="1:4" x14ac:dyDescent="0.25">
      <c r="A298" s="1">
        <v>8300</v>
      </c>
      <c r="B298" s="2" t="s">
        <v>814</v>
      </c>
      <c r="C298" s="3" t="s">
        <v>830</v>
      </c>
      <c r="D298">
        <f t="shared" si="5"/>
        <v>30</v>
      </c>
    </row>
    <row r="299" spans="1:4" x14ac:dyDescent="0.25">
      <c r="A299" s="1">
        <v>8300</v>
      </c>
      <c r="B299" s="2" t="s">
        <v>814</v>
      </c>
      <c r="C299" s="3" t="s">
        <v>831</v>
      </c>
      <c r="D299">
        <f t="shared" si="5"/>
        <v>30</v>
      </c>
    </row>
    <row r="300" spans="1:4" x14ac:dyDescent="0.25">
      <c r="A300" s="1">
        <v>8300</v>
      </c>
      <c r="B300" s="2" t="s">
        <v>814</v>
      </c>
      <c r="C300" s="3" t="s">
        <v>832</v>
      </c>
      <c r="D300">
        <f t="shared" si="5"/>
        <v>30</v>
      </c>
    </row>
    <row r="301" spans="1:4" x14ac:dyDescent="0.25">
      <c r="A301" s="1">
        <v>8300</v>
      </c>
      <c r="B301" s="2" t="s">
        <v>814</v>
      </c>
      <c r="C301" s="3" t="s">
        <v>833</v>
      </c>
      <c r="D301">
        <f t="shared" si="5"/>
        <v>30</v>
      </c>
    </row>
    <row r="302" spans="1:4" x14ac:dyDescent="0.25">
      <c r="A302" s="1">
        <v>8300</v>
      </c>
      <c r="B302" s="2" t="s">
        <v>814</v>
      </c>
      <c r="C302" s="3" t="s">
        <v>834</v>
      </c>
      <c r="D302">
        <f t="shared" si="5"/>
        <v>30</v>
      </c>
    </row>
    <row r="303" spans="1:4" x14ac:dyDescent="0.25">
      <c r="A303" s="1">
        <v>8300</v>
      </c>
      <c r="B303" s="2" t="s">
        <v>814</v>
      </c>
      <c r="C303" s="3" t="s">
        <v>835</v>
      </c>
      <c r="D303">
        <f t="shared" si="5"/>
        <v>30</v>
      </c>
    </row>
    <row r="304" spans="1:4" x14ac:dyDescent="0.25">
      <c r="A304" s="1">
        <v>8300</v>
      </c>
      <c r="B304" s="2" t="s">
        <v>814</v>
      </c>
      <c r="C304" s="3" t="s">
        <v>836</v>
      </c>
      <c r="D304">
        <f t="shared" si="5"/>
        <v>30</v>
      </c>
    </row>
    <row r="305" spans="1:4" x14ac:dyDescent="0.25">
      <c r="A305" s="1">
        <v>8300</v>
      </c>
      <c r="B305" s="2" t="s">
        <v>814</v>
      </c>
      <c r="C305" s="3" t="s">
        <v>837</v>
      </c>
      <c r="D305">
        <f t="shared" si="5"/>
        <v>30</v>
      </c>
    </row>
    <row r="306" spans="1:4" x14ac:dyDescent="0.25">
      <c r="A306" s="1">
        <v>8300</v>
      </c>
      <c r="B306" s="2" t="s">
        <v>814</v>
      </c>
      <c r="C306" s="3" t="s">
        <v>838</v>
      </c>
      <c r="D306">
        <f t="shared" si="5"/>
        <v>30</v>
      </c>
    </row>
    <row r="307" spans="1:4" x14ac:dyDescent="0.25">
      <c r="A307" s="1">
        <v>8300</v>
      </c>
      <c r="B307" s="2" t="s">
        <v>814</v>
      </c>
      <c r="C307" s="3" t="s">
        <v>839</v>
      </c>
      <c r="D307">
        <f t="shared" si="5"/>
        <v>30</v>
      </c>
    </row>
    <row r="308" spans="1:4" x14ac:dyDescent="0.25">
      <c r="A308" s="1">
        <v>8300</v>
      </c>
      <c r="B308" s="2" t="s">
        <v>814</v>
      </c>
      <c r="C308" s="3" t="s">
        <v>840</v>
      </c>
      <c r="D308">
        <f t="shared" si="5"/>
        <v>30</v>
      </c>
    </row>
    <row r="309" spans="1:4" x14ac:dyDescent="0.25">
      <c r="A309" s="1">
        <v>8300</v>
      </c>
      <c r="B309" s="2" t="s">
        <v>814</v>
      </c>
      <c r="C309" s="3" t="s">
        <v>841</v>
      </c>
      <c r="D309">
        <f t="shared" si="5"/>
        <v>30</v>
      </c>
    </row>
    <row r="310" spans="1:4" x14ac:dyDescent="0.25">
      <c r="A310" s="1">
        <v>8300</v>
      </c>
      <c r="B310" s="2" t="s">
        <v>814</v>
      </c>
      <c r="C310" s="3" t="s">
        <v>842</v>
      </c>
      <c r="D310">
        <f t="shared" si="5"/>
        <v>30</v>
      </c>
    </row>
    <row r="311" spans="1:4" x14ac:dyDescent="0.25">
      <c r="A311" s="1">
        <v>8300</v>
      </c>
      <c r="B311" s="2" t="s">
        <v>814</v>
      </c>
      <c r="C311" s="3" t="s">
        <v>843</v>
      </c>
      <c r="D311">
        <f t="shared" si="5"/>
        <v>30</v>
      </c>
    </row>
    <row r="312" spans="1:4" x14ac:dyDescent="0.25">
      <c r="A312" s="1">
        <v>8300</v>
      </c>
      <c r="B312" s="2" t="s">
        <v>814</v>
      </c>
      <c r="C312" s="3" t="s">
        <v>844</v>
      </c>
      <c r="D312">
        <f t="shared" si="5"/>
        <v>30</v>
      </c>
    </row>
    <row r="313" spans="1:4" x14ac:dyDescent="0.25">
      <c r="A313" s="1">
        <v>8310</v>
      </c>
      <c r="B313" s="2" t="s">
        <v>845</v>
      </c>
      <c r="C313" s="3" t="s">
        <v>846</v>
      </c>
      <c r="D313">
        <f t="shared" si="5"/>
        <v>19</v>
      </c>
    </row>
    <row r="314" spans="1:4" x14ac:dyDescent="0.25">
      <c r="A314" s="1">
        <v>8310</v>
      </c>
      <c r="B314" s="2" t="s">
        <v>845</v>
      </c>
      <c r="C314" s="3" t="s">
        <v>847</v>
      </c>
      <c r="D314">
        <f t="shared" si="5"/>
        <v>19</v>
      </c>
    </row>
    <row r="315" spans="1:4" x14ac:dyDescent="0.25">
      <c r="A315" s="1">
        <v>8310</v>
      </c>
      <c r="B315" s="2" t="s">
        <v>845</v>
      </c>
      <c r="C315" s="3" t="s">
        <v>848</v>
      </c>
      <c r="D315">
        <f t="shared" si="5"/>
        <v>19</v>
      </c>
    </row>
    <row r="316" spans="1:4" x14ac:dyDescent="0.25">
      <c r="A316" s="1">
        <v>8310</v>
      </c>
      <c r="B316" s="2" t="s">
        <v>845</v>
      </c>
      <c r="C316" s="3" t="s">
        <v>849</v>
      </c>
      <c r="D316">
        <f t="shared" si="5"/>
        <v>19</v>
      </c>
    </row>
    <row r="317" spans="1:4" x14ac:dyDescent="0.25">
      <c r="A317" s="1">
        <v>8310</v>
      </c>
      <c r="B317" s="2" t="s">
        <v>845</v>
      </c>
      <c r="C317" s="3" t="s">
        <v>850</v>
      </c>
      <c r="D317">
        <f t="shared" si="5"/>
        <v>19</v>
      </c>
    </row>
    <row r="318" spans="1:4" x14ac:dyDescent="0.25">
      <c r="A318" s="1">
        <v>8310</v>
      </c>
      <c r="B318" s="2" t="s">
        <v>845</v>
      </c>
      <c r="C318" s="3" t="s">
        <v>851</v>
      </c>
      <c r="D318">
        <f t="shared" si="5"/>
        <v>19</v>
      </c>
    </row>
    <row r="319" spans="1:4" x14ac:dyDescent="0.25">
      <c r="A319" s="1">
        <v>8310</v>
      </c>
      <c r="B319" s="2" t="s">
        <v>845</v>
      </c>
      <c r="C319" s="3" t="s">
        <v>852</v>
      </c>
      <c r="D319">
        <f t="shared" si="5"/>
        <v>19</v>
      </c>
    </row>
    <row r="320" spans="1:4" x14ac:dyDescent="0.25">
      <c r="A320" s="1">
        <v>8310</v>
      </c>
      <c r="B320" s="2" t="s">
        <v>845</v>
      </c>
      <c r="C320" s="3" t="s">
        <v>853</v>
      </c>
      <c r="D320">
        <f t="shared" si="5"/>
        <v>19</v>
      </c>
    </row>
    <row r="321" spans="1:4" x14ac:dyDescent="0.25">
      <c r="A321" s="1">
        <v>8310</v>
      </c>
      <c r="B321" s="2" t="s">
        <v>845</v>
      </c>
      <c r="C321" s="3" t="s">
        <v>854</v>
      </c>
      <c r="D321">
        <f t="shared" si="5"/>
        <v>19</v>
      </c>
    </row>
    <row r="322" spans="1:4" x14ac:dyDescent="0.25">
      <c r="A322" s="1">
        <v>8310</v>
      </c>
      <c r="B322" s="2" t="s">
        <v>845</v>
      </c>
      <c r="C322" s="3" t="s">
        <v>855</v>
      </c>
      <c r="D322">
        <f t="shared" ref="D322:D385" si="6">COUNTIF($B$2:$B$5669,B322)</f>
        <v>19</v>
      </c>
    </row>
    <row r="323" spans="1:4" x14ac:dyDescent="0.25">
      <c r="A323" s="1">
        <v>8310</v>
      </c>
      <c r="B323" s="2" t="s">
        <v>845</v>
      </c>
      <c r="C323" s="3" t="s">
        <v>856</v>
      </c>
      <c r="D323">
        <f t="shared" si="6"/>
        <v>19</v>
      </c>
    </row>
    <row r="324" spans="1:4" x14ac:dyDescent="0.25">
      <c r="A324" s="1">
        <v>8310</v>
      </c>
      <c r="B324" s="2" t="s">
        <v>845</v>
      </c>
      <c r="C324" s="3" t="s">
        <v>857</v>
      </c>
      <c r="D324">
        <f t="shared" si="6"/>
        <v>19</v>
      </c>
    </row>
    <row r="325" spans="1:4" x14ac:dyDescent="0.25">
      <c r="A325" s="1">
        <v>8310</v>
      </c>
      <c r="B325" s="2" t="s">
        <v>845</v>
      </c>
      <c r="C325" s="3" t="s">
        <v>858</v>
      </c>
      <c r="D325">
        <f t="shared" si="6"/>
        <v>19</v>
      </c>
    </row>
    <row r="326" spans="1:4" x14ac:dyDescent="0.25">
      <c r="A326" s="1">
        <v>8310</v>
      </c>
      <c r="B326" s="2" t="s">
        <v>845</v>
      </c>
      <c r="C326" s="3" t="s">
        <v>859</v>
      </c>
      <c r="D326">
        <f t="shared" si="6"/>
        <v>19</v>
      </c>
    </row>
    <row r="327" spans="1:4" x14ac:dyDescent="0.25">
      <c r="A327" s="1">
        <v>8310</v>
      </c>
      <c r="B327" s="2" t="s">
        <v>845</v>
      </c>
      <c r="C327" s="3" t="s">
        <v>860</v>
      </c>
      <c r="D327">
        <f t="shared" si="6"/>
        <v>19</v>
      </c>
    </row>
    <row r="328" spans="1:4" x14ac:dyDescent="0.25">
      <c r="A328" s="1">
        <v>8310</v>
      </c>
      <c r="B328" s="2" t="s">
        <v>845</v>
      </c>
      <c r="C328" s="3" t="s">
        <v>861</v>
      </c>
      <c r="D328">
        <f t="shared" si="6"/>
        <v>19</v>
      </c>
    </row>
    <row r="329" spans="1:4" x14ac:dyDescent="0.25">
      <c r="A329" s="1">
        <v>8310</v>
      </c>
      <c r="B329" s="2" t="s">
        <v>845</v>
      </c>
      <c r="C329" s="3" t="s">
        <v>862</v>
      </c>
      <c r="D329">
        <f t="shared" si="6"/>
        <v>19</v>
      </c>
    </row>
    <row r="330" spans="1:4" x14ac:dyDescent="0.25">
      <c r="A330" s="1">
        <v>8310</v>
      </c>
      <c r="B330" s="2" t="s">
        <v>845</v>
      </c>
      <c r="C330" s="3" t="s">
        <v>863</v>
      </c>
      <c r="D330">
        <f t="shared" si="6"/>
        <v>19</v>
      </c>
    </row>
    <row r="331" spans="1:4" x14ac:dyDescent="0.25">
      <c r="A331" s="1">
        <v>8310</v>
      </c>
      <c r="B331" s="2" t="s">
        <v>845</v>
      </c>
      <c r="C331" s="3" t="s">
        <v>864</v>
      </c>
      <c r="D331">
        <f t="shared" si="6"/>
        <v>19</v>
      </c>
    </row>
    <row r="332" spans="1:4" x14ac:dyDescent="0.25">
      <c r="A332" s="1">
        <v>8320</v>
      </c>
      <c r="B332" s="2" t="s">
        <v>865</v>
      </c>
      <c r="C332" s="3" t="s">
        <v>866</v>
      </c>
      <c r="D332">
        <f t="shared" si="6"/>
        <v>4</v>
      </c>
    </row>
    <row r="333" spans="1:4" x14ac:dyDescent="0.25">
      <c r="A333" s="1">
        <v>8320</v>
      </c>
      <c r="B333" s="2" t="s">
        <v>865</v>
      </c>
      <c r="C333" s="3" t="s">
        <v>867</v>
      </c>
      <c r="D333">
        <f t="shared" si="6"/>
        <v>4</v>
      </c>
    </row>
    <row r="334" spans="1:4" x14ac:dyDescent="0.25">
      <c r="A334" s="1">
        <v>8320</v>
      </c>
      <c r="B334" s="2" t="s">
        <v>865</v>
      </c>
      <c r="C334" s="3" t="s">
        <v>868</v>
      </c>
      <c r="D334">
        <f t="shared" si="6"/>
        <v>4</v>
      </c>
    </row>
    <row r="335" spans="1:4" x14ac:dyDescent="0.25">
      <c r="A335" s="1">
        <v>8320</v>
      </c>
      <c r="B335" s="2" t="s">
        <v>865</v>
      </c>
      <c r="C335" s="3" t="s">
        <v>869</v>
      </c>
      <c r="D335">
        <f t="shared" si="6"/>
        <v>4</v>
      </c>
    </row>
    <row r="336" spans="1:4" x14ac:dyDescent="0.25">
      <c r="A336" s="1">
        <v>8330</v>
      </c>
      <c r="B336" s="2" t="s">
        <v>870</v>
      </c>
      <c r="C336" s="3" t="s">
        <v>871</v>
      </c>
      <c r="D336">
        <f t="shared" si="6"/>
        <v>1</v>
      </c>
    </row>
    <row r="337" spans="1:4" x14ac:dyDescent="0.25">
      <c r="A337" s="1">
        <v>8350</v>
      </c>
      <c r="B337" s="2" t="s">
        <v>872</v>
      </c>
      <c r="C337" s="3" t="s">
        <v>873</v>
      </c>
      <c r="D337">
        <f t="shared" si="6"/>
        <v>9</v>
      </c>
    </row>
    <row r="338" spans="1:4" x14ac:dyDescent="0.25">
      <c r="A338" s="1">
        <v>8350</v>
      </c>
      <c r="B338" s="2" t="s">
        <v>872</v>
      </c>
      <c r="C338" s="3" t="s">
        <v>874</v>
      </c>
      <c r="D338">
        <f t="shared" si="6"/>
        <v>9</v>
      </c>
    </row>
    <row r="339" spans="1:4" x14ac:dyDescent="0.25">
      <c r="A339" s="1">
        <v>8350</v>
      </c>
      <c r="B339" s="2" t="s">
        <v>872</v>
      </c>
      <c r="C339" s="3" t="s">
        <v>875</v>
      </c>
      <c r="D339">
        <f t="shared" si="6"/>
        <v>9</v>
      </c>
    </row>
    <row r="340" spans="1:4" x14ac:dyDescent="0.25">
      <c r="A340" s="1">
        <v>8350</v>
      </c>
      <c r="B340" s="2" t="s">
        <v>872</v>
      </c>
      <c r="C340" s="3" t="s">
        <v>876</v>
      </c>
      <c r="D340">
        <f t="shared" si="6"/>
        <v>9</v>
      </c>
    </row>
    <row r="341" spans="1:4" x14ac:dyDescent="0.25">
      <c r="A341" s="1">
        <v>8350</v>
      </c>
      <c r="B341" s="2" t="s">
        <v>872</v>
      </c>
      <c r="C341" s="3" t="s">
        <v>877</v>
      </c>
      <c r="D341">
        <f t="shared" si="6"/>
        <v>9</v>
      </c>
    </row>
    <row r="342" spans="1:4" x14ac:dyDescent="0.25">
      <c r="A342" s="1">
        <v>8350</v>
      </c>
      <c r="B342" s="2" t="s">
        <v>872</v>
      </c>
      <c r="C342" s="3" t="s">
        <v>878</v>
      </c>
      <c r="D342">
        <f t="shared" si="6"/>
        <v>9</v>
      </c>
    </row>
    <row r="343" spans="1:4" x14ac:dyDescent="0.25">
      <c r="A343" s="1">
        <v>8350</v>
      </c>
      <c r="B343" s="2" t="s">
        <v>872</v>
      </c>
      <c r="C343" s="3" t="s">
        <v>879</v>
      </c>
      <c r="D343">
        <f t="shared" si="6"/>
        <v>9</v>
      </c>
    </row>
    <row r="344" spans="1:4" x14ac:dyDescent="0.25">
      <c r="A344" s="1">
        <v>8350</v>
      </c>
      <c r="B344" s="2" t="s">
        <v>872</v>
      </c>
      <c r="C344" s="3" t="s">
        <v>880</v>
      </c>
      <c r="D344">
        <f t="shared" si="6"/>
        <v>9</v>
      </c>
    </row>
    <row r="345" spans="1:4" x14ac:dyDescent="0.25">
      <c r="A345" s="1">
        <v>8350</v>
      </c>
      <c r="B345" s="2" t="s">
        <v>872</v>
      </c>
      <c r="C345" s="3" t="s">
        <v>881</v>
      </c>
      <c r="D345">
        <f t="shared" si="6"/>
        <v>9</v>
      </c>
    </row>
    <row r="346" spans="1:4" x14ac:dyDescent="0.25">
      <c r="A346" s="1">
        <v>8360</v>
      </c>
      <c r="B346" s="2" t="s">
        <v>882</v>
      </c>
      <c r="C346" s="3" t="s">
        <v>883</v>
      </c>
      <c r="D346">
        <f t="shared" si="6"/>
        <v>6</v>
      </c>
    </row>
    <row r="347" spans="1:4" x14ac:dyDescent="0.25">
      <c r="A347" s="1">
        <v>8360</v>
      </c>
      <c r="B347" s="2" t="s">
        <v>882</v>
      </c>
      <c r="C347" s="3" t="s">
        <v>884</v>
      </c>
      <c r="D347">
        <f t="shared" si="6"/>
        <v>6</v>
      </c>
    </row>
    <row r="348" spans="1:4" x14ac:dyDescent="0.25">
      <c r="A348" s="1">
        <v>8360</v>
      </c>
      <c r="B348" s="2" t="s">
        <v>882</v>
      </c>
      <c r="C348" s="3" t="s">
        <v>885</v>
      </c>
      <c r="D348">
        <f t="shared" si="6"/>
        <v>6</v>
      </c>
    </row>
    <row r="349" spans="1:4" x14ac:dyDescent="0.25">
      <c r="A349" s="1">
        <v>8360</v>
      </c>
      <c r="B349" s="2" t="s">
        <v>882</v>
      </c>
      <c r="C349" s="3" t="s">
        <v>886</v>
      </c>
      <c r="D349">
        <f t="shared" si="6"/>
        <v>6</v>
      </c>
    </row>
    <row r="350" spans="1:4" x14ac:dyDescent="0.25">
      <c r="A350" s="1">
        <v>8360</v>
      </c>
      <c r="B350" s="2" t="s">
        <v>882</v>
      </c>
      <c r="C350" s="3" t="s">
        <v>887</v>
      </c>
      <c r="D350">
        <f t="shared" si="6"/>
        <v>6</v>
      </c>
    </row>
    <row r="351" spans="1:4" x14ac:dyDescent="0.25">
      <c r="A351" s="1">
        <v>8360</v>
      </c>
      <c r="B351" s="2" t="s">
        <v>882</v>
      </c>
      <c r="C351" s="3" t="s">
        <v>888</v>
      </c>
      <c r="D351">
        <f t="shared" si="6"/>
        <v>6</v>
      </c>
    </row>
    <row r="352" spans="1:4" x14ac:dyDescent="0.25">
      <c r="A352" s="1">
        <v>8370</v>
      </c>
      <c r="B352" s="2" t="s">
        <v>889</v>
      </c>
      <c r="C352" s="3" t="s">
        <v>890</v>
      </c>
      <c r="D352">
        <f t="shared" si="6"/>
        <v>13</v>
      </c>
    </row>
    <row r="353" spans="1:4" x14ac:dyDescent="0.25">
      <c r="A353" s="1">
        <v>8370</v>
      </c>
      <c r="B353" s="2" t="s">
        <v>889</v>
      </c>
      <c r="C353" s="3" t="s">
        <v>891</v>
      </c>
      <c r="D353">
        <f t="shared" si="6"/>
        <v>13</v>
      </c>
    </row>
    <row r="354" spans="1:4" x14ac:dyDescent="0.25">
      <c r="A354" s="1">
        <v>8370</v>
      </c>
      <c r="B354" s="2" t="s">
        <v>889</v>
      </c>
      <c r="C354" s="3" t="s">
        <v>892</v>
      </c>
      <c r="D354">
        <f t="shared" si="6"/>
        <v>13</v>
      </c>
    </row>
    <row r="355" spans="1:4" x14ac:dyDescent="0.25">
      <c r="A355" s="1">
        <v>8370</v>
      </c>
      <c r="B355" s="2" t="s">
        <v>889</v>
      </c>
      <c r="C355" s="3" t="s">
        <v>893</v>
      </c>
      <c r="D355">
        <f t="shared" si="6"/>
        <v>13</v>
      </c>
    </row>
    <row r="356" spans="1:4" x14ac:dyDescent="0.25">
      <c r="A356" s="1">
        <v>8370</v>
      </c>
      <c r="B356" s="2" t="s">
        <v>889</v>
      </c>
      <c r="C356" s="3" t="s">
        <v>894</v>
      </c>
      <c r="D356">
        <f t="shared" si="6"/>
        <v>13</v>
      </c>
    </row>
    <row r="357" spans="1:4" x14ac:dyDescent="0.25">
      <c r="A357" s="1">
        <v>8370</v>
      </c>
      <c r="B357" s="2" t="s">
        <v>889</v>
      </c>
      <c r="C357" s="3" t="s">
        <v>895</v>
      </c>
      <c r="D357">
        <f t="shared" si="6"/>
        <v>13</v>
      </c>
    </row>
    <row r="358" spans="1:4" x14ac:dyDescent="0.25">
      <c r="A358" s="1">
        <v>8370</v>
      </c>
      <c r="B358" s="2" t="s">
        <v>889</v>
      </c>
      <c r="C358" s="3" t="s">
        <v>896</v>
      </c>
      <c r="D358">
        <f t="shared" si="6"/>
        <v>13</v>
      </c>
    </row>
    <row r="359" spans="1:4" x14ac:dyDescent="0.25">
      <c r="A359" s="1">
        <v>8370</v>
      </c>
      <c r="B359" s="2" t="s">
        <v>889</v>
      </c>
      <c r="C359" s="3" t="s">
        <v>897</v>
      </c>
      <c r="D359">
        <f t="shared" si="6"/>
        <v>13</v>
      </c>
    </row>
    <row r="360" spans="1:4" x14ac:dyDescent="0.25">
      <c r="A360" s="1">
        <v>8370</v>
      </c>
      <c r="B360" s="2" t="s">
        <v>889</v>
      </c>
      <c r="C360" s="3" t="s">
        <v>898</v>
      </c>
      <c r="D360">
        <f t="shared" si="6"/>
        <v>13</v>
      </c>
    </row>
    <row r="361" spans="1:4" x14ac:dyDescent="0.25">
      <c r="A361" s="1">
        <v>8370</v>
      </c>
      <c r="B361" s="2" t="s">
        <v>889</v>
      </c>
      <c r="C361" s="3" t="s">
        <v>899</v>
      </c>
      <c r="D361">
        <f t="shared" si="6"/>
        <v>13</v>
      </c>
    </row>
    <row r="362" spans="1:4" x14ac:dyDescent="0.25">
      <c r="A362" s="1">
        <v>8370</v>
      </c>
      <c r="B362" s="2" t="s">
        <v>889</v>
      </c>
      <c r="C362" s="3" t="s">
        <v>900</v>
      </c>
      <c r="D362">
        <f t="shared" si="6"/>
        <v>13</v>
      </c>
    </row>
    <row r="363" spans="1:4" x14ac:dyDescent="0.25">
      <c r="A363" s="1">
        <v>8370</v>
      </c>
      <c r="B363" s="2" t="s">
        <v>889</v>
      </c>
      <c r="C363" s="3" t="s">
        <v>901</v>
      </c>
      <c r="D363">
        <f t="shared" si="6"/>
        <v>13</v>
      </c>
    </row>
    <row r="364" spans="1:4" x14ac:dyDescent="0.25">
      <c r="A364" s="1">
        <v>8370</v>
      </c>
      <c r="B364" s="2" t="s">
        <v>889</v>
      </c>
      <c r="C364" s="3" t="s">
        <v>902</v>
      </c>
      <c r="D364">
        <f t="shared" si="6"/>
        <v>13</v>
      </c>
    </row>
    <row r="365" spans="1:4" x14ac:dyDescent="0.25">
      <c r="A365" s="1">
        <v>8380</v>
      </c>
      <c r="B365" s="2" t="s">
        <v>903</v>
      </c>
      <c r="C365" s="3" t="s">
        <v>904</v>
      </c>
      <c r="D365">
        <f t="shared" si="6"/>
        <v>9</v>
      </c>
    </row>
    <row r="366" spans="1:4" x14ac:dyDescent="0.25">
      <c r="A366" s="1">
        <v>8380</v>
      </c>
      <c r="B366" s="2" t="s">
        <v>903</v>
      </c>
      <c r="C366" s="3" t="s">
        <v>905</v>
      </c>
      <c r="D366">
        <f t="shared" si="6"/>
        <v>9</v>
      </c>
    </row>
    <row r="367" spans="1:4" x14ac:dyDescent="0.25">
      <c r="A367" s="1">
        <v>8380</v>
      </c>
      <c r="B367" s="2" t="s">
        <v>903</v>
      </c>
      <c r="C367" s="3" t="s">
        <v>906</v>
      </c>
      <c r="D367">
        <f t="shared" si="6"/>
        <v>9</v>
      </c>
    </row>
    <row r="368" spans="1:4" x14ac:dyDescent="0.25">
      <c r="A368" s="1">
        <v>8380</v>
      </c>
      <c r="B368" s="2" t="s">
        <v>903</v>
      </c>
      <c r="C368" s="3" t="s">
        <v>907</v>
      </c>
      <c r="D368">
        <f t="shared" si="6"/>
        <v>9</v>
      </c>
    </row>
    <row r="369" spans="1:4" x14ac:dyDescent="0.25">
      <c r="A369" s="1">
        <v>8380</v>
      </c>
      <c r="B369" s="2" t="s">
        <v>903</v>
      </c>
      <c r="C369" s="3" t="s">
        <v>908</v>
      </c>
      <c r="D369">
        <f t="shared" si="6"/>
        <v>9</v>
      </c>
    </row>
    <row r="370" spans="1:4" x14ac:dyDescent="0.25">
      <c r="A370" s="1">
        <v>8380</v>
      </c>
      <c r="B370" s="2" t="s">
        <v>903</v>
      </c>
      <c r="C370" s="3" t="s">
        <v>909</v>
      </c>
      <c r="D370">
        <f t="shared" si="6"/>
        <v>9</v>
      </c>
    </row>
    <row r="371" spans="1:4" x14ac:dyDescent="0.25">
      <c r="A371" s="1">
        <v>8380</v>
      </c>
      <c r="B371" s="2" t="s">
        <v>903</v>
      </c>
      <c r="C371" s="3" t="s">
        <v>910</v>
      </c>
      <c r="D371">
        <f t="shared" si="6"/>
        <v>9</v>
      </c>
    </row>
    <row r="372" spans="1:4" x14ac:dyDescent="0.25">
      <c r="A372" s="1">
        <v>8380</v>
      </c>
      <c r="B372" s="2" t="s">
        <v>903</v>
      </c>
      <c r="C372" s="3" t="s">
        <v>911</v>
      </c>
      <c r="D372">
        <f t="shared" si="6"/>
        <v>9</v>
      </c>
    </row>
    <row r="373" spans="1:4" x14ac:dyDescent="0.25">
      <c r="A373" s="1">
        <v>8380</v>
      </c>
      <c r="B373" s="2" t="s">
        <v>903</v>
      </c>
      <c r="C373" s="3" t="s">
        <v>912</v>
      </c>
      <c r="D373">
        <f t="shared" si="6"/>
        <v>9</v>
      </c>
    </row>
    <row r="374" spans="1:4" x14ac:dyDescent="0.25">
      <c r="A374" s="1">
        <v>8390</v>
      </c>
      <c r="B374" s="2" t="s">
        <v>913</v>
      </c>
      <c r="C374" s="3" t="s">
        <v>914</v>
      </c>
      <c r="D374">
        <f t="shared" si="6"/>
        <v>13</v>
      </c>
    </row>
    <row r="375" spans="1:4" x14ac:dyDescent="0.25">
      <c r="A375" s="1">
        <v>8390</v>
      </c>
      <c r="B375" s="2" t="s">
        <v>913</v>
      </c>
      <c r="C375" s="3" t="s">
        <v>915</v>
      </c>
      <c r="D375">
        <f t="shared" si="6"/>
        <v>13</v>
      </c>
    </row>
    <row r="376" spans="1:4" x14ac:dyDescent="0.25">
      <c r="A376" s="1">
        <v>8390</v>
      </c>
      <c r="B376" s="2" t="s">
        <v>913</v>
      </c>
      <c r="C376" s="3" t="s">
        <v>916</v>
      </c>
      <c r="D376">
        <f t="shared" si="6"/>
        <v>13</v>
      </c>
    </row>
    <row r="377" spans="1:4" x14ac:dyDescent="0.25">
      <c r="A377" s="1">
        <v>8390</v>
      </c>
      <c r="B377" s="2" t="s">
        <v>913</v>
      </c>
      <c r="C377" s="3" t="s">
        <v>917</v>
      </c>
      <c r="D377">
        <f t="shared" si="6"/>
        <v>13</v>
      </c>
    </row>
    <row r="378" spans="1:4" x14ac:dyDescent="0.25">
      <c r="A378" s="1">
        <v>8390</v>
      </c>
      <c r="B378" s="2" t="s">
        <v>913</v>
      </c>
      <c r="C378" s="3" t="s">
        <v>918</v>
      </c>
      <c r="D378">
        <f t="shared" si="6"/>
        <v>13</v>
      </c>
    </row>
    <row r="379" spans="1:4" x14ac:dyDescent="0.25">
      <c r="A379" s="1">
        <v>8390</v>
      </c>
      <c r="B379" s="2" t="s">
        <v>913</v>
      </c>
      <c r="C379" s="3" t="s">
        <v>919</v>
      </c>
      <c r="D379">
        <f t="shared" si="6"/>
        <v>13</v>
      </c>
    </row>
    <row r="380" spans="1:4" x14ac:dyDescent="0.25">
      <c r="A380" s="1">
        <v>8390</v>
      </c>
      <c r="B380" s="2" t="s">
        <v>913</v>
      </c>
      <c r="C380" s="3" t="s">
        <v>920</v>
      </c>
      <c r="D380">
        <f t="shared" si="6"/>
        <v>13</v>
      </c>
    </row>
    <row r="381" spans="1:4" x14ac:dyDescent="0.25">
      <c r="A381" s="1">
        <v>8390</v>
      </c>
      <c r="B381" s="2" t="s">
        <v>913</v>
      </c>
      <c r="C381" s="3" t="s">
        <v>921</v>
      </c>
      <c r="D381">
        <f t="shared" si="6"/>
        <v>13</v>
      </c>
    </row>
    <row r="382" spans="1:4" x14ac:dyDescent="0.25">
      <c r="A382" s="1">
        <v>8390</v>
      </c>
      <c r="B382" s="2" t="s">
        <v>913</v>
      </c>
      <c r="C382" s="3" t="s">
        <v>922</v>
      </c>
      <c r="D382">
        <f t="shared" si="6"/>
        <v>13</v>
      </c>
    </row>
    <row r="383" spans="1:4" x14ac:dyDescent="0.25">
      <c r="A383" s="1">
        <v>8390</v>
      </c>
      <c r="B383" s="2" t="s">
        <v>913</v>
      </c>
      <c r="C383" s="3" t="s">
        <v>923</v>
      </c>
      <c r="D383">
        <f t="shared" si="6"/>
        <v>13</v>
      </c>
    </row>
    <row r="384" spans="1:4" x14ac:dyDescent="0.25">
      <c r="A384" s="1">
        <v>8390</v>
      </c>
      <c r="B384" s="2" t="s">
        <v>913</v>
      </c>
      <c r="C384" s="3" t="s">
        <v>924</v>
      </c>
      <c r="D384">
        <f t="shared" si="6"/>
        <v>13</v>
      </c>
    </row>
    <row r="385" spans="1:4" x14ac:dyDescent="0.25">
      <c r="A385" s="1">
        <v>8390</v>
      </c>
      <c r="B385" s="2" t="s">
        <v>913</v>
      </c>
      <c r="C385" s="3" t="s">
        <v>925</v>
      </c>
      <c r="D385">
        <f t="shared" si="6"/>
        <v>13</v>
      </c>
    </row>
    <row r="386" spans="1:4" x14ac:dyDescent="0.25">
      <c r="A386" s="1">
        <v>8390</v>
      </c>
      <c r="B386" s="2" t="s">
        <v>913</v>
      </c>
      <c r="C386" s="3" t="s">
        <v>378</v>
      </c>
      <c r="D386">
        <f t="shared" ref="D386:D449" si="7">COUNTIF($B$2:$B$5669,B386)</f>
        <v>13</v>
      </c>
    </row>
    <row r="387" spans="1:4" x14ac:dyDescent="0.25">
      <c r="A387" s="1">
        <v>8400</v>
      </c>
      <c r="B387" s="2" t="s">
        <v>926</v>
      </c>
      <c r="C387" s="3" t="s">
        <v>927</v>
      </c>
      <c r="D387">
        <f t="shared" si="7"/>
        <v>35</v>
      </c>
    </row>
    <row r="388" spans="1:4" x14ac:dyDescent="0.25">
      <c r="A388" s="1">
        <v>8400</v>
      </c>
      <c r="B388" s="2" t="s">
        <v>926</v>
      </c>
      <c r="C388" s="3" t="s">
        <v>928</v>
      </c>
      <c r="D388">
        <f t="shared" si="7"/>
        <v>35</v>
      </c>
    </row>
    <row r="389" spans="1:4" x14ac:dyDescent="0.25">
      <c r="A389" s="1">
        <v>8400</v>
      </c>
      <c r="B389" s="2" t="s">
        <v>926</v>
      </c>
      <c r="C389" s="3" t="s">
        <v>929</v>
      </c>
      <c r="D389">
        <f t="shared" si="7"/>
        <v>35</v>
      </c>
    </row>
    <row r="390" spans="1:4" x14ac:dyDescent="0.25">
      <c r="A390" s="1">
        <v>8400</v>
      </c>
      <c r="B390" s="2" t="s">
        <v>926</v>
      </c>
      <c r="C390" s="3" t="s">
        <v>930</v>
      </c>
      <c r="D390">
        <f t="shared" si="7"/>
        <v>35</v>
      </c>
    </row>
    <row r="391" spans="1:4" x14ac:dyDescent="0.25">
      <c r="A391" s="1">
        <v>8400</v>
      </c>
      <c r="B391" s="2" t="s">
        <v>926</v>
      </c>
      <c r="C391" s="3" t="s">
        <v>931</v>
      </c>
      <c r="D391">
        <f t="shared" si="7"/>
        <v>35</v>
      </c>
    </row>
    <row r="392" spans="1:4" x14ac:dyDescent="0.25">
      <c r="A392" s="1">
        <v>8400</v>
      </c>
      <c r="B392" s="2" t="s">
        <v>926</v>
      </c>
      <c r="C392" s="3" t="s">
        <v>932</v>
      </c>
      <c r="D392">
        <f t="shared" si="7"/>
        <v>35</v>
      </c>
    </row>
    <row r="393" spans="1:4" x14ac:dyDescent="0.25">
      <c r="A393" s="1">
        <v>8400</v>
      </c>
      <c r="B393" s="2" t="s">
        <v>926</v>
      </c>
      <c r="C393" s="3" t="s">
        <v>933</v>
      </c>
      <c r="D393">
        <f t="shared" si="7"/>
        <v>35</v>
      </c>
    </row>
    <row r="394" spans="1:4" x14ac:dyDescent="0.25">
      <c r="A394" s="1">
        <v>8400</v>
      </c>
      <c r="B394" s="2" t="s">
        <v>926</v>
      </c>
      <c r="C394" s="3" t="s">
        <v>934</v>
      </c>
      <c r="D394">
        <f t="shared" si="7"/>
        <v>35</v>
      </c>
    </row>
    <row r="395" spans="1:4" x14ac:dyDescent="0.25">
      <c r="A395" s="1">
        <v>8400</v>
      </c>
      <c r="B395" s="2" t="s">
        <v>926</v>
      </c>
      <c r="C395" s="3" t="s">
        <v>935</v>
      </c>
      <c r="D395">
        <f t="shared" si="7"/>
        <v>35</v>
      </c>
    </row>
    <row r="396" spans="1:4" x14ac:dyDescent="0.25">
      <c r="A396" s="1">
        <v>8400</v>
      </c>
      <c r="B396" s="2" t="s">
        <v>926</v>
      </c>
      <c r="C396" s="3" t="s">
        <v>936</v>
      </c>
      <c r="D396">
        <f t="shared" si="7"/>
        <v>35</v>
      </c>
    </row>
    <row r="397" spans="1:4" x14ac:dyDescent="0.25">
      <c r="A397" s="1">
        <v>8400</v>
      </c>
      <c r="B397" s="2" t="s">
        <v>926</v>
      </c>
      <c r="C397" s="3" t="s">
        <v>937</v>
      </c>
      <c r="D397">
        <f t="shared" si="7"/>
        <v>35</v>
      </c>
    </row>
    <row r="398" spans="1:4" x14ac:dyDescent="0.25">
      <c r="A398" s="1">
        <v>8400</v>
      </c>
      <c r="B398" s="2" t="s">
        <v>926</v>
      </c>
      <c r="C398" s="3" t="s">
        <v>938</v>
      </c>
      <c r="D398">
        <f t="shared" si="7"/>
        <v>35</v>
      </c>
    </row>
    <row r="399" spans="1:4" x14ac:dyDescent="0.25">
      <c r="A399" s="1">
        <v>8400</v>
      </c>
      <c r="B399" s="2" t="s">
        <v>926</v>
      </c>
      <c r="C399" s="3" t="s">
        <v>939</v>
      </c>
      <c r="D399">
        <f t="shared" si="7"/>
        <v>35</v>
      </c>
    </row>
    <row r="400" spans="1:4" x14ac:dyDescent="0.25">
      <c r="A400" s="1">
        <v>8400</v>
      </c>
      <c r="B400" s="2" t="s">
        <v>926</v>
      </c>
      <c r="C400" s="3" t="s">
        <v>940</v>
      </c>
      <c r="D400">
        <f t="shared" si="7"/>
        <v>35</v>
      </c>
    </row>
    <row r="401" spans="1:4" x14ac:dyDescent="0.25">
      <c r="A401" s="1">
        <v>8400</v>
      </c>
      <c r="B401" s="2" t="s">
        <v>926</v>
      </c>
      <c r="C401" s="3" t="s">
        <v>941</v>
      </c>
      <c r="D401">
        <f t="shared" si="7"/>
        <v>35</v>
      </c>
    </row>
    <row r="402" spans="1:4" x14ac:dyDescent="0.25">
      <c r="A402" s="1">
        <v>8400</v>
      </c>
      <c r="B402" s="2" t="s">
        <v>926</v>
      </c>
      <c r="C402" s="3" t="s">
        <v>942</v>
      </c>
      <c r="D402">
        <f t="shared" si="7"/>
        <v>35</v>
      </c>
    </row>
    <row r="403" spans="1:4" x14ac:dyDescent="0.25">
      <c r="A403" s="1">
        <v>8400</v>
      </c>
      <c r="B403" s="2" t="s">
        <v>926</v>
      </c>
      <c r="C403" s="3" t="s">
        <v>943</v>
      </c>
      <c r="D403">
        <f t="shared" si="7"/>
        <v>35</v>
      </c>
    </row>
    <row r="404" spans="1:4" x14ac:dyDescent="0.25">
      <c r="A404" s="1">
        <v>8400</v>
      </c>
      <c r="B404" s="2" t="s">
        <v>926</v>
      </c>
      <c r="C404" s="3" t="s">
        <v>944</v>
      </c>
      <c r="D404">
        <f t="shared" si="7"/>
        <v>35</v>
      </c>
    </row>
    <row r="405" spans="1:4" x14ac:dyDescent="0.25">
      <c r="A405" s="1">
        <v>8400</v>
      </c>
      <c r="B405" s="2" t="s">
        <v>926</v>
      </c>
      <c r="C405" s="3" t="s">
        <v>945</v>
      </c>
      <c r="D405">
        <f t="shared" si="7"/>
        <v>35</v>
      </c>
    </row>
    <row r="406" spans="1:4" x14ac:dyDescent="0.25">
      <c r="A406" s="1">
        <v>8400</v>
      </c>
      <c r="B406" s="2" t="s">
        <v>926</v>
      </c>
      <c r="C406" s="3" t="s">
        <v>946</v>
      </c>
      <c r="D406">
        <f t="shared" si="7"/>
        <v>35</v>
      </c>
    </row>
    <row r="407" spans="1:4" x14ac:dyDescent="0.25">
      <c r="A407" s="1">
        <v>8400</v>
      </c>
      <c r="B407" s="2" t="s">
        <v>926</v>
      </c>
      <c r="C407" s="3" t="s">
        <v>947</v>
      </c>
      <c r="D407">
        <f t="shared" si="7"/>
        <v>35</v>
      </c>
    </row>
    <row r="408" spans="1:4" x14ac:dyDescent="0.25">
      <c r="A408" s="1">
        <v>8400</v>
      </c>
      <c r="B408" s="2" t="s">
        <v>926</v>
      </c>
      <c r="C408" s="3" t="s">
        <v>948</v>
      </c>
      <c r="D408">
        <f t="shared" si="7"/>
        <v>35</v>
      </c>
    </row>
    <row r="409" spans="1:4" x14ac:dyDescent="0.25">
      <c r="A409" s="1">
        <v>8400</v>
      </c>
      <c r="B409" s="2" t="s">
        <v>926</v>
      </c>
      <c r="C409" s="3" t="s">
        <v>949</v>
      </c>
      <c r="D409">
        <f t="shared" si="7"/>
        <v>35</v>
      </c>
    </row>
    <row r="410" spans="1:4" x14ac:dyDescent="0.25">
      <c r="A410" s="1">
        <v>8400</v>
      </c>
      <c r="B410" s="2" t="s">
        <v>926</v>
      </c>
      <c r="C410" s="3" t="s">
        <v>950</v>
      </c>
      <c r="D410">
        <f t="shared" si="7"/>
        <v>35</v>
      </c>
    </row>
    <row r="411" spans="1:4" x14ac:dyDescent="0.25">
      <c r="A411" s="1">
        <v>8400</v>
      </c>
      <c r="B411" s="2" t="s">
        <v>926</v>
      </c>
      <c r="C411" s="3" t="s">
        <v>951</v>
      </c>
      <c r="D411">
        <f t="shared" si="7"/>
        <v>35</v>
      </c>
    </row>
    <row r="412" spans="1:4" x14ac:dyDescent="0.25">
      <c r="A412" s="1">
        <v>8400</v>
      </c>
      <c r="B412" s="2" t="s">
        <v>926</v>
      </c>
      <c r="C412" s="3" t="s">
        <v>952</v>
      </c>
      <c r="D412">
        <f t="shared" si="7"/>
        <v>35</v>
      </c>
    </row>
    <row r="413" spans="1:4" x14ac:dyDescent="0.25">
      <c r="A413" s="1">
        <v>8400</v>
      </c>
      <c r="B413" s="2" t="s">
        <v>926</v>
      </c>
      <c r="C413" s="3" t="s">
        <v>953</v>
      </c>
      <c r="D413">
        <f t="shared" si="7"/>
        <v>35</v>
      </c>
    </row>
    <row r="414" spans="1:4" x14ac:dyDescent="0.25">
      <c r="A414" s="1">
        <v>8400</v>
      </c>
      <c r="B414" s="2" t="s">
        <v>926</v>
      </c>
      <c r="C414" s="3" t="s">
        <v>954</v>
      </c>
      <c r="D414">
        <f t="shared" si="7"/>
        <v>35</v>
      </c>
    </row>
    <row r="415" spans="1:4" x14ac:dyDescent="0.25">
      <c r="A415" s="1">
        <v>8400</v>
      </c>
      <c r="B415" s="2" t="s">
        <v>926</v>
      </c>
      <c r="C415" s="3" t="s">
        <v>955</v>
      </c>
      <c r="D415">
        <f t="shared" si="7"/>
        <v>35</v>
      </c>
    </row>
    <row r="416" spans="1:4" x14ac:dyDescent="0.25">
      <c r="A416" s="1">
        <v>8400</v>
      </c>
      <c r="B416" s="2" t="s">
        <v>926</v>
      </c>
      <c r="C416" s="3" t="s">
        <v>956</v>
      </c>
      <c r="D416">
        <f t="shared" si="7"/>
        <v>35</v>
      </c>
    </row>
    <row r="417" spans="1:4" x14ac:dyDescent="0.25">
      <c r="A417" s="1">
        <v>8400</v>
      </c>
      <c r="B417" s="2" t="s">
        <v>926</v>
      </c>
      <c r="C417" s="3" t="s">
        <v>957</v>
      </c>
      <c r="D417">
        <f t="shared" si="7"/>
        <v>35</v>
      </c>
    </row>
    <row r="418" spans="1:4" x14ac:dyDescent="0.25">
      <c r="A418" s="1">
        <v>8400</v>
      </c>
      <c r="B418" s="2" t="s">
        <v>926</v>
      </c>
      <c r="C418" s="3" t="s">
        <v>958</v>
      </c>
      <c r="D418">
        <f t="shared" si="7"/>
        <v>35</v>
      </c>
    </row>
    <row r="419" spans="1:4" x14ac:dyDescent="0.25">
      <c r="A419" s="1">
        <v>8400</v>
      </c>
      <c r="B419" s="2" t="s">
        <v>926</v>
      </c>
      <c r="C419" s="3" t="s">
        <v>959</v>
      </c>
      <c r="D419">
        <f t="shared" si="7"/>
        <v>35</v>
      </c>
    </row>
    <row r="420" spans="1:4" x14ac:dyDescent="0.25">
      <c r="A420" s="1">
        <v>8400</v>
      </c>
      <c r="B420" s="2" t="s">
        <v>926</v>
      </c>
      <c r="C420" s="3" t="s">
        <v>960</v>
      </c>
      <c r="D420">
        <f t="shared" si="7"/>
        <v>35</v>
      </c>
    </row>
    <row r="421" spans="1:4" x14ac:dyDescent="0.25">
      <c r="A421" s="1">
        <v>8400</v>
      </c>
      <c r="B421" s="2" t="s">
        <v>926</v>
      </c>
      <c r="C421" s="3" t="s">
        <v>961</v>
      </c>
      <c r="D421">
        <f t="shared" si="7"/>
        <v>35</v>
      </c>
    </row>
    <row r="422" spans="1:4" x14ac:dyDescent="0.25">
      <c r="A422" s="1">
        <v>8410</v>
      </c>
      <c r="B422" s="2" t="s">
        <v>962</v>
      </c>
      <c r="C422" s="3" t="s">
        <v>963</v>
      </c>
      <c r="D422">
        <f t="shared" si="7"/>
        <v>1</v>
      </c>
    </row>
    <row r="423" spans="1:4" x14ac:dyDescent="0.25">
      <c r="A423" s="1">
        <v>8430</v>
      </c>
      <c r="B423" s="2" t="s">
        <v>964</v>
      </c>
      <c r="C423" s="3" t="s">
        <v>965</v>
      </c>
      <c r="D423">
        <f t="shared" si="7"/>
        <v>25</v>
      </c>
    </row>
    <row r="424" spans="1:4" x14ac:dyDescent="0.25">
      <c r="A424" s="1">
        <v>8430</v>
      </c>
      <c r="B424" s="2" t="s">
        <v>964</v>
      </c>
      <c r="C424" s="3" t="s">
        <v>966</v>
      </c>
      <c r="D424">
        <f t="shared" si="7"/>
        <v>25</v>
      </c>
    </row>
    <row r="425" spans="1:4" x14ac:dyDescent="0.25">
      <c r="A425" s="1">
        <v>8430</v>
      </c>
      <c r="B425" s="2" t="s">
        <v>964</v>
      </c>
      <c r="C425" s="3" t="s">
        <v>967</v>
      </c>
      <c r="D425">
        <f t="shared" si="7"/>
        <v>25</v>
      </c>
    </row>
    <row r="426" spans="1:4" x14ac:dyDescent="0.25">
      <c r="A426" s="1">
        <v>8430</v>
      </c>
      <c r="B426" s="2" t="s">
        <v>964</v>
      </c>
      <c r="C426" s="3" t="s">
        <v>968</v>
      </c>
      <c r="D426">
        <f t="shared" si="7"/>
        <v>25</v>
      </c>
    </row>
    <row r="427" spans="1:4" x14ac:dyDescent="0.25">
      <c r="A427" s="1">
        <v>8430</v>
      </c>
      <c r="B427" s="2" t="s">
        <v>964</v>
      </c>
      <c r="C427" s="3" t="s">
        <v>969</v>
      </c>
      <c r="D427">
        <f t="shared" si="7"/>
        <v>25</v>
      </c>
    </row>
    <row r="428" spans="1:4" x14ac:dyDescent="0.25">
      <c r="A428" s="1">
        <v>8430</v>
      </c>
      <c r="B428" s="2" t="s">
        <v>964</v>
      </c>
      <c r="C428" s="3" t="s">
        <v>970</v>
      </c>
      <c r="D428">
        <f t="shared" si="7"/>
        <v>25</v>
      </c>
    </row>
    <row r="429" spans="1:4" x14ac:dyDescent="0.25">
      <c r="A429" s="1">
        <v>8430</v>
      </c>
      <c r="B429" s="2" t="s">
        <v>964</v>
      </c>
      <c r="C429" s="3" t="s">
        <v>971</v>
      </c>
      <c r="D429">
        <f t="shared" si="7"/>
        <v>25</v>
      </c>
    </row>
    <row r="430" spans="1:4" x14ac:dyDescent="0.25">
      <c r="A430" s="1">
        <v>8430</v>
      </c>
      <c r="B430" s="2" t="s">
        <v>964</v>
      </c>
      <c r="C430" s="3" t="s">
        <v>972</v>
      </c>
      <c r="D430">
        <f t="shared" si="7"/>
        <v>25</v>
      </c>
    </row>
    <row r="431" spans="1:4" x14ac:dyDescent="0.25">
      <c r="A431" s="1">
        <v>8430</v>
      </c>
      <c r="B431" s="2" t="s">
        <v>964</v>
      </c>
      <c r="C431" s="3" t="s">
        <v>973</v>
      </c>
      <c r="D431">
        <f t="shared" si="7"/>
        <v>25</v>
      </c>
    </row>
    <row r="432" spans="1:4" x14ac:dyDescent="0.25">
      <c r="A432" s="1">
        <v>8430</v>
      </c>
      <c r="B432" s="2" t="s">
        <v>964</v>
      </c>
      <c r="C432" s="3" t="s">
        <v>974</v>
      </c>
      <c r="D432">
        <f t="shared" si="7"/>
        <v>25</v>
      </c>
    </row>
    <row r="433" spans="1:4" x14ac:dyDescent="0.25">
      <c r="A433" s="1">
        <v>8430</v>
      </c>
      <c r="B433" s="2" t="s">
        <v>964</v>
      </c>
      <c r="C433" s="3" t="s">
        <v>975</v>
      </c>
      <c r="D433">
        <f t="shared" si="7"/>
        <v>25</v>
      </c>
    </row>
    <row r="434" spans="1:4" x14ac:dyDescent="0.25">
      <c r="A434" s="1">
        <v>8430</v>
      </c>
      <c r="B434" s="2" t="s">
        <v>964</v>
      </c>
      <c r="C434" s="3" t="s">
        <v>976</v>
      </c>
      <c r="D434">
        <f t="shared" si="7"/>
        <v>25</v>
      </c>
    </row>
    <row r="435" spans="1:4" x14ac:dyDescent="0.25">
      <c r="A435" s="1">
        <v>8430</v>
      </c>
      <c r="B435" s="2" t="s">
        <v>964</v>
      </c>
      <c r="C435" s="3" t="s">
        <v>977</v>
      </c>
      <c r="D435">
        <f t="shared" si="7"/>
        <v>25</v>
      </c>
    </row>
    <row r="436" spans="1:4" x14ac:dyDescent="0.25">
      <c r="A436" s="1">
        <v>8430</v>
      </c>
      <c r="B436" s="2" t="s">
        <v>964</v>
      </c>
      <c r="C436" s="3" t="s">
        <v>978</v>
      </c>
      <c r="D436">
        <f t="shared" si="7"/>
        <v>25</v>
      </c>
    </row>
    <row r="437" spans="1:4" x14ac:dyDescent="0.25">
      <c r="A437" s="1">
        <v>8430</v>
      </c>
      <c r="B437" s="2" t="s">
        <v>964</v>
      </c>
      <c r="C437" s="3" t="s">
        <v>979</v>
      </c>
      <c r="D437">
        <f t="shared" si="7"/>
        <v>25</v>
      </c>
    </row>
    <row r="438" spans="1:4" x14ac:dyDescent="0.25">
      <c r="A438" s="1">
        <v>8430</v>
      </c>
      <c r="B438" s="2" t="s">
        <v>964</v>
      </c>
      <c r="C438" s="3" t="s">
        <v>980</v>
      </c>
      <c r="D438">
        <f t="shared" si="7"/>
        <v>25</v>
      </c>
    </row>
    <row r="439" spans="1:4" x14ac:dyDescent="0.25">
      <c r="A439" s="1">
        <v>8430</v>
      </c>
      <c r="B439" s="2" t="s">
        <v>964</v>
      </c>
      <c r="C439" s="3" t="s">
        <v>981</v>
      </c>
      <c r="D439">
        <f t="shared" si="7"/>
        <v>25</v>
      </c>
    </row>
    <row r="440" spans="1:4" x14ac:dyDescent="0.25">
      <c r="A440" s="1">
        <v>8430</v>
      </c>
      <c r="B440" s="2" t="s">
        <v>964</v>
      </c>
      <c r="C440" s="3" t="s">
        <v>982</v>
      </c>
      <c r="D440">
        <f t="shared" si="7"/>
        <v>25</v>
      </c>
    </row>
    <row r="441" spans="1:4" x14ac:dyDescent="0.25">
      <c r="A441" s="1">
        <v>8430</v>
      </c>
      <c r="B441" s="2" t="s">
        <v>964</v>
      </c>
      <c r="C441" s="3" t="s">
        <v>983</v>
      </c>
      <c r="D441">
        <f t="shared" si="7"/>
        <v>25</v>
      </c>
    </row>
    <row r="442" spans="1:4" x14ac:dyDescent="0.25">
      <c r="A442" s="1">
        <v>8430</v>
      </c>
      <c r="B442" s="2" t="s">
        <v>964</v>
      </c>
      <c r="C442" s="3" t="s">
        <v>984</v>
      </c>
      <c r="D442">
        <f t="shared" si="7"/>
        <v>25</v>
      </c>
    </row>
    <row r="443" spans="1:4" x14ac:dyDescent="0.25">
      <c r="A443" s="1">
        <v>8430</v>
      </c>
      <c r="B443" s="2" t="s">
        <v>964</v>
      </c>
      <c r="C443" s="3" t="s">
        <v>985</v>
      </c>
      <c r="D443">
        <f t="shared" si="7"/>
        <v>25</v>
      </c>
    </row>
    <row r="444" spans="1:4" x14ac:dyDescent="0.25">
      <c r="A444" s="1">
        <v>8430</v>
      </c>
      <c r="B444" s="2" t="s">
        <v>964</v>
      </c>
      <c r="C444" s="3" t="s">
        <v>986</v>
      </c>
      <c r="D444">
        <f t="shared" si="7"/>
        <v>25</v>
      </c>
    </row>
    <row r="445" spans="1:4" x14ac:dyDescent="0.25">
      <c r="A445" s="1">
        <v>8430</v>
      </c>
      <c r="B445" s="2" t="s">
        <v>964</v>
      </c>
      <c r="C445" s="3" t="s">
        <v>987</v>
      </c>
      <c r="D445">
        <f t="shared" si="7"/>
        <v>25</v>
      </c>
    </row>
    <row r="446" spans="1:4" x14ac:dyDescent="0.25">
      <c r="A446" s="1">
        <v>8430</v>
      </c>
      <c r="B446" s="2" t="s">
        <v>964</v>
      </c>
      <c r="C446" s="3" t="s">
        <v>988</v>
      </c>
      <c r="D446">
        <f t="shared" si="7"/>
        <v>25</v>
      </c>
    </row>
    <row r="447" spans="1:4" x14ac:dyDescent="0.25">
      <c r="A447" s="1">
        <v>8430</v>
      </c>
      <c r="B447" s="2" t="s">
        <v>964</v>
      </c>
      <c r="C447" s="3" t="s">
        <v>989</v>
      </c>
      <c r="D447">
        <f t="shared" si="7"/>
        <v>25</v>
      </c>
    </row>
    <row r="448" spans="1:4" x14ac:dyDescent="0.25">
      <c r="A448" s="1">
        <v>8440</v>
      </c>
      <c r="B448" s="2" t="s">
        <v>990</v>
      </c>
      <c r="C448" s="3" t="s">
        <v>991</v>
      </c>
      <c r="D448">
        <f t="shared" si="7"/>
        <v>5</v>
      </c>
    </row>
    <row r="449" spans="1:4" x14ac:dyDescent="0.25">
      <c r="A449" s="1">
        <v>8440</v>
      </c>
      <c r="B449" s="2" t="s">
        <v>990</v>
      </c>
      <c r="C449" s="3" t="s">
        <v>992</v>
      </c>
      <c r="D449">
        <f t="shared" si="7"/>
        <v>5</v>
      </c>
    </row>
    <row r="450" spans="1:4" x14ac:dyDescent="0.25">
      <c r="A450" s="1">
        <v>8440</v>
      </c>
      <c r="B450" s="2" t="s">
        <v>990</v>
      </c>
      <c r="C450" s="3" t="s">
        <v>993</v>
      </c>
      <c r="D450">
        <f t="shared" ref="D450:D513" si="8">COUNTIF($B$2:$B$5669,B450)</f>
        <v>5</v>
      </c>
    </row>
    <row r="451" spans="1:4" x14ac:dyDescent="0.25">
      <c r="A451" s="1">
        <v>8440</v>
      </c>
      <c r="B451" s="2" t="s">
        <v>990</v>
      </c>
      <c r="C451" s="3" t="s">
        <v>994</v>
      </c>
      <c r="D451">
        <f t="shared" si="8"/>
        <v>5</v>
      </c>
    </row>
    <row r="452" spans="1:4" x14ac:dyDescent="0.25">
      <c r="A452" s="1">
        <v>8440</v>
      </c>
      <c r="B452" s="2" t="s">
        <v>990</v>
      </c>
      <c r="C452" s="3" t="s">
        <v>995</v>
      </c>
      <c r="D452">
        <f t="shared" si="8"/>
        <v>5</v>
      </c>
    </row>
    <row r="453" spans="1:4" x14ac:dyDescent="0.25">
      <c r="A453" s="1">
        <v>8450</v>
      </c>
      <c r="B453" s="2" t="s">
        <v>996</v>
      </c>
      <c r="C453" s="3" t="s">
        <v>997</v>
      </c>
      <c r="D453">
        <f t="shared" si="8"/>
        <v>12</v>
      </c>
    </row>
    <row r="454" spans="1:4" x14ac:dyDescent="0.25">
      <c r="A454" s="1">
        <v>8450</v>
      </c>
      <c r="B454" s="2" t="s">
        <v>996</v>
      </c>
      <c r="C454" s="3" t="s">
        <v>998</v>
      </c>
      <c r="D454">
        <f t="shared" si="8"/>
        <v>12</v>
      </c>
    </row>
    <row r="455" spans="1:4" x14ac:dyDescent="0.25">
      <c r="A455" s="1">
        <v>8450</v>
      </c>
      <c r="B455" s="2" t="s">
        <v>996</v>
      </c>
      <c r="C455" s="3" t="s">
        <v>999</v>
      </c>
      <c r="D455">
        <f t="shared" si="8"/>
        <v>12</v>
      </c>
    </row>
    <row r="456" spans="1:4" x14ac:dyDescent="0.25">
      <c r="A456" s="1">
        <v>8450</v>
      </c>
      <c r="B456" s="2" t="s">
        <v>996</v>
      </c>
      <c r="C456" s="3" t="s">
        <v>1000</v>
      </c>
      <c r="D456">
        <f t="shared" si="8"/>
        <v>12</v>
      </c>
    </row>
    <row r="457" spans="1:4" x14ac:dyDescent="0.25">
      <c r="A457" s="1">
        <v>8450</v>
      </c>
      <c r="B457" s="2" t="s">
        <v>996</v>
      </c>
      <c r="C457" s="3" t="s">
        <v>1001</v>
      </c>
      <c r="D457">
        <f t="shared" si="8"/>
        <v>12</v>
      </c>
    </row>
    <row r="458" spans="1:4" x14ac:dyDescent="0.25">
      <c r="A458" s="1">
        <v>8450</v>
      </c>
      <c r="B458" s="2" t="s">
        <v>996</v>
      </c>
      <c r="C458" s="3" t="s">
        <v>1002</v>
      </c>
      <c r="D458">
        <f t="shared" si="8"/>
        <v>12</v>
      </c>
    </row>
    <row r="459" spans="1:4" x14ac:dyDescent="0.25">
      <c r="A459" s="1">
        <v>8450</v>
      </c>
      <c r="B459" s="2" t="s">
        <v>996</v>
      </c>
      <c r="C459" s="3" t="s">
        <v>1003</v>
      </c>
      <c r="D459">
        <f t="shared" si="8"/>
        <v>12</v>
      </c>
    </row>
    <row r="460" spans="1:4" x14ac:dyDescent="0.25">
      <c r="A460" s="1">
        <v>8450</v>
      </c>
      <c r="B460" s="2" t="s">
        <v>996</v>
      </c>
      <c r="C460" s="3" t="s">
        <v>1004</v>
      </c>
      <c r="D460">
        <f t="shared" si="8"/>
        <v>12</v>
      </c>
    </row>
    <row r="461" spans="1:4" x14ac:dyDescent="0.25">
      <c r="A461" s="1">
        <v>8450</v>
      </c>
      <c r="B461" s="2" t="s">
        <v>996</v>
      </c>
      <c r="C461" s="3" t="s">
        <v>1005</v>
      </c>
      <c r="D461">
        <f t="shared" si="8"/>
        <v>12</v>
      </c>
    </row>
    <row r="462" spans="1:4" x14ac:dyDescent="0.25">
      <c r="A462" s="1">
        <v>8450</v>
      </c>
      <c r="B462" s="2" t="s">
        <v>996</v>
      </c>
      <c r="C462" s="3" t="s">
        <v>1006</v>
      </c>
      <c r="D462">
        <f t="shared" si="8"/>
        <v>12</v>
      </c>
    </row>
    <row r="463" spans="1:4" x14ac:dyDescent="0.25">
      <c r="A463" s="1">
        <v>8450</v>
      </c>
      <c r="B463" s="2" t="s">
        <v>996</v>
      </c>
      <c r="C463" s="3" t="s">
        <v>1007</v>
      </c>
      <c r="D463">
        <f t="shared" si="8"/>
        <v>12</v>
      </c>
    </row>
    <row r="464" spans="1:4" x14ac:dyDescent="0.25">
      <c r="A464" s="1">
        <v>8450</v>
      </c>
      <c r="B464" s="2" t="s">
        <v>996</v>
      </c>
      <c r="C464" s="3" t="s">
        <v>1008</v>
      </c>
      <c r="D464">
        <f t="shared" si="8"/>
        <v>12</v>
      </c>
    </row>
    <row r="465" spans="1:4" x14ac:dyDescent="0.25">
      <c r="A465" s="1">
        <v>8460</v>
      </c>
      <c r="B465" s="2" t="s">
        <v>1009</v>
      </c>
      <c r="C465" s="3" t="s">
        <v>1010</v>
      </c>
      <c r="D465">
        <f t="shared" si="8"/>
        <v>6</v>
      </c>
    </row>
    <row r="466" spans="1:4" x14ac:dyDescent="0.25">
      <c r="A466" s="1">
        <v>8460</v>
      </c>
      <c r="B466" s="2" t="s">
        <v>1009</v>
      </c>
      <c r="C466" s="3" t="s">
        <v>1011</v>
      </c>
      <c r="D466">
        <f t="shared" si="8"/>
        <v>6</v>
      </c>
    </row>
    <row r="467" spans="1:4" x14ac:dyDescent="0.25">
      <c r="A467" s="1">
        <v>8460</v>
      </c>
      <c r="B467" s="2" t="s">
        <v>1009</v>
      </c>
      <c r="C467" s="3" t="s">
        <v>1012</v>
      </c>
      <c r="D467">
        <f t="shared" si="8"/>
        <v>6</v>
      </c>
    </row>
    <row r="468" spans="1:4" x14ac:dyDescent="0.25">
      <c r="A468" s="1">
        <v>8460</v>
      </c>
      <c r="B468" s="2" t="s">
        <v>1009</v>
      </c>
      <c r="C468" s="3" t="s">
        <v>1013</v>
      </c>
      <c r="D468">
        <f t="shared" si="8"/>
        <v>6</v>
      </c>
    </row>
    <row r="469" spans="1:4" x14ac:dyDescent="0.25">
      <c r="A469" s="1">
        <v>8460</v>
      </c>
      <c r="B469" s="2" t="s">
        <v>1009</v>
      </c>
      <c r="C469" s="3" t="s">
        <v>1014</v>
      </c>
      <c r="D469">
        <f t="shared" si="8"/>
        <v>6</v>
      </c>
    </row>
    <row r="470" spans="1:4" x14ac:dyDescent="0.25">
      <c r="A470" s="1">
        <v>8460</v>
      </c>
      <c r="B470" s="2" t="s">
        <v>1009</v>
      </c>
      <c r="C470" s="3" t="s">
        <v>1015</v>
      </c>
      <c r="D470">
        <f t="shared" si="8"/>
        <v>6</v>
      </c>
    </row>
    <row r="471" spans="1:4" x14ac:dyDescent="0.25">
      <c r="A471" s="1">
        <v>8500</v>
      </c>
      <c r="B471" s="2" t="s">
        <v>1016</v>
      </c>
      <c r="C471" s="3" t="s">
        <v>1017</v>
      </c>
      <c r="D471">
        <f t="shared" si="8"/>
        <v>3</v>
      </c>
    </row>
    <row r="472" spans="1:4" x14ac:dyDescent="0.25">
      <c r="A472" s="1">
        <v>8500</v>
      </c>
      <c r="B472" s="2" t="s">
        <v>1016</v>
      </c>
      <c r="C472" s="3" t="s">
        <v>1018</v>
      </c>
      <c r="D472">
        <f t="shared" si="8"/>
        <v>3</v>
      </c>
    </row>
    <row r="473" spans="1:4" x14ac:dyDescent="0.25">
      <c r="A473" s="1">
        <v>8500</v>
      </c>
      <c r="B473" s="2" t="s">
        <v>1016</v>
      </c>
      <c r="C473" s="3" t="s">
        <v>1019</v>
      </c>
      <c r="D473">
        <f t="shared" si="8"/>
        <v>3</v>
      </c>
    </row>
    <row r="474" spans="1:4" x14ac:dyDescent="0.25">
      <c r="A474" s="1">
        <v>8510</v>
      </c>
      <c r="B474" s="2" t="s">
        <v>1020</v>
      </c>
      <c r="C474" s="3" t="s">
        <v>1021</v>
      </c>
      <c r="D474">
        <f t="shared" si="8"/>
        <v>1</v>
      </c>
    </row>
    <row r="475" spans="1:4" x14ac:dyDescent="0.25">
      <c r="A475" s="1">
        <v>8520</v>
      </c>
      <c r="B475" s="2" t="s">
        <v>1022</v>
      </c>
      <c r="C475" s="3" t="s">
        <v>1023</v>
      </c>
      <c r="D475">
        <f t="shared" si="8"/>
        <v>1</v>
      </c>
    </row>
    <row r="476" spans="1:4" x14ac:dyDescent="0.25">
      <c r="A476" s="1">
        <v>8540</v>
      </c>
      <c r="B476" s="2" t="s">
        <v>1024</v>
      </c>
      <c r="C476" s="3" t="s">
        <v>1025</v>
      </c>
      <c r="D476">
        <f t="shared" si="8"/>
        <v>1</v>
      </c>
    </row>
    <row r="477" spans="1:4" x14ac:dyDescent="0.25">
      <c r="A477" s="1">
        <v>8560</v>
      </c>
      <c r="B477" s="2" t="s">
        <v>1026</v>
      </c>
      <c r="C477" s="3" t="s">
        <v>1027</v>
      </c>
      <c r="D477">
        <f t="shared" si="8"/>
        <v>3</v>
      </c>
    </row>
    <row r="478" spans="1:4" x14ac:dyDescent="0.25">
      <c r="A478" s="1">
        <v>8560</v>
      </c>
      <c r="B478" s="2" t="s">
        <v>1026</v>
      </c>
      <c r="C478" s="3" t="s">
        <v>1028</v>
      </c>
      <c r="D478">
        <f t="shared" si="8"/>
        <v>3</v>
      </c>
    </row>
    <row r="479" spans="1:4" x14ac:dyDescent="0.25">
      <c r="A479" s="1">
        <v>8560</v>
      </c>
      <c r="B479" s="2" t="s">
        <v>1026</v>
      </c>
      <c r="C479" s="3" t="s">
        <v>1029</v>
      </c>
      <c r="D479">
        <f t="shared" si="8"/>
        <v>3</v>
      </c>
    </row>
    <row r="480" spans="1:4" x14ac:dyDescent="0.25">
      <c r="A480" s="1">
        <v>8600</v>
      </c>
      <c r="B480" s="2" t="s">
        <v>1030</v>
      </c>
      <c r="C480" s="3" t="s">
        <v>1031</v>
      </c>
      <c r="D480">
        <f t="shared" si="8"/>
        <v>9</v>
      </c>
    </row>
    <row r="481" spans="1:4" x14ac:dyDescent="0.25">
      <c r="A481" s="1">
        <v>8600</v>
      </c>
      <c r="B481" s="2" t="s">
        <v>1030</v>
      </c>
      <c r="C481" s="3" t="s">
        <v>1032</v>
      </c>
      <c r="D481">
        <f t="shared" si="8"/>
        <v>9</v>
      </c>
    </row>
    <row r="482" spans="1:4" x14ac:dyDescent="0.25">
      <c r="A482" s="1">
        <v>8600</v>
      </c>
      <c r="B482" s="2" t="s">
        <v>1030</v>
      </c>
      <c r="C482" s="3" t="s">
        <v>1033</v>
      </c>
      <c r="D482">
        <f t="shared" si="8"/>
        <v>9</v>
      </c>
    </row>
    <row r="483" spans="1:4" x14ac:dyDescent="0.25">
      <c r="A483" s="1">
        <v>8600</v>
      </c>
      <c r="B483" s="2" t="s">
        <v>1030</v>
      </c>
      <c r="C483" s="3" t="s">
        <v>1034</v>
      </c>
      <c r="D483">
        <f t="shared" si="8"/>
        <v>9</v>
      </c>
    </row>
    <row r="484" spans="1:4" x14ac:dyDescent="0.25">
      <c r="A484" s="1">
        <v>8600</v>
      </c>
      <c r="B484" s="2" t="s">
        <v>1030</v>
      </c>
      <c r="C484" s="3" t="s">
        <v>1035</v>
      </c>
      <c r="D484">
        <f t="shared" si="8"/>
        <v>9</v>
      </c>
    </row>
    <row r="485" spans="1:4" x14ac:dyDescent="0.25">
      <c r="A485" s="1">
        <v>8600</v>
      </c>
      <c r="B485" s="2" t="s">
        <v>1030</v>
      </c>
      <c r="C485" s="3" t="s">
        <v>1036</v>
      </c>
      <c r="D485">
        <f t="shared" si="8"/>
        <v>9</v>
      </c>
    </row>
    <row r="486" spans="1:4" x14ac:dyDescent="0.25">
      <c r="A486" s="1">
        <v>8600</v>
      </c>
      <c r="B486" s="2" t="s">
        <v>1030</v>
      </c>
      <c r="C486" s="3" t="s">
        <v>1037</v>
      </c>
      <c r="D486">
        <f t="shared" si="8"/>
        <v>9</v>
      </c>
    </row>
    <row r="487" spans="1:4" x14ac:dyDescent="0.25">
      <c r="A487" s="1">
        <v>8600</v>
      </c>
      <c r="B487" s="2" t="s">
        <v>1030</v>
      </c>
      <c r="C487" s="3" t="s">
        <v>1038</v>
      </c>
      <c r="D487">
        <f t="shared" si="8"/>
        <v>9</v>
      </c>
    </row>
    <row r="488" spans="1:4" x14ac:dyDescent="0.25">
      <c r="A488" s="1">
        <v>8600</v>
      </c>
      <c r="B488" s="2" t="s">
        <v>1030</v>
      </c>
      <c r="C488" s="3" t="s">
        <v>1039</v>
      </c>
      <c r="D488">
        <f t="shared" si="8"/>
        <v>9</v>
      </c>
    </row>
    <row r="489" spans="1:4" x14ac:dyDescent="0.25">
      <c r="A489" s="1">
        <v>8700</v>
      </c>
      <c r="B489" s="2" t="s">
        <v>1040</v>
      </c>
      <c r="C489" s="3" t="s">
        <v>1041</v>
      </c>
      <c r="D489">
        <f t="shared" si="8"/>
        <v>5</v>
      </c>
    </row>
    <row r="490" spans="1:4" x14ac:dyDescent="0.25">
      <c r="A490" s="1">
        <v>8700</v>
      </c>
      <c r="B490" s="2" t="s">
        <v>1040</v>
      </c>
      <c r="C490" s="3" t="s">
        <v>1042</v>
      </c>
      <c r="D490">
        <f t="shared" si="8"/>
        <v>5</v>
      </c>
    </row>
    <row r="491" spans="1:4" x14ac:dyDescent="0.25">
      <c r="A491" s="1">
        <v>8700</v>
      </c>
      <c r="B491" s="2" t="s">
        <v>1040</v>
      </c>
      <c r="C491" s="3" t="s">
        <v>1043</v>
      </c>
      <c r="D491">
        <f t="shared" si="8"/>
        <v>5</v>
      </c>
    </row>
    <row r="492" spans="1:4" x14ac:dyDescent="0.25">
      <c r="A492" s="1">
        <v>8700</v>
      </c>
      <c r="B492" s="2" t="s">
        <v>1040</v>
      </c>
      <c r="C492" s="3" t="s">
        <v>1044</v>
      </c>
      <c r="D492">
        <f t="shared" si="8"/>
        <v>5</v>
      </c>
    </row>
    <row r="493" spans="1:4" x14ac:dyDescent="0.25">
      <c r="A493" s="1">
        <v>8700</v>
      </c>
      <c r="B493" s="2" t="s">
        <v>1040</v>
      </c>
      <c r="C493" s="3" t="s">
        <v>1045</v>
      </c>
      <c r="D493">
        <f t="shared" si="8"/>
        <v>5</v>
      </c>
    </row>
    <row r="494" spans="1:4" x14ac:dyDescent="0.25">
      <c r="A494" s="1">
        <v>8800</v>
      </c>
      <c r="B494" s="2" t="s">
        <v>1046</v>
      </c>
      <c r="C494" s="3" t="s">
        <v>1047</v>
      </c>
      <c r="D494">
        <f t="shared" si="8"/>
        <v>12</v>
      </c>
    </row>
    <row r="495" spans="1:4" x14ac:dyDescent="0.25">
      <c r="A495" s="1">
        <v>8800</v>
      </c>
      <c r="B495" s="2" t="s">
        <v>1046</v>
      </c>
      <c r="C495" s="3" t="s">
        <v>1048</v>
      </c>
      <c r="D495">
        <f t="shared" si="8"/>
        <v>12</v>
      </c>
    </row>
    <row r="496" spans="1:4" x14ac:dyDescent="0.25">
      <c r="A496" s="1">
        <v>8800</v>
      </c>
      <c r="B496" s="2" t="s">
        <v>1046</v>
      </c>
      <c r="C496" s="3" t="s">
        <v>1049</v>
      </c>
      <c r="D496">
        <f t="shared" si="8"/>
        <v>12</v>
      </c>
    </row>
    <row r="497" spans="1:4" x14ac:dyDescent="0.25">
      <c r="A497" s="1">
        <v>8800</v>
      </c>
      <c r="B497" s="2" t="s">
        <v>1046</v>
      </c>
      <c r="C497" s="3" t="s">
        <v>1050</v>
      </c>
      <c r="D497">
        <f t="shared" si="8"/>
        <v>12</v>
      </c>
    </row>
    <row r="498" spans="1:4" x14ac:dyDescent="0.25">
      <c r="A498" s="1">
        <v>8800</v>
      </c>
      <c r="B498" s="2" t="s">
        <v>1046</v>
      </c>
      <c r="C498" s="3" t="s">
        <v>1051</v>
      </c>
      <c r="D498">
        <f t="shared" si="8"/>
        <v>12</v>
      </c>
    </row>
    <row r="499" spans="1:4" x14ac:dyDescent="0.25">
      <c r="A499" s="1">
        <v>8800</v>
      </c>
      <c r="B499" s="2" t="s">
        <v>1046</v>
      </c>
      <c r="C499" s="3" t="s">
        <v>1052</v>
      </c>
      <c r="D499">
        <f t="shared" si="8"/>
        <v>12</v>
      </c>
    </row>
    <row r="500" spans="1:4" x14ac:dyDescent="0.25">
      <c r="A500" s="1">
        <v>8800</v>
      </c>
      <c r="B500" s="2" t="s">
        <v>1046</v>
      </c>
      <c r="C500" s="3" t="s">
        <v>1053</v>
      </c>
      <c r="D500">
        <f t="shared" si="8"/>
        <v>12</v>
      </c>
    </row>
    <row r="501" spans="1:4" x14ac:dyDescent="0.25">
      <c r="A501" s="1">
        <v>8800</v>
      </c>
      <c r="B501" s="2" t="s">
        <v>1046</v>
      </c>
      <c r="C501" s="3" t="s">
        <v>1054</v>
      </c>
      <c r="D501">
        <f t="shared" si="8"/>
        <v>12</v>
      </c>
    </row>
    <row r="502" spans="1:4" x14ac:dyDescent="0.25">
      <c r="A502" s="1">
        <v>8800</v>
      </c>
      <c r="B502" s="2" t="s">
        <v>1046</v>
      </c>
      <c r="C502" s="3" t="s">
        <v>1055</v>
      </c>
      <c r="D502">
        <f t="shared" si="8"/>
        <v>12</v>
      </c>
    </row>
    <row r="503" spans="1:4" x14ac:dyDescent="0.25">
      <c r="A503" s="1">
        <v>8800</v>
      </c>
      <c r="B503" s="2" t="s">
        <v>1046</v>
      </c>
      <c r="C503" s="3" t="s">
        <v>1056</v>
      </c>
      <c r="D503">
        <f t="shared" si="8"/>
        <v>12</v>
      </c>
    </row>
    <row r="504" spans="1:4" x14ac:dyDescent="0.25">
      <c r="A504" s="1">
        <v>8800</v>
      </c>
      <c r="B504" s="2" t="s">
        <v>1046</v>
      </c>
      <c r="C504" s="3" t="s">
        <v>1057</v>
      </c>
      <c r="D504">
        <f t="shared" si="8"/>
        <v>12</v>
      </c>
    </row>
    <row r="505" spans="1:4" x14ac:dyDescent="0.25">
      <c r="A505" s="1">
        <v>8800</v>
      </c>
      <c r="B505" s="2" t="s">
        <v>1046</v>
      </c>
      <c r="C505" s="3" t="s">
        <v>1058</v>
      </c>
      <c r="D505">
        <f t="shared" si="8"/>
        <v>12</v>
      </c>
    </row>
    <row r="506" spans="1:4" x14ac:dyDescent="0.25">
      <c r="A506" s="1">
        <v>10000</v>
      </c>
      <c r="B506" s="2" t="s">
        <v>18</v>
      </c>
      <c r="C506" s="3" t="s">
        <v>19</v>
      </c>
      <c r="D506">
        <f t="shared" si="8"/>
        <v>1</v>
      </c>
    </row>
    <row r="507" spans="1:4" x14ac:dyDescent="0.25">
      <c r="A507" s="1">
        <v>10100</v>
      </c>
      <c r="B507" s="2" t="s">
        <v>20</v>
      </c>
      <c r="C507" s="3" t="s">
        <v>21</v>
      </c>
      <c r="D507">
        <f t="shared" si="8"/>
        <v>10</v>
      </c>
    </row>
    <row r="508" spans="1:4" x14ac:dyDescent="0.25">
      <c r="A508" s="1">
        <v>10100</v>
      </c>
      <c r="B508" s="2" t="s">
        <v>20</v>
      </c>
      <c r="C508" s="3" t="s">
        <v>22</v>
      </c>
      <c r="D508">
        <f t="shared" si="8"/>
        <v>10</v>
      </c>
    </row>
    <row r="509" spans="1:4" x14ac:dyDescent="0.25">
      <c r="A509" s="1">
        <v>10100</v>
      </c>
      <c r="B509" s="2" t="s">
        <v>20</v>
      </c>
      <c r="C509" s="3" t="s">
        <v>23</v>
      </c>
      <c r="D509">
        <f t="shared" si="8"/>
        <v>10</v>
      </c>
    </row>
    <row r="510" spans="1:4" x14ac:dyDescent="0.25">
      <c r="A510" s="1">
        <v>10100</v>
      </c>
      <c r="B510" s="2" t="s">
        <v>20</v>
      </c>
      <c r="C510" s="3" t="s">
        <v>24</v>
      </c>
      <c r="D510">
        <f t="shared" si="8"/>
        <v>10</v>
      </c>
    </row>
    <row r="511" spans="1:4" x14ac:dyDescent="0.25">
      <c r="A511" s="1">
        <v>10100</v>
      </c>
      <c r="B511" s="2" t="s">
        <v>20</v>
      </c>
      <c r="C511" s="3" t="s">
        <v>25</v>
      </c>
      <c r="D511">
        <f t="shared" si="8"/>
        <v>10</v>
      </c>
    </row>
    <row r="512" spans="1:4" x14ac:dyDescent="0.25">
      <c r="A512" s="1">
        <v>10100</v>
      </c>
      <c r="B512" s="2" t="s">
        <v>20</v>
      </c>
      <c r="C512" s="3" t="s">
        <v>26</v>
      </c>
      <c r="D512">
        <f t="shared" si="8"/>
        <v>10</v>
      </c>
    </row>
    <row r="513" spans="1:4" x14ac:dyDescent="0.25">
      <c r="A513" s="1">
        <v>10100</v>
      </c>
      <c r="B513" s="2" t="s">
        <v>20</v>
      </c>
      <c r="C513" s="3" t="s">
        <v>27</v>
      </c>
      <c r="D513">
        <f t="shared" si="8"/>
        <v>10</v>
      </c>
    </row>
    <row r="514" spans="1:4" x14ac:dyDescent="0.25">
      <c r="A514" s="1">
        <v>10100</v>
      </c>
      <c r="B514" s="2" t="s">
        <v>20</v>
      </c>
      <c r="C514" s="3" t="s">
        <v>28</v>
      </c>
      <c r="D514">
        <f t="shared" ref="D514:D577" si="9">COUNTIF($B$2:$B$5669,B514)</f>
        <v>10</v>
      </c>
    </row>
    <row r="515" spans="1:4" x14ac:dyDescent="0.25">
      <c r="A515" s="1">
        <v>10100</v>
      </c>
      <c r="B515" s="2" t="s">
        <v>20</v>
      </c>
      <c r="C515" s="3" t="s">
        <v>29</v>
      </c>
      <c r="D515">
        <f t="shared" si="9"/>
        <v>10</v>
      </c>
    </row>
    <row r="516" spans="1:4" x14ac:dyDescent="0.25">
      <c r="A516" s="1">
        <v>10100</v>
      </c>
      <c r="B516" s="2" t="s">
        <v>20</v>
      </c>
      <c r="C516" s="3" t="s">
        <v>30</v>
      </c>
      <c r="D516">
        <f t="shared" si="9"/>
        <v>10</v>
      </c>
    </row>
    <row r="517" spans="1:4" x14ac:dyDescent="0.25">
      <c r="A517" s="1">
        <v>10110</v>
      </c>
      <c r="B517" s="2" t="s">
        <v>31</v>
      </c>
      <c r="C517" s="3" t="s">
        <v>32</v>
      </c>
      <c r="D517">
        <f t="shared" si="9"/>
        <v>24</v>
      </c>
    </row>
    <row r="518" spans="1:4" x14ac:dyDescent="0.25">
      <c r="A518" s="1">
        <v>10110</v>
      </c>
      <c r="B518" s="2" t="s">
        <v>31</v>
      </c>
      <c r="C518" s="3" t="s">
        <v>33</v>
      </c>
      <c r="D518">
        <f t="shared" si="9"/>
        <v>24</v>
      </c>
    </row>
    <row r="519" spans="1:4" x14ac:dyDescent="0.25">
      <c r="A519" s="1">
        <v>10110</v>
      </c>
      <c r="B519" s="2" t="s">
        <v>31</v>
      </c>
      <c r="C519" s="3" t="s">
        <v>34</v>
      </c>
      <c r="D519">
        <f t="shared" si="9"/>
        <v>24</v>
      </c>
    </row>
    <row r="520" spans="1:4" x14ac:dyDescent="0.25">
      <c r="A520" s="1">
        <v>10110</v>
      </c>
      <c r="B520" s="2" t="s">
        <v>31</v>
      </c>
      <c r="C520" s="3" t="s">
        <v>35</v>
      </c>
      <c r="D520">
        <f t="shared" si="9"/>
        <v>24</v>
      </c>
    </row>
    <row r="521" spans="1:4" x14ac:dyDescent="0.25">
      <c r="A521" s="1">
        <v>10110</v>
      </c>
      <c r="B521" s="2" t="s">
        <v>31</v>
      </c>
      <c r="C521" s="3" t="s">
        <v>36</v>
      </c>
      <c r="D521">
        <f t="shared" si="9"/>
        <v>24</v>
      </c>
    </row>
    <row r="522" spans="1:4" x14ac:dyDescent="0.25">
      <c r="A522" s="1">
        <v>10110</v>
      </c>
      <c r="B522" s="2" t="s">
        <v>31</v>
      </c>
      <c r="C522" s="3" t="s">
        <v>37</v>
      </c>
      <c r="D522">
        <f t="shared" si="9"/>
        <v>24</v>
      </c>
    </row>
    <row r="523" spans="1:4" x14ac:dyDescent="0.25">
      <c r="A523" s="1">
        <v>10110</v>
      </c>
      <c r="B523" s="2" t="s">
        <v>31</v>
      </c>
      <c r="C523" s="3" t="s">
        <v>38</v>
      </c>
      <c r="D523">
        <f t="shared" si="9"/>
        <v>24</v>
      </c>
    </row>
    <row r="524" spans="1:4" x14ac:dyDescent="0.25">
      <c r="A524" s="1">
        <v>10110</v>
      </c>
      <c r="B524" s="2" t="s">
        <v>31</v>
      </c>
      <c r="C524" s="3" t="s">
        <v>39</v>
      </c>
      <c r="D524">
        <f t="shared" si="9"/>
        <v>24</v>
      </c>
    </row>
    <row r="525" spans="1:4" x14ac:dyDescent="0.25">
      <c r="A525" s="1">
        <v>10110</v>
      </c>
      <c r="B525" s="2" t="s">
        <v>31</v>
      </c>
      <c r="C525" s="3" t="s">
        <v>40</v>
      </c>
      <c r="D525">
        <f t="shared" si="9"/>
        <v>24</v>
      </c>
    </row>
    <row r="526" spans="1:4" x14ac:dyDescent="0.25">
      <c r="A526" s="1">
        <v>10110</v>
      </c>
      <c r="B526" s="2" t="s">
        <v>31</v>
      </c>
      <c r="C526" s="3" t="s">
        <v>41</v>
      </c>
      <c r="D526">
        <f t="shared" si="9"/>
        <v>24</v>
      </c>
    </row>
    <row r="527" spans="1:4" x14ac:dyDescent="0.25">
      <c r="A527" s="1">
        <v>10110</v>
      </c>
      <c r="B527" s="2" t="s">
        <v>31</v>
      </c>
      <c r="C527" s="3" t="s">
        <v>42</v>
      </c>
      <c r="D527">
        <f t="shared" si="9"/>
        <v>24</v>
      </c>
    </row>
    <row r="528" spans="1:4" x14ac:dyDescent="0.25">
      <c r="A528" s="1">
        <v>10110</v>
      </c>
      <c r="B528" s="2" t="s">
        <v>31</v>
      </c>
      <c r="C528" s="3" t="s">
        <v>43</v>
      </c>
      <c r="D528">
        <f t="shared" si="9"/>
        <v>24</v>
      </c>
    </row>
    <row r="529" spans="1:4" x14ac:dyDescent="0.25">
      <c r="A529" s="1">
        <v>10110</v>
      </c>
      <c r="B529" s="2" t="s">
        <v>31</v>
      </c>
      <c r="C529" s="3" t="s">
        <v>44</v>
      </c>
      <c r="D529">
        <f t="shared" si="9"/>
        <v>24</v>
      </c>
    </row>
    <row r="530" spans="1:4" x14ac:dyDescent="0.25">
      <c r="A530" s="1">
        <v>10110</v>
      </c>
      <c r="B530" s="2" t="s">
        <v>31</v>
      </c>
      <c r="C530" s="3" t="s">
        <v>45</v>
      </c>
      <c r="D530">
        <f t="shared" si="9"/>
        <v>24</v>
      </c>
    </row>
    <row r="531" spans="1:4" x14ac:dyDescent="0.25">
      <c r="A531" s="1">
        <v>10110</v>
      </c>
      <c r="B531" s="2" t="s">
        <v>31</v>
      </c>
      <c r="C531" s="3" t="s">
        <v>46</v>
      </c>
      <c r="D531">
        <f t="shared" si="9"/>
        <v>24</v>
      </c>
    </row>
    <row r="532" spans="1:4" x14ac:dyDescent="0.25">
      <c r="A532" s="1">
        <v>10110</v>
      </c>
      <c r="B532" s="2" t="s">
        <v>31</v>
      </c>
      <c r="C532" s="3" t="s">
        <v>47</v>
      </c>
      <c r="D532">
        <f t="shared" si="9"/>
        <v>24</v>
      </c>
    </row>
    <row r="533" spans="1:4" x14ac:dyDescent="0.25">
      <c r="A533" s="1">
        <v>10110</v>
      </c>
      <c r="B533" s="2" t="s">
        <v>31</v>
      </c>
      <c r="C533" s="3" t="s">
        <v>48</v>
      </c>
      <c r="D533">
        <f t="shared" si="9"/>
        <v>24</v>
      </c>
    </row>
    <row r="534" spans="1:4" x14ac:dyDescent="0.25">
      <c r="A534" s="1">
        <v>10110</v>
      </c>
      <c r="B534" s="2" t="s">
        <v>31</v>
      </c>
      <c r="C534" s="3" t="s">
        <v>49</v>
      </c>
      <c r="D534">
        <f t="shared" si="9"/>
        <v>24</v>
      </c>
    </row>
    <row r="535" spans="1:4" x14ac:dyDescent="0.25">
      <c r="A535" s="1">
        <v>10110</v>
      </c>
      <c r="B535" s="2" t="s">
        <v>31</v>
      </c>
      <c r="C535" s="3" t="s">
        <v>50</v>
      </c>
      <c r="D535">
        <f t="shared" si="9"/>
        <v>24</v>
      </c>
    </row>
    <row r="536" spans="1:4" x14ac:dyDescent="0.25">
      <c r="A536" s="1">
        <v>10110</v>
      </c>
      <c r="B536" s="2" t="s">
        <v>31</v>
      </c>
      <c r="C536" s="3" t="s">
        <v>51</v>
      </c>
      <c r="D536">
        <f t="shared" si="9"/>
        <v>24</v>
      </c>
    </row>
    <row r="537" spans="1:4" x14ac:dyDescent="0.25">
      <c r="A537" s="1">
        <v>10110</v>
      </c>
      <c r="B537" s="2" t="s">
        <v>31</v>
      </c>
      <c r="C537" s="3" t="s">
        <v>52</v>
      </c>
      <c r="D537">
        <f t="shared" si="9"/>
        <v>24</v>
      </c>
    </row>
    <row r="538" spans="1:4" x14ac:dyDescent="0.25">
      <c r="A538" s="1">
        <v>10110</v>
      </c>
      <c r="B538" s="2" t="s">
        <v>31</v>
      </c>
      <c r="C538" s="3" t="s">
        <v>53</v>
      </c>
      <c r="D538">
        <f t="shared" si="9"/>
        <v>24</v>
      </c>
    </row>
    <row r="539" spans="1:4" x14ac:dyDescent="0.25">
      <c r="A539" s="1">
        <v>10110</v>
      </c>
      <c r="B539" s="2" t="s">
        <v>31</v>
      </c>
      <c r="C539" s="3" t="s">
        <v>54</v>
      </c>
      <c r="D539">
        <f t="shared" si="9"/>
        <v>24</v>
      </c>
    </row>
    <row r="540" spans="1:4" x14ac:dyDescent="0.25">
      <c r="A540" s="1">
        <v>10110</v>
      </c>
      <c r="B540" s="2" t="s">
        <v>31</v>
      </c>
      <c r="C540" s="3" t="s">
        <v>55</v>
      </c>
      <c r="D540">
        <f t="shared" si="9"/>
        <v>24</v>
      </c>
    </row>
    <row r="541" spans="1:4" x14ac:dyDescent="0.25">
      <c r="A541" s="1">
        <v>10120</v>
      </c>
      <c r="B541" s="2" t="s">
        <v>56</v>
      </c>
      <c r="C541" s="3" t="s">
        <v>57</v>
      </c>
      <c r="D541">
        <f t="shared" si="9"/>
        <v>6</v>
      </c>
    </row>
    <row r="542" spans="1:4" x14ac:dyDescent="0.25">
      <c r="A542" s="1">
        <v>10120</v>
      </c>
      <c r="B542" s="2" t="s">
        <v>56</v>
      </c>
      <c r="C542" s="3" t="s">
        <v>58</v>
      </c>
      <c r="D542">
        <f t="shared" si="9"/>
        <v>6</v>
      </c>
    </row>
    <row r="543" spans="1:4" x14ac:dyDescent="0.25">
      <c r="A543" s="1">
        <v>10120</v>
      </c>
      <c r="B543" s="2" t="s">
        <v>56</v>
      </c>
      <c r="C543" s="3" t="s">
        <v>59</v>
      </c>
      <c r="D543">
        <f t="shared" si="9"/>
        <v>6</v>
      </c>
    </row>
    <row r="544" spans="1:4" x14ac:dyDescent="0.25">
      <c r="A544" s="1">
        <v>10120</v>
      </c>
      <c r="B544" s="2" t="s">
        <v>56</v>
      </c>
      <c r="C544" s="3" t="s">
        <v>60</v>
      </c>
      <c r="D544">
        <f t="shared" si="9"/>
        <v>6</v>
      </c>
    </row>
    <row r="545" spans="1:4" x14ac:dyDescent="0.25">
      <c r="A545" s="1">
        <v>10120</v>
      </c>
      <c r="B545" s="2" t="s">
        <v>56</v>
      </c>
      <c r="C545" s="3" t="s">
        <v>61</v>
      </c>
      <c r="D545">
        <f t="shared" si="9"/>
        <v>6</v>
      </c>
    </row>
    <row r="546" spans="1:4" x14ac:dyDescent="0.25">
      <c r="A546" s="1">
        <v>10120</v>
      </c>
      <c r="B546" s="2" t="s">
        <v>56</v>
      </c>
      <c r="C546" s="3" t="s">
        <v>62</v>
      </c>
      <c r="D546">
        <f t="shared" si="9"/>
        <v>6</v>
      </c>
    </row>
    <row r="547" spans="1:4" x14ac:dyDescent="0.25">
      <c r="A547" s="1">
        <v>10130</v>
      </c>
      <c r="B547" s="2" t="s">
        <v>63</v>
      </c>
      <c r="C547" s="3" t="s">
        <v>64</v>
      </c>
      <c r="D547">
        <f t="shared" si="9"/>
        <v>19</v>
      </c>
    </row>
    <row r="548" spans="1:4" x14ac:dyDescent="0.25">
      <c r="A548" s="1">
        <v>10130</v>
      </c>
      <c r="B548" s="2" t="s">
        <v>63</v>
      </c>
      <c r="C548" s="3" t="s">
        <v>65</v>
      </c>
      <c r="D548">
        <f t="shared" si="9"/>
        <v>19</v>
      </c>
    </row>
    <row r="549" spans="1:4" x14ac:dyDescent="0.25">
      <c r="A549" s="1">
        <v>10130</v>
      </c>
      <c r="B549" s="2" t="s">
        <v>63</v>
      </c>
      <c r="C549" s="3" t="s">
        <v>66</v>
      </c>
      <c r="D549">
        <f t="shared" si="9"/>
        <v>19</v>
      </c>
    </row>
    <row r="550" spans="1:4" x14ac:dyDescent="0.25">
      <c r="A550" s="1">
        <v>10130</v>
      </c>
      <c r="B550" s="2" t="s">
        <v>63</v>
      </c>
      <c r="C550" s="3" t="s">
        <v>67</v>
      </c>
      <c r="D550">
        <f t="shared" si="9"/>
        <v>19</v>
      </c>
    </row>
    <row r="551" spans="1:4" x14ac:dyDescent="0.25">
      <c r="A551" s="1">
        <v>10130</v>
      </c>
      <c r="B551" s="2" t="s">
        <v>63</v>
      </c>
      <c r="C551" s="3" t="s">
        <v>68</v>
      </c>
      <c r="D551">
        <f t="shared" si="9"/>
        <v>19</v>
      </c>
    </row>
    <row r="552" spans="1:4" x14ac:dyDescent="0.25">
      <c r="A552" s="1">
        <v>10130</v>
      </c>
      <c r="B552" s="2" t="s">
        <v>63</v>
      </c>
      <c r="C552" s="3" t="s">
        <v>69</v>
      </c>
      <c r="D552">
        <f t="shared" si="9"/>
        <v>19</v>
      </c>
    </row>
    <row r="553" spans="1:4" x14ac:dyDescent="0.25">
      <c r="A553" s="1">
        <v>10130</v>
      </c>
      <c r="B553" s="2" t="s">
        <v>63</v>
      </c>
      <c r="C553" s="3" t="s">
        <v>70</v>
      </c>
      <c r="D553">
        <f t="shared" si="9"/>
        <v>19</v>
      </c>
    </row>
    <row r="554" spans="1:4" x14ac:dyDescent="0.25">
      <c r="A554" s="1">
        <v>10130</v>
      </c>
      <c r="B554" s="2" t="s">
        <v>63</v>
      </c>
      <c r="C554" s="3" t="s">
        <v>71</v>
      </c>
      <c r="D554">
        <f t="shared" si="9"/>
        <v>19</v>
      </c>
    </row>
    <row r="555" spans="1:4" x14ac:dyDescent="0.25">
      <c r="A555" s="1">
        <v>10130</v>
      </c>
      <c r="B555" s="2" t="s">
        <v>63</v>
      </c>
      <c r="C555" s="3" t="s">
        <v>72</v>
      </c>
      <c r="D555">
        <f t="shared" si="9"/>
        <v>19</v>
      </c>
    </row>
    <row r="556" spans="1:4" x14ac:dyDescent="0.25">
      <c r="A556" s="1">
        <v>10130</v>
      </c>
      <c r="B556" s="2" t="s">
        <v>63</v>
      </c>
      <c r="C556" s="3" t="s">
        <v>73</v>
      </c>
      <c r="D556">
        <f t="shared" si="9"/>
        <v>19</v>
      </c>
    </row>
    <row r="557" spans="1:4" x14ac:dyDescent="0.25">
      <c r="A557" s="1">
        <v>10130</v>
      </c>
      <c r="B557" s="2" t="s">
        <v>63</v>
      </c>
      <c r="C557" s="3" t="s">
        <v>74</v>
      </c>
      <c r="D557">
        <f t="shared" si="9"/>
        <v>19</v>
      </c>
    </row>
    <row r="558" spans="1:4" x14ac:dyDescent="0.25">
      <c r="A558" s="1">
        <v>10130</v>
      </c>
      <c r="B558" s="2" t="s">
        <v>63</v>
      </c>
      <c r="C558" s="3" t="s">
        <v>75</v>
      </c>
      <c r="D558">
        <f t="shared" si="9"/>
        <v>19</v>
      </c>
    </row>
    <row r="559" spans="1:4" x14ac:dyDescent="0.25">
      <c r="A559" s="1">
        <v>10130</v>
      </c>
      <c r="B559" s="2" t="s">
        <v>63</v>
      </c>
      <c r="C559" s="3" t="s">
        <v>76</v>
      </c>
      <c r="D559">
        <f t="shared" si="9"/>
        <v>19</v>
      </c>
    </row>
    <row r="560" spans="1:4" x14ac:dyDescent="0.25">
      <c r="A560" s="1">
        <v>10130</v>
      </c>
      <c r="B560" s="2" t="s">
        <v>63</v>
      </c>
      <c r="C560" s="3" t="s">
        <v>77</v>
      </c>
      <c r="D560">
        <f t="shared" si="9"/>
        <v>19</v>
      </c>
    </row>
    <row r="561" spans="1:4" x14ac:dyDescent="0.25">
      <c r="A561" s="1">
        <v>10130</v>
      </c>
      <c r="B561" s="2" t="s">
        <v>63</v>
      </c>
      <c r="C561" s="3" t="s">
        <v>78</v>
      </c>
      <c r="D561">
        <f t="shared" si="9"/>
        <v>19</v>
      </c>
    </row>
    <row r="562" spans="1:4" x14ac:dyDescent="0.25">
      <c r="A562" s="1">
        <v>10130</v>
      </c>
      <c r="B562" s="2" t="s">
        <v>63</v>
      </c>
      <c r="C562" s="3" t="s">
        <v>79</v>
      </c>
      <c r="D562">
        <f t="shared" si="9"/>
        <v>19</v>
      </c>
    </row>
    <row r="563" spans="1:4" x14ac:dyDescent="0.25">
      <c r="A563" s="1">
        <v>10130</v>
      </c>
      <c r="B563" s="2" t="s">
        <v>63</v>
      </c>
      <c r="C563" s="3" t="s">
        <v>80</v>
      </c>
      <c r="D563">
        <f t="shared" si="9"/>
        <v>19</v>
      </c>
    </row>
    <row r="564" spans="1:4" x14ac:dyDescent="0.25">
      <c r="A564" s="1">
        <v>10130</v>
      </c>
      <c r="B564" s="2" t="s">
        <v>63</v>
      </c>
      <c r="C564" s="3" t="s">
        <v>81</v>
      </c>
      <c r="D564">
        <f t="shared" si="9"/>
        <v>19</v>
      </c>
    </row>
    <row r="565" spans="1:4" x14ac:dyDescent="0.25">
      <c r="A565" s="1">
        <v>10130</v>
      </c>
      <c r="B565" s="2" t="s">
        <v>63</v>
      </c>
      <c r="C565" s="3" t="s">
        <v>82</v>
      </c>
      <c r="D565">
        <f t="shared" si="9"/>
        <v>19</v>
      </c>
    </row>
    <row r="566" spans="1:4" x14ac:dyDescent="0.25">
      <c r="A566" s="1">
        <v>10140</v>
      </c>
      <c r="B566" s="2" t="s">
        <v>83</v>
      </c>
      <c r="C566" s="3" t="s">
        <v>84</v>
      </c>
      <c r="D566">
        <f t="shared" si="9"/>
        <v>22</v>
      </c>
    </row>
    <row r="567" spans="1:4" x14ac:dyDescent="0.25">
      <c r="A567" s="1">
        <v>10140</v>
      </c>
      <c r="B567" s="2" t="s">
        <v>83</v>
      </c>
      <c r="C567" s="3" t="s">
        <v>85</v>
      </c>
      <c r="D567">
        <f t="shared" si="9"/>
        <v>22</v>
      </c>
    </row>
    <row r="568" spans="1:4" x14ac:dyDescent="0.25">
      <c r="A568" s="1">
        <v>10140</v>
      </c>
      <c r="B568" s="2" t="s">
        <v>83</v>
      </c>
      <c r="C568" s="3" t="s">
        <v>86</v>
      </c>
      <c r="D568">
        <f t="shared" si="9"/>
        <v>22</v>
      </c>
    </row>
    <row r="569" spans="1:4" x14ac:dyDescent="0.25">
      <c r="A569" s="1">
        <v>10140</v>
      </c>
      <c r="B569" s="2" t="s">
        <v>83</v>
      </c>
      <c r="C569" s="3" t="s">
        <v>87</v>
      </c>
      <c r="D569">
        <f t="shared" si="9"/>
        <v>22</v>
      </c>
    </row>
    <row r="570" spans="1:4" x14ac:dyDescent="0.25">
      <c r="A570" s="1">
        <v>10140</v>
      </c>
      <c r="B570" s="2" t="s">
        <v>83</v>
      </c>
      <c r="C570" s="3" t="s">
        <v>88</v>
      </c>
      <c r="D570">
        <f t="shared" si="9"/>
        <v>22</v>
      </c>
    </row>
    <row r="571" spans="1:4" x14ac:dyDescent="0.25">
      <c r="A571" s="1">
        <v>10140</v>
      </c>
      <c r="B571" s="2" t="s">
        <v>83</v>
      </c>
      <c r="C571" s="3" t="s">
        <v>89</v>
      </c>
      <c r="D571">
        <f t="shared" si="9"/>
        <v>22</v>
      </c>
    </row>
    <row r="572" spans="1:4" x14ac:dyDescent="0.25">
      <c r="A572" s="1">
        <v>10140</v>
      </c>
      <c r="B572" s="2" t="s">
        <v>83</v>
      </c>
      <c r="C572" s="3" t="s">
        <v>90</v>
      </c>
      <c r="D572">
        <f t="shared" si="9"/>
        <v>22</v>
      </c>
    </row>
    <row r="573" spans="1:4" x14ac:dyDescent="0.25">
      <c r="A573" s="1">
        <v>10140</v>
      </c>
      <c r="B573" s="2" t="s">
        <v>83</v>
      </c>
      <c r="C573" s="3" t="s">
        <v>91</v>
      </c>
      <c r="D573">
        <f t="shared" si="9"/>
        <v>22</v>
      </c>
    </row>
    <row r="574" spans="1:4" x14ac:dyDescent="0.25">
      <c r="A574" s="1">
        <v>10140</v>
      </c>
      <c r="B574" s="2" t="s">
        <v>83</v>
      </c>
      <c r="C574" s="3" t="s">
        <v>92</v>
      </c>
      <c r="D574">
        <f t="shared" si="9"/>
        <v>22</v>
      </c>
    </row>
    <row r="575" spans="1:4" x14ac:dyDescent="0.25">
      <c r="A575" s="1">
        <v>10140</v>
      </c>
      <c r="B575" s="2" t="s">
        <v>83</v>
      </c>
      <c r="C575" s="3" t="s">
        <v>93</v>
      </c>
      <c r="D575">
        <f t="shared" si="9"/>
        <v>22</v>
      </c>
    </row>
    <row r="576" spans="1:4" x14ac:dyDescent="0.25">
      <c r="A576" s="1">
        <v>10140</v>
      </c>
      <c r="B576" s="2" t="s">
        <v>83</v>
      </c>
      <c r="C576" s="3" t="s">
        <v>94</v>
      </c>
      <c r="D576">
        <f t="shared" si="9"/>
        <v>22</v>
      </c>
    </row>
    <row r="577" spans="1:4" x14ac:dyDescent="0.25">
      <c r="A577" s="1">
        <v>10140</v>
      </c>
      <c r="B577" s="2" t="s">
        <v>83</v>
      </c>
      <c r="C577" s="3" t="s">
        <v>95</v>
      </c>
      <c r="D577">
        <f t="shared" si="9"/>
        <v>22</v>
      </c>
    </row>
    <row r="578" spans="1:4" x14ac:dyDescent="0.25">
      <c r="A578" s="1">
        <v>10140</v>
      </c>
      <c r="B578" s="2" t="s">
        <v>83</v>
      </c>
      <c r="C578" s="3" t="s">
        <v>96</v>
      </c>
      <c r="D578">
        <f t="shared" ref="D578:D641" si="10">COUNTIF($B$2:$B$5669,B578)</f>
        <v>22</v>
      </c>
    </row>
    <row r="579" spans="1:4" x14ac:dyDescent="0.25">
      <c r="A579" s="1">
        <v>10140</v>
      </c>
      <c r="B579" s="2" t="s">
        <v>83</v>
      </c>
      <c r="C579" s="3" t="s">
        <v>97</v>
      </c>
      <c r="D579">
        <f t="shared" si="10"/>
        <v>22</v>
      </c>
    </row>
    <row r="580" spans="1:4" x14ac:dyDescent="0.25">
      <c r="A580" s="1">
        <v>10140</v>
      </c>
      <c r="B580" s="2" t="s">
        <v>83</v>
      </c>
      <c r="C580" s="3" t="s">
        <v>98</v>
      </c>
      <c r="D580">
        <f t="shared" si="10"/>
        <v>22</v>
      </c>
    </row>
    <row r="581" spans="1:4" x14ac:dyDescent="0.25">
      <c r="A581" s="1">
        <v>10140</v>
      </c>
      <c r="B581" s="2" t="s">
        <v>83</v>
      </c>
      <c r="C581" s="3" t="s">
        <v>99</v>
      </c>
      <c r="D581">
        <f t="shared" si="10"/>
        <v>22</v>
      </c>
    </row>
    <row r="582" spans="1:4" x14ac:dyDescent="0.25">
      <c r="A582" s="1">
        <v>10140</v>
      </c>
      <c r="B582" s="2" t="s">
        <v>83</v>
      </c>
      <c r="C582" s="3" t="s">
        <v>100</v>
      </c>
      <c r="D582">
        <f t="shared" si="10"/>
        <v>22</v>
      </c>
    </row>
    <row r="583" spans="1:4" x14ac:dyDescent="0.25">
      <c r="A583" s="1">
        <v>10140</v>
      </c>
      <c r="B583" s="2" t="s">
        <v>83</v>
      </c>
      <c r="C583" s="3" t="s">
        <v>101</v>
      </c>
      <c r="D583">
        <f t="shared" si="10"/>
        <v>22</v>
      </c>
    </row>
    <row r="584" spans="1:4" x14ac:dyDescent="0.25">
      <c r="A584" s="1">
        <v>10140</v>
      </c>
      <c r="B584" s="2" t="s">
        <v>83</v>
      </c>
      <c r="C584" s="3" t="s">
        <v>102</v>
      </c>
      <c r="D584">
        <f t="shared" si="10"/>
        <v>22</v>
      </c>
    </row>
    <row r="585" spans="1:4" x14ac:dyDescent="0.25">
      <c r="A585" s="1">
        <v>10140</v>
      </c>
      <c r="B585" s="2" t="s">
        <v>83</v>
      </c>
      <c r="C585" s="3" t="s">
        <v>103</v>
      </c>
      <c r="D585">
        <f t="shared" si="10"/>
        <v>22</v>
      </c>
    </row>
    <row r="586" spans="1:4" x14ac:dyDescent="0.25">
      <c r="A586" s="1">
        <v>10140</v>
      </c>
      <c r="B586" s="2" t="s">
        <v>83</v>
      </c>
      <c r="C586" s="3" t="s">
        <v>104</v>
      </c>
      <c r="D586">
        <f t="shared" si="10"/>
        <v>22</v>
      </c>
    </row>
    <row r="587" spans="1:4" x14ac:dyDescent="0.25">
      <c r="A587" s="1">
        <v>10140</v>
      </c>
      <c r="B587" s="2" t="s">
        <v>83</v>
      </c>
      <c r="C587" s="3" t="s">
        <v>105</v>
      </c>
      <c r="D587">
        <f t="shared" si="10"/>
        <v>22</v>
      </c>
    </row>
    <row r="588" spans="1:4" x14ac:dyDescent="0.25">
      <c r="A588" s="1">
        <v>10150</v>
      </c>
      <c r="B588" s="2" t="s">
        <v>106</v>
      </c>
      <c r="C588" s="3" t="s">
        <v>107</v>
      </c>
      <c r="D588">
        <f t="shared" si="10"/>
        <v>15</v>
      </c>
    </row>
    <row r="589" spans="1:4" x14ac:dyDescent="0.25">
      <c r="A589" s="1">
        <v>10150</v>
      </c>
      <c r="B589" s="2" t="s">
        <v>106</v>
      </c>
      <c r="C589" s="3" t="s">
        <v>108</v>
      </c>
      <c r="D589">
        <f t="shared" si="10"/>
        <v>15</v>
      </c>
    </row>
    <row r="590" spans="1:4" x14ac:dyDescent="0.25">
      <c r="A590" s="1">
        <v>10150</v>
      </c>
      <c r="B590" s="2" t="s">
        <v>106</v>
      </c>
      <c r="C590" s="3" t="s">
        <v>109</v>
      </c>
      <c r="D590">
        <f t="shared" si="10"/>
        <v>15</v>
      </c>
    </row>
    <row r="591" spans="1:4" x14ac:dyDescent="0.25">
      <c r="A591" s="1">
        <v>10150</v>
      </c>
      <c r="B591" s="2" t="s">
        <v>106</v>
      </c>
      <c r="C591" s="3" t="s">
        <v>110</v>
      </c>
      <c r="D591">
        <f t="shared" si="10"/>
        <v>15</v>
      </c>
    </row>
    <row r="592" spans="1:4" x14ac:dyDescent="0.25">
      <c r="A592" s="1">
        <v>10150</v>
      </c>
      <c r="B592" s="2" t="s">
        <v>106</v>
      </c>
      <c r="C592" s="3" t="s">
        <v>111</v>
      </c>
      <c r="D592">
        <f t="shared" si="10"/>
        <v>15</v>
      </c>
    </row>
    <row r="593" spans="1:4" x14ac:dyDescent="0.25">
      <c r="A593" s="1">
        <v>10150</v>
      </c>
      <c r="B593" s="2" t="s">
        <v>106</v>
      </c>
      <c r="C593" s="3" t="s">
        <v>112</v>
      </c>
      <c r="D593">
        <f t="shared" si="10"/>
        <v>15</v>
      </c>
    </row>
    <row r="594" spans="1:4" x14ac:dyDescent="0.25">
      <c r="A594" s="1">
        <v>10150</v>
      </c>
      <c r="B594" s="2" t="s">
        <v>106</v>
      </c>
      <c r="C594" s="3" t="s">
        <v>113</v>
      </c>
      <c r="D594">
        <f t="shared" si="10"/>
        <v>15</v>
      </c>
    </row>
    <row r="595" spans="1:4" x14ac:dyDescent="0.25">
      <c r="A595" s="1">
        <v>10150</v>
      </c>
      <c r="B595" s="2" t="s">
        <v>106</v>
      </c>
      <c r="C595" s="3" t="s">
        <v>114</v>
      </c>
      <c r="D595">
        <f t="shared" si="10"/>
        <v>15</v>
      </c>
    </row>
    <row r="596" spans="1:4" x14ac:dyDescent="0.25">
      <c r="A596" s="1">
        <v>10150</v>
      </c>
      <c r="B596" s="2" t="s">
        <v>106</v>
      </c>
      <c r="C596" s="3" t="s">
        <v>115</v>
      </c>
      <c r="D596">
        <f t="shared" si="10"/>
        <v>15</v>
      </c>
    </row>
    <row r="597" spans="1:4" x14ac:dyDescent="0.25">
      <c r="A597" s="1">
        <v>10150</v>
      </c>
      <c r="B597" s="2" t="s">
        <v>106</v>
      </c>
      <c r="C597" s="3" t="s">
        <v>116</v>
      </c>
      <c r="D597">
        <f t="shared" si="10"/>
        <v>15</v>
      </c>
    </row>
    <row r="598" spans="1:4" x14ac:dyDescent="0.25">
      <c r="A598" s="1">
        <v>10150</v>
      </c>
      <c r="B598" s="2" t="s">
        <v>106</v>
      </c>
      <c r="C598" s="3" t="s">
        <v>117</v>
      </c>
      <c r="D598">
        <f t="shared" si="10"/>
        <v>15</v>
      </c>
    </row>
    <row r="599" spans="1:4" x14ac:dyDescent="0.25">
      <c r="A599" s="1">
        <v>10150</v>
      </c>
      <c r="B599" s="2" t="s">
        <v>106</v>
      </c>
      <c r="C599" s="3" t="s">
        <v>118</v>
      </c>
      <c r="D599">
        <f t="shared" si="10"/>
        <v>15</v>
      </c>
    </row>
    <row r="600" spans="1:4" x14ac:dyDescent="0.25">
      <c r="A600" s="1">
        <v>10150</v>
      </c>
      <c r="B600" s="2" t="s">
        <v>106</v>
      </c>
      <c r="C600" s="3" t="s">
        <v>119</v>
      </c>
      <c r="D600">
        <f t="shared" si="10"/>
        <v>15</v>
      </c>
    </row>
    <row r="601" spans="1:4" x14ac:dyDescent="0.25">
      <c r="A601" s="1">
        <v>10150</v>
      </c>
      <c r="B601" s="2" t="s">
        <v>106</v>
      </c>
      <c r="C601" s="3" t="s">
        <v>120</v>
      </c>
      <c r="D601">
        <f t="shared" si="10"/>
        <v>15</v>
      </c>
    </row>
    <row r="602" spans="1:4" x14ac:dyDescent="0.25">
      <c r="A602" s="1">
        <v>10150</v>
      </c>
      <c r="B602" s="2" t="s">
        <v>106</v>
      </c>
      <c r="C602" s="3" t="s">
        <v>121</v>
      </c>
      <c r="D602">
        <f t="shared" si="10"/>
        <v>15</v>
      </c>
    </row>
    <row r="603" spans="1:4" x14ac:dyDescent="0.25">
      <c r="A603" s="1">
        <v>10160</v>
      </c>
      <c r="B603" s="2" t="s">
        <v>122</v>
      </c>
      <c r="C603" s="3" t="s">
        <v>123</v>
      </c>
      <c r="D603">
        <f t="shared" si="10"/>
        <v>11</v>
      </c>
    </row>
    <row r="604" spans="1:4" x14ac:dyDescent="0.25">
      <c r="A604" s="1">
        <v>10160</v>
      </c>
      <c r="B604" s="2" t="s">
        <v>122</v>
      </c>
      <c r="C604" s="3" t="s">
        <v>124</v>
      </c>
      <c r="D604">
        <f t="shared" si="10"/>
        <v>11</v>
      </c>
    </row>
    <row r="605" spans="1:4" x14ac:dyDescent="0.25">
      <c r="A605" s="1">
        <v>10160</v>
      </c>
      <c r="B605" s="2" t="s">
        <v>122</v>
      </c>
      <c r="C605" s="3" t="s">
        <v>125</v>
      </c>
      <c r="D605">
        <f t="shared" si="10"/>
        <v>11</v>
      </c>
    </row>
    <row r="606" spans="1:4" x14ac:dyDescent="0.25">
      <c r="A606" s="1">
        <v>10160</v>
      </c>
      <c r="B606" s="2" t="s">
        <v>122</v>
      </c>
      <c r="C606" s="3" t="s">
        <v>126</v>
      </c>
      <c r="D606">
        <f t="shared" si="10"/>
        <v>11</v>
      </c>
    </row>
    <row r="607" spans="1:4" x14ac:dyDescent="0.25">
      <c r="A607" s="1">
        <v>10160</v>
      </c>
      <c r="B607" s="2" t="s">
        <v>122</v>
      </c>
      <c r="C607" s="3" t="s">
        <v>127</v>
      </c>
      <c r="D607">
        <f t="shared" si="10"/>
        <v>11</v>
      </c>
    </row>
    <row r="608" spans="1:4" x14ac:dyDescent="0.25">
      <c r="A608" s="1">
        <v>10160</v>
      </c>
      <c r="B608" s="2" t="s">
        <v>122</v>
      </c>
      <c r="C608" s="3" t="s">
        <v>128</v>
      </c>
      <c r="D608">
        <f t="shared" si="10"/>
        <v>11</v>
      </c>
    </row>
    <row r="609" spans="1:4" x14ac:dyDescent="0.25">
      <c r="A609" s="1">
        <v>10160</v>
      </c>
      <c r="B609" s="2" t="s">
        <v>122</v>
      </c>
      <c r="C609" s="3" t="s">
        <v>129</v>
      </c>
      <c r="D609">
        <f t="shared" si="10"/>
        <v>11</v>
      </c>
    </row>
    <row r="610" spans="1:4" x14ac:dyDescent="0.25">
      <c r="A610" s="1">
        <v>10160</v>
      </c>
      <c r="B610" s="2" t="s">
        <v>122</v>
      </c>
      <c r="C610" s="3" t="s">
        <v>130</v>
      </c>
      <c r="D610">
        <f t="shared" si="10"/>
        <v>11</v>
      </c>
    </row>
    <row r="611" spans="1:4" x14ac:dyDescent="0.25">
      <c r="A611" s="1">
        <v>10160</v>
      </c>
      <c r="B611" s="2" t="s">
        <v>122</v>
      </c>
      <c r="C611" s="3" t="s">
        <v>131</v>
      </c>
      <c r="D611">
        <f t="shared" si="10"/>
        <v>11</v>
      </c>
    </row>
    <row r="612" spans="1:4" x14ac:dyDescent="0.25">
      <c r="A612" s="1">
        <v>10160</v>
      </c>
      <c r="B612" s="2" t="s">
        <v>122</v>
      </c>
      <c r="C612" s="3" t="s">
        <v>132</v>
      </c>
      <c r="D612">
        <f t="shared" si="10"/>
        <v>11</v>
      </c>
    </row>
    <row r="613" spans="1:4" x14ac:dyDescent="0.25">
      <c r="A613" s="1">
        <v>10160</v>
      </c>
      <c r="B613" s="2" t="s">
        <v>122</v>
      </c>
      <c r="C613" s="3" t="s">
        <v>133</v>
      </c>
      <c r="D613">
        <f t="shared" si="10"/>
        <v>11</v>
      </c>
    </row>
    <row r="614" spans="1:4" x14ac:dyDescent="0.25">
      <c r="A614" s="1">
        <v>10170</v>
      </c>
      <c r="B614" s="2" t="s">
        <v>134</v>
      </c>
      <c r="C614" s="3" t="s">
        <v>135</v>
      </c>
      <c r="D614">
        <f t="shared" si="10"/>
        <v>17</v>
      </c>
    </row>
    <row r="615" spans="1:4" x14ac:dyDescent="0.25">
      <c r="A615" s="1">
        <v>10170</v>
      </c>
      <c r="B615" s="2" t="s">
        <v>134</v>
      </c>
      <c r="C615" s="3" t="s">
        <v>136</v>
      </c>
      <c r="D615">
        <f t="shared" si="10"/>
        <v>17</v>
      </c>
    </row>
    <row r="616" spans="1:4" x14ac:dyDescent="0.25">
      <c r="A616" s="1">
        <v>10170</v>
      </c>
      <c r="B616" s="2" t="s">
        <v>134</v>
      </c>
      <c r="C616" s="3" t="s">
        <v>137</v>
      </c>
      <c r="D616">
        <f t="shared" si="10"/>
        <v>17</v>
      </c>
    </row>
    <row r="617" spans="1:4" x14ac:dyDescent="0.25">
      <c r="A617" s="1">
        <v>10170</v>
      </c>
      <c r="B617" s="2" t="s">
        <v>134</v>
      </c>
      <c r="C617" s="3" t="s">
        <v>138</v>
      </c>
      <c r="D617">
        <f t="shared" si="10"/>
        <v>17</v>
      </c>
    </row>
    <row r="618" spans="1:4" x14ac:dyDescent="0.25">
      <c r="A618" s="1">
        <v>10170</v>
      </c>
      <c r="B618" s="2" t="s">
        <v>134</v>
      </c>
      <c r="C618" s="3" t="s">
        <v>139</v>
      </c>
      <c r="D618">
        <f t="shared" si="10"/>
        <v>17</v>
      </c>
    </row>
    <row r="619" spans="1:4" x14ac:dyDescent="0.25">
      <c r="A619" s="1">
        <v>10170</v>
      </c>
      <c r="B619" s="2" t="s">
        <v>134</v>
      </c>
      <c r="C619" s="3" t="s">
        <v>140</v>
      </c>
      <c r="D619">
        <f t="shared" si="10"/>
        <v>17</v>
      </c>
    </row>
    <row r="620" spans="1:4" x14ac:dyDescent="0.25">
      <c r="A620" s="1">
        <v>10170</v>
      </c>
      <c r="B620" s="2" t="s">
        <v>134</v>
      </c>
      <c r="C620" s="3" t="s">
        <v>141</v>
      </c>
      <c r="D620">
        <f t="shared" si="10"/>
        <v>17</v>
      </c>
    </row>
    <row r="621" spans="1:4" x14ac:dyDescent="0.25">
      <c r="A621" s="1">
        <v>10170</v>
      </c>
      <c r="B621" s="2" t="s">
        <v>134</v>
      </c>
      <c r="C621" s="3" t="s">
        <v>142</v>
      </c>
      <c r="D621">
        <f t="shared" si="10"/>
        <v>17</v>
      </c>
    </row>
    <row r="622" spans="1:4" x14ac:dyDescent="0.25">
      <c r="A622" s="1">
        <v>10170</v>
      </c>
      <c r="B622" s="2" t="s">
        <v>134</v>
      </c>
      <c r="C622" s="3" t="s">
        <v>143</v>
      </c>
      <c r="D622">
        <f t="shared" si="10"/>
        <v>17</v>
      </c>
    </row>
    <row r="623" spans="1:4" x14ac:dyDescent="0.25">
      <c r="A623" s="1">
        <v>10170</v>
      </c>
      <c r="B623" s="2" t="s">
        <v>134</v>
      </c>
      <c r="C623" s="3" t="s">
        <v>144</v>
      </c>
      <c r="D623">
        <f t="shared" si="10"/>
        <v>17</v>
      </c>
    </row>
    <row r="624" spans="1:4" x14ac:dyDescent="0.25">
      <c r="A624" s="1">
        <v>10170</v>
      </c>
      <c r="B624" s="2" t="s">
        <v>134</v>
      </c>
      <c r="C624" s="3" t="s">
        <v>145</v>
      </c>
      <c r="D624">
        <f t="shared" si="10"/>
        <v>17</v>
      </c>
    </row>
    <row r="625" spans="1:4" x14ac:dyDescent="0.25">
      <c r="A625" s="1">
        <v>10170</v>
      </c>
      <c r="B625" s="2" t="s">
        <v>134</v>
      </c>
      <c r="C625" s="3" t="s">
        <v>146</v>
      </c>
      <c r="D625">
        <f t="shared" si="10"/>
        <v>17</v>
      </c>
    </row>
    <row r="626" spans="1:4" x14ac:dyDescent="0.25">
      <c r="A626" s="1">
        <v>10170</v>
      </c>
      <c r="B626" s="2" t="s">
        <v>134</v>
      </c>
      <c r="C626" s="3" t="s">
        <v>147</v>
      </c>
      <c r="D626">
        <f t="shared" si="10"/>
        <v>17</v>
      </c>
    </row>
    <row r="627" spans="1:4" x14ac:dyDescent="0.25">
      <c r="A627" s="1">
        <v>10170</v>
      </c>
      <c r="B627" s="2" t="s">
        <v>134</v>
      </c>
      <c r="C627" s="3" t="s">
        <v>148</v>
      </c>
      <c r="D627">
        <f t="shared" si="10"/>
        <v>17</v>
      </c>
    </row>
    <row r="628" spans="1:4" x14ac:dyDescent="0.25">
      <c r="A628" s="1">
        <v>10170</v>
      </c>
      <c r="B628" s="2" t="s">
        <v>134</v>
      </c>
      <c r="C628" s="3" t="s">
        <v>149</v>
      </c>
      <c r="D628">
        <f t="shared" si="10"/>
        <v>17</v>
      </c>
    </row>
    <row r="629" spans="1:4" x14ac:dyDescent="0.25">
      <c r="A629" s="1">
        <v>10170</v>
      </c>
      <c r="B629" s="2" t="s">
        <v>134</v>
      </c>
      <c r="C629" s="3" t="s">
        <v>150</v>
      </c>
      <c r="D629">
        <f t="shared" si="10"/>
        <v>17</v>
      </c>
    </row>
    <row r="630" spans="1:4" x14ac:dyDescent="0.25">
      <c r="A630" s="1">
        <v>10170</v>
      </c>
      <c r="B630" s="2" t="s">
        <v>134</v>
      </c>
      <c r="C630" s="3" t="s">
        <v>151</v>
      </c>
      <c r="D630">
        <f t="shared" si="10"/>
        <v>17</v>
      </c>
    </row>
    <row r="631" spans="1:4" x14ac:dyDescent="0.25">
      <c r="A631" s="1">
        <v>10190</v>
      </c>
      <c r="B631" s="2" t="s">
        <v>152</v>
      </c>
      <c r="C631" s="3" t="s">
        <v>153</v>
      </c>
      <c r="D631">
        <f t="shared" si="10"/>
        <v>15</v>
      </c>
    </row>
    <row r="632" spans="1:4" x14ac:dyDescent="0.25">
      <c r="A632" s="1">
        <v>10190</v>
      </c>
      <c r="B632" s="2" t="s">
        <v>152</v>
      </c>
      <c r="C632" s="3" t="s">
        <v>154</v>
      </c>
      <c r="D632">
        <f t="shared" si="10"/>
        <v>15</v>
      </c>
    </row>
    <row r="633" spans="1:4" x14ac:dyDescent="0.25">
      <c r="A633" s="1">
        <v>10190</v>
      </c>
      <c r="B633" s="2" t="s">
        <v>152</v>
      </c>
      <c r="C633" s="3" t="s">
        <v>155</v>
      </c>
      <c r="D633">
        <f t="shared" si="10"/>
        <v>15</v>
      </c>
    </row>
    <row r="634" spans="1:4" x14ac:dyDescent="0.25">
      <c r="A634" s="1">
        <v>10190</v>
      </c>
      <c r="B634" s="2" t="s">
        <v>152</v>
      </c>
      <c r="C634" s="3" t="s">
        <v>156</v>
      </c>
      <c r="D634">
        <f t="shared" si="10"/>
        <v>15</v>
      </c>
    </row>
    <row r="635" spans="1:4" x14ac:dyDescent="0.25">
      <c r="A635" s="1">
        <v>10190</v>
      </c>
      <c r="B635" s="2" t="s">
        <v>152</v>
      </c>
      <c r="C635" s="3" t="s">
        <v>157</v>
      </c>
      <c r="D635">
        <f t="shared" si="10"/>
        <v>15</v>
      </c>
    </row>
    <row r="636" spans="1:4" x14ac:dyDescent="0.25">
      <c r="A636" s="1">
        <v>10190</v>
      </c>
      <c r="B636" s="2" t="s">
        <v>152</v>
      </c>
      <c r="C636" s="3" t="s">
        <v>158</v>
      </c>
      <c r="D636">
        <f t="shared" si="10"/>
        <v>15</v>
      </c>
    </row>
    <row r="637" spans="1:4" x14ac:dyDescent="0.25">
      <c r="A637" s="1">
        <v>10190</v>
      </c>
      <c r="B637" s="2" t="s">
        <v>152</v>
      </c>
      <c r="C637" s="3" t="s">
        <v>159</v>
      </c>
      <c r="D637">
        <f t="shared" si="10"/>
        <v>15</v>
      </c>
    </row>
    <row r="638" spans="1:4" x14ac:dyDescent="0.25">
      <c r="A638" s="1">
        <v>10190</v>
      </c>
      <c r="B638" s="2" t="s">
        <v>152</v>
      </c>
      <c r="C638" s="3" t="s">
        <v>160</v>
      </c>
      <c r="D638">
        <f t="shared" si="10"/>
        <v>15</v>
      </c>
    </row>
    <row r="639" spans="1:4" x14ac:dyDescent="0.25">
      <c r="A639" s="1">
        <v>10190</v>
      </c>
      <c r="B639" s="2" t="s">
        <v>152</v>
      </c>
      <c r="C639" s="3" t="s">
        <v>161</v>
      </c>
      <c r="D639">
        <f t="shared" si="10"/>
        <v>15</v>
      </c>
    </row>
    <row r="640" spans="1:4" x14ac:dyDescent="0.25">
      <c r="A640" s="1">
        <v>10190</v>
      </c>
      <c r="B640" s="2" t="s">
        <v>152</v>
      </c>
      <c r="C640" s="3" t="s">
        <v>162</v>
      </c>
      <c r="D640">
        <f t="shared" si="10"/>
        <v>15</v>
      </c>
    </row>
    <row r="641" spans="1:4" x14ac:dyDescent="0.25">
      <c r="A641" s="1">
        <v>10190</v>
      </c>
      <c r="B641" s="2" t="s">
        <v>152</v>
      </c>
      <c r="C641" s="3" t="s">
        <v>163</v>
      </c>
      <c r="D641">
        <f t="shared" si="10"/>
        <v>15</v>
      </c>
    </row>
    <row r="642" spans="1:4" x14ac:dyDescent="0.25">
      <c r="A642" s="1">
        <v>10190</v>
      </c>
      <c r="B642" s="2" t="s">
        <v>152</v>
      </c>
      <c r="C642" s="3" t="s">
        <v>164</v>
      </c>
      <c r="D642">
        <f t="shared" ref="D642:D705" si="11">COUNTIF($B$2:$B$5669,B642)</f>
        <v>15</v>
      </c>
    </row>
    <row r="643" spans="1:4" x14ac:dyDescent="0.25">
      <c r="A643" s="1">
        <v>10190</v>
      </c>
      <c r="B643" s="2" t="s">
        <v>152</v>
      </c>
      <c r="C643" s="3" t="s">
        <v>165</v>
      </c>
      <c r="D643">
        <f t="shared" si="11"/>
        <v>15</v>
      </c>
    </row>
    <row r="644" spans="1:4" x14ac:dyDescent="0.25">
      <c r="A644" s="1">
        <v>10190</v>
      </c>
      <c r="B644" s="2" t="s">
        <v>152</v>
      </c>
      <c r="C644" s="3" t="s">
        <v>166</v>
      </c>
      <c r="D644">
        <f t="shared" si="11"/>
        <v>15</v>
      </c>
    </row>
    <row r="645" spans="1:4" x14ac:dyDescent="0.25">
      <c r="A645" s="1">
        <v>10190</v>
      </c>
      <c r="B645" s="2" t="s">
        <v>152</v>
      </c>
      <c r="C645" s="3" t="s">
        <v>167</v>
      </c>
      <c r="D645">
        <f t="shared" si="11"/>
        <v>15</v>
      </c>
    </row>
    <row r="646" spans="1:4" x14ac:dyDescent="0.25">
      <c r="A646" s="1">
        <v>10200</v>
      </c>
      <c r="B646" s="2" t="s">
        <v>168</v>
      </c>
      <c r="C646" s="3" t="s">
        <v>169</v>
      </c>
      <c r="D646">
        <f t="shared" si="11"/>
        <v>37</v>
      </c>
    </row>
    <row r="647" spans="1:4" x14ac:dyDescent="0.25">
      <c r="A647" s="1">
        <v>10200</v>
      </c>
      <c r="B647" s="2" t="s">
        <v>168</v>
      </c>
      <c r="C647" s="3" t="s">
        <v>170</v>
      </c>
      <c r="D647">
        <f t="shared" si="11"/>
        <v>37</v>
      </c>
    </row>
    <row r="648" spans="1:4" x14ac:dyDescent="0.25">
      <c r="A648" s="1">
        <v>10200</v>
      </c>
      <c r="B648" s="2" t="s">
        <v>168</v>
      </c>
      <c r="C648" s="3" t="s">
        <v>171</v>
      </c>
      <c r="D648">
        <f t="shared" si="11"/>
        <v>37</v>
      </c>
    </row>
    <row r="649" spans="1:4" x14ac:dyDescent="0.25">
      <c r="A649" s="1">
        <v>10200</v>
      </c>
      <c r="B649" s="2" t="s">
        <v>168</v>
      </c>
      <c r="C649" s="3" t="s">
        <v>172</v>
      </c>
      <c r="D649">
        <f t="shared" si="11"/>
        <v>37</v>
      </c>
    </row>
    <row r="650" spans="1:4" x14ac:dyDescent="0.25">
      <c r="A650" s="1">
        <v>10200</v>
      </c>
      <c r="B650" s="2" t="s">
        <v>168</v>
      </c>
      <c r="C650" s="3" t="s">
        <v>173</v>
      </c>
      <c r="D650">
        <f t="shared" si="11"/>
        <v>37</v>
      </c>
    </row>
    <row r="651" spans="1:4" x14ac:dyDescent="0.25">
      <c r="A651" s="1">
        <v>10200</v>
      </c>
      <c r="B651" s="2" t="s">
        <v>168</v>
      </c>
      <c r="C651" s="3" t="s">
        <v>174</v>
      </c>
      <c r="D651">
        <f t="shared" si="11"/>
        <v>37</v>
      </c>
    </row>
    <row r="652" spans="1:4" x14ac:dyDescent="0.25">
      <c r="A652" s="1">
        <v>10200</v>
      </c>
      <c r="B652" s="2" t="s">
        <v>168</v>
      </c>
      <c r="C652" s="3" t="s">
        <v>175</v>
      </c>
      <c r="D652">
        <f t="shared" si="11"/>
        <v>37</v>
      </c>
    </row>
    <row r="653" spans="1:4" x14ac:dyDescent="0.25">
      <c r="A653" s="1">
        <v>10200</v>
      </c>
      <c r="B653" s="2" t="s">
        <v>168</v>
      </c>
      <c r="C653" s="3" t="s">
        <v>176</v>
      </c>
      <c r="D653">
        <f t="shared" si="11"/>
        <v>37</v>
      </c>
    </row>
    <row r="654" spans="1:4" x14ac:dyDescent="0.25">
      <c r="A654" s="1">
        <v>10200</v>
      </c>
      <c r="B654" s="2" t="s">
        <v>168</v>
      </c>
      <c r="C654" s="3" t="s">
        <v>177</v>
      </c>
      <c r="D654">
        <f t="shared" si="11"/>
        <v>37</v>
      </c>
    </row>
    <row r="655" spans="1:4" x14ac:dyDescent="0.25">
      <c r="A655" s="1">
        <v>10200</v>
      </c>
      <c r="B655" s="2" t="s">
        <v>168</v>
      </c>
      <c r="C655" s="3" t="s">
        <v>178</v>
      </c>
      <c r="D655">
        <f t="shared" si="11"/>
        <v>37</v>
      </c>
    </row>
    <row r="656" spans="1:4" x14ac:dyDescent="0.25">
      <c r="A656" s="1">
        <v>10200</v>
      </c>
      <c r="B656" s="2" t="s">
        <v>168</v>
      </c>
      <c r="C656" s="3" t="s">
        <v>179</v>
      </c>
      <c r="D656">
        <f t="shared" si="11"/>
        <v>37</v>
      </c>
    </row>
    <row r="657" spans="1:4" x14ac:dyDescent="0.25">
      <c r="A657" s="1">
        <v>10200</v>
      </c>
      <c r="B657" s="2" t="s">
        <v>168</v>
      </c>
      <c r="C657" s="3" t="s">
        <v>180</v>
      </c>
      <c r="D657">
        <f t="shared" si="11"/>
        <v>37</v>
      </c>
    </row>
    <row r="658" spans="1:4" x14ac:dyDescent="0.25">
      <c r="A658" s="1">
        <v>10200</v>
      </c>
      <c r="B658" s="2" t="s">
        <v>168</v>
      </c>
      <c r="C658" s="3" t="s">
        <v>181</v>
      </c>
      <c r="D658">
        <f t="shared" si="11"/>
        <v>37</v>
      </c>
    </row>
    <row r="659" spans="1:4" x14ac:dyDescent="0.25">
      <c r="A659" s="1">
        <v>10200</v>
      </c>
      <c r="B659" s="2" t="s">
        <v>168</v>
      </c>
      <c r="C659" s="3" t="s">
        <v>182</v>
      </c>
      <c r="D659">
        <f t="shared" si="11"/>
        <v>37</v>
      </c>
    </row>
    <row r="660" spans="1:4" x14ac:dyDescent="0.25">
      <c r="A660" s="1">
        <v>10200</v>
      </c>
      <c r="B660" s="2" t="s">
        <v>168</v>
      </c>
      <c r="C660" s="3" t="s">
        <v>183</v>
      </c>
      <c r="D660">
        <f t="shared" si="11"/>
        <v>37</v>
      </c>
    </row>
    <row r="661" spans="1:4" x14ac:dyDescent="0.25">
      <c r="A661" s="1">
        <v>10200</v>
      </c>
      <c r="B661" s="2" t="s">
        <v>168</v>
      </c>
      <c r="C661" s="3" t="s">
        <v>184</v>
      </c>
      <c r="D661">
        <f t="shared" si="11"/>
        <v>37</v>
      </c>
    </row>
    <row r="662" spans="1:4" x14ac:dyDescent="0.25">
      <c r="A662" s="1">
        <v>10200</v>
      </c>
      <c r="B662" s="2" t="s">
        <v>168</v>
      </c>
      <c r="C662" s="3" t="s">
        <v>185</v>
      </c>
      <c r="D662">
        <f t="shared" si="11"/>
        <v>37</v>
      </c>
    </row>
    <row r="663" spans="1:4" x14ac:dyDescent="0.25">
      <c r="A663" s="1">
        <v>10200</v>
      </c>
      <c r="B663" s="2" t="s">
        <v>168</v>
      </c>
      <c r="C663" s="3" t="s">
        <v>186</v>
      </c>
      <c r="D663">
        <f t="shared" si="11"/>
        <v>37</v>
      </c>
    </row>
    <row r="664" spans="1:4" x14ac:dyDescent="0.25">
      <c r="A664" s="1">
        <v>10200</v>
      </c>
      <c r="B664" s="2" t="s">
        <v>168</v>
      </c>
      <c r="C664" s="3" t="s">
        <v>187</v>
      </c>
      <c r="D664">
        <f t="shared" si="11"/>
        <v>37</v>
      </c>
    </row>
    <row r="665" spans="1:4" x14ac:dyDescent="0.25">
      <c r="A665" s="1">
        <v>10200</v>
      </c>
      <c r="B665" s="2" t="s">
        <v>168</v>
      </c>
      <c r="C665" s="3" t="s">
        <v>188</v>
      </c>
      <c r="D665">
        <f t="shared" si="11"/>
        <v>37</v>
      </c>
    </row>
    <row r="666" spans="1:4" x14ac:dyDescent="0.25">
      <c r="A666" s="1">
        <v>10200</v>
      </c>
      <c r="B666" s="2" t="s">
        <v>168</v>
      </c>
      <c r="C666" s="3" t="s">
        <v>189</v>
      </c>
      <c r="D666">
        <f t="shared" si="11"/>
        <v>37</v>
      </c>
    </row>
    <row r="667" spans="1:4" x14ac:dyDescent="0.25">
      <c r="A667" s="1">
        <v>10200</v>
      </c>
      <c r="B667" s="2" t="s">
        <v>168</v>
      </c>
      <c r="C667" s="3" t="s">
        <v>190</v>
      </c>
      <c r="D667">
        <f t="shared" si="11"/>
        <v>37</v>
      </c>
    </row>
    <row r="668" spans="1:4" x14ac:dyDescent="0.25">
      <c r="A668" s="1">
        <v>10200</v>
      </c>
      <c r="B668" s="2" t="s">
        <v>168</v>
      </c>
      <c r="C668" s="3" t="s">
        <v>191</v>
      </c>
      <c r="D668">
        <f t="shared" si="11"/>
        <v>37</v>
      </c>
    </row>
    <row r="669" spans="1:4" x14ac:dyDescent="0.25">
      <c r="A669" s="1">
        <v>10200</v>
      </c>
      <c r="B669" s="2" t="s">
        <v>168</v>
      </c>
      <c r="C669" s="3" t="s">
        <v>192</v>
      </c>
      <c r="D669">
        <f t="shared" si="11"/>
        <v>37</v>
      </c>
    </row>
    <row r="670" spans="1:4" x14ac:dyDescent="0.25">
      <c r="A670" s="1">
        <v>10200</v>
      </c>
      <c r="B670" s="2" t="s">
        <v>168</v>
      </c>
      <c r="C670" s="3" t="s">
        <v>193</v>
      </c>
      <c r="D670">
        <f t="shared" si="11"/>
        <v>37</v>
      </c>
    </row>
    <row r="671" spans="1:4" x14ac:dyDescent="0.25">
      <c r="A671" s="1">
        <v>10200</v>
      </c>
      <c r="B671" s="2" t="s">
        <v>168</v>
      </c>
      <c r="C671" s="3" t="s">
        <v>194</v>
      </c>
      <c r="D671">
        <f t="shared" si="11"/>
        <v>37</v>
      </c>
    </row>
    <row r="672" spans="1:4" x14ac:dyDescent="0.25">
      <c r="A672" s="1">
        <v>10200</v>
      </c>
      <c r="B672" s="2" t="s">
        <v>168</v>
      </c>
      <c r="C672" s="3" t="s">
        <v>195</v>
      </c>
      <c r="D672">
        <f t="shared" si="11"/>
        <v>37</v>
      </c>
    </row>
    <row r="673" spans="1:4" x14ac:dyDescent="0.25">
      <c r="A673" s="1">
        <v>10200</v>
      </c>
      <c r="B673" s="2" t="s">
        <v>168</v>
      </c>
      <c r="C673" s="3" t="s">
        <v>196</v>
      </c>
      <c r="D673">
        <f t="shared" si="11"/>
        <v>37</v>
      </c>
    </row>
    <row r="674" spans="1:4" x14ac:dyDescent="0.25">
      <c r="A674" s="1">
        <v>10200</v>
      </c>
      <c r="B674" s="2" t="s">
        <v>168</v>
      </c>
      <c r="C674" s="3" t="s">
        <v>197</v>
      </c>
      <c r="D674">
        <f t="shared" si="11"/>
        <v>37</v>
      </c>
    </row>
    <row r="675" spans="1:4" x14ac:dyDescent="0.25">
      <c r="A675" s="1">
        <v>10200</v>
      </c>
      <c r="B675" s="2" t="s">
        <v>168</v>
      </c>
      <c r="C675" s="3" t="s">
        <v>198</v>
      </c>
      <c r="D675">
        <f t="shared" si="11"/>
        <v>37</v>
      </c>
    </row>
    <row r="676" spans="1:4" x14ac:dyDescent="0.25">
      <c r="A676" s="1">
        <v>10200</v>
      </c>
      <c r="B676" s="2" t="s">
        <v>168</v>
      </c>
      <c r="C676" s="3" t="s">
        <v>199</v>
      </c>
      <c r="D676">
        <f t="shared" si="11"/>
        <v>37</v>
      </c>
    </row>
    <row r="677" spans="1:4" x14ac:dyDescent="0.25">
      <c r="A677" s="1">
        <v>10200</v>
      </c>
      <c r="B677" s="2" t="s">
        <v>168</v>
      </c>
      <c r="C677" s="3" t="s">
        <v>200</v>
      </c>
      <c r="D677">
        <f t="shared" si="11"/>
        <v>37</v>
      </c>
    </row>
    <row r="678" spans="1:4" x14ac:dyDescent="0.25">
      <c r="A678" s="1">
        <v>10200</v>
      </c>
      <c r="B678" s="2" t="s">
        <v>168</v>
      </c>
      <c r="C678" s="3" t="s">
        <v>201</v>
      </c>
      <c r="D678">
        <f t="shared" si="11"/>
        <v>37</v>
      </c>
    </row>
    <row r="679" spans="1:4" x14ac:dyDescent="0.25">
      <c r="A679" s="1">
        <v>10200</v>
      </c>
      <c r="B679" s="2" t="s">
        <v>168</v>
      </c>
      <c r="C679" s="3" t="s">
        <v>202</v>
      </c>
      <c r="D679">
        <f t="shared" si="11"/>
        <v>37</v>
      </c>
    </row>
    <row r="680" spans="1:4" x14ac:dyDescent="0.25">
      <c r="A680" s="1">
        <v>10200</v>
      </c>
      <c r="B680" s="2" t="s">
        <v>168</v>
      </c>
      <c r="C680" s="3" t="s">
        <v>203</v>
      </c>
      <c r="D680">
        <f t="shared" si="11"/>
        <v>37</v>
      </c>
    </row>
    <row r="681" spans="1:4" x14ac:dyDescent="0.25">
      <c r="A681" s="1">
        <v>10200</v>
      </c>
      <c r="B681" s="2" t="s">
        <v>168</v>
      </c>
      <c r="C681" s="3" t="s">
        <v>204</v>
      </c>
      <c r="D681">
        <f t="shared" si="11"/>
        <v>37</v>
      </c>
    </row>
    <row r="682" spans="1:4" x14ac:dyDescent="0.25">
      <c r="A682" s="1">
        <v>10200</v>
      </c>
      <c r="B682" s="2" t="s">
        <v>168</v>
      </c>
      <c r="C682" s="3" t="s">
        <v>205</v>
      </c>
      <c r="D682">
        <f t="shared" si="11"/>
        <v>37</v>
      </c>
    </row>
    <row r="683" spans="1:4" x14ac:dyDescent="0.25">
      <c r="A683" s="1">
        <v>10210</v>
      </c>
      <c r="B683" s="2" t="s">
        <v>206</v>
      </c>
      <c r="C683" s="3" t="s">
        <v>207</v>
      </c>
      <c r="D683">
        <f t="shared" si="11"/>
        <v>23</v>
      </c>
    </row>
    <row r="684" spans="1:4" x14ac:dyDescent="0.25">
      <c r="A684" s="1">
        <v>10210</v>
      </c>
      <c r="B684" s="2" t="s">
        <v>206</v>
      </c>
      <c r="C684" s="3" t="s">
        <v>208</v>
      </c>
      <c r="D684">
        <f t="shared" si="11"/>
        <v>23</v>
      </c>
    </row>
    <row r="685" spans="1:4" x14ac:dyDescent="0.25">
      <c r="A685" s="1">
        <v>10210</v>
      </c>
      <c r="B685" s="2" t="s">
        <v>206</v>
      </c>
      <c r="C685" s="3" t="s">
        <v>209</v>
      </c>
      <c r="D685">
        <f t="shared" si="11"/>
        <v>23</v>
      </c>
    </row>
    <row r="686" spans="1:4" x14ac:dyDescent="0.25">
      <c r="A686" s="1">
        <v>10210</v>
      </c>
      <c r="B686" s="2" t="s">
        <v>206</v>
      </c>
      <c r="C686" s="3" t="s">
        <v>210</v>
      </c>
      <c r="D686">
        <f t="shared" si="11"/>
        <v>23</v>
      </c>
    </row>
    <row r="687" spans="1:4" x14ac:dyDescent="0.25">
      <c r="A687" s="1">
        <v>10210</v>
      </c>
      <c r="B687" s="2" t="s">
        <v>206</v>
      </c>
      <c r="C687" s="3" t="s">
        <v>211</v>
      </c>
      <c r="D687">
        <f t="shared" si="11"/>
        <v>23</v>
      </c>
    </row>
    <row r="688" spans="1:4" x14ac:dyDescent="0.25">
      <c r="A688" s="1">
        <v>10210</v>
      </c>
      <c r="B688" s="2" t="s">
        <v>206</v>
      </c>
      <c r="C688" s="3" t="s">
        <v>212</v>
      </c>
      <c r="D688">
        <f t="shared" si="11"/>
        <v>23</v>
      </c>
    </row>
    <row r="689" spans="1:4" x14ac:dyDescent="0.25">
      <c r="A689" s="1">
        <v>10210</v>
      </c>
      <c r="B689" s="2" t="s">
        <v>206</v>
      </c>
      <c r="C689" s="3" t="s">
        <v>213</v>
      </c>
      <c r="D689">
        <f t="shared" si="11"/>
        <v>23</v>
      </c>
    </row>
    <row r="690" spans="1:4" x14ac:dyDescent="0.25">
      <c r="A690" s="1">
        <v>10210</v>
      </c>
      <c r="B690" s="2" t="s">
        <v>206</v>
      </c>
      <c r="C690" s="3" t="s">
        <v>214</v>
      </c>
      <c r="D690">
        <f t="shared" si="11"/>
        <v>23</v>
      </c>
    </row>
    <row r="691" spans="1:4" x14ac:dyDescent="0.25">
      <c r="A691" s="1">
        <v>10210</v>
      </c>
      <c r="B691" s="2" t="s">
        <v>206</v>
      </c>
      <c r="C691" s="3" t="s">
        <v>215</v>
      </c>
      <c r="D691">
        <f t="shared" si="11"/>
        <v>23</v>
      </c>
    </row>
    <row r="692" spans="1:4" x14ac:dyDescent="0.25">
      <c r="A692" s="1">
        <v>10210</v>
      </c>
      <c r="B692" s="2" t="s">
        <v>206</v>
      </c>
      <c r="C692" s="3" t="s">
        <v>216</v>
      </c>
      <c r="D692">
        <f t="shared" si="11"/>
        <v>23</v>
      </c>
    </row>
    <row r="693" spans="1:4" x14ac:dyDescent="0.25">
      <c r="A693" s="1">
        <v>10210</v>
      </c>
      <c r="B693" s="2" t="s">
        <v>206</v>
      </c>
      <c r="C693" s="3" t="s">
        <v>24</v>
      </c>
      <c r="D693">
        <f t="shared" si="11"/>
        <v>23</v>
      </c>
    </row>
    <row r="694" spans="1:4" x14ac:dyDescent="0.25">
      <c r="A694" s="1">
        <v>10210</v>
      </c>
      <c r="B694" s="2" t="s">
        <v>206</v>
      </c>
      <c r="C694" s="3" t="s">
        <v>217</v>
      </c>
      <c r="D694">
        <f t="shared" si="11"/>
        <v>23</v>
      </c>
    </row>
    <row r="695" spans="1:4" x14ac:dyDescent="0.25">
      <c r="A695" s="1">
        <v>10210</v>
      </c>
      <c r="B695" s="2" t="s">
        <v>206</v>
      </c>
      <c r="C695" s="3" t="s">
        <v>218</v>
      </c>
      <c r="D695">
        <f t="shared" si="11"/>
        <v>23</v>
      </c>
    </row>
    <row r="696" spans="1:4" x14ac:dyDescent="0.25">
      <c r="A696" s="1">
        <v>10210</v>
      </c>
      <c r="B696" s="2" t="s">
        <v>206</v>
      </c>
      <c r="C696" s="3" t="s">
        <v>219</v>
      </c>
      <c r="D696">
        <f t="shared" si="11"/>
        <v>23</v>
      </c>
    </row>
    <row r="697" spans="1:4" x14ac:dyDescent="0.25">
      <c r="A697" s="1">
        <v>10210</v>
      </c>
      <c r="B697" s="2" t="s">
        <v>206</v>
      </c>
      <c r="C697" s="3" t="s">
        <v>220</v>
      </c>
      <c r="D697">
        <f t="shared" si="11"/>
        <v>23</v>
      </c>
    </row>
    <row r="698" spans="1:4" x14ac:dyDescent="0.25">
      <c r="A698" s="1">
        <v>10210</v>
      </c>
      <c r="B698" s="2" t="s">
        <v>206</v>
      </c>
      <c r="C698" s="3" t="s">
        <v>221</v>
      </c>
      <c r="D698">
        <f t="shared" si="11"/>
        <v>23</v>
      </c>
    </row>
    <row r="699" spans="1:4" x14ac:dyDescent="0.25">
      <c r="A699" s="1">
        <v>10210</v>
      </c>
      <c r="B699" s="2" t="s">
        <v>206</v>
      </c>
      <c r="C699" s="3" t="s">
        <v>222</v>
      </c>
      <c r="D699">
        <f t="shared" si="11"/>
        <v>23</v>
      </c>
    </row>
    <row r="700" spans="1:4" x14ac:dyDescent="0.25">
      <c r="A700" s="1">
        <v>10210</v>
      </c>
      <c r="B700" s="2" t="s">
        <v>206</v>
      </c>
      <c r="C700" s="3" t="s">
        <v>223</v>
      </c>
      <c r="D700">
        <f t="shared" si="11"/>
        <v>23</v>
      </c>
    </row>
    <row r="701" spans="1:4" x14ac:dyDescent="0.25">
      <c r="A701" s="1">
        <v>10210</v>
      </c>
      <c r="B701" s="2" t="s">
        <v>206</v>
      </c>
      <c r="C701" s="3" t="s">
        <v>224</v>
      </c>
      <c r="D701">
        <f t="shared" si="11"/>
        <v>23</v>
      </c>
    </row>
    <row r="702" spans="1:4" x14ac:dyDescent="0.25">
      <c r="A702" s="1">
        <v>10210</v>
      </c>
      <c r="B702" s="2" t="s">
        <v>206</v>
      </c>
      <c r="C702" s="3" t="s">
        <v>225</v>
      </c>
      <c r="D702">
        <f t="shared" si="11"/>
        <v>23</v>
      </c>
    </row>
    <row r="703" spans="1:4" x14ac:dyDescent="0.25">
      <c r="A703" s="1">
        <v>10210</v>
      </c>
      <c r="B703" s="2" t="s">
        <v>206</v>
      </c>
      <c r="C703" s="3" t="s">
        <v>226</v>
      </c>
      <c r="D703">
        <f t="shared" si="11"/>
        <v>23</v>
      </c>
    </row>
    <row r="704" spans="1:4" x14ac:dyDescent="0.25">
      <c r="A704" s="1">
        <v>10210</v>
      </c>
      <c r="B704" s="2" t="s">
        <v>206</v>
      </c>
      <c r="C704" s="3" t="s">
        <v>227</v>
      </c>
      <c r="D704">
        <f t="shared" si="11"/>
        <v>23</v>
      </c>
    </row>
    <row r="705" spans="1:4" x14ac:dyDescent="0.25">
      <c r="A705" s="1">
        <v>10210</v>
      </c>
      <c r="B705" s="2" t="s">
        <v>206</v>
      </c>
      <c r="C705" s="3" t="s">
        <v>228</v>
      </c>
      <c r="D705">
        <f t="shared" si="11"/>
        <v>23</v>
      </c>
    </row>
    <row r="706" spans="1:4" x14ac:dyDescent="0.25">
      <c r="A706" s="1">
        <v>10220</v>
      </c>
      <c r="B706" s="2" t="s">
        <v>229</v>
      </c>
      <c r="C706" s="3" t="s">
        <v>230</v>
      </c>
      <c r="D706">
        <f t="shared" ref="D706:D769" si="12">COUNTIF($B$2:$B$5669,B706)</f>
        <v>12</v>
      </c>
    </row>
    <row r="707" spans="1:4" x14ac:dyDescent="0.25">
      <c r="A707" s="1">
        <v>10220</v>
      </c>
      <c r="B707" s="2" t="s">
        <v>229</v>
      </c>
      <c r="C707" s="3" t="s">
        <v>231</v>
      </c>
      <c r="D707">
        <f t="shared" si="12"/>
        <v>12</v>
      </c>
    </row>
    <row r="708" spans="1:4" x14ac:dyDescent="0.25">
      <c r="A708" s="1">
        <v>10220</v>
      </c>
      <c r="B708" s="2" t="s">
        <v>229</v>
      </c>
      <c r="C708" s="3" t="s">
        <v>232</v>
      </c>
      <c r="D708">
        <f t="shared" si="12"/>
        <v>12</v>
      </c>
    </row>
    <row r="709" spans="1:4" x14ac:dyDescent="0.25">
      <c r="A709" s="1">
        <v>10220</v>
      </c>
      <c r="B709" s="2" t="s">
        <v>229</v>
      </c>
      <c r="C709" s="3" t="s">
        <v>233</v>
      </c>
      <c r="D709">
        <f t="shared" si="12"/>
        <v>12</v>
      </c>
    </row>
    <row r="710" spans="1:4" x14ac:dyDescent="0.25">
      <c r="A710" s="1">
        <v>10220</v>
      </c>
      <c r="B710" s="2" t="s">
        <v>229</v>
      </c>
      <c r="C710" s="3" t="s">
        <v>234</v>
      </c>
      <c r="D710">
        <f t="shared" si="12"/>
        <v>12</v>
      </c>
    </row>
    <row r="711" spans="1:4" x14ac:dyDescent="0.25">
      <c r="A711" s="1">
        <v>10220</v>
      </c>
      <c r="B711" s="2" t="s">
        <v>229</v>
      </c>
      <c r="C711" s="3" t="s">
        <v>235</v>
      </c>
      <c r="D711">
        <f t="shared" si="12"/>
        <v>12</v>
      </c>
    </row>
    <row r="712" spans="1:4" x14ac:dyDescent="0.25">
      <c r="A712" s="1">
        <v>10220</v>
      </c>
      <c r="B712" s="2" t="s">
        <v>229</v>
      </c>
      <c r="C712" s="3" t="s">
        <v>236</v>
      </c>
      <c r="D712">
        <f t="shared" si="12"/>
        <v>12</v>
      </c>
    </row>
    <row r="713" spans="1:4" x14ac:dyDescent="0.25">
      <c r="A713" s="1">
        <v>10220</v>
      </c>
      <c r="B713" s="2" t="s">
        <v>229</v>
      </c>
      <c r="C713" s="3" t="s">
        <v>237</v>
      </c>
      <c r="D713">
        <f t="shared" si="12"/>
        <v>12</v>
      </c>
    </row>
    <row r="714" spans="1:4" x14ac:dyDescent="0.25">
      <c r="A714" s="1">
        <v>10220</v>
      </c>
      <c r="B714" s="2" t="s">
        <v>229</v>
      </c>
      <c r="C714" s="3" t="s">
        <v>238</v>
      </c>
      <c r="D714">
        <f t="shared" si="12"/>
        <v>12</v>
      </c>
    </row>
    <row r="715" spans="1:4" x14ac:dyDescent="0.25">
      <c r="A715" s="1">
        <v>10220</v>
      </c>
      <c r="B715" s="2" t="s">
        <v>229</v>
      </c>
      <c r="C715" s="3" t="s">
        <v>239</v>
      </c>
      <c r="D715">
        <f t="shared" si="12"/>
        <v>12</v>
      </c>
    </row>
    <row r="716" spans="1:4" x14ac:dyDescent="0.25">
      <c r="A716" s="1">
        <v>10220</v>
      </c>
      <c r="B716" s="2" t="s">
        <v>229</v>
      </c>
      <c r="C716" s="3" t="s">
        <v>240</v>
      </c>
      <c r="D716">
        <f t="shared" si="12"/>
        <v>12</v>
      </c>
    </row>
    <row r="717" spans="1:4" x14ac:dyDescent="0.25">
      <c r="A717" s="1">
        <v>10220</v>
      </c>
      <c r="B717" s="2" t="s">
        <v>229</v>
      </c>
      <c r="C717" s="3" t="s">
        <v>241</v>
      </c>
      <c r="D717">
        <f t="shared" si="12"/>
        <v>12</v>
      </c>
    </row>
    <row r="718" spans="1:4" x14ac:dyDescent="0.25">
      <c r="A718" s="1">
        <v>10230</v>
      </c>
      <c r="B718" s="2" t="s">
        <v>242</v>
      </c>
      <c r="C718" s="3" t="s">
        <v>243</v>
      </c>
      <c r="D718">
        <f t="shared" si="12"/>
        <v>1</v>
      </c>
    </row>
    <row r="719" spans="1:4" x14ac:dyDescent="0.25">
      <c r="A719" s="1">
        <v>10240</v>
      </c>
      <c r="B719" s="2" t="s">
        <v>244</v>
      </c>
      <c r="C719" s="3" t="s">
        <v>245</v>
      </c>
      <c r="D719">
        <f t="shared" si="12"/>
        <v>18</v>
      </c>
    </row>
    <row r="720" spans="1:4" x14ac:dyDescent="0.25">
      <c r="A720" s="1">
        <v>10240</v>
      </c>
      <c r="B720" s="2" t="s">
        <v>244</v>
      </c>
      <c r="C720" s="3" t="s">
        <v>246</v>
      </c>
      <c r="D720">
        <f t="shared" si="12"/>
        <v>18</v>
      </c>
    </row>
    <row r="721" spans="1:4" x14ac:dyDescent="0.25">
      <c r="A721" s="1">
        <v>10240</v>
      </c>
      <c r="B721" s="2" t="s">
        <v>244</v>
      </c>
      <c r="C721" s="3" t="s">
        <v>247</v>
      </c>
      <c r="D721">
        <f t="shared" si="12"/>
        <v>18</v>
      </c>
    </row>
    <row r="722" spans="1:4" x14ac:dyDescent="0.25">
      <c r="A722" s="1">
        <v>10240</v>
      </c>
      <c r="B722" s="2" t="s">
        <v>244</v>
      </c>
      <c r="C722" s="3" t="s">
        <v>248</v>
      </c>
      <c r="D722">
        <f t="shared" si="12"/>
        <v>18</v>
      </c>
    </row>
    <row r="723" spans="1:4" x14ac:dyDescent="0.25">
      <c r="A723" s="1">
        <v>10240</v>
      </c>
      <c r="B723" s="2" t="s">
        <v>244</v>
      </c>
      <c r="C723" s="3" t="s">
        <v>249</v>
      </c>
      <c r="D723">
        <f t="shared" si="12"/>
        <v>18</v>
      </c>
    </row>
    <row r="724" spans="1:4" x14ac:dyDescent="0.25">
      <c r="A724" s="1">
        <v>10240</v>
      </c>
      <c r="B724" s="2" t="s">
        <v>244</v>
      </c>
      <c r="C724" s="3" t="s">
        <v>250</v>
      </c>
      <c r="D724">
        <f t="shared" si="12"/>
        <v>18</v>
      </c>
    </row>
    <row r="725" spans="1:4" x14ac:dyDescent="0.25">
      <c r="A725" s="1">
        <v>10240</v>
      </c>
      <c r="B725" s="2" t="s">
        <v>244</v>
      </c>
      <c r="C725" s="3" t="s">
        <v>251</v>
      </c>
      <c r="D725">
        <f t="shared" si="12"/>
        <v>18</v>
      </c>
    </row>
    <row r="726" spans="1:4" x14ac:dyDescent="0.25">
      <c r="A726" s="1">
        <v>10240</v>
      </c>
      <c r="B726" s="2" t="s">
        <v>244</v>
      </c>
      <c r="C726" s="3" t="s">
        <v>252</v>
      </c>
      <c r="D726">
        <f t="shared" si="12"/>
        <v>18</v>
      </c>
    </row>
    <row r="727" spans="1:4" x14ac:dyDescent="0.25">
      <c r="A727" s="1">
        <v>10240</v>
      </c>
      <c r="B727" s="2" t="s">
        <v>244</v>
      </c>
      <c r="C727" s="3" t="s">
        <v>253</v>
      </c>
      <c r="D727">
        <f t="shared" si="12"/>
        <v>18</v>
      </c>
    </row>
    <row r="728" spans="1:4" x14ac:dyDescent="0.25">
      <c r="A728" s="1">
        <v>10240</v>
      </c>
      <c r="B728" s="2" t="s">
        <v>244</v>
      </c>
      <c r="C728" s="3" t="s">
        <v>254</v>
      </c>
      <c r="D728">
        <f t="shared" si="12"/>
        <v>18</v>
      </c>
    </row>
    <row r="729" spans="1:4" x14ac:dyDescent="0.25">
      <c r="A729" s="1">
        <v>10240</v>
      </c>
      <c r="B729" s="2" t="s">
        <v>244</v>
      </c>
      <c r="C729" s="3" t="s">
        <v>255</v>
      </c>
      <c r="D729">
        <f t="shared" si="12"/>
        <v>18</v>
      </c>
    </row>
    <row r="730" spans="1:4" x14ac:dyDescent="0.25">
      <c r="A730" s="1">
        <v>10240</v>
      </c>
      <c r="B730" s="2" t="s">
        <v>244</v>
      </c>
      <c r="C730" s="3" t="s">
        <v>256</v>
      </c>
      <c r="D730">
        <f t="shared" si="12"/>
        <v>18</v>
      </c>
    </row>
    <row r="731" spans="1:4" x14ac:dyDescent="0.25">
      <c r="A731" s="1">
        <v>10240</v>
      </c>
      <c r="B731" s="2" t="s">
        <v>244</v>
      </c>
      <c r="C731" s="3" t="s">
        <v>257</v>
      </c>
      <c r="D731">
        <f t="shared" si="12"/>
        <v>18</v>
      </c>
    </row>
    <row r="732" spans="1:4" x14ac:dyDescent="0.25">
      <c r="A732" s="1">
        <v>10240</v>
      </c>
      <c r="B732" s="2" t="s">
        <v>244</v>
      </c>
      <c r="C732" s="3" t="s">
        <v>258</v>
      </c>
      <c r="D732">
        <f t="shared" si="12"/>
        <v>18</v>
      </c>
    </row>
    <row r="733" spans="1:4" x14ac:dyDescent="0.25">
      <c r="A733" s="1">
        <v>10240</v>
      </c>
      <c r="B733" s="2" t="s">
        <v>244</v>
      </c>
      <c r="C733" s="3" t="s">
        <v>259</v>
      </c>
      <c r="D733">
        <f t="shared" si="12"/>
        <v>18</v>
      </c>
    </row>
    <row r="734" spans="1:4" x14ac:dyDescent="0.25">
      <c r="A734" s="1">
        <v>10240</v>
      </c>
      <c r="B734" s="2" t="s">
        <v>244</v>
      </c>
      <c r="C734" s="3" t="s">
        <v>260</v>
      </c>
      <c r="D734">
        <f t="shared" si="12"/>
        <v>18</v>
      </c>
    </row>
    <row r="735" spans="1:4" x14ac:dyDescent="0.25">
      <c r="A735" s="1">
        <v>10240</v>
      </c>
      <c r="B735" s="2" t="s">
        <v>244</v>
      </c>
      <c r="C735" s="3" t="s">
        <v>261</v>
      </c>
      <c r="D735">
        <f t="shared" si="12"/>
        <v>18</v>
      </c>
    </row>
    <row r="736" spans="1:4" x14ac:dyDescent="0.25">
      <c r="A736" s="1">
        <v>10240</v>
      </c>
      <c r="B736" s="2" t="s">
        <v>244</v>
      </c>
      <c r="C736" s="3" t="s">
        <v>262</v>
      </c>
      <c r="D736">
        <f t="shared" si="12"/>
        <v>18</v>
      </c>
    </row>
    <row r="737" spans="1:4" x14ac:dyDescent="0.25">
      <c r="A737" s="1">
        <v>10250</v>
      </c>
      <c r="B737" s="2" t="s">
        <v>263</v>
      </c>
      <c r="C737" s="3" t="s">
        <v>264</v>
      </c>
      <c r="D737">
        <f t="shared" si="12"/>
        <v>5</v>
      </c>
    </row>
    <row r="738" spans="1:4" x14ac:dyDescent="0.25">
      <c r="A738" s="1">
        <v>10250</v>
      </c>
      <c r="B738" s="2" t="s">
        <v>263</v>
      </c>
      <c r="C738" s="3" t="s">
        <v>265</v>
      </c>
      <c r="D738">
        <f t="shared" si="12"/>
        <v>5</v>
      </c>
    </row>
    <row r="739" spans="1:4" x14ac:dyDescent="0.25">
      <c r="A739" s="1">
        <v>10250</v>
      </c>
      <c r="B739" s="2" t="s">
        <v>263</v>
      </c>
      <c r="C739" s="3" t="s">
        <v>266</v>
      </c>
      <c r="D739">
        <f t="shared" si="12"/>
        <v>5</v>
      </c>
    </row>
    <row r="740" spans="1:4" x14ac:dyDescent="0.25">
      <c r="A740" s="1">
        <v>10250</v>
      </c>
      <c r="B740" s="2" t="s">
        <v>263</v>
      </c>
      <c r="C740" s="3" t="s">
        <v>267</v>
      </c>
      <c r="D740">
        <f t="shared" si="12"/>
        <v>5</v>
      </c>
    </row>
    <row r="741" spans="1:4" x14ac:dyDescent="0.25">
      <c r="A741" s="1">
        <v>10250</v>
      </c>
      <c r="B741" s="2" t="s">
        <v>263</v>
      </c>
      <c r="C741" s="3" t="s">
        <v>268</v>
      </c>
      <c r="D741">
        <f t="shared" si="12"/>
        <v>5</v>
      </c>
    </row>
    <row r="742" spans="1:4" x14ac:dyDescent="0.25">
      <c r="A742" s="1">
        <v>10260</v>
      </c>
      <c r="B742" s="2" t="s">
        <v>269</v>
      </c>
      <c r="C742" s="3" t="s">
        <v>270</v>
      </c>
      <c r="D742">
        <f t="shared" si="12"/>
        <v>10</v>
      </c>
    </row>
    <row r="743" spans="1:4" x14ac:dyDescent="0.25">
      <c r="A743" s="1">
        <v>10260</v>
      </c>
      <c r="B743" s="2" t="s">
        <v>269</v>
      </c>
      <c r="C743" s="3" t="s">
        <v>271</v>
      </c>
      <c r="D743">
        <f t="shared" si="12"/>
        <v>10</v>
      </c>
    </row>
    <row r="744" spans="1:4" x14ac:dyDescent="0.25">
      <c r="A744" s="1">
        <v>10260</v>
      </c>
      <c r="B744" s="2" t="s">
        <v>269</v>
      </c>
      <c r="C744" s="3" t="s">
        <v>272</v>
      </c>
      <c r="D744">
        <f t="shared" si="12"/>
        <v>10</v>
      </c>
    </row>
    <row r="745" spans="1:4" x14ac:dyDescent="0.25">
      <c r="A745" s="1">
        <v>10260</v>
      </c>
      <c r="B745" s="2" t="s">
        <v>269</v>
      </c>
      <c r="C745" s="3" t="s">
        <v>273</v>
      </c>
      <c r="D745">
        <f t="shared" si="12"/>
        <v>10</v>
      </c>
    </row>
    <row r="746" spans="1:4" x14ac:dyDescent="0.25">
      <c r="A746" s="1">
        <v>10260</v>
      </c>
      <c r="B746" s="2" t="s">
        <v>269</v>
      </c>
      <c r="C746" s="3" t="s">
        <v>274</v>
      </c>
      <c r="D746">
        <f t="shared" si="12"/>
        <v>10</v>
      </c>
    </row>
    <row r="747" spans="1:4" x14ac:dyDescent="0.25">
      <c r="A747" s="1">
        <v>10260</v>
      </c>
      <c r="B747" s="2" t="s">
        <v>269</v>
      </c>
      <c r="C747" s="3" t="s">
        <v>275</v>
      </c>
      <c r="D747">
        <f t="shared" si="12"/>
        <v>10</v>
      </c>
    </row>
    <row r="748" spans="1:4" x14ac:dyDescent="0.25">
      <c r="A748" s="1">
        <v>10260</v>
      </c>
      <c r="B748" s="2" t="s">
        <v>269</v>
      </c>
      <c r="C748" s="3" t="s">
        <v>276</v>
      </c>
      <c r="D748">
        <f t="shared" si="12"/>
        <v>10</v>
      </c>
    </row>
    <row r="749" spans="1:4" x14ac:dyDescent="0.25">
      <c r="A749" s="1">
        <v>10260</v>
      </c>
      <c r="B749" s="2" t="s">
        <v>269</v>
      </c>
      <c r="C749" s="3" t="s">
        <v>277</v>
      </c>
      <c r="D749">
        <f t="shared" si="12"/>
        <v>10</v>
      </c>
    </row>
    <row r="750" spans="1:4" x14ac:dyDescent="0.25">
      <c r="A750" s="1">
        <v>10260</v>
      </c>
      <c r="B750" s="2" t="s">
        <v>269</v>
      </c>
      <c r="C750" s="3" t="s">
        <v>278</v>
      </c>
      <c r="D750">
        <f t="shared" si="12"/>
        <v>10</v>
      </c>
    </row>
    <row r="751" spans="1:4" x14ac:dyDescent="0.25">
      <c r="A751" s="1">
        <v>10260</v>
      </c>
      <c r="B751" s="2" t="s">
        <v>269</v>
      </c>
      <c r="C751" s="3" t="s">
        <v>279</v>
      </c>
      <c r="D751">
        <f t="shared" si="12"/>
        <v>10</v>
      </c>
    </row>
    <row r="752" spans="1:4" x14ac:dyDescent="0.25">
      <c r="A752" s="1">
        <v>10270</v>
      </c>
      <c r="B752" s="2" t="s">
        <v>280</v>
      </c>
      <c r="C752" s="3" t="s">
        <v>281</v>
      </c>
      <c r="D752">
        <f t="shared" si="12"/>
        <v>9</v>
      </c>
    </row>
    <row r="753" spans="1:4" x14ac:dyDescent="0.25">
      <c r="A753" s="1">
        <v>10270</v>
      </c>
      <c r="B753" s="2" t="s">
        <v>280</v>
      </c>
      <c r="C753" s="3" t="s">
        <v>282</v>
      </c>
      <c r="D753">
        <f t="shared" si="12"/>
        <v>9</v>
      </c>
    </row>
    <row r="754" spans="1:4" x14ac:dyDescent="0.25">
      <c r="A754" s="1">
        <v>10270</v>
      </c>
      <c r="B754" s="2" t="s">
        <v>280</v>
      </c>
      <c r="C754" s="3" t="s">
        <v>283</v>
      </c>
      <c r="D754">
        <f t="shared" si="12"/>
        <v>9</v>
      </c>
    </row>
    <row r="755" spans="1:4" x14ac:dyDescent="0.25">
      <c r="A755" s="1">
        <v>10270</v>
      </c>
      <c r="B755" s="2" t="s">
        <v>280</v>
      </c>
      <c r="C755" s="3" t="s">
        <v>284</v>
      </c>
      <c r="D755">
        <f t="shared" si="12"/>
        <v>9</v>
      </c>
    </row>
    <row r="756" spans="1:4" x14ac:dyDescent="0.25">
      <c r="A756" s="1">
        <v>10270</v>
      </c>
      <c r="B756" s="2" t="s">
        <v>280</v>
      </c>
      <c r="C756" s="3" t="s">
        <v>285</v>
      </c>
      <c r="D756">
        <f t="shared" si="12"/>
        <v>9</v>
      </c>
    </row>
    <row r="757" spans="1:4" x14ac:dyDescent="0.25">
      <c r="A757" s="1">
        <v>10270</v>
      </c>
      <c r="B757" s="2" t="s">
        <v>280</v>
      </c>
      <c r="C757" s="3" t="s">
        <v>286</v>
      </c>
      <c r="D757">
        <f t="shared" si="12"/>
        <v>9</v>
      </c>
    </row>
    <row r="758" spans="1:4" x14ac:dyDescent="0.25">
      <c r="A758" s="1">
        <v>10270</v>
      </c>
      <c r="B758" s="2" t="s">
        <v>280</v>
      </c>
      <c r="C758" s="3" t="s">
        <v>287</v>
      </c>
      <c r="D758">
        <f t="shared" si="12"/>
        <v>9</v>
      </c>
    </row>
    <row r="759" spans="1:4" x14ac:dyDescent="0.25">
      <c r="A759" s="1">
        <v>10270</v>
      </c>
      <c r="B759" s="2" t="s">
        <v>280</v>
      </c>
      <c r="C759" s="3" t="s">
        <v>288</v>
      </c>
      <c r="D759">
        <f t="shared" si="12"/>
        <v>9</v>
      </c>
    </row>
    <row r="760" spans="1:4" x14ac:dyDescent="0.25">
      <c r="A760" s="1">
        <v>10270</v>
      </c>
      <c r="B760" s="2" t="s">
        <v>280</v>
      </c>
      <c r="C760" s="3" t="s">
        <v>289</v>
      </c>
      <c r="D760">
        <f t="shared" si="12"/>
        <v>9</v>
      </c>
    </row>
    <row r="761" spans="1:4" x14ac:dyDescent="0.25">
      <c r="A761" s="1">
        <v>10290</v>
      </c>
      <c r="B761" s="2" t="s">
        <v>290</v>
      </c>
      <c r="C761" s="3" t="s">
        <v>291</v>
      </c>
      <c r="D761">
        <f t="shared" si="12"/>
        <v>11</v>
      </c>
    </row>
    <row r="762" spans="1:4" x14ac:dyDescent="0.25">
      <c r="A762" s="1">
        <v>10290</v>
      </c>
      <c r="B762" s="2" t="s">
        <v>290</v>
      </c>
      <c r="C762" s="3" t="s">
        <v>292</v>
      </c>
      <c r="D762">
        <f t="shared" si="12"/>
        <v>11</v>
      </c>
    </row>
    <row r="763" spans="1:4" x14ac:dyDescent="0.25">
      <c r="A763" s="1">
        <v>10290</v>
      </c>
      <c r="B763" s="2" t="s">
        <v>290</v>
      </c>
      <c r="C763" s="3" t="s">
        <v>293</v>
      </c>
      <c r="D763">
        <f t="shared" si="12"/>
        <v>11</v>
      </c>
    </row>
    <row r="764" spans="1:4" x14ac:dyDescent="0.25">
      <c r="A764" s="1">
        <v>10290</v>
      </c>
      <c r="B764" s="2" t="s">
        <v>290</v>
      </c>
      <c r="C764" s="3" t="s">
        <v>294</v>
      </c>
      <c r="D764">
        <f t="shared" si="12"/>
        <v>11</v>
      </c>
    </row>
    <row r="765" spans="1:4" x14ac:dyDescent="0.25">
      <c r="A765" s="1">
        <v>10290</v>
      </c>
      <c r="B765" s="2" t="s">
        <v>290</v>
      </c>
      <c r="C765" s="3" t="s">
        <v>295</v>
      </c>
      <c r="D765">
        <f t="shared" si="12"/>
        <v>11</v>
      </c>
    </row>
    <row r="766" spans="1:4" x14ac:dyDescent="0.25">
      <c r="A766" s="1">
        <v>10290</v>
      </c>
      <c r="B766" s="2" t="s">
        <v>290</v>
      </c>
      <c r="C766" s="3" t="s">
        <v>296</v>
      </c>
      <c r="D766">
        <f t="shared" si="12"/>
        <v>11</v>
      </c>
    </row>
    <row r="767" spans="1:4" x14ac:dyDescent="0.25">
      <c r="A767" s="1">
        <v>10290</v>
      </c>
      <c r="B767" s="2" t="s">
        <v>290</v>
      </c>
      <c r="C767" s="3" t="s">
        <v>297</v>
      </c>
      <c r="D767">
        <f t="shared" si="12"/>
        <v>11</v>
      </c>
    </row>
    <row r="768" spans="1:4" x14ac:dyDescent="0.25">
      <c r="A768" s="1">
        <v>10290</v>
      </c>
      <c r="B768" s="2" t="s">
        <v>290</v>
      </c>
      <c r="C768" s="3" t="s">
        <v>298</v>
      </c>
      <c r="D768">
        <f t="shared" si="12"/>
        <v>11</v>
      </c>
    </row>
    <row r="769" spans="1:4" x14ac:dyDescent="0.25">
      <c r="A769" s="1">
        <v>10290</v>
      </c>
      <c r="B769" s="2" t="s">
        <v>290</v>
      </c>
      <c r="C769" s="3" t="s">
        <v>299</v>
      </c>
      <c r="D769">
        <f t="shared" si="12"/>
        <v>11</v>
      </c>
    </row>
    <row r="770" spans="1:4" x14ac:dyDescent="0.25">
      <c r="A770" s="1">
        <v>10290</v>
      </c>
      <c r="B770" s="2" t="s">
        <v>290</v>
      </c>
      <c r="C770" s="3" t="s">
        <v>300</v>
      </c>
      <c r="D770">
        <f t="shared" ref="D770:D833" si="13">COUNTIF($B$2:$B$5669,B770)</f>
        <v>11</v>
      </c>
    </row>
    <row r="771" spans="1:4" x14ac:dyDescent="0.25">
      <c r="A771" s="1">
        <v>10290</v>
      </c>
      <c r="B771" s="2" t="s">
        <v>290</v>
      </c>
      <c r="C771" s="3" t="s">
        <v>301</v>
      </c>
      <c r="D771">
        <f t="shared" si="13"/>
        <v>11</v>
      </c>
    </row>
    <row r="772" spans="1:4" x14ac:dyDescent="0.25">
      <c r="A772" s="1">
        <v>10300</v>
      </c>
      <c r="B772" s="2" t="s">
        <v>302</v>
      </c>
      <c r="C772" s="3" t="s">
        <v>303</v>
      </c>
      <c r="D772">
        <f t="shared" si="13"/>
        <v>6</v>
      </c>
    </row>
    <row r="773" spans="1:4" x14ac:dyDescent="0.25">
      <c r="A773" s="1">
        <v>10300</v>
      </c>
      <c r="B773" s="2" t="s">
        <v>302</v>
      </c>
      <c r="C773" s="3" t="s">
        <v>304</v>
      </c>
      <c r="D773">
        <f t="shared" si="13"/>
        <v>6</v>
      </c>
    </row>
    <row r="774" spans="1:4" x14ac:dyDescent="0.25">
      <c r="A774" s="1">
        <v>10300</v>
      </c>
      <c r="B774" s="2" t="s">
        <v>302</v>
      </c>
      <c r="C774" s="3" t="s">
        <v>305</v>
      </c>
      <c r="D774">
        <f t="shared" si="13"/>
        <v>6</v>
      </c>
    </row>
    <row r="775" spans="1:4" x14ac:dyDescent="0.25">
      <c r="A775" s="1">
        <v>10300</v>
      </c>
      <c r="B775" s="2" t="s">
        <v>302</v>
      </c>
      <c r="C775" s="3" t="s">
        <v>306</v>
      </c>
      <c r="D775">
        <f t="shared" si="13"/>
        <v>6</v>
      </c>
    </row>
    <row r="776" spans="1:4" x14ac:dyDescent="0.25">
      <c r="A776" s="1">
        <v>10300</v>
      </c>
      <c r="B776" s="2" t="s">
        <v>302</v>
      </c>
      <c r="C776" s="3" t="s">
        <v>307</v>
      </c>
      <c r="D776">
        <f t="shared" si="13"/>
        <v>6</v>
      </c>
    </row>
    <row r="777" spans="1:4" x14ac:dyDescent="0.25">
      <c r="A777" s="1">
        <v>10300</v>
      </c>
      <c r="B777" s="2" t="s">
        <v>302</v>
      </c>
      <c r="C777" s="3" t="s">
        <v>308</v>
      </c>
      <c r="D777">
        <f t="shared" si="13"/>
        <v>6</v>
      </c>
    </row>
    <row r="778" spans="1:4" x14ac:dyDescent="0.25">
      <c r="A778" s="1">
        <v>10310</v>
      </c>
      <c r="B778" s="2" t="s">
        <v>309</v>
      </c>
      <c r="C778" s="3" t="s">
        <v>310</v>
      </c>
      <c r="D778">
        <f t="shared" si="13"/>
        <v>5</v>
      </c>
    </row>
    <row r="779" spans="1:4" x14ac:dyDescent="0.25">
      <c r="A779" s="1">
        <v>10310</v>
      </c>
      <c r="B779" s="2" t="s">
        <v>309</v>
      </c>
      <c r="C779" s="3" t="s">
        <v>311</v>
      </c>
      <c r="D779">
        <f t="shared" si="13"/>
        <v>5</v>
      </c>
    </row>
    <row r="780" spans="1:4" x14ac:dyDescent="0.25">
      <c r="A780" s="1">
        <v>10310</v>
      </c>
      <c r="B780" s="2" t="s">
        <v>309</v>
      </c>
      <c r="C780" s="3" t="s">
        <v>312</v>
      </c>
      <c r="D780">
        <f t="shared" si="13"/>
        <v>5</v>
      </c>
    </row>
    <row r="781" spans="1:4" x14ac:dyDescent="0.25">
      <c r="A781" s="1">
        <v>10310</v>
      </c>
      <c r="B781" s="2" t="s">
        <v>309</v>
      </c>
      <c r="C781" s="3" t="s">
        <v>313</v>
      </c>
      <c r="D781">
        <f t="shared" si="13"/>
        <v>5</v>
      </c>
    </row>
    <row r="782" spans="1:4" x14ac:dyDescent="0.25">
      <c r="A782" s="1">
        <v>10310</v>
      </c>
      <c r="B782" s="2" t="s">
        <v>309</v>
      </c>
      <c r="C782" s="3" t="s">
        <v>314</v>
      </c>
      <c r="D782">
        <f t="shared" si="13"/>
        <v>5</v>
      </c>
    </row>
    <row r="783" spans="1:4" x14ac:dyDescent="0.25">
      <c r="A783" s="1">
        <v>10320</v>
      </c>
      <c r="B783" s="2" t="s">
        <v>315</v>
      </c>
      <c r="C783" s="3" t="s">
        <v>316</v>
      </c>
      <c r="D783">
        <f t="shared" si="13"/>
        <v>15</v>
      </c>
    </row>
    <row r="784" spans="1:4" x14ac:dyDescent="0.25">
      <c r="A784" s="1">
        <v>10320</v>
      </c>
      <c r="B784" s="2" t="s">
        <v>315</v>
      </c>
      <c r="C784" s="3" t="s">
        <v>317</v>
      </c>
      <c r="D784">
        <f t="shared" si="13"/>
        <v>15</v>
      </c>
    </row>
    <row r="785" spans="1:4" x14ac:dyDescent="0.25">
      <c r="A785" s="1">
        <v>10320</v>
      </c>
      <c r="B785" s="2" t="s">
        <v>315</v>
      </c>
      <c r="C785" s="3" t="s">
        <v>318</v>
      </c>
      <c r="D785">
        <f t="shared" si="13"/>
        <v>15</v>
      </c>
    </row>
    <row r="786" spans="1:4" x14ac:dyDescent="0.25">
      <c r="A786" s="1">
        <v>10320</v>
      </c>
      <c r="B786" s="2" t="s">
        <v>315</v>
      </c>
      <c r="C786" s="3" t="s">
        <v>319</v>
      </c>
      <c r="D786">
        <f t="shared" si="13"/>
        <v>15</v>
      </c>
    </row>
    <row r="787" spans="1:4" x14ac:dyDescent="0.25">
      <c r="A787" s="1">
        <v>10320</v>
      </c>
      <c r="B787" s="2" t="s">
        <v>315</v>
      </c>
      <c r="C787" s="3" t="s">
        <v>320</v>
      </c>
      <c r="D787">
        <f t="shared" si="13"/>
        <v>15</v>
      </c>
    </row>
    <row r="788" spans="1:4" x14ac:dyDescent="0.25">
      <c r="A788" s="1">
        <v>10320</v>
      </c>
      <c r="B788" s="2" t="s">
        <v>315</v>
      </c>
      <c r="C788" s="3" t="s">
        <v>321</v>
      </c>
      <c r="D788">
        <f t="shared" si="13"/>
        <v>15</v>
      </c>
    </row>
    <row r="789" spans="1:4" x14ac:dyDescent="0.25">
      <c r="A789" s="1">
        <v>10320</v>
      </c>
      <c r="B789" s="2" t="s">
        <v>315</v>
      </c>
      <c r="C789" s="3" t="s">
        <v>322</v>
      </c>
      <c r="D789">
        <f t="shared" si="13"/>
        <v>15</v>
      </c>
    </row>
    <row r="790" spans="1:4" x14ac:dyDescent="0.25">
      <c r="A790" s="1">
        <v>10320</v>
      </c>
      <c r="B790" s="2" t="s">
        <v>315</v>
      </c>
      <c r="C790" s="3" t="s">
        <v>323</v>
      </c>
      <c r="D790">
        <f t="shared" si="13"/>
        <v>15</v>
      </c>
    </row>
    <row r="791" spans="1:4" x14ac:dyDescent="0.25">
      <c r="A791" s="1">
        <v>10320</v>
      </c>
      <c r="B791" s="2" t="s">
        <v>315</v>
      </c>
      <c r="C791" s="3" t="s">
        <v>324</v>
      </c>
      <c r="D791">
        <f t="shared" si="13"/>
        <v>15</v>
      </c>
    </row>
    <row r="792" spans="1:4" x14ac:dyDescent="0.25">
      <c r="A792" s="1">
        <v>10320</v>
      </c>
      <c r="B792" s="2" t="s">
        <v>315</v>
      </c>
      <c r="C792" s="3" t="s">
        <v>325</v>
      </c>
      <c r="D792">
        <f t="shared" si="13"/>
        <v>15</v>
      </c>
    </row>
    <row r="793" spans="1:4" x14ac:dyDescent="0.25">
      <c r="A793" s="1">
        <v>10320</v>
      </c>
      <c r="B793" s="2" t="s">
        <v>315</v>
      </c>
      <c r="C793" s="3" t="s">
        <v>326</v>
      </c>
      <c r="D793">
        <f t="shared" si="13"/>
        <v>15</v>
      </c>
    </row>
    <row r="794" spans="1:4" x14ac:dyDescent="0.25">
      <c r="A794" s="1">
        <v>10320</v>
      </c>
      <c r="B794" s="2" t="s">
        <v>315</v>
      </c>
      <c r="C794" s="3" t="s">
        <v>327</v>
      </c>
      <c r="D794">
        <f t="shared" si="13"/>
        <v>15</v>
      </c>
    </row>
    <row r="795" spans="1:4" x14ac:dyDescent="0.25">
      <c r="A795" s="1">
        <v>10320</v>
      </c>
      <c r="B795" s="2" t="s">
        <v>315</v>
      </c>
      <c r="C795" s="3" t="s">
        <v>328</v>
      </c>
      <c r="D795">
        <f t="shared" si="13"/>
        <v>15</v>
      </c>
    </row>
    <row r="796" spans="1:4" x14ac:dyDescent="0.25">
      <c r="A796" s="1">
        <v>10320</v>
      </c>
      <c r="B796" s="2" t="s">
        <v>315</v>
      </c>
      <c r="C796" s="3" t="s">
        <v>329</v>
      </c>
      <c r="D796">
        <f t="shared" si="13"/>
        <v>15</v>
      </c>
    </row>
    <row r="797" spans="1:4" x14ac:dyDescent="0.25">
      <c r="A797" s="1">
        <v>10320</v>
      </c>
      <c r="B797" s="2" t="s">
        <v>315</v>
      </c>
      <c r="C797" s="3" t="s">
        <v>330</v>
      </c>
      <c r="D797">
        <f t="shared" si="13"/>
        <v>15</v>
      </c>
    </row>
    <row r="798" spans="1:4" x14ac:dyDescent="0.25">
      <c r="A798" s="1">
        <v>10330</v>
      </c>
      <c r="B798" s="2" t="s">
        <v>331</v>
      </c>
      <c r="C798" s="3" t="s">
        <v>332</v>
      </c>
      <c r="D798">
        <f t="shared" si="13"/>
        <v>12</v>
      </c>
    </row>
    <row r="799" spans="1:4" x14ac:dyDescent="0.25">
      <c r="A799" s="1">
        <v>10330</v>
      </c>
      <c r="B799" s="2" t="s">
        <v>331</v>
      </c>
      <c r="C799" s="3" t="s">
        <v>333</v>
      </c>
      <c r="D799">
        <f t="shared" si="13"/>
        <v>12</v>
      </c>
    </row>
    <row r="800" spans="1:4" x14ac:dyDescent="0.25">
      <c r="A800" s="1">
        <v>10330</v>
      </c>
      <c r="B800" s="2" t="s">
        <v>331</v>
      </c>
      <c r="C800" s="3" t="s">
        <v>334</v>
      </c>
      <c r="D800">
        <f t="shared" si="13"/>
        <v>12</v>
      </c>
    </row>
    <row r="801" spans="1:4" x14ac:dyDescent="0.25">
      <c r="A801" s="1">
        <v>10330</v>
      </c>
      <c r="B801" s="2" t="s">
        <v>331</v>
      </c>
      <c r="C801" s="3" t="s">
        <v>335</v>
      </c>
      <c r="D801">
        <f t="shared" si="13"/>
        <v>12</v>
      </c>
    </row>
    <row r="802" spans="1:4" x14ac:dyDescent="0.25">
      <c r="A802" s="1">
        <v>10330</v>
      </c>
      <c r="B802" s="2" t="s">
        <v>331</v>
      </c>
      <c r="C802" s="3" t="s">
        <v>336</v>
      </c>
      <c r="D802">
        <f t="shared" si="13"/>
        <v>12</v>
      </c>
    </row>
    <row r="803" spans="1:4" x14ac:dyDescent="0.25">
      <c r="A803" s="1">
        <v>10330</v>
      </c>
      <c r="B803" s="2" t="s">
        <v>331</v>
      </c>
      <c r="C803" s="3" t="s">
        <v>337</v>
      </c>
      <c r="D803">
        <f t="shared" si="13"/>
        <v>12</v>
      </c>
    </row>
    <row r="804" spans="1:4" x14ac:dyDescent="0.25">
      <c r="A804" s="1">
        <v>10330</v>
      </c>
      <c r="B804" s="2" t="s">
        <v>331</v>
      </c>
      <c r="C804" s="3" t="s">
        <v>338</v>
      </c>
      <c r="D804">
        <f t="shared" si="13"/>
        <v>12</v>
      </c>
    </row>
    <row r="805" spans="1:4" x14ac:dyDescent="0.25">
      <c r="A805" s="1">
        <v>10330</v>
      </c>
      <c r="B805" s="2" t="s">
        <v>331</v>
      </c>
      <c r="C805" s="3" t="s">
        <v>339</v>
      </c>
      <c r="D805">
        <f t="shared" si="13"/>
        <v>12</v>
      </c>
    </row>
    <row r="806" spans="1:4" x14ac:dyDescent="0.25">
      <c r="A806" s="1">
        <v>10330</v>
      </c>
      <c r="B806" s="2" t="s">
        <v>331</v>
      </c>
      <c r="C806" s="3" t="s">
        <v>340</v>
      </c>
      <c r="D806">
        <f t="shared" si="13"/>
        <v>12</v>
      </c>
    </row>
    <row r="807" spans="1:4" x14ac:dyDescent="0.25">
      <c r="A807" s="1">
        <v>10330</v>
      </c>
      <c r="B807" s="2" t="s">
        <v>331</v>
      </c>
      <c r="C807" s="3" t="s">
        <v>341</v>
      </c>
      <c r="D807">
        <f t="shared" si="13"/>
        <v>12</v>
      </c>
    </row>
    <row r="808" spans="1:4" x14ac:dyDescent="0.25">
      <c r="A808" s="1">
        <v>10330</v>
      </c>
      <c r="B808" s="2" t="s">
        <v>331</v>
      </c>
      <c r="C808" s="3" t="s">
        <v>342</v>
      </c>
      <c r="D808">
        <f t="shared" si="13"/>
        <v>12</v>
      </c>
    </row>
    <row r="809" spans="1:4" x14ac:dyDescent="0.25">
      <c r="A809" s="1">
        <v>10330</v>
      </c>
      <c r="B809" s="2" t="s">
        <v>331</v>
      </c>
      <c r="C809" s="3" t="s">
        <v>343</v>
      </c>
      <c r="D809">
        <f t="shared" si="13"/>
        <v>12</v>
      </c>
    </row>
    <row r="810" spans="1:4" x14ac:dyDescent="0.25">
      <c r="A810" s="1">
        <v>10340</v>
      </c>
      <c r="B810" s="2" t="s">
        <v>344</v>
      </c>
      <c r="C810" s="3" t="s">
        <v>345</v>
      </c>
      <c r="D810">
        <f t="shared" si="13"/>
        <v>7</v>
      </c>
    </row>
    <row r="811" spans="1:4" x14ac:dyDescent="0.25">
      <c r="A811" s="1">
        <v>10340</v>
      </c>
      <c r="B811" s="2" t="s">
        <v>344</v>
      </c>
      <c r="C811" s="3" t="s">
        <v>346</v>
      </c>
      <c r="D811">
        <f t="shared" si="13"/>
        <v>7</v>
      </c>
    </row>
    <row r="812" spans="1:4" x14ac:dyDescent="0.25">
      <c r="A812" s="1">
        <v>10340</v>
      </c>
      <c r="B812" s="2" t="s">
        <v>344</v>
      </c>
      <c r="C812" s="3" t="s">
        <v>347</v>
      </c>
      <c r="D812">
        <f t="shared" si="13"/>
        <v>7</v>
      </c>
    </row>
    <row r="813" spans="1:4" x14ac:dyDescent="0.25">
      <c r="A813" s="1">
        <v>10340</v>
      </c>
      <c r="B813" s="2" t="s">
        <v>344</v>
      </c>
      <c r="C813" s="3" t="s">
        <v>348</v>
      </c>
      <c r="D813">
        <f t="shared" si="13"/>
        <v>7</v>
      </c>
    </row>
    <row r="814" spans="1:4" x14ac:dyDescent="0.25">
      <c r="A814" s="1">
        <v>10340</v>
      </c>
      <c r="B814" s="2" t="s">
        <v>344</v>
      </c>
      <c r="C814" s="3" t="s">
        <v>349</v>
      </c>
      <c r="D814">
        <f t="shared" si="13"/>
        <v>7</v>
      </c>
    </row>
    <row r="815" spans="1:4" x14ac:dyDescent="0.25">
      <c r="A815" s="1">
        <v>10340</v>
      </c>
      <c r="B815" s="2" t="s">
        <v>344</v>
      </c>
      <c r="C815" s="3" t="s">
        <v>350</v>
      </c>
      <c r="D815">
        <f t="shared" si="13"/>
        <v>7</v>
      </c>
    </row>
    <row r="816" spans="1:4" x14ac:dyDescent="0.25">
      <c r="A816" s="1">
        <v>10340</v>
      </c>
      <c r="B816" s="2" t="s">
        <v>344</v>
      </c>
      <c r="C816" s="3" t="s">
        <v>351</v>
      </c>
      <c r="D816">
        <f t="shared" si="13"/>
        <v>7</v>
      </c>
    </row>
    <row r="817" spans="1:4" x14ac:dyDescent="0.25">
      <c r="A817" s="1">
        <v>10350</v>
      </c>
      <c r="B817" s="2" t="s">
        <v>352</v>
      </c>
      <c r="C817" s="3" t="s">
        <v>353</v>
      </c>
      <c r="D817">
        <f t="shared" si="13"/>
        <v>7</v>
      </c>
    </row>
    <row r="818" spans="1:4" x14ac:dyDescent="0.25">
      <c r="A818" s="1">
        <v>10350</v>
      </c>
      <c r="B818" s="2" t="s">
        <v>352</v>
      </c>
      <c r="C818" s="3" t="s">
        <v>354</v>
      </c>
      <c r="D818">
        <f t="shared" si="13"/>
        <v>7</v>
      </c>
    </row>
    <row r="819" spans="1:4" x14ac:dyDescent="0.25">
      <c r="A819" s="1">
        <v>10350</v>
      </c>
      <c r="B819" s="2" t="s">
        <v>352</v>
      </c>
      <c r="C819" s="3" t="s">
        <v>355</v>
      </c>
      <c r="D819">
        <f t="shared" si="13"/>
        <v>7</v>
      </c>
    </row>
    <row r="820" spans="1:4" x14ac:dyDescent="0.25">
      <c r="A820" s="1">
        <v>10350</v>
      </c>
      <c r="B820" s="2" t="s">
        <v>352</v>
      </c>
      <c r="C820" s="3" t="s">
        <v>356</v>
      </c>
      <c r="D820">
        <f t="shared" si="13"/>
        <v>7</v>
      </c>
    </row>
    <row r="821" spans="1:4" x14ac:dyDescent="0.25">
      <c r="A821" s="1">
        <v>10350</v>
      </c>
      <c r="B821" s="2" t="s">
        <v>352</v>
      </c>
      <c r="C821" s="3" t="s">
        <v>357</v>
      </c>
      <c r="D821">
        <f t="shared" si="13"/>
        <v>7</v>
      </c>
    </row>
    <row r="822" spans="1:4" x14ac:dyDescent="0.25">
      <c r="A822" s="1">
        <v>10350</v>
      </c>
      <c r="B822" s="2" t="s">
        <v>352</v>
      </c>
      <c r="C822" s="3" t="s">
        <v>358</v>
      </c>
      <c r="D822">
        <f t="shared" si="13"/>
        <v>7</v>
      </c>
    </row>
    <row r="823" spans="1:4" x14ac:dyDescent="0.25">
      <c r="A823" s="1">
        <v>10350</v>
      </c>
      <c r="B823" s="2" t="s">
        <v>352</v>
      </c>
      <c r="C823" s="3" t="s">
        <v>359</v>
      </c>
      <c r="D823">
        <f t="shared" si="13"/>
        <v>7</v>
      </c>
    </row>
    <row r="824" spans="1:4" x14ac:dyDescent="0.25">
      <c r="A824" s="1">
        <v>10360</v>
      </c>
      <c r="B824" s="2" t="s">
        <v>360</v>
      </c>
      <c r="C824" s="3" t="s">
        <v>361</v>
      </c>
      <c r="D824">
        <f t="shared" si="13"/>
        <v>6</v>
      </c>
    </row>
    <row r="825" spans="1:4" x14ac:dyDescent="0.25">
      <c r="A825" s="1">
        <v>10360</v>
      </c>
      <c r="B825" s="2" t="s">
        <v>360</v>
      </c>
      <c r="C825" s="3" t="s">
        <v>362</v>
      </c>
      <c r="D825">
        <f t="shared" si="13"/>
        <v>6</v>
      </c>
    </row>
    <row r="826" spans="1:4" x14ac:dyDescent="0.25">
      <c r="A826" s="1">
        <v>10360</v>
      </c>
      <c r="B826" s="2" t="s">
        <v>360</v>
      </c>
      <c r="C826" s="3" t="s">
        <v>363</v>
      </c>
      <c r="D826">
        <f t="shared" si="13"/>
        <v>6</v>
      </c>
    </row>
    <row r="827" spans="1:4" x14ac:dyDescent="0.25">
      <c r="A827" s="1">
        <v>10360</v>
      </c>
      <c r="B827" s="2" t="s">
        <v>360</v>
      </c>
      <c r="C827" s="3" t="s">
        <v>364</v>
      </c>
      <c r="D827">
        <f t="shared" si="13"/>
        <v>6</v>
      </c>
    </row>
    <row r="828" spans="1:4" x14ac:dyDescent="0.25">
      <c r="A828" s="1">
        <v>10360</v>
      </c>
      <c r="B828" s="2" t="s">
        <v>360</v>
      </c>
      <c r="C828" s="3" t="s">
        <v>365</v>
      </c>
      <c r="D828">
        <f t="shared" si="13"/>
        <v>6</v>
      </c>
    </row>
    <row r="829" spans="1:4" x14ac:dyDescent="0.25">
      <c r="A829" s="1">
        <v>10360</v>
      </c>
      <c r="B829" s="2" t="s">
        <v>360</v>
      </c>
      <c r="C829" s="3" t="s">
        <v>366</v>
      </c>
      <c r="D829">
        <f t="shared" si="13"/>
        <v>6</v>
      </c>
    </row>
    <row r="830" spans="1:4" x14ac:dyDescent="0.25">
      <c r="A830" s="1">
        <v>10370</v>
      </c>
      <c r="B830" s="2" t="s">
        <v>367</v>
      </c>
      <c r="C830" s="3" t="s">
        <v>368</v>
      </c>
      <c r="D830">
        <f t="shared" si="13"/>
        <v>2</v>
      </c>
    </row>
    <row r="831" spans="1:4" x14ac:dyDescent="0.25">
      <c r="A831" s="1">
        <v>10370</v>
      </c>
      <c r="B831" s="2" t="s">
        <v>367</v>
      </c>
      <c r="C831" s="3" t="s">
        <v>369</v>
      </c>
      <c r="D831">
        <f t="shared" si="13"/>
        <v>2</v>
      </c>
    </row>
    <row r="832" spans="1:4" x14ac:dyDescent="0.25">
      <c r="A832" s="1">
        <v>10380</v>
      </c>
      <c r="B832" s="2" t="s">
        <v>370</v>
      </c>
      <c r="C832" s="3" t="s">
        <v>371</v>
      </c>
      <c r="D832">
        <f t="shared" si="13"/>
        <v>5</v>
      </c>
    </row>
    <row r="833" spans="1:4" x14ac:dyDescent="0.25">
      <c r="A833" s="1">
        <v>10380</v>
      </c>
      <c r="B833" s="2" t="s">
        <v>370</v>
      </c>
      <c r="C833" s="3" t="s">
        <v>372</v>
      </c>
      <c r="D833">
        <f t="shared" si="13"/>
        <v>5</v>
      </c>
    </row>
    <row r="834" spans="1:4" x14ac:dyDescent="0.25">
      <c r="A834" s="1">
        <v>10380</v>
      </c>
      <c r="B834" s="2" t="s">
        <v>370</v>
      </c>
      <c r="C834" s="3" t="s">
        <v>373</v>
      </c>
      <c r="D834">
        <f t="shared" ref="D834:D897" si="14">COUNTIF($B$2:$B$5669,B834)</f>
        <v>5</v>
      </c>
    </row>
    <row r="835" spans="1:4" x14ac:dyDescent="0.25">
      <c r="A835" s="1">
        <v>10380</v>
      </c>
      <c r="B835" s="2" t="s">
        <v>370</v>
      </c>
      <c r="C835" s="3" t="s">
        <v>374</v>
      </c>
      <c r="D835">
        <f t="shared" si="14"/>
        <v>5</v>
      </c>
    </row>
    <row r="836" spans="1:4" x14ac:dyDescent="0.25">
      <c r="A836" s="1">
        <v>10380</v>
      </c>
      <c r="B836" s="2" t="s">
        <v>370</v>
      </c>
      <c r="C836" s="3" t="s">
        <v>375</v>
      </c>
      <c r="D836">
        <f t="shared" si="14"/>
        <v>5</v>
      </c>
    </row>
    <row r="837" spans="1:4" x14ac:dyDescent="0.25">
      <c r="A837" s="1">
        <v>10390</v>
      </c>
      <c r="B837" s="2" t="s">
        <v>376</v>
      </c>
      <c r="C837" s="3" t="s">
        <v>377</v>
      </c>
      <c r="D837">
        <f t="shared" si="14"/>
        <v>2</v>
      </c>
    </row>
    <row r="838" spans="1:4" x14ac:dyDescent="0.25">
      <c r="A838" s="1">
        <v>10390</v>
      </c>
      <c r="B838" s="2" t="s">
        <v>376</v>
      </c>
      <c r="C838" s="3" t="s">
        <v>378</v>
      </c>
      <c r="D838">
        <f t="shared" si="14"/>
        <v>2</v>
      </c>
    </row>
    <row r="839" spans="1:4" x14ac:dyDescent="0.25">
      <c r="A839" s="1">
        <v>10400</v>
      </c>
      <c r="B839" s="2" t="s">
        <v>379</v>
      </c>
      <c r="C839" s="3" t="s">
        <v>380</v>
      </c>
      <c r="D839">
        <f t="shared" si="14"/>
        <v>25</v>
      </c>
    </row>
    <row r="840" spans="1:4" x14ac:dyDescent="0.25">
      <c r="A840" s="1">
        <v>10400</v>
      </c>
      <c r="B840" s="2" t="s">
        <v>379</v>
      </c>
      <c r="C840" s="3" t="s">
        <v>381</v>
      </c>
      <c r="D840">
        <f t="shared" si="14"/>
        <v>25</v>
      </c>
    </row>
    <row r="841" spans="1:4" x14ac:dyDescent="0.25">
      <c r="A841" s="1">
        <v>10400</v>
      </c>
      <c r="B841" s="2" t="s">
        <v>379</v>
      </c>
      <c r="C841" s="3" t="s">
        <v>382</v>
      </c>
      <c r="D841">
        <f t="shared" si="14"/>
        <v>25</v>
      </c>
    </row>
    <row r="842" spans="1:4" x14ac:dyDescent="0.25">
      <c r="A842" s="1">
        <v>10400</v>
      </c>
      <c r="B842" s="2" t="s">
        <v>379</v>
      </c>
      <c r="C842" s="3" t="s">
        <v>383</v>
      </c>
      <c r="D842">
        <f t="shared" si="14"/>
        <v>25</v>
      </c>
    </row>
    <row r="843" spans="1:4" x14ac:dyDescent="0.25">
      <c r="A843" s="1">
        <v>10400</v>
      </c>
      <c r="B843" s="2" t="s">
        <v>379</v>
      </c>
      <c r="C843" s="3" t="s">
        <v>384</v>
      </c>
      <c r="D843">
        <f t="shared" si="14"/>
        <v>25</v>
      </c>
    </row>
    <row r="844" spans="1:4" x14ac:dyDescent="0.25">
      <c r="A844" s="1">
        <v>10400</v>
      </c>
      <c r="B844" s="2" t="s">
        <v>379</v>
      </c>
      <c r="C844" s="3" t="s">
        <v>385</v>
      </c>
      <c r="D844">
        <f t="shared" si="14"/>
        <v>25</v>
      </c>
    </row>
    <row r="845" spans="1:4" x14ac:dyDescent="0.25">
      <c r="A845" s="1">
        <v>10400</v>
      </c>
      <c r="B845" s="2" t="s">
        <v>379</v>
      </c>
      <c r="C845" s="3" t="s">
        <v>386</v>
      </c>
      <c r="D845">
        <f t="shared" si="14"/>
        <v>25</v>
      </c>
    </row>
    <row r="846" spans="1:4" x14ac:dyDescent="0.25">
      <c r="A846" s="1">
        <v>10400</v>
      </c>
      <c r="B846" s="2" t="s">
        <v>379</v>
      </c>
      <c r="C846" s="3" t="s">
        <v>387</v>
      </c>
      <c r="D846">
        <f t="shared" si="14"/>
        <v>25</v>
      </c>
    </row>
    <row r="847" spans="1:4" x14ac:dyDescent="0.25">
      <c r="A847" s="1">
        <v>10400</v>
      </c>
      <c r="B847" s="2" t="s">
        <v>379</v>
      </c>
      <c r="C847" s="3" t="s">
        <v>388</v>
      </c>
      <c r="D847">
        <f t="shared" si="14"/>
        <v>25</v>
      </c>
    </row>
    <row r="848" spans="1:4" x14ac:dyDescent="0.25">
      <c r="A848" s="1">
        <v>10400</v>
      </c>
      <c r="B848" s="2" t="s">
        <v>379</v>
      </c>
      <c r="C848" s="3" t="s">
        <v>389</v>
      </c>
      <c r="D848">
        <f t="shared" si="14"/>
        <v>25</v>
      </c>
    </row>
    <row r="849" spans="1:4" x14ac:dyDescent="0.25">
      <c r="A849" s="1">
        <v>10400</v>
      </c>
      <c r="B849" s="2" t="s">
        <v>379</v>
      </c>
      <c r="C849" s="3" t="s">
        <v>390</v>
      </c>
      <c r="D849">
        <f t="shared" si="14"/>
        <v>25</v>
      </c>
    </row>
    <row r="850" spans="1:4" x14ac:dyDescent="0.25">
      <c r="A850" s="1">
        <v>10400</v>
      </c>
      <c r="B850" s="2" t="s">
        <v>379</v>
      </c>
      <c r="C850" s="3" t="s">
        <v>391</v>
      </c>
      <c r="D850">
        <f t="shared" si="14"/>
        <v>25</v>
      </c>
    </row>
    <row r="851" spans="1:4" x14ac:dyDescent="0.25">
      <c r="A851" s="1">
        <v>10400</v>
      </c>
      <c r="B851" s="2" t="s">
        <v>379</v>
      </c>
      <c r="C851" s="3" t="s">
        <v>392</v>
      </c>
      <c r="D851">
        <f t="shared" si="14"/>
        <v>25</v>
      </c>
    </row>
    <row r="852" spans="1:4" x14ac:dyDescent="0.25">
      <c r="A852" s="1">
        <v>10400</v>
      </c>
      <c r="B852" s="2" t="s">
        <v>379</v>
      </c>
      <c r="C852" s="3" t="s">
        <v>393</v>
      </c>
      <c r="D852">
        <f t="shared" si="14"/>
        <v>25</v>
      </c>
    </row>
    <row r="853" spans="1:4" x14ac:dyDescent="0.25">
      <c r="A853" s="1">
        <v>10400</v>
      </c>
      <c r="B853" s="2" t="s">
        <v>379</v>
      </c>
      <c r="C853" s="3" t="s">
        <v>394</v>
      </c>
      <c r="D853">
        <f t="shared" si="14"/>
        <v>25</v>
      </c>
    </row>
    <row r="854" spans="1:4" x14ac:dyDescent="0.25">
      <c r="A854" s="1">
        <v>10400</v>
      </c>
      <c r="B854" s="2" t="s">
        <v>379</v>
      </c>
      <c r="C854" s="3" t="s">
        <v>395</v>
      </c>
      <c r="D854">
        <f t="shared" si="14"/>
        <v>25</v>
      </c>
    </row>
    <row r="855" spans="1:4" x14ac:dyDescent="0.25">
      <c r="A855" s="1">
        <v>10400</v>
      </c>
      <c r="B855" s="2" t="s">
        <v>379</v>
      </c>
      <c r="C855" s="3" t="s">
        <v>396</v>
      </c>
      <c r="D855">
        <f t="shared" si="14"/>
        <v>25</v>
      </c>
    </row>
    <row r="856" spans="1:4" x14ac:dyDescent="0.25">
      <c r="A856" s="1">
        <v>10400</v>
      </c>
      <c r="B856" s="2" t="s">
        <v>379</v>
      </c>
      <c r="C856" s="3" t="s">
        <v>397</v>
      </c>
      <c r="D856">
        <f t="shared" si="14"/>
        <v>25</v>
      </c>
    </row>
    <row r="857" spans="1:4" x14ac:dyDescent="0.25">
      <c r="A857" s="1">
        <v>10400</v>
      </c>
      <c r="B857" s="2" t="s">
        <v>379</v>
      </c>
      <c r="C857" s="3" t="s">
        <v>398</v>
      </c>
      <c r="D857">
        <f t="shared" si="14"/>
        <v>25</v>
      </c>
    </row>
    <row r="858" spans="1:4" x14ac:dyDescent="0.25">
      <c r="A858" s="1">
        <v>10400</v>
      </c>
      <c r="B858" s="2" t="s">
        <v>379</v>
      </c>
      <c r="C858" s="3" t="s">
        <v>399</v>
      </c>
      <c r="D858">
        <f t="shared" si="14"/>
        <v>25</v>
      </c>
    </row>
    <row r="859" spans="1:4" x14ac:dyDescent="0.25">
      <c r="A859" s="1">
        <v>10400</v>
      </c>
      <c r="B859" s="2" t="s">
        <v>379</v>
      </c>
      <c r="C859" s="3" t="s">
        <v>400</v>
      </c>
      <c r="D859">
        <f t="shared" si="14"/>
        <v>25</v>
      </c>
    </row>
    <row r="860" spans="1:4" x14ac:dyDescent="0.25">
      <c r="A860" s="1">
        <v>10400</v>
      </c>
      <c r="B860" s="2" t="s">
        <v>379</v>
      </c>
      <c r="C860" s="3" t="s">
        <v>401</v>
      </c>
      <c r="D860">
        <f t="shared" si="14"/>
        <v>25</v>
      </c>
    </row>
    <row r="861" spans="1:4" x14ac:dyDescent="0.25">
      <c r="A861" s="1">
        <v>10400</v>
      </c>
      <c r="B861" s="2" t="s">
        <v>379</v>
      </c>
      <c r="C861" s="3" t="s">
        <v>402</v>
      </c>
      <c r="D861">
        <f t="shared" si="14"/>
        <v>25</v>
      </c>
    </row>
    <row r="862" spans="1:4" x14ac:dyDescent="0.25">
      <c r="A862" s="1">
        <v>10400</v>
      </c>
      <c r="B862" s="2" t="s">
        <v>379</v>
      </c>
      <c r="C862" s="3" t="s">
        <v>403</v>
      </c>
      <c r="D862">
        <f t="shared" si="14"/>
        <v>25</v>
      </c>
    </row>
    <row r="863" spans="1:4" x14ac:dyDescent="0.25">
      <c r="A863" s="1">
        <v>10400</v>
      </c>
      <c r="B863" s="2" t="s">
        <v>379</v>
      </c>
      <c r="C863" s="3" t="s">
        <v>404</v>
      </c>
      <c r="D863">
        <f t="shared" si="14"/>
        <v>25</v>
      </c>
    </row>
    <row r="864" spans="1:4" x14ac:dyDescent="0.25">
      <c r="A864" s="1">
        <v>10410</v>
      </c>
      <c r="B864" s="2" t="s">
        <v>405</v>
      </c>
      <c r="C864" s="3" t="s">
        <v>406</v>
      </c>
      <c r="D864">
        <f t="shared" si="14"/>
        <v>5</v>
      </c>
    </row>
    <row r="865" spans="1:4" x14ac:dyDescent="0.25">
      <c r="A865" s="1">
        <v>10410</v>
      </c>
      <c r="B865" s="2" t="s">
        <v>405</v>
      </c>
      <c r="C865" s="3" t="s">
        <v>407</v>
      </c>
      <c r="D865">
        <f t="shared" si="14"/>
        <v>5</v>
      </c>
    </row>
    <row r="866" spans="1:4" x14ac:dyDescent="0.25">
      <c r="A866" s="1">
        <v>10410</v>
      </c>
      <c r="B866" s="2" t="s">
        <v>405</v>
      </c>
      <c r="C866" s="3" t="s">
        <v>408</v>
      </c>
      <c r="D866">
        <f t="shared" si="14"/>
        <v>5</v>
      </c>
    </row>
    <row r="867" spans="1:4" x14ac:dyDescent="0.25">
      <c r="A867" s="1">
        <v>10410</v>
      </c>
      <c r="B867" s="2" t="s">
        <v>405</v>
      </c>
      <c r="C867" s="3" t="s">
        <v>409</v>
      </c>
      <c r="D867">
        <f t="shared" si="14"/>
        <v>5</v>
      </c>
    </row>
    <row r="868" spans="1:4" x14ac:dyDescent="0.25">
      <c r="A868" s="1">
        <v>10410</v>
      </c>
      <c r="B868" s="2" t="s">
        <v>405</v>
      </c>
      <c r="C868" s="3" t="s">
        <v>410</v>
      </c>
      <c r="D868">
        <f t="shared" si="14"/>
        <v>5</v>
      </c>
    </row>
    <row r="869" spans="1:4" x14ac:dyDescent="0.25">
      <c r="A869" s="1">
        <v>10420</v>
      </c>
      <c r="B869" s="2" t="s">
        <v>411</v>
      </c>
      <c r="C869" s="3" t="s">
        <v>412</v>
      </c>
      <c r="D869">
        <f t="shared" si="14"/>
        <v>1</v>
      </c>
    </row>
    <row r="870" spans="1:4" x14ac:dyDescent="0.25">
      <c r="A870" s="1">
        <v>10430</v>
      </c>
      <c r="B870" s="2" t="s">
        <v>413</v>
      </c>
      <c r="C870" s="3" t="s">
        <v>414</v>
      </c>
      <c r="D870">
        <f t="shared" si="14"/>
        <v>2</v>
      </c>
    </row>
    <row r="871" spans="1:4" x14ac:dyDescent="0.25">
      <c r="A871" s="1">
        <v>10430</v>
      </c>
      <c r="B871" s="2" t="s">
        <v>413</v>
      </c>
      <c r="C871" s="3" t="s">
        <v>415</v>
      </c>
      <c r="D871">
        <f t="shared" si="14"/>
        <v>2</v>
      </c>
    </row>
    <row r="872" spans="1:4" x14ac:dyDescent="0.25">
      <c r="A872" s="1">
        <v>10500</v>
      </c>
      <c r="B872" s="2" t="s">
        <v>416</v>
      </c>
      <c r="C872" s="3" t="s">
        <v>417</v>
      </c>
      <c r="D872">
        <f t="shared" si="14"/>
        <v>36</v>
      </c>
    </row>
    <row r="873" spans="1:4" x14ac:dyDescent="0.25">
      <c r="A873" s="1">
        <v>10500</v>
      </c>
      <c r="B873" s="2" t="s">
        <v>416</v>
      </c>
      <c r="C873" s="3" t="s">
        <v>418</v>
      </c>
      <c r="D873">
        <f t="shared" si="14"/>
        <v>36</v>
      </c>
    </row>
    <row r="874" spans="1:4" x14ac:dyDescent="0.25">
      <c r="A874" s="1">
        <v>10500</v>
      </c>
      <c r="B874" s="2" t="s">
        <v>416</v>
      </c>
      <c r="C874" s="3" t="s">
        <v>419</v>
      </c>
      <c r="D874">
        <f t="shared" si="14"/>
        <v>36</v>
      </c>
    </row>
    <row r="875" spans="1:4" x14ac:dyDescent="0.25">
      <c r="A875" s="1">
        <v>10500</v>
      </c>
      <c r="B875" s="2" t="s">
        <v>416</v>
      </c>
      <c r="C875" s="3" t="s">
        <v>420</v>
      </c>
      <c r="D875">
        <f t="shared" si="14"/>
        <v>36</v>
      </c>
    </row>
    <row r="876" spans="1:4" x14ac:dyDescent="0.25">
      <c r="A876" s="1">
        <v>10500</v>
      </c>
      <c r="B876" s="2" t="s">
        <v>416</v>
      </c>
      <c r="C876" s="3" t="s">
        <v>421</v>
      </c>
      <c r="D876">
        <f t="shared" si="14"/>
        <v>36</v>
      </c>
    </row>
    <row r="877" spans="1:4" x14ac:dyDescent="0.25">
      <c r="A877" s="1">
        <v>10500</v>
      </c>
      <c r="B877" s="2" t="s">
        <v>416</v>
      </c>
      <c r="C877" s="3" t="s">
        <v>422</v>
      </c>
      <c r="D877">
        <f t="shared" si="14"/>
        <v>36</v>
      </c>
    </row>
    <row r="878" spans="1:4" x14ac:dyDescent="0.25">
      <c r="A878" s="1">
        <v>10500</v>
      </c>
      <c r="B878" s="2" t="s">
        <v>416</v>
      </c>
      <c r="C878" s="3" t="s">
        <v>423</v>
      </c>
      <c r="D878">
        <f t="shared" si="14"/>
        <v>36</v>
      </c>
    </row>
    <row r="879" spans="1:4" x14ac:dyDescent="0.25">
      <c r="A879" s="1">
        <v>10500</v>
      </c>
      <c r="B879" s="2" t="s">
        <v>416</v>
      </c>
      <c r="C879" s="3" t="s">
        <v>424</v>
      </c>
      <c r="D879">
        <f t="shared" si="14"/>
        <v>36</v>
      </c>
    </row>
    <row r="880" spans="1:4" x14ac:dyDescent="0.25">
      <c r="A880" s="1">
        <v>10500</v>
      </c>
      <c r="B880" s="2" t="s">
        <v>416</v>
      </c>
      <c r="C880" s="3" t="s">
        <v>425</v>
      </c>
      <c r="D880">
        <f t="shared" si="14"/>
        <v>36</v>
      </c>
    </row>
    <row r="881" spans="1:4" x14ac:dyDescent="0.25">
      <c r="A881" s="1">
        <v>10500</v>
      </c>
      <c r="B881" s="2" t="s">
        <v>416</v>
      </c>
      <c r="C881" s="3" t="s">
        <v>426</v>
      </c>
      <c r="D881">
        <f t="shared" si="14"/>
        <v>36</v>
      </c>
    </row>
    <row r="882" spans="1:4" x14ac:dyDescent="0.25">
      <c r="A882" s="1">
        <v>10500</v>
      </c>
      <c r="B882" s="2" t="s">
        <v>416</v>
      </c>
      <c r="C882" s="3" t="s">
        <v>427</v>
      </c>
      <c r="D882">
        <f t="shared" si="14"/>
        <v>36</v>
      </c>
    </row>
    <row r="883" spans="1:4" x14ac:dyDescent="0.25">
      <c r="A883" s="1">
        <v>10500</v>
      </c>
      <c r="B883" s="2" t="s">
        <v>416</v>
      </c>
      <c r="C883" s="3" t="s">
        <v>428</v>
      </c>
      <c r="D883">
        <f t="shared" si="14"/>
        <v>36</v>
      </c>
    </row>
    <row r="884" spans="1:4" x14ac:dyDescent="0.25">
      <c r="A884" s="1">
        <v>10500</v>
      </c>
      <c r="B884" s="2" t="s">
        <v>416</v>
      </c>
      <c r="C884" s="3" t="s">
        <v>429</v>
      </c>
      <c r="D884">
        <f t="shared" si="14"/>
        <v>36</v>
      </c>
    </row>
    <row r="885" spans="1:4" x14ac:dyDescent="0.25">
      <c r="A885" s="1">
        <v>10500</v>
      </c>
      <c r="B885" s="2" t="s">
        <v>416</v>
      </c>
      <c r="C885" s="3" t="s">
        <v>430</v>
      </c>
      <c r="D885">
        <f t="shared" si="14"/>
        <v>36</v>
      </c>
    </row>
    <row r="886" spans="1:4" x14ac:dyDescent="0.25">
      <c r="A886" s="1">
        <v>10500</v>
      </c>
      <c r="B886" s="2" t="s">
        <v>416</v>
      </c>
      <c r="C886" s="3" t="s">
        <v>431</v>
      </c>
      <c r="D886">
        <f t="shared" si="14"/>
        <v>36</v>
      </c>
    </row>
    <row r="887" spans="1:4" x14ac:dyDescent="0.25">
      <c r="A887" s="1">
        <v>10500</v>
      </c>
      <c r="B887" s="2" t="s">
        <v>416</v>
      </c>
      <c r="C887" s="3" t="s">
        <v>432</v>
      </c>
      <c r="D887">
        <f t="shared" si="14"/>
        <v>36</v>
      </c>
    </row>
    <row r="888" spans="1:4" x14ac:dyDescent="0.25">
      <c r="A888" s="1">
        <v>10500</v>
      </c>
      <c r="B888" s="2" t="s">
        <v>416</v>
      </c>
      <c r="C888" s="3" t="s">
        <v>433</v>
      </c>
      <c r="D888">
        <f t="shared" si="14"/>
        <v>36</v>
      </c>
    </row>
    <row r="889" spans="1:4" x14ac:dyDescent="0.25">
      <c r="A889" s="1">
        <v>10500</v>
      </c>
      <c r="B889" s="2" t="s">
        <v>416</v>
      </c>
      <c r="C889" s="3" t="s">
        <v>434</v>
      </c>
      <c r="D889">
        <f t="shared" si="14"/>
        <v>36</v>
      </c>
    </row>
    <row r="890" spans="1:4" x14ac:dyDescent="0.25">
      <c r="A890" s="1">
        <v>10500</v>
      </c>
      <c r="B890" s="2" t="s">
        <v>416</v>
      </c>
      <c r="C890" s="3" t="s">
        <v>435</v>
      </c>
      <c r="D890">
        <f t="shared" si="14"/>
        <v>36</v>
      </c>
    </row>
    <row r="891" spans="1:4" x14ac:dyDescent="0.25">
      <c r="A891" s="1">
        <v>10500</v>
      </c>
      <c r="B891" s="2" t="s">
        <v>416</v>
      </c>
      <c r="C891" s="3" t="s">
        <v>436</v>
      </c>
      <c r="D891">
        <f t="shared" si="14"/>
        <v>36</v>
      </c>
    </row>
    <row r="892" spans="1:4" x14ac:dyDescent="0.25">
      <c r="A892" s="1">
        <v>10500</v>
      </c>
      <c r="B892" s="2" t="s">
        <v>416</v>
      </c>
      <c r="C892" s="3" t="s">
        <v>437</v>
      </c>
      <c r="D892">
        <f t="shared" si="14"/>
        <v>36</v>
      </c>
    </row>
    <row r="893" spans="1:4" x14ac:dyDescent="0.25">
      <c r="A893" s="1">
        <v>10500</v>
      </c>
      <c r="B893" s="2" t="s">
        <v>416</v>
      </c>
      <c r="C893" s="3" t="s">
        <v>438</v>
      </c>
      <c r="D893">
        <f t="shared" si="14"/>
        <v>36</v>
      </c>
    </row>
    <row r="894" spans="1:4" x14ac:dyDescent="0.25">
      <c r="A894" s="1">
        <v>10500</v>
      </c>
      <c r="B894" s="2" t="s">
        <v>416</v>
      </c>
      <c r="C894" s="3" t="s">
        <v>439</v>
      </c>
      <c r="D894">
        <f t="shared" si="14"/>
        <v>36</v>
      </c>
    </row>
    <row r="895" spans="1:4" x14ac:dyDescent="0.25">
      <c r="A895" s="1">
        <v>10500</v>
      </c>
      <c r="B895" s="2" t="s">
        <v>416</v>
      </c>
      <c r="C895" s="3" t="s">
        <v>440</v>
      </c>
      <c r="D895">
        <f t="shared" si="14"/>
        <v>36</v>
      </c>
    </row>
    <row r="896" spans="1:4" x14ac:dyDescent="0.25">
      <c r="A896" s="1">
        <v>10500</v>
      </c>
      <c r="B896" s="2" t="s">
        <v>416</v>
      </c>
      <c r="C896" s="3" t="s">
        <v>441</v>
      </c>
      <c r="D896">
        <f t="shared" si="14"/>
        <v>36</v>
      </c>
    </row>
    <row r="897" spans="1:4" x14ac:dyDescent="0.25">
      <c r="A897" s="1">
        <v>10500</v>
      </c>
      <c r="B897" s="2" t="s">
        <v>416</v>
      </c>
      <c r="C897" s="3" t="s">
        <v>442</v>
      </c>
      <c r="D897">
        <f t="shared" si="14"/>
        <v>36</v>
      </c>
    </row>
    <row r="898" spans="1:4" x14ac:dyDescent="0.25">
      <c r="A898" s="1">
        <v>10500</v>
      </c>
      <c r="B898" s="2" t="s">
        <v>416</v>
      </c>
      <c r="C898" s="3" t="s">
        <v>443</v>
      </c>
      <c r="D898">
        <f t="shared" ref="D898:D961" si="15">COUNTIF($B$2:$B$5669,B898)</f>
        <v>36</v>
      </c>
    </row>
    <row r="899" spans="1:4" x14ac:dyDescent="0.25">
      <c r="A899" s="1">
        <v>10500</v>
      </c>
      <c r="B899" s="2" t="s">
        <v>416</v>
      </c>
      <c r="C899" s="3" t="s">
        <v>444</v>
      </c>
      <c r="D899">
        <f t="shared" si="15"/>
        <v>36</v>
      </c>
    </row>
    <row r="900" spans="1:4" x14ac:dyDescent="0.25">
      <c r="A900" s="1">
        <v>10500</v>
      </c>
      <c r="B900" s="2" t="s">
        <v>416</v>
      </c>
      <c r="C900" s="3" t="s">
        <v>445</v>
      </c>
      <c r="D900">
        <f t="shared" si="15"/>
        <v>36</v>
      </c>
    </row>
    <row r="901" spans="1:4" x14ac:dyDescent="0.25">
      <c r="A901" s="1">
        <v>10500</v>
      </c>
      <c r="B901" s="2" t="s">
        <v>416</v>
      </c>
      <c r="C901" s="3" t="s">
        <v>446</v>
      </c>
      <c r="D901">
        <f t="shared" si="15"/>
        <v>36</v>
      </c>
    </row>
    <row r="902" spans="1:4" x14ac:dyDescent="0.25">
      <c r="A902" s="1">
        <v>10500</v>
      </c>
      <c r="B902" s="2" t="s">
        <v>416</v>
      </c>
      <c r="C902" s="3" t="s">
        <v>447</v>
      </c>
      <c r="D902">
        <f t="shared" si="15"/>
        <v>36</v>
      </c>
    </row>
    <row r="903" spans="1:4" x14ac:dyDescent="0.25">
      <c r="A903" s="1">
        <v>10500</v>
      </c>
      <c r="B903" s="2" t="s">
        <v>416</v>
      </c>
      <c r="C903" s="3" t="s">
        <v>448</v>
      </c>
      <c r="D903">
        <f t="shared" si="15"/>
        <v>36</v>
      </c>
    </row>
    <row r="904" spans="1:4" x14ac:dyDescent="0.25">
      <c r="A904" s="1">
        <v>10500</v>
      </c>
      <c r="B904" s="2" t="s">
        <v>416</v>
      </c>
      <c r="C904" s="3" t="s">
        <v>449</v>
      </c>
      <c r="D904">
        <f t="shared" si="15"/>
        <v>36</v>
      </c>
    </row>
    <row r="905" spans="1:4" x14ac:dyDescent="0.25">
      <c r="A905" s="1">
        <v>10500</v>
      </c>
      <c r="B905" s="2" t="s">
        <v>416</v>
      </c>
      <c r="C905" s="3" t="s">
        <v>450</v>
      </c>
      <c r="D905">
        <f t="shared" si="15"/>
        <v>36</v>
      </c>
    </row>
    <row r="906" spans="1:4" x14ac:dyDescent="0.25">
      <c r="A906" s="1">
        <v>10500</v>
      </c>
      <c r="B906" s="2" t="s">
        <v>416</v>
      </c>
      <c r="C906" s="3" t="s">
        <v>451</v>
      </c>
      <c r="D906">
        <f t="shared" si="15"/>
        <v>36</v>
      </c>
    </row>
    <row r="907" spans="1:4" x14ac:dyDescent="0.25">
      <c r="A907" s="1">
        <v>10500</v>
      </c>
      <c r="B907" s="2" t="s">
        <v>416</v>
      </c>
      <c r="C907" s="3" t="s">
        <v>452</v>
      </c>
      <c r="D907">
        <f t="shared" si="15"/>
        <v>36</v>
      </c>
    </row>
    <row r="908" spans="1:4" x14ac:dyDescent="0.25">
      <c r="A908" s="1">
        <v>10510</v>
      </c>
      <c r="B908" s="2" t="s">
        <v>453</v>
      </c>
      <c r="C908" s="3" t="s">
        <v>454</v>
      </c>
      <c r="D908">
        <f t="shared" si="15"/>
        <v>3</v>
      </c>
    </row>
    <row r="909" spans="1:4" x14ac:dyDescent="0.25">
      <c r="A909" s="1">
        <v>10510</v>
      </c>
      <c r="B909" s="2" t="s">
        <v>453</v>
      </c>
      <c r="C909" s="3" t="s">
        <v>455</v>
      </c>
      <c r="D909">
        <f t="shared" si="15"/>
        <v>3</v>
      </c>
    </row>
    <row r="910" spans="1:4" x14ac:dyDescent="0.25">
      <c r="A910" s="1">
        <v>10510</v>
      </c>
      <c r="B910" s="2" t="s">
        <v>453</v>
      </c>
      <c r="C910" s="3" t="s">
        <v>456</v>
      </c>
      <c r="D910">
        <f t="shared" si="15"/>
        <v>3</v>
      </c>
    </row>
    <row r="911" spans="1:4" x14ac:dyDescent="0.25">
      <c r="A911" s="1">
        <v>10600</v>
      </c>
      <c r="B911" s="2" t="s">
        <v>457</v>
      </c>
      <c r="C911" s="3" t="s">
        <v>458</v>
      </c>
      <c r="D911">
        <f t="shared" si="15"/>
        <v>9</v>
      </c>
    </row>
    <row r="912" spans="1:4" x14ac:dyDescent="0.25">
      <c r="A912" s="1">
        <v>10600</v>
      </c>
      <c r="B912" s="2" t="s">
        <v>457</v>
      </c>
      <c r="C912" s="3" t="s">
        <v>459</v>
      </c>
      <c r="D912">
        <f t="shared" si="15"/>
        <v>9</v>
      </c>
    </row>
    <row r="913" spans="1:4" x14ac:dyDescent="0.25">
      <c r="A913" s="1">
        <v>10600</v>
      </c>
      <c r="B913" s="2" t="s">
        <v>457</v>
      </c>
      <c r="C913" s="3" t="s">
        <v>460</v>
      </c>
      <c r="D913">
        <f t="shared" si="15"/>
        <v>9</v>
      </c>
    </row>
    <row r="914" spans="1:4" x14ac:dyDescent="0.25">
      <c r="A914" s="1">
        <v>10600</v>
      </c>
      <c r="B914" s="2" t="s">
        <v>457</v>
      </c>
      <c r="C914" s="3" t="s">
        <v>461</v>
      </c>
      <c r="D914">
        <f t="shared" si="15"/>
        <v>9</v>
      </c>
    </row>
    <row r="915" spans="1:4" x14ac:dyDescent="0.25">
      <c r="A915" s="1">
        <v>10600</v>
      </c>
      <c r="B915" s="2" t="s">
        <v>457</v>
      </c>
      <c r="C915" s="3" t="s">
        <v>462</v>
      </c>
      <c r="D915">
        <f t="shared" si="15"/>
        <v>9</v>
      </c>
    </row>
    <row r="916" spans="1:4" x14ac:dyDescent="0.25">
      <c r="A916" s="1">
        <v>10600</v>
      </c>
      <c r="B916" s="2" t="s">
        <v>457</v>
      </c>
      <c r="C916" s="3" t="s">
        <v>463</v>
      </c>
      <c r="D916">
        <f t="shared" si="15"/>
        <v>9</v>
      </c>
    </row>
    <row r="917" spans="1:4" x14ac:dyDescent="0.25">
      <c r="A917" s="1">
        <v>10600</v>
      </c>
      <c r="B917" s="2" t="s">
        <v>457</v>
      </c>
      <c r="C917" s="3" t="s">
        <v>464</v>
      </c>
      <c r="D917">
        <f t="shared" si="15"/>
        <v>9</v>
      </c>
    </row>
    <row r="918" spans="1:4" x14ac:dyDescent="0.25">
      <c r="A918" s="1">
        <v>10600</v>
      </c>
      <c r="B918" s="2" t="s">
        <v>457</v>
      </c>
      <c r="C918" s="3" t="s">
        <v>465</v>
      </c>
      <c r="D918">
        <f t="shared" si="15"/>
        <v>9</v>
      </c>
    </row>
    <row r="919" spans="1:4" x14ac:dyDescent="0.25">
      <c r="A919" s="1">
        <v>10600</v>
      </c>
      <c r="B919" s="2" t="s">
        <v>457</v>
      </c>
      <c r="C919" s="3" t="s">
        <v>466</v>
      </c>
      <c r="D919">
        <f t="shared" si="15"/>
        <v>9</v>
      </c>
    </row>
    <row r="920" spans="1:4" x14ac:dyDescent="0.25">
      <c r="A920" s="1">
        <v>10700</v>
      </c>
      <c r="B920" s="2" t="s">
        <v>467</v>
      </c>
      <c r="C920" s="3" t="s">
        <v>468</v>
      </c>
      <c r="D920">
        <f t="shared" si="15"/>
        <v>29</v>
      </c>
    </row>
    <row r="921" spans="1:4" x14ac:dyDescent="0.25">
      <c r="A921" s="1">
        <v>10700</v>
      </c>
      <c r="B921" s="2" t="s">
        <v>467</v>
      </c>
      <c r="C921" s="3" t="s">
        <v>469</v>
      </c>
      <c r="D921">
        <f t="shared" si="15"/>
        <v>29</v>
      </c>
    </row>
    <row r="922" spans="1:4" x14ac:dyDescent="0.25">
      <c r="A922" s="1">
        <v>10700</v>
      </c>
      <c r="B922" s="2" t="s">
        <v>467</v>
      </c>
      <c r="C922" s="3" t="s">
        <v>470</v>
      </c>
      <c r="D922">
        <f t="shared" si="15"/>
        <v>29</v>
      </c>
    </row>
    <row r="923" spans="1:4" x14ac:dyDescent="0.25">
      <c r="A923" s="1">
        <v>10700</v>
      </c>
      <c r="B923" s="2" t="s">
        <v>467</v>
      </c>
      <c r="C923" s="3" t="s">
        <v>471</v>
      </c>
      <c r="D923">
        <f t="shared" si="15"/>
        <v>29</v>
      </c>
    </row>
    <row r="924" spans="1:4" x14ac:dyDescent="0.25">
      <c r="A924" s="1">
        <v>10700</v>
      </c>
      <c r="B924" s="2" t="s">
        <v>467</v>
      </c>
      <c r="C924" s="3" t="s">
        <v>472</v>
      </c>
      <c r="D924">
        <f t="shared" si="15"/>
        <v>29</v>
      </c>
    </row>
    <row r="925" spans="1:4" x14ac:dyDescent="0.25">
      <c r="A925" s="1">
        <v>10700</v>
      </c>
      <c r="B925" s="2" t="s">
        <v>467</v>
      </c>
      <c r="C925" s="3" t="s">
        <v>473</v>
      </c>
      <c r="D925">
        <f t="shared" si="15"/>
        <v>29</v>
      </c>
    </row>
    <row r="926" spans="1:4" x14ac:dyDescent="0.25">
      <c r="A926" s="1">
        <v>10700</v>
      </c>
      <c r="B926" s="2" t="s">
        <v>467</v>
      </c>
      <c r="C926" s="3" t="s">
        <v>474</v>
      </c>
      <c r="D926">
        <f t="shared" si="15"/>
        <v>29</v>
      </c>
    </row>
    <row r="927" spans="1:4" x14ac:dyDescent="0.25">
      <c r="A927" s="1">
        <v>10700</v>
      </c>
      <c r="B927" s="2" t="s">
        <v>467</v>
      </c>
      <c r="C927" s="3" t="s">
        <v>475</v>
      </c>
      <c r="D927">
        <f t="shared" si="15"/>
        <v>29</v>
      </c>
    </row>
    <row r="928" spans="1:4" x14ac:dyDescent="0.25">
      <c r="A928" s="1">
        <v>10700</v>
      </c>
      <c r="B928" s="2" t="s">
        <v>467</v>
      </c>
      <c r="C928" s="3" t="s">
        <v>476</v>
      </c>
      <c r="D928">
        <f t="shared" si="15"/>
        <v>29</v>
      </c>
    </row>
    <row r="929" spans="1:4" x14ac:dyDescent="0.25">
      <c r="A929" s="1">
        <v>10700</v>
      </c>
      <c r="B929" s="2" t="s">
        <v>467</v>
      </c>
      <c r="C929" s="3" t="s">
        <v>477</v>
      </c>
      <c r="D929">
        <f t="shared" si="15"/>
        <v>29</v>
      </c>
    </row>
    <row r="930" spans="1:4" x14ac:dyDescent="0.25">
      <c r="A930" s="1">
        <v>10700</v>
      </c>
      <c r="B930" s="2" t="s">
        <v>467</v>
      </c>
      <c r="C930" s="3" t="s">
        <v>478</v>
      </c>
      <c r="D930">
        <f t="shared" si="15"/>
        <v>29</v>
      </c>
    </row>
    <row r="931" spans="1:4" x14ac:dyDescent="0.25">
      <c r="A931" s="1">
        <v>10700</v>
      </c>
      <c r="B931" s="2" t="s">
        <v>467</v>
      </c>
      <c r="C931" s="3" t="s">
        <v>479</v>
      </c>
      <c r="D931">
        <f t="shared" si="15"/>
        <v>29</v>
      </c>
    </row>
    <row r="932" spans="1:4" x14ac:dyDescent="0.25">
      <c r="A932" s="1">
        <v>10700</v>
      </c>
      <c r="B932" s="2" t="s">
        <v>467</v>
      </c>
      <c r="C932" s="3" t="s">
        <v>480</v>
      </c>
      <c r="D932">
        <f t="shared" si="15"/>
        <v>29</v>
      </c>
    </row>
    <row r="933" spans="1:4" x14ac:dyDescent="0.25">
      <c r="A933" s="1">
        <v>10700</v>
      </c>
      <c r="B933" s="2" t="s">
        <v>467</v>
      </c>
      <c r="C933" s="3" t="s">
        <v>481</v>
      </c>
      <c r="D933">
        <f t="shared" si="15"/>
        <v>29</v>
      </c>
    </row>
    <row r="934" spans="1:4" x14ac:dyDescent="0.25">
      <c r="A934" s="1">
        <v>10700</v>
      </c>
      <c r="B934" s="2" t="s">
        <v>467</v>
      </c>
      <c r="C934" s="3" t="s">
        <v>482</v>
      </c>
      <c r="D934">
        <f t="shared" si="15"/>
        <v>29</v>
      </c>
    </row>
    <row r="935" spans="1:4" x14ac:dyDescent="0.25">
      <c r="A935" s="1">
        <v>10700</v>
      </c>
      <c r="B935" s="2" t="s">
        <v>467</v>
      </c>
      <c r="C935" s="3" t="s">
        <v>483</v>
      </c>
      <c r="D935">
        <f t="shared" si="15"/>
        <v>29</v>
      </c>
    </row>
    <row r="936" spans="1:4" x14ac:dyDescent="0.25">
      <c r="A936" s="1">
        <v>10700</v>
      </c>
      <c r="B936" s="2" t="s">
        <v>467</v>
      </c>
      <c r="C936" s="3" t="s">
        <v>484</v>
      </c>
      <c r="D936">
        <f t="shared" si="15"/>
        <v>29</v>
      </c>
    </row>
    <row r="937" spans="1:4" x14ac:dyDescent="0.25">
      <c r="A937" s="1">
        <v>10700</v>
      </c>
      <c r="B937" s="2" t="s">
        <v>467</v>
      </c>
      <c r="C937" s="3" t="s">
        <v>485</v>
      </c>
      <c r="D937">
        <f t="shared" si="15"/>
        <v>29</v>
      </c>
    </row>
    <row r="938" spans="1:4" x14ac:dyDescent="0.25">
      <c r="A938" s="1">
        <v>10700</v>
      </c>
      <c r="B938" s="2" t="s">
        <v>467</v>
      </c>
      <c r="C938" s="3" t="s">
        <v>486</v>
      </c>
      <c r="D938">
        <f t="shared" si="15"/>
        <v>29</v>
      </c>
    </row>
    <row r="939" spans="1:4" x14ac:dyDescent="0.25">
      <c r="A939" s="1">
        <v>10700</v>
      </c>
      <c r="B939" s="2" t="s">
        <v>467</v>
      </c>
      <c r="C939" s="3" t="s">
        <v>487</v>
      </c>
      <c r="D939">
        <f t="shared" si="15"/>
        <v>29</v>
      </c>
    </row>
    <row r="940" spans="1:4" x14ac:dyDescent="0.25">
      <c r="A940" s="1">
        <v>10700</v>
      </c>
      <c r="B940" s="2" t="s">
        <v>467</v>
      </c>
      <c r="C940" s="3" t="s">
        <v>488</v>
      </c>
      <c r="D940">
        <f t="shared" si="15"/>
        <v>29</v>
      </c>
    </row>
    <row r="941" spans="1:4" x14ac:dyDescent="0.25">
      <c r="A941" s="1">
        <v>10700</v>
      </c>
      <c r="B941" s="2" t="s">
        <v>467</v>
      </c>
      <c r="C941" s="3" t="s">
        <v>489</v>
      </c>
      <c r="D941">
        <f t="shared" si="15"/>
        <v>29</v>
      </c>
    </row>
    <row r="942" spans="1:4" x14ac:dyDescent="0.25">
      <c r="A942" s="1">
        <v>10700</v>
      </c>
      <c r="B942" s="2" t="s">
        <v>467</v>
      </c>
      <c r="C942" s="3" t="s">
        <v>490</v>
      </c>
      <c r="D942">
        <f t="shared" si="15"/>
        <v>29</v>
      </c>
    </row>
    <row r="943" spans="1:4" x14ac:dyDescent="0.25">
      <c r="A943" s="1">
        <v>10700</v>
      </c>
      <c r="B943" s="2" t="s">
        <v>467</v>
      </c>
      <c r="C943" s="3" t="s">
        <v>491</v>
      </c>
      <c r="D943">
        <f t="shared" si="15"/>
        <v>29</v>
      </c>
    </row>
    <row r="944" spans="1:4" x14ac:dyDescent="0.25">
      <c r="A944" s="1">
        <v>10700</v>
      </c>
      <c r="B944" s="2" t="s">
        <v>467</v>
      </c>
      <c r="C944" s="3" t="s">
        <v>492</v>
      </c>
      <c r="D944">
        <f t="shared" si="15"/>
        <v>29</v>
      </c>
    </row>
    <row r="945" spans="1:4" x14ac:dyDescent="0.25">
      <c r="A945" s="1">
        <v>10700</v>
      </c>
      <c r="B945" s="2" t="s">
        <v>467</v>
      </c>
      <c r="C945" s="3" t="s">
        <v>493</v>
      </c>
      <c r="D945">
        <f t="shared" si="15"/>
        <v>29</v>
      </c>
    </row>
    <row r="946" spans="1:4" x14ac:dyDescent="0.25">
      <c r="A946" s="1">
        <v>10700</v>
      </c>
      <c r="B946" s="2" t="s">
        <v>467</v>
      </c>
      <c r="C946" s="3" t="s">
        <v>494</v>
      </c>
      <c r="D946">
        <f t="shared" si="15"/>
        <v>29</v>
      </c>
    </row>
    <row r="947" spans="1:4" x14ac:dyDescent="0.25">
      <c r="A947" s="1">
        <v>10700</v>
      </c>
      <c r="B947" s="2" t="s">
        <v>467</v>
      </c>
      <c r="C947" s="3" t="s">
        <v>495</v>
      </c>
      <c r="D947">
        <f t="shared" si="15"/>
        <v>29</v>
      </c>
    </row>
    <row r="948" spans="1:4" x14ac:dyDescent="0.25">
      <c r="A948" s="1">
        <v>10700</v>
      </c>
      <c r="B948" s="2" t="s">
        <v>467</v>
      </c>
      <c r="C948" s="3" t="s">
        <v>496</v>
      </c>
      <c r="D948">
        <f t="shared" si="15"/>
        <v>29</v>
      </c>
    </row>
    <row r="949" spans="1:4" x14ac:dyDescent="0.25">
      <c r="A949" s="1">
        <v>10800</v>
      </c>
      <c r="B949" s="2" t="s">
        <v>497</v>
      </c>
      <c r="C949" s="3" t="s">
        <v>498</v>
      </c>
      <c r="D949">
        <f t="shared" si="15"/>
        <v>17</v>
      </c>
    </row>
    <row r="950" spans="1:4" x14ac:dyDescent="0.25">
      <c r="A950" s="1">
        <v>10800</v>
      </c>
      <c r="B950" s="2" t="s">
        <v>497</v>
      </c>
      <c r="C950" s="3" t="s">
        <v>499</v>
      </c>
      <c r="D950">
        <f t="shared" si="15"/>
        <v>17</v>
      </c>
    </row>
    <row r="951" spans="1:4" x14ac:dyDescent="0.25">
      <c r="A951" s="1">
        <v>10800</v>
      </c>
      <c r="B951" s="2" t="s">
        <v>497</v>
      </c>
      <c r="C951" s="3" t="s">
        <v>500</v>
      </c>
      <c r="D951">
        <f t="shared" si="15"/>
        <v>17</v>
      </c>
    </row>
    <row r="952" spans="1:4" x14ac:dyDescent="0.25">
      <c r="A952" s="1">
        <v>10800</v>
      </c>
      <c r="B952" s="2" t="s">
        <v>497</v>
      </c>
      <c r="C952" s="3" t="s">
        <v>501</v>
      </c>
      <c r="D952">
        <f t="shared" si="15"/>
        <v>17</v>
      </c>
    </row>
    <row r="953" spans="1:4" x14ac:dyDescent="0.25">
      <c r="A953" s="1">
        <v>10800</v>
      </c>
      <c r="B953" s="2" t="s">
        <v>497</v>
      </c>
      <c r="C953" s="3" t="s">
        <v>502</v>
      </c>
      <c r="D953">
        <f t="shared" si="15"/>
        <v>17</v>
      </c>
    </row>
    <row r="954" spans="1:4" x14ac:dyDescent="0.25">
      <c r="A954" s="1">
        <v>10800</v>
      </c>
      <c r="B954" s="2" t="s">
        <v>497</v>
      </c>
      <c r="C954" s="3" t="s">
        <v>503</v>
      </c>
      <c r="D954">
        <f t="shared" si="15"/>
        <v>17</v>
      </c>
    </row>
    <row r="955" spans="1:4" x14ac:dyDescent="0.25">
      <c r="A955" s="1">
        <v>10800</v>
      </c>
      <c r="B955" s="2" t="s">
        <v>497</v>
      </c>
      <c r="C955" s="3" t="s">
        <v>504</v>
      </c>
      <c r="D955">
        <f t="shared" si="15"/>
        <v>17</v>
      </c>
    </row>
    <row r="956" spans="1:4" x14ac:dyDescent="0.25">
      <c r="A956" s="1">
        <v>10800</v>
      </c>
      <c r="B956" s="2" t="s">
        <v>497</v>
      </c>
      <c r="C956" s="3" t="s">
        <v>505</v>
      </c>
      <c r="D956">
        <f t="shared" si="15"/>
        <v>17</v>
      </c>
    </row>
    <row r="957" spans="1:4" x14ac:dyDescent="0.25">
      <c r="A957" s="1">
        <v>10800</v>
      </c>
      <c r="B957" s="2" t="s">
        <v>497</v>
      </c>
      <c r="C957" s="3" t="s">
        <v>506</v>
      </c>
      <c r="D957">
        <f t="shared" si="15"/>
        <v>17</v>
      </c>
    </row>
    <row r="958" spans="1:4" x14ac:dyDescent="0.25">
      <c r="A958" s="1">
        <v>10800</v>
      </c>
      <c r="B958" s="2" t="s">
        <v>497</v>
      </c>
      <c r="C958" s="3" t="s">
        <v>507</v>
      </c>
      <c r="D958">
        <f t="shared" si="15"/>
        <v>17</v>
      </c>
    </row>
    <row r="959" spans="1:4" x14ac:dyDescent="0.25">
      <c r="A959" s="1">
        <v>10800</v>
      </c>
      <c r="B959" s="2" t="s">
        <v>497</v>
      </c>
      <c r="C959" s="3" t="s">
        <v>508</v>
      </c>
      <c r="D959">
        <f t="shared" si="15"/>
        <v>17</v>
      </c>
    </row>
    <row r="960" spans="1:4" x14ac:dyDescent="0.25">
      <c r="A960" s="1">
        <v>10800</v>
      </c>
      <c r="B960" s="2" t="s">
        <v>497</v>
      </c>
      <c r="C960" s="3" t="s">
        <v>509</v>
      </c>
      <c r="D960">
        <f t="shared" si="15"/>
        <v>17</v>
      </c>
    </row>
    <row r="961" spans="1:4" x14ac:dyDescent="0.25">
      <c r="A961" s="1">
        <v>10800</v>
      </c>
      <c r="B961" s="2" t="s">
        <v>497</v>
      </c>
      <c r="C961" s="3" t="s">
        <v>510</v>
      </c>
      <c r="D961">
        <f t="shared" si="15"/>
        <v>17</v>
      </c>
    </row>
    <row r="962" spans="1:4" x14ac:dyDescent="0.25">
      <c r="A962" s="1">
        <v>10800</v>
      </c>
      <c r="B962" s="2" t="s">
        <v>497</v>
      </c>
      <c r="C962" s="3" t="s">
        <v>511</v>
      </c>
      <c r="D962">
        <f t="shared" ref="D962:D1025" si="16">COUNTIF($B$2:$B$5669,B962)</f>
        <v>17</v>
      </c>
    </row>
    <row r="963" spans="1:4" x14ac:dyDescent="0.25">
      <c r="A963" s="1">
        <v>10800</v>
      </c>
      <c r="B963" s="2" t="s">
        <v>497</v>
      </c>
      <c r="C963" s="3" t="s">
        <v>512</v>
      </c>
      <c r="D963">
        <f t="shared" si="16"/>
        <v>17</v>
      </c>
    </row>
    <row r="964" spans="1:4" x14ac:dyDescent="0.25">
      <c r="A964" s="1">
        <v>10800</v>
      </c>
      <c r="B964" s="2" t="s">
        <v>497</v>
      </c>
      <c r="C964" s="3" t="s">
        <v>513</v>
      </c>
      <c r="D964">
        <f t="shared" si="16"/>
        <v>17</v>
      </c>
    </row>
    <row r="965" spans="1:4" x14ac:dyDescent="0.25">
      <c r="A965" s="1">
        <v>10800</v>
      </c>
      <c r="B965" s="2" t="s">
        <v>497</v>
      </c>
      <c r="C965" s="3" t="s">
        <v>514</v>
      </c>
      <c r="D965">
        <f t="shared" si="16"/>
        <v>17</v>
      </c>
    </row>
    <row r="966" spans="1:4" x14ac:dyDescent="0.25">
      <c r="A966" s="1">
        <v>51000</v>
      </c>
      <c r="B966" s="2" t="s">
        <v>1061</v>
      </c>
      <c r="C966" s="3" t="s">
        <v>1062</v>
      </c>
      <c r="D966">
        <f t="shared" si="16"/>
        <v>16</v>
      </c>
    </row>
    <row r="967" spans="1:4" x14ac:dyDescent="0.25">
      <c r="A967" s="1">
        <v>51000</v>
      </c>
      <c r="B967" s="2" t="s">
        <v>1061</v>
      </c>
      <c r="C967" s="3" t="s">
        <v>1063</v>
      </c>
      <c r="D967">
        <f t="shared" si="16"/>
        <v>16</v>
      </c>
    </row>
    <row r="968" spans="1:4" x14ac:dyDescent="0.25">
      <c r="A968" s="1">
        <v>51000</v>
      </c>
      <c r="B968" s="2" t="s">
        <v>1061</v>
      </c>
      <c r="C968" s="3" t="s">
        <v>1064</v>
      </c>
      <c r="D968">
        <f t="shared" si="16"/>
        <v>16</v>
      </c>
    </row>
    <row r="969" spans="1:4" x14ac:dyDescent="0.25">
      <c r="A969" s="1">
        <v>51000</v>
      </c>
      <c r="B969" s="2" t="s">
        <v>1061</v>
      </c>
      <c r="C969" s="3" t="s">
        <v>1065</v>
      </c>
      <c r="D969">
        <f t="shared" si="16"/>
        <v>16</v>
      </c>
    </row>
    <row r="970" spans="1:4" x14ac:dyDescent="0.25">
      <c r="A970" s="1">
        <v>51000</v>
      </c>
      <c r="B970" s="2" t="s">
        <v>1061</v>
      </c>
      <c r="C970" s="3" t="s">
        <v>1066</v>
      </c>
      <c r="D970">
        <f t="shared" si="16"/>
        <v>16</v>
      </c>
    </row>
    <row r="971" spans="1:4" x14ac:dyDescent="0.25">
      <c r="A971" s="1">
        <v>51000</v>
      </c>
      <c r="B971" s="2" t="s">
        <v>1061</v>
      </c>
      <c r="C971" s="3" t="s">
        <v>1067</v>
      </c>
      <c r="D971">
        <f t="shared" si="16"/>
        <v>16</v>
      </c>
    </row>
    <row r="972" spans="1:4" x14ac:dyDescent="0.25">
      <c r="A972" s="1">
        <v>51000</v>
      </c>
      <c r="B972" s="2" t="s">
        <v>1061</v>
      </c>
      <c r="C972" s="3" t="s">
        <v>1068</v>
      </c>
      <c r="D972">
        <f t="shared" si="16"/>
        <v>16</v>
      </c>
    </row>
    <row r="973" spans="1:4" x14ac:dyDescent="0.25">
      <c r="A973" s="1">
        <v>51000</v>
      </c>
      <c r="B973" s="2" t="s">
        <v>1061</v>
      </c>
      <c r="C973" s="3" t="s">
        <v>1069</v>
      </c>
      <c r="D973">
        <f t="shared" si="16"/>
        <v>16</v>
      </c>
    </row>
    <row r="974" spans="1:4" x14ac:dyDescent="0.25">
      <c r="A974" s="1">
        <v>51000</v>
      </c>
      <c r="B974" s="2" t="s">
        <v>1061</v>
      </c>
      <c r="C974" s="3" t="s">
        <v>1070</v>
      </c>
      <c r="D974">
        <f t="shared" si="16"/>
        <v>16</v>
      </c>
    </row>
    <row r="975" spans="1:4" x14ac:dyDescent="0.25">
      <c r="A975" s="1">
        <v>51000</v>
      </c>
      <c r="B975" s="2" t="s">
        <v>1061</v>
      </c>
      <c r="C975" s="3" t="s">
        <v>1071</v>
      </c>
      <c r="D975">
        <f t="shared" si="16"/>
        <v>16</v>
      </c>
    </row>
    <row r="976" spans="1:4" x14ac:dyDescent="0.25">
      <c r="A976" s="1">
        <v>51000</v>
      </c>
      <c r="B976" s="2" t="s">
        <v>1061</v>
      </c>
      <c r="C976" s="3" t="s">
        <v>1072</v>
      </c>
      <c r="D976">
        <f t="shared" si="16"/>
        <v>16</v>
      </c>
    </row>
    <row r="977" spans="1:4" x14ac:dyDescent="0.25">
      <c r="A977" s="1">
        <v>51000</v>
      </c>
      <c r="B977" s="2" t="s">
        <v>1061</v>
      </c>
      <c r="C977" s="3" t="s">
        <v>1073</v>
      </c>
      <c r="D977">
        <f t="shared" si="16"/>
        <v>16</v>
      </c>
    </row>
    <row r="978" spans="1:4" x14ac:dyDescent="0.25">
      <c r="A978" s="1">
        <v>51000</v>
      </c>
      <c r="B978" s="2" t="s">
        <v>1061</v>
      </c>
      <c r="C978" s="3" t="s">
        <v>1074</v>
      </c>
      <c r="D978">
        <f t="shared" si="16"/>
        <v>16</v>
      </c>
    </row>
    <row r="979" spans="1:4" x14ac:dyDescent="0.25">
      <c r="A979" s="1">
        <v>51000</v>
      </c>
      <c r="B979" s="2" t="s">
        <v>1061</v>
      </c>
      <c r="C979" s="3" t="s">
        <v>1075</v>
      </c>
      <c r="D979">
        <f t="shared" si="16"/>
        <v>16</v>
      </c>
    </row>
    <row r="980" spans="1:4" x14ac:dyDescent="0.25">
      <c r="A980" s="1">
        <v>51000</v>
      </c>
      <c r="B980" s="2" t="s">
        <v>1061</v>
      </c>
      <c r="C980" s="3" t="s">
        <v>1076</v>
      </c>
      <c r="D980">
        <f t="shared" si="16"/>
        <v>16</v>
      </c>
    </row>
    <row r="981" spans="1:4" x14ac:dyDescent="0.25">
      <c r="A981" s="1">
        <v>51000</v>
      </c>
      <c r="B981" s="2" t="s">
        <v>1061</v>
      </c>
      <c r="C981" s="3" t="s">
        <v>1077</v>
      </c>
      <c r="D981">
        <f t="shared" si="16"/>
        <v>16</v>
      </c>
    </row>
    <row r="982" spans="1:4" x14ac:dyDescent="0.25">
      <c r="A982" s="1">
        <v>51100</v>
      </c>
      <c r="B982" s="2" t="s">
        <v>1078</v>
      </c>
      <c r="C982" s="3" t="s">
        <v>1079</v>
      </c>
      <c r="D982">
        <f t="shared" si="16"/>
        <v>2</v>
      </c>
    </row>
    <row r="983" spans="1:4" x14ac:dyDescent="0.25">
      <c r="A983" s="1">
        <v>51100</v>
      </c>
      <c r="B983" s="2" t="s">
        <v>1078</v>
      </c>
      <c r="C983" s="3" t="s">
        <v>1080</v>
      </c>
      <c r="D983">
        <f t="shared" si="16"/>
        <v>2</v>
      </c>
    </row>
    <row r="984" spans="1:4" x14ac:dyDescent="0.25">
      <c r="A984" s="1">
        <v>51110</v>
      </c>
      <c r="B984" s="2" t="s">
        <v>1081</v>
      </c>
      <c r="C984" s="3" t="s">
        <v>1082</v>
      </c>
      <c r="D984">
        <f t="shared" si="16"/>
        <v>8</v>
      </c>
    </row>
    <row r="985" spans="1:4" x14ac:dyDescent="0.25">
      <c r="A985" s="1">
        <v>51110</v>
      </c>
      <c r="B985" s="2" t="s">
        <v>1081</v>
      </c>
      <c r="C985" s="3" t="s">
        <v>1083</v>
      </c>
      <c r="D985">
        <f t="shared" si="16"/>
        <v>8</v>
      </c>
    </row>
    <row r="986" spans="1:4" x14ac:dyDescent="0.25">
      <c r="A986" s="1">
        <v>51110</v>
      </c>
      <c r="B986" s="2" t="s">
        <v>1081</v>
      </c>
      <c r="C986" s="3" t="s">
        <v>1084</v>
      </c>
      <c r="D986">
        <f t="shared" si="16"/>
        <v>8</v>
      </c>
    </row>
    <row r="987" spans="1:4" x14ac:dyDescent="0.25">
      <c r="A987" s="1">
        <v>51110</v>
      </c>
      <c r="B987" s="2" t="s">
        <v>1081</v>
      </c>
      <c r="C987" s="3" t="s">
        <v>1085</v>
      </c>
      <c r="D987">
        <f t="shared" si="16"/>
        <v>8</v>
      </c>
    </row>
    <row r="988" spans="1:4" x14ac:dyDescent="0.25">
      <c r="A988" s="1">
        <v>51110</v>
      </c>
      <c r="B988" s="2" t="s">
        <v>1081</v>
      </c>
      <c r="C988" s="3" t="s">
        <v>1086</v>
      </c>
      <c r="D988">
        <f t="shared" si="16"/>
        <v>8</v>
      </c>
    </row>
    <row r="989" spans="1:4" x14ac:dyDescent="0.25">
      <c r="A989" s="1">
        <v>51110</v>
      </c>
      <c r="B989" s="2" t="s">
        <v>1081</v>
      </c>
      <c r="C989" s="3" t="s">
        <v>1087</v>
      </c>
      <c r="D989">
        <f t="shared" si="16"/>
        <v>8</v>
      </c>
    </row>
    <row r="990" spans="1:4" x14ac:dyDescent="0.25">
      <c r="A990" s="1">
        <v>51110</v>
      </c>
      <c r="B990" s="2" t="s">
        <v>1081</v>
      </c>
      <c r="C990" s="3" t="s">
        <v>1088</v>
      </c>
      <c r="D990">
        <f t="shared" si="16"/>
        <v>8</v>
      </c>
    </row>
    <row r="991" spans="1:4" x14ac:dyDescent="0.25">
      <c r="A991" s="1">
        <v>51110</v>
      </c>
      <c r="B991" s="2" t="s">
        <v>1081</v>
      </c>
      <c r="C991" s="3" t="s">
        <v>1089</v>
      </c>
      <c r="D991">
        <f t="shared" si="16"/>
        <v>8</v>
      </c>
    </row>
    <row r="992" spans="1:4" x14ac:dyDescent="0.25">
      <c r="A992" s="1">
        <v>51120</v>
      </c>
      <c r="B992" s="2" t="s">
        <v>1090</v>
      </c>
      <c r="C992" s="3" t="s">
        <v>1091</v>
      </c>
      <c r="D992">
        <f t="shared" si="16"/>
        <v>27</v>
      </c>
    </row>
    <row r="993" spans="1:4" x14ac:dyDescent="0.25">
      <c r="A993" s="1">
        <v>51120</v>
      </c>
      <c r="B993" s="2" t="s">
        <v>1090</v>
      </c>
      <c r="C993" s="3" t="s">
        <v>1092</v>
      </c>
      <c r="D993">
        <f t="shared" si="16"/>
        <v>27</v>
      </c>
    </row>
    <row r="994" spans="1:4" x14ac:dyDescent="0.25">
      <c r="A994" s="1">
        <v>51120</v>
      </c>
      <c r="B994" s="2" t="s">
        <v>1090</v>
      </c>
      <c r="C994" s="3" t="s">
        <v>1093</v>
      </c>
      <c r="D994">
        <f t="shared" si="16"/>
        <v>27</v>
      </c>
    </row>
    <row r="995" spans="1:4" x14ac:dyDescent="0.25">
      <c r="A995" s="1">
        <v>51120</v>
      </c>
      <c r="B995" s="2" t="s">
        <v>1090</v>
      </c>
      <c r="C995" s="3" t="s">
        <v>1094</v>
      </c>
      <c r="D995">
        <f t="shared" si="16"/>
        <v>27</v>
      </c>
    </row>
    <row r="996" spans="1:4" x14ac:dyDescent="0.25">
      <c r="A996" s="1">
        <v>51120</v>
      </c>
      <c r="B996" s="2" t="s">
        <v>1090</v>
      </c>
      <c r="C996" s="3" t="s">
        <v>1095</v>
      </c>
      <c r="D996">
        <f t="shared" si="16"/>
        <v>27</v>
      </c>
    </row>
    <row r="997" spans="1:4" x14ac:dyDescent="0.25">
      <c r="A997" s="1">
        <v>51120</v>
      </c>
      <c r="B997" s="2" t="s">
        <v>1090</v>
      </c>
      <c r="C997" s="3" t="s">
        <v>1096</v>
      </c>
      <c r="D997">
        <f t="shared" si="16"/>
        <v>27</v>
      </c>
    </row>
    <row r="998" spans="1:4" x14ac:dyDescent="0.25">
      <c r="A998" s="1">
        <v>51120</v>
      </c>
      <c r="B998" s="2" t="s">
        <v>1090</v>
      </c>
      <c r="C998" s="3" t="s">
        <v>1097</v>
      </c>
      <c r="D998">
        <f t="shared" si="16"/>
        <v>27</v>
      </c>
    </row>
    <row r="999" spans="1:4" x14ac:dyDescent="0.25">
      <c r="A999" s="1">
        <v>51120</v>
      </c>
      <c r="B999" s="2" t="s">
        <v>1090</v>
      </c>
      <c r="C999" s="3" t="s">
        <v>1098</v>
      </c>
      <c r="D999">
        <f t="shared" si="16"/>
        <v>27</v>
      </c>
    </row>
    <row r="1000" spans="1:4" x14ac:dyDescent="0.25">
      <c r="A1000" s="1">
        <v>51120</v>
      </c>
      <c r="B1000" s="2" t="s">
        <v>1090</v>
      </c>
      <c r="C1000" s="3" t="s">
        <v>1099</v>
      </c>
      <c r="D1000">
        <f t="shared" si="16"/>
        <v>27</v>
      </c>
    </row>
    <row r="1001" spans="1:4" x14ac:dyDescent="0.25">
      <c r="A1001" s="1">
        <v>51120</v>
      </c>
      <c r="B1001" s="2" t="s">
        <v>1090</v>
      </c>
      <c r="C1001" s="3" t="s">
        <v>1100</v>
      </c>
      <c r="D1001">
        <f t="shared" si="16"/>
        <v>27</v>
      </c>
    </row>
    <row r="1002" spans="1:4" x14ac:dyDescent="0.25">
      <c r="A1002" s="1">
        <v>51120</v>
      </c>
      <c r="B1002" s="2" t="s">
        <v>1090</v>
      </c>
      <c r="C1002" s="3" t="s">
        <v>1101</v>
      </c>
      <c r="D1002">
        <f t="shared" si="16"/>
        <v>27</v>
      </c>
    </row>
    <row r="1003" spans="1:4" x14ac:dyDescent="0.25">
      <c r="A1003" s="1">
        <v>51120</v>
      </c>
      <c r="B1003" s="2" t="s">
        <v>1090</v>
      </c>
      <c r="C1003" s="3" t="s">
        <v>1102</v>
      </c>
      <c r="D1003">
        <f t="shared" si="16"/>
        <v>27</v>
      </c>
    </row>
    <row r="1004" spans="1:4" x14ac:dyDescent="0.25">
      <c r="A1004" s="1">
        <v>51120</v>
      </c>
      <c r="B1004" s="2" t="s">
        <v>1090</v>
      </c>
      <c r="C1004" s="3" t="s">
        <v>1103</v>
      </c>
      <c r="D1004">
        <f t="shared" si="16"/>
        <v>27</v>
      </c>
    </row>
    <row r="1005" spans="1:4" x14ac:dyDescent="0.25">
      <c r="A1005" s="1">
        <v>51120</v>
      </c>
      <c r="B1005" s="2" t="s">
        <v>1090</v>
      </c>
      <c r="C1005" s="3" t="s">
        <v>1104</v>
      </c>
      <c r="D1005">
        <f t="shared" si="16"/>
        <v>27</v>
      </c>
    </row>
    <row r="1006" spans="1:4" x14ac:dyDescent="0.25">
      <c r="A1006" s="1">
        <v>51120</v>
      </c>
      <c r="B1006" s="2" t="s">
        <v>1090</v>
      </c>
      <c r="C1006" s="3" t="s">
        <v>1105</v>
      </c>
      <c r="D1006">
        <f t="shared" si="16"/>
        <v>27</v>
      </c>
    </row>
    <row r="1007" spans="1:4" x14ac:dyDescent="0.25">
      <c r="A1007" s="1">
        <v>51120</v>
      </c>
      <c r="B1007" s="2" t="s">
        <v>1090</v>
      </c>
      <c r="C1007" s="3" t="s">
        <v>1106</v>
      </c>
      <c r="D1007">
        <f t="shared" si="16"/>
        <v>27</v>
      </c>
    </row>
    <row r="1008" spans="1:4" x14ac:dyDescent="0.25">
      <c r="A1008" s="1">
        <v>51120</v>
      </c>
      <c r="B1008" s="2" t="s">
        <v>1090</v>
      </c>
      <c r="C1008" s="3" t="s">
        <v>1107</v>
      </c>
      <c r="D1008">
        <f t="shared" si="16"/>
        <v>27</v>
      </c>
    </row>
    <row r="1009" spans="1:4" x14ac:dyDescent="0.25">
      <c r="A1009" s="1">
        <v>51120</v>
      </c>
      <c r="B1009" s="2" t="s">
        <v>1090</v>
      </c>
      <c r="C1009" s="3" t="s">
        <v>1108</v>
      </c>
      <c r="D1009">
        <f t="shared" si="16"/>
        <v>27</v>
      </c>
    </row>
    <row r="1010" spans="1:4" x14ac:dyDescent="0.25">
      <c r="A1010" s="1">
        <v>51120</v>
      </c>
      <c r="B1010" s="2" t="s">
        <v>1090</v>
      </c>
      <c r="C1010" s="3" t="s">
        <v>1109</v>
      </c>
      <c r="D1010">
        <f t="shared" si="16"/>
        <v>27</v>
      </c>
    </row>
    <row r="1011" spans="1:4" x14ac:dyDescent="0.25">
      <c r="A1011" s="1">
        <v>51120</v>
      </c>
      <c r="B1011" s="2" t="s">
        <v>1090</v>
      </c>
      <c r="C1011" s="3" t="s">
        <v>1110</v>
      </c>
      <c r="D1011">
        <f t="shared" si="16"/>
        <v>27</v>
      </c>
    </row>
    <row r="1012" spans="1:4" x14ac:dyDescent="0.25">
      <c r="A1012" s="1">
        <v>51120</v>
      </c>
      <c r="B1012" s="2" t="s">
        <v>1090</v>
      </c>
      <c r="C1012" s="3" t="s">
        <v>1111</v>
      </c>
      <c r="D1012">
        <f t="shared" si="16"/>
        <v>27</v>
      </c>
    </row>
    <row r="1013" spans="1:4" x14ac:dyDescent="0.25">
      <c r="A1013" s="1">
        <v>51120</v>
      </c>
      <c r="B1013" s="2" t="s">
        <v>1090</v>
      </c>
      <c r="C1013" s="3" t="s">
        <v>1112</v>
      </c>
      <c r="D1013">
        <f t="shared" si="16"/>
        <v>27</v>
      </c>
    </row>
    <row r="1014" spans="1:4" x14ac:dyDescent="0.25">
      <c r="A1014" s="1">
        <v>51120</v>
      </c>
      <c r="B1014" s="2" t="s">
        <v>1090</v>
      </c>
      <c r="C1014" s="3" t="s">
        <v>1113</v>
      </c>
      <c r="D1014">
        <f t="shared" si="16"/>
        <v>27</v>
      </c>
    </row>
    <row r="1015" spans="1:4" x14ac:dyDescent="0.25">
      <c r="A1015" s="1">
        <v>51120</v>
      </c>
      <c r="B1015" s="2" t="s">
        <v>1090</v>
      </c>
      <c r="C1015" s="3" t="s">
        <v>1114</v>
      </c>
      <c r="D1015">
        <f t="shared" si="16"/>
        <v>27</v>
      </c>
    </row>
    <row r="1016" spans="1:4" x14ac:dyDescent="0.25">
      <c r="A1016" s="1">
        <v>51120</v>
      </c>
      <c r="B1016" s="2" t="s">
        <v>1090</v>
      </c>
      <c r="C1016" s="3" t="s">
        <v>1115</v>
      </c>
      <c r="D1016">
        <f t="shared" si="16"/>
        <v>27</v>
      </c>
    </row>
    <row r="1017" spans="1:4" x14ac:dyDescent="0.25">
      <c r="A1017" s="1">
        <v>51120</v>
      </c>
      <c r="B1017" s="2" t="s">
        <v>1090</v>
      </c>
      <c r="C1017" s="3" t="s">
        <v>1116</v>
      </c>
      <c r="D1017">
        <f t="shared" si="16"/>
        <v>27</v>
      </c>
    </row>
    <row r="1018" spans="1:4" x14ac:dyDescent="0.25">
      <c r="A1018" s="1">
        <v>51120</v>
      </c>
      <c r="B1018" s="2" t="s">
        <v>1090</v>
      </c>
      <c r="C1018" s="3" t="s">
        <v>1117</v>
      </c>
      <c r="D1018">
        <f t="shared" si="16"/>
        <v>27</v>
      </c>
    </row>
    <row r="1019" spans="1:4" x14ac:dyDescent="0.25">
      <c r="A1019" s="1">
        <v>51130</v>
      </c>
      <c r="B1019" s="2" t="s">
        <v>1118</v>
      </c>
      <c r="C1019" s="3" t="s">
        <v>1119</v>
      </c>
      <c r="D1019">
        <f t="shared" si="16"/>
        <v>29</v>
      </c>
    </row>
    <row r="1020" spans="1:4" x14ac:dyDescent="0.25">
      <c r="A1020" s="1">
        <v>51130</v>
      </c>
      <c r="B1020" s="2" t="s">
        <v>1118</v>
      </c>
      <c r="C1020" s="3" t="s">
        <v>1120</v>
      </c>
      <c r="D1020">
        <f t="shared" si="16"/>
        <v>29</v>
      </c>
    </row>
    <row r="1021" spans="1:4" x14ac:dyDescent="0.25">
      <c r="A1021" s="1">
        <v>51130</v>
      </c>
      <c r="B1021" s="2" t="s">
        <v>1118</v>
      </c>
      <c r="C1021" s="3" t="s">
        <v>1121</v>
      </c>
      <c r="D1021">
        <f t="shared" si="16"/>
        <v>29</v>
      </c>
    </row>
    <row r="1022" spans="1:4" x14ac:dyDescent="0.25">
      <c r="A1022" s="1">
        <v>51130</v>
      </c>
      <c r="B1022" s="2" t="s">
        <v>1118</v>
      </c>
      <c r="C1022" s="3" t="s">
        <v>1122</v>
      </c>
      <c r="D1022">
        <f t="shared" si="16"/>
        <v>29</v>
      </c>
    </row>
    <row r="1023" spans="1:4" x14ac:dyDescent="0.25">
      <c r="A1023" s="1">
        <v>51130</v>
      </c>
      <c r="B1023" s="2" t="s">
        <v>1118</v>
      </c>
      <c r="C1023" s="3" t="s">
        <v>1123</v>
      </c>
      <c r="D1023">
        <f t="shared" si="16"/>
        <v>29</v>
      </c>
    </row>
    <row r="1024" spans="1:4" x14ac:dyDescent="0.25">
      <c r="A1024" s="1">
        <v>51130</v>
      </c>
      <c r="B1024" s="2" t="s">
        <v>1118</v>
      </c>
      <c r="C1024" s="3" t="s">
        <v>1124</v>
      </c>
      <c r="D1024">
        <f t="shared" si="16"/>
        <v>29</v>
      </c>
    </row>
    <row r="1025" spans="1:4" x14ac:dyDescent="0.25">
      <c r="A1025" s="1">
        <v>51130</v>
      </c>
      <c r="B1025" s="2" t="s">
        <v>1118</v>
      </c>
      <c r="C1025" s="3" t="s">
        <v>1125</v>
      </c>
      <c r="D1025">
        <f t="shared" si="16"/>
        <v>29</v>
      </c>
    </row>
    <row r="1026" spans="1:4" x14ac:dyDescent="0.25">
      <c r="A1026" s="1">
        <v>51130</v>
      </c>
      <c r="B1026" s="2" t="s">
        <v>1118</v>
      </c>
      <c r="C1026" s="3" t="s">
        <v>1126</v>
      </c>
      <c r="D1026">
        <f t="shared" ref="D1026:D1089" si="17">COUNTIF($B$2:$B$5669,B1026)</f>
        <v>29</v>
      </c>
    </row>
    <row r="1027" spans="1:4" x14ac:dyDescent="0.25">
      <c r="A1027" s="1">
        <v>51130</v>
      </c>
      <c r="B1027" s="2" t="s">
        <v>1118</v>
      </c>
      <c r="C1027" s="3" t="s">
        <v>1127</v>
      </c>
      <c r="D1027">
        <f t="shared" si="17"/>
        <v>29</v>
      </c>
    </row>
    <row r="1028" spans="1:4" x14ac:dyDescent="0.25">
      <c r="A1028" s="1">
        <v>51130</v>
      </c>
      <c r="B1028" s="2" t="s">
        <v>1118</v>
      </c>
      <c r="C1028" s="3" t="s">
        <v>1128</v>
      </c>
      <c r="D1028">
        <f t="shared" si="17"/>
        <v>29</v>
      </c>
    </row>
    <row r="1029" spans="1:4" x14ac:dyDescent="0.25">
      <c r="A1029" s="1">
        <v>51130</v>
      </c>
      <c r="B1029" s="2" t="s">
        <v>1118</v>
      </c>
      <c r="C1029" s="3" t="s">
        <v>1129</v>
      </c>
      <c r="D1029">
        <f t="shared" si="17"/>
        <v>29</v>
      </c>
    </row>
    <row r="1030" spans="1:4" x14ac:dyDescent="0.25">
      <c r="A1030" s="1">
        <v>51130</v>
      </c>
      <c r="B1030" s="2" t="s">
        <v>1118</v>
      </c>
      <c r="C1030" s="3" t="s">
        <v>1130</v>
      </c>
      <c r="D1030">
        <f t="shared" si="17"/>
        <v>29</v>
      </c>
    </row>
    <row r="1031" spans="1:4" x14ac:dyDescent="0.25">
      <c r="A1031" s="1">
        <v>51130</v>
      </c>
      <c r="B1031" s="2" t="s">
        <v>1118</v>
      </c>
      <c r="C1031" s="3" t="s">
        <v>1131</v>
      </c>
      <c r="D1031">
        <f t="shared" si="17"/>
        <v>29</v>
      </c>
    </row>
    <row r="1032" spans="1:4" x14ac:dyDescent="0.25">
      <c r="A1032" s="1">
        <v>51130</v>
      </c>
      <c r="B1032" s="2" t="s">
        <v>1118</v>
      </c>
      <c r="C1032" s="3" t="s">
        <v>1132</v>
      </c>
      <c r="D1032">
        <f t="shared" si="17"/>
        <v>29</v>
      </c>
    </row>
    <row r="1033" spans="1:4" x14ac:dyDescent="0.25">
      <c r="A1033" s="1">
        <v>51130</v>
      </c>
      <c r="B1033" s="2" t="s">
        <v>1118</v>
      </c>
      <c r="C1033" s="3" t="s">
        <v>1133</v>
      </c>
      <c r="D1033">
        <f t="shared" si="17"/>
        <v>29</v>
      </c>
    </row>
    <row r="1034" spans="1:4" x14ac:dyDescent="0.25">
      <c r="A1034" s="1">
        <v>51130</v>
      </c>
      <c r="B1034" s="2" t="s">
        <v>1118</v>
      </c>
      <c r="C1034" s="3" t="s">
        <v>1134</v>
      </c>
      <c r="D1034">
        <f t="shared" si="17"/>
        <v>29</v>
      </c>
    </row>
    <row r="1035" spans="1:4" x14ac:dyDescent="0.25">
      <c r="A1035" s="1">
        <v>51130</v>
      </c>
      <c r="B1035" s="2" t="s">
        <v>1118</v>
      </c>
      <c r="C1035" s="3" t="s">
        <v>1135</v>
      </c>
      <c r="D1035">
        <f t="shared" si="17"/>
        <v>29</v>
      </c>
    </row>
    <row r="1036" spans="1:4" x14ac:dyDescent="0.25">
      <c r="A1036" s="1">
        <v>51130</v>
      </c>
      <c r="B1036" s="2" t="s">
        <v>1118</v>
      </c>
      <c r="C1036" s="3" t="s">
        <v>1136</v>
      </c>
      <c r="D1036">
        <f t="shared" si="17"/>
        <v>29</v>
      </c>
    </row>
    <row r="1037" spans="1:4" x14ac:dyDescent="0.25">
      <c r="A1037" s="1">
        <v>51130</v>
      </c>
      <c r="B1037" s="2" t="s">
        <v>1118</v>
      </c>
      <c r="C1037" s="3" t="s">
        <v>1137</v>
      </c>
      <c r="D1037">
        <f t="shared" si="17"/>
        <v>29</v>
      </c>
    </row>
    <row r="1038" spans="1:4" x14ac:dyDescent="0.25">
      <c r="A1038" s="1">
        <v>51130</v>
      </c>
      <c r="B1038" s="2" t="s">
        <v>1118</v>
      </c>
      <c r="C1038" s="3" t="s">
        <v>1138</v>
      </c>
      <c r="D1038">
        <f t="shared" si="17"/>
        <v>29</v>
      </c>
    </row>
    <row r="1039" spans="1:4" x14ac:dyDescent="0.25">
      <c r="A1039" s="1">
        <v>51130</v>
      </c>
      <c r="B1039" s="2" t="s">
        <v>1118</v>
      </c>
      <c r="C1039" s="3" t="s">
        <v>1139</v>
      </c>
      <c r="D1039">
        <f t="shared" si="17"/>
        <v>29</v>
      </c>
    </row>
    <row r="1040" spans="1:4" x14ac:dyDescent="0.25">
      <c r="A1040" s="1">
        <v>51130</v>
      </c>
      <c r="B1040" s="2" t="s">
        <v>1118</v>
      </c>
      <c r="C1040" s="3" t="s">
        <v>1140</v>
      </c>
      <c r="D1040">
        <f t="shared" si="17"/>
        <v>29</v>
      </c>
    </row>
    <row r="1041" spans="1:4" x14ac:dyDescent="0.25">
      <c r="A1041" s="1">
        <v>51130</v>
      </c>
      <c r="B1041" s="2" t="s">
        <v>1118</v>
      </c>
      <c r="C1041" s="3" t="s">
        <v>1141</v>
      </c>
      <c r="D1041">
        <f t="shared" si="17"/>
        <v>29</v>
      </c>
    </row>
    <row r="1042" spans="1:4" x14ac:dyDescent="0.25">
      <c r="A1042" s="1">
        <v>51130</v>
      </c>
      <c r="B1042" s="2" t="s">
        <v>1118</v>
      </c>
      <c r="C1042" s="3" t="s">
        <v>1142</v>
      </c>
      <c r="D1042">
        <f t="shared" si="17"/>
        <v>29</v>
      </c>
    </row>
    <row r="1043" spans="1:4" x14ac:dyDescent="0.25">
      <c r="A1043" s="1">
        <v>51130</v>
      </c>
      <c r="B1043" s="2" t="s">
        <v>1118</v>
      </c>
      <c r="C1043" s="3" t="s">
        <v>1143</v>
      </c>
      <c r="D1043">
        <f t="shared" si="17"/>
        <v>29</v>
      </c>
    </row>
    <row r="1044" spans="1:4" x14ac:dyDescent="0.25">
      <c r="A1044" s="1">
        <v>51130</v>
      </c>
      <c r="B1044" s="2" t="s">
        <v>1118</v>
      </c>
      <c r="C1044" s="3" t="s">
        <v>1144</v>
      </c>
      <c r="D1044">
        <f t="shared" si="17"/>
        <v>29</v>
      </c>
    </row>
    <row r="1045" spans="1:4" x14ac:dyDescent="0.25">
      <c r="A1045" s="1">
        <v>51130</v>
      </c>
      <c r="B1045" s="2" t="s">
        <v>1118</v>
      </c>
      <c r="C1045" s="3" t="s">
        <v>1145</v>
      </c>
      <c r="D1045">
        <f t="shared" si="17"/>
        <v>29</v>
      </c>
    </row>
    <row r="1046" spans="1:4" x14ac:dyDescent="0.25">
      <c r="A1046" s="1">
        <v>51130</v>
      </c>
      <c r="B1046" s="2" t="s">
        <v>1118</v>
      </c>
      <c r="C1046" s="3" t="s">
        <v>1146</v>
      </c>
      <c r="D1046">
        <f t="shared" si="17"/>
        <v>29</v>
      </c>
    </row>
    <row r="1047" spans="1:4" x14ac:dyDescent="0.25">
      <c r="A1047" s="1">
        <v>51130</v>
      </c>
      <c r="B1047" s="2" t="s">
        <v>1118</v>
      </c>
      <c r="C1047" s="3" t="s">
        <v>1147</v>
      </c>
      <c r="D1047">
        <f t="shared" si="17"/>
        <v>29</v>
      </c>
    </row>
    <row r="1048" spans="1:4" x14ac:dyDescent="0.25">
      <c r="A1048" s="1">
        <v>51140</v>
      </c>
      <c r="B1048" s="2" t="s">
        <v>1148</v>
      </c>
      <c r="C1048" s="3" t="s">
        <v>1149</v>
      </c>
      <c r="D1048">
        <f t="shared" si="17"/>
        <v>18</v>
      </c>
    </row>
    <row r="1049" spans="1:4" x14ac:dyDescent="0.25">
      <c r="A1049" s="1">
        <v>51140</v>
      </c>
      <c r="B1049" s="2" t="s">
        <v>1148</v>
      </c>
      <c r="C1049" s="3" t="s">
        <v>1150</v>
      </c>
      <c r="D1049">
        <f t="shared" si="17"/>
        <v>18</v>
      </c>
    </row>
    <row r="1050" spans="1:4" x14ac:dyDescent="0.25">
      <c r="A1050" s="1">
        <v>51140</v>
      </c>
      <c r="B1050" s="2" t="s">
        <v>1148</v>
      </c>
      <c r="C1050" s="3" t="s">
        <v>1151</v>
      </c>
      <c r="D1050">
        <f t="shared" si="17"/>
        <v>18</v>
      </c>
    </row>
    <row r="1051" spans="1:4" x14ac:dyDescent="0.25">
      <c r="A1051" s="1">
        <v>51140</v>
      </c>
      <c r="B1051" s="2" t="s">
        <v>1148</v>
      </c>
      <c r="C1051" s="3" t="s">
        <v>1152</v>
      </c>
      <c r="D1051">
        <f t="shared" si="17"/>
        <v>18</v>
      </c>
    </row>
    <row r="1052" spans="1:4" x14ac:dyDescent="0.25">
      <c r="A1052" s="1">
        <v>51140</v>
      </c>
      <c r="B1052" s="2" t="s">
        <v>1148</v>
      </c>
      <c r="C1052" s="3" t="s">
        <v>1153</v>
      </c>
      <c r="D1052">
        <f t="shared" si="17"/>
        <v>18</v>
      </c>
    </row>
    <row r="1053" spans="1:4" x14ac:dyDescent="0.25">
      <c r="A1053" s="1">
        <v>51140</v>
      </c>
      <c r="B1053" s="2" t="s">
        <v>1148</v>
      </c>
      <c r="C1053" s="3" t="s">
        <v>1154</v>
      </c>
      <c r="D1053">
        <f t="shared" si="17"/>
        <v>18</v>
      </c>
    </row>
    <row r="1054" spans="1:4" x14ac:dyDescent="0.25">
      <c r="A1054" s="1">
        <v>51140</v>
      </c>
      <c r="B1054" s="2" t="s">
        <v>1148</v>
      </c>
      <c r="C1054" s="3" t="s">
        <v>1155</v>
      </c>
      <c r="D1054">
        <f t="shared" si="17"/>
        <v>18</v>
      </c>
    </row>
    <row r="1055" spans="1:4" x14ac:dyDescent="0.25">
      <c r="A1055" s="1">
        <v>51140</v>
      </c>
      <c r="B1055" s="2" t="s">
        <v>1148</v>
      </c>
      <c r="C1055" s="3" t="s">
        <v>1156</v>
      </c>
      <c r="D1055">
        <f t="shared" si="17"/>
        <v>18</v>
      </c>
    </row>
    <row r="1056" spans="1:4" x14ac:dyDescent="0.25">
      <c r="A1056" s="1">
        <v>51140</v>
      </c>
      <c r="B1056" s="2" t="s">
        <v>1148</v>
      </c>
      <c r="C1056" s="3" t="s">
        <v>1157</v>
      </c>
      <c r="D1056">
        <f t="shared" si="17"/>
        <v>18</v>
      </c>
    </row>
    <row r="1057" spans="1:4" x14ac:dyDescent="0.25">
      <c r="A1057" s="1">
        <v>51140</v>
      </c>
      <c r="B1057" s="2" t="s">
        <v>1148</v>
      </c>
      <c r="C1057" s="3" t="s">
        <v>1158</v>
      </c>
      <c r="D1057">
        <f t="shared" si="17"/>
        <v>18</v>
      </c>
    </row>
    <row r="1058" spans="1:4" x14ac:dyDescent="0.25">
      <c r="A1058" s="1">
        <v>51140</v>
      </c>
      <c r="B1058" s="2" t="s">
        <v>1148</v>
      </c>
      <c r="C1058" s="3" t="s">
        <v>1159</v>
      </c>
      <c r="D1058">
        <f t="shared" si="17"/>
        <v>18</v>
      </c>
    </row>
    <row r="1059" spans="1:4" x14ac:dyDescent="0.25">
      <c r="A1059" s="1">
        <v>51140</v>
      </c>
      <c r="B1059" s="2" t="s">
        <v>1148</v>
      </c>
      <c r="C1059" s="3" t="s">
        <v>1160</v>
      </c>
      <c r="D1059">
        <f t="shared" si="17"/>
        <v>18</v>
      </c>
    </row>
    <row r="1060" spans="1:4" x14ac:dyDescent="0.25">
      <c r="A1060" s="1">
        <v>51140</v>
      </c>
      <c r="B1060" s="2" t="s">
        <v>1148</v>
      </c>
      <c r="C1060" s="3" t="s">
        <v>1161</v>
      </c>
      <c r="D1060">
        <f t="shared" si="17"/>
        <v>18</v>
      </c>
    </row>
    <row r="1061" spans="1:4" x14ac:dyDescent="0.25">
      <c r="A1061" s="1">
        <v>51140</v>
      </c>
      <c r="B1061" s="2" t="s">
        <v>1148</v>
      </c>
      <c r="C1061" s="3" t="s">
        <v>1162</v>
      </c>
      <c r="D1061">
        <f t="shared" si="17"/>
        <v>18</v>
      </c>
    </row>
    <row r="1062" spans="1:4" x14ac:dyDescent="0.25">
      <c r="A1062" s="1">
        <v>51140</v>
      </c>
      <c r="B1062" s="2" t="s">
        <v>1148</v>
      </c>
      <c r="C1062" s="3" t="s">
        <v>1163</v>
      </c>
      <c r="D1062">
        <f t="shared" si="17"/>
        <v>18</v>
      </c>
    </row>
    <row r="1063" spans="1:4" x14ac:dyDescent="0.25">
      <c r="A1063" s="1">
        <v>51140</v>
      </c>
      <c r="B1063" s="2" t="s">
        <v>1148</v>
      </c>
      <c r="C1063" s="3" t="s">
        <v>1164</v>
      </c>
      <c r="D1063">
        <f t="shared" si="17"/>
        <v>18</v>
      </c>
    </row>
    <row r="1064" spans="1:4" x14ac:dyDescent="0.25">
      <c r="A1064" s="1">
        <v>51140</v>
      </c>
      <c r="B1064" s="2" t="s">
        <v>1148</v>
      </c>
      <c r="C1064" s="3" t="s">
        <v>1165</v>
      </c>
      <c r="D1064">
        <f t="shared" si="17"/>
        <v>18</v>
      </c>
    </row>
    <row r="1065" spans="1:4" x14ac:dyDescent="0.25">
      <c r="A1065" s="1">
        <v>51140</v>
      </c>
      <c r="B1065" s="2" t="s">
        <v>1148</v>
      </c>
      <c r="C1065" s="3" t="s">
        <v>1166</v>
      </c>
      <c r="D1065">
        <f t="shared" si="17"/>
        <v>18</v>
      </c>
    </row>
    <row r="1066" spans="1:4" x14ac:dyDescent="0.25">
      <c r="A1066" s="1">
        <v>51150</v>
      </c>
      <c r="B1066" s="2" t="s">
        <v>1167</v>
      </c>
      <c r="C1066" s="3" t="s">
        <v>1168</v>
      </c>
      <c r="D1066">
        <f t="shared" si="17"/>
        <v>16</v>
      </c>
    </row>
    <row r="1067" spans="1:4" x14ac:dyDescent="0.25">
      <c r="A1067" s="1">
        <v>51150</v>
      </c>
      <c r="B1067" s="2" t="s">
        <v>1167</v>
      </c>
      <c r="C1067" s="3" t="s">
        <v>1169</v>
      </c>
      <c r="D1067">
        <f t="shared" si="17"/>
        <v>16</v>
      </c>
    </row>
    <row r="1068" spans="1:4" x14ac:dyDescent="0.25">
      <c r="A1068" s="1">
        <v>51150</v>
      </c>
      <c r="B1068" s="2" t="s">
        <v>1167</v>
      </c>
      <c r="C1068" s="3" t="s">
        <v>1170</v>
      </c>
      <c r="D1068">
        <f t="shared" si="17"/>
        <v>16</v>
      </c>
    </row>
    <row r="1069" spans="1:4" x14ac:dyDescent="0.25">
      <c r="A1069" s="1">
        <v>51150</v>
      </c>
      <c r="B1069" s="2" t="s">
        <v>1167</v>
      </c>
      <c r="C1069" s="3" t="s">
        <v>1171</v>
      </c>
      <c r="D1069">
        <f t="shared" si="17"/>
        <v>16</v>
      </c>
    </row>
    <row r="1070" spans="1:4" x14ac:dyDescent="0.25">
      <c r="A1070" s="1">
        <v>51150</v>
      </c>
      <c r="B1070" s="2" t="s">
        <v>1167</v>
      </c>
      <c r="C1070" s="3" t="s">
        <v>1172</v>
      </c>
      <c r="D1070">
        <f t="shared" si="17"/>
        <v>16</v>
      </c>
    </row>
    <row r="1071" spans="1:4" x14ac:dyDescent="0.25">
      <c r="A1071" s="1">
        <v>51150</v>
      </c>
      <c r="B1071" s="2" t="s">
        <v>1167</v>
      </c>
      <c r="C1071" s="3" t="s">
        <v>1173</v>
      </c>
      <c r="D1071">
        <f t="shared" si="17"/>
        <v>16</v>
      </c>
    </row>
    <row r="1072" spans="1:4" x14ac:dyDescent="0.25">
      <c r="A1072" s="1">
        <v>51150</v>
      </c>
      <c r="B1072" s="2" t="s">
        <v>1167</v>
      </c>
      <c r="C1072" s="3" t="s">
        <v>1174</v>
      </c>
      <c r="D1072">
        <f t="shared" si="17"/>
        <v>16</v>
      </c>
    </row>
    <row r="1073" spans="1:4" x14ac:dyDescent="0.25">
      <c r="A1073" s="1">
        <v>51150</v>
      </c>
      <c r="B1073" s="2" t="s">
        <v>1167</v>
      </c>
      <c r="C1073" s="3" t="s">
        <v>1175</v>
      </c>
      <c r="D1073">
        <f t="shared" si="17"/>
        <v>16</v>
      </c>
    </row>
    <row r="1074" spans="1:4" x14ac:dyDescent="0.25">
      <c r="A1074" s="1">
        <v>51150</v>
      </c>
      <c r="B1074" s="2" t="s">
        <v>1167</v>
      </c>
      <c r="C1074" s="3" t="s">
        <v>1176</v>
      </c>
      <c r="D1074">
        <f t="shared" si="17"/>
        <v>16</v>
      </c>
    </row>
    <row r="1075" spans="1:4" x14ac:dyDescent="0.25">
      <c r="A1075" s="1">
        <v>51150</v>
      </c>
      <c r="B1075" s="2" t="s">
        <v>1167</v>
      </c>
      <c r="C1075" s="3" t="s">
        <v>1177</v>
      </c>
      <c r="D1075">
        <f t="shared" si="17"/>
        <v>16</v>
      </c>
    </row>
    <row r="1076" spans="1:4" x14ac:dyDescent="0.25">
      <c r="A1076" s="1">
        <v>51150</v>
      </c>
      <c r="B1076" s="2" t="s">
        <v>1167</v>
      </c>
      <c r="C1076" s="3" t="s">
        <v>1178</v>
      </c>
      <c r="D1076">
        <f t="shared" si="17"/>
        <v>16</v>
      </c>
    </row>
    <row r="1077" spans="1:4" x14ac:dyDescent="0.25">
      <c r="A1077" s="1">
        <v>51150</v>
      </c>
      <c r="B1077" s="2" t="s">
        <v>1167</v>
      </c>
      <c r="C1077" s="3" t="s">
        <v>1179</v>
      </c>
      <c r="D1077">
        <f t="shared" si="17"/>
        <v>16</v>
      </c>
    </row>
    <row r="1078" spans="1:4" x14ac:dyDescent="0.25">
      <c r="A1078" s="1">
        <v>51150</v>
      </c>
      <c r="B1078" s="2" t="s">
        <v>1167</v>
      </c>
      <c r="C1078" s="3" t="s">
        <v>1180</v>
      </c>
      <c r="D1078">
        <f t="shared" si="17"/>
        <v>16</v>
      </c>
    </row>
    <row r="1079" spans="1:4" x14ac:dyDescent="0.25">
      <c r="A1079" s="1">
        <v>51150</v>
      </c>
      <c r="B1079" s="2" t="s">
        <v>1167</v>
      </c>
      <c r="C1079" s="3" t="s">
        <v>1181</v>
      </c>
      <c r="D1079">
        <f t="shared" si="17"/>
        <v>16</v>
      </c>
    </row>
    <row r="1080" spans="1:4" x14ac:dyDescent="0.25">
      <c r="A1080" s="1">
        <v>51150</v>
      </c>
      <c r="B1080" s="2" t="s">
        <v>1167</v>
      </c>
      <c r="C1080" s="3" t="s">
        <v>1182</v>
      </c>
      <c r="D1080">
        <f t="shared" si="17"/>
        <v>16</v>
      </c>
    </row>
    <row r="1081" spans="1:4" x14ac:dyDescent="0.25">
      <c r="A1081" s="1">
        <v>51150</v>
      </c>
      <c r="B1081" s="2" t="s">
        <v>1167</v>
      </c>
      <c r="C1081" s="3" t="s">
        <v>1183</v>
      </c>
      <c r="D1081">
        <f t="shared" si="17"/>
        <v>16</v>
      </c>
    </row>
    <row r="1082" spans="1:4" x14ac:dyDescent="0.25">
      <c r="A1082" s="1">
        <v>51160</v>
      </c>
      <c r="B1082" s="2" t="s">
        <v>1184</v>
      </c>
      <c r="C1082" s="3" t="s">
        <v>1185</v>
      </c>
      <c r="D1082">
        <f t="shared" si="17"/>
        <v>11</v>
      </c>
    </row>
    <row r="1083" spans="1:4" x14ac:dyDescent="0.25">
      <c r="A1083" s="1">
        <v>51160</v>
      </c>
      <c r="B1083" s="2" t="s">
        <v>1184</v>
      </c>
      <c r="C1083" s="3" t="s">
        <v>1186</v>
      </c>
      <c r="D1083">
        <f t="shared" si="17"/>
        <v>11</v>
      </c>
    </row>
    <row r="1084" spans="1:4" x14ac:dyDescent="0.25">
      <c r="A1084" s="1">
        <v>51160</v>
      </c>
      <c r="B1084" s="2" t="s">
        <v>1184</v>
      </c>
      <c r="C1084" s="3" t="s">
        <v>1187</v>
      </c>
      <c r="D1084">
        <f t="shared" si="17"/>
        <v>11</v>
      </c>
    </row>
    <row r="1085" spans="1:4" x14ac:dyDescent="0.25">
      <c r="A1085" s="1">
        <v>51160</v>
      </c>
      <c r="B1085" s="2" t="s">
        <v>1184</v>
      </c>
      <c r="C1085" s="3" t="s">
        <v>1188</v>
      </c>
      <c r="D1085">
        <f t="shared" si="17"/>
        <v>11</v>
      </c>
    </row>
    <row r="1086" spans="1:4" x14ac:dyDescent="0.25">
      <c r="A1086" s="1">
        <v>51160</v>
      </c>
      <c r="B1086" s="2" t="s">
        <v>1184</v>
      </c>
      <c r="C1086" s="3" t="s">
        <v>1189</v>
      </c>
      <c r="D1086">
        <f t="shared" si="17"/>
        <v>11</v>
      </c>
    </row>
    <row r="1087" spans="1:4" x14ac:dyDescent="0.25">
      <c r="A1087" s="1">
        <v>51160</v>
      </c>
      <c r="B1087" s="2" t="s">
        <v>1184</v>
      </c>
      <c r="C1087" s="3" t="s">
        <v>1190</v>
      </c>
      <c r="D1087">
        <f t="shared" si="17"/>
        <v>11</v>
      </c>
    </row>
    <row r="1088" spans="1:4" x14ac:dyDescent="0.25">
      <c r="A1088" s="1">
        <v>51160</v>
      </c>
      <c r="B1088" s="2" t="s">
        <v>1184</v>
      </c>
      <c r="C1088" s="3" t="s">
        <v>1191</v>
      </c>
      <c r="D1088">
        <f t="shared" si="17"/>
        <v>11</v>
      </c>
    </row>
    <row r="1089" spans="1:4" x14ac:dyDescent="0.25">
      <c r="A1089" s="1">
        <v>51160</v>
      </c>
      <c r="B1089" s="2" t="s">
        <v>1184</v>
      </c>
      <c r="C1089" s="3" t="s">
        <v>1192</v>
      </c>
      <c r="D1089">
        <f t="shared" si="17"/>
        <v>11</v>
      </c>
    </row>
    <row r="1090" spans="1:4" x14ac:dyDescent="0.25">
      <c r="A1090" s="1">
        <v>51160</v>
      </c>
      <c r="B1090" s="2" t="s">
        <v>1184</v>
      </c>
      <c r="C1090" s="3" t="s">
        <v>1193</v>
      </c>
      <c r="D1090">
        <f t="shared" ref="D1090:D1153" si="18">COUNTIF($B$2:$B$5669,B1090)</f>
        <v>11</v>
      </c>
    </row>
    <row r="1091" spans="1:4" x14ac:dyDescent="0.25">
      <c r="A1091" s="1">
        <v>51160</v>
      </c>
      <c r="B1091" s="2" t="s">
        <v>1184</v>
      </c>
      <c r="C1091" s="3" t="s">
        <v>1194</v>
      </c>
      <c r="D1091">
        <f t="shared" si="18"/>
        <v>11</v>
      </c>
    </row>
    <row r="1092" spans="1:4" x14ac:dyDescent="0.25">
      <c r="A1092" s="1">
        <v>51160</v>
      </c>
      <c r="B1092" s="2" t="s">
        <v>1184</v>
      </c>
      <c r="C1092" s="3" t="s">
        <v>1195</v>
      </c>
      <c r="D1092">
        <f t="shared" si="18"/>
        <v>11</v>
      </c>
    </row>
    <row r="1093" spans="1:4" x14ac:dyDescent="0.25">
      <c r="A1093" s="1">
        <v>51170</v>
      </c>
      <c r="B1093" s="2" t="s">
        <v>1196</v>
      </c>
      <c r="C1093" s="3" t="s">
        <v>1197</v>
      </c>
      <c r="D1093">
        <f t="shared" si="18"/>
        <v>27</v>
      </c>
    </row>
    <row r="1094" spans="1:4" x14ac:dyDescent="0.25">
      <c r="A1094" s="1">
        <v>51170</v>
      </c>
      <c r="B1094" s="2" t="s">
        <v>1196</v>
      </c>
      <c r="C1094" s="3" t="s">
        <v>1198</v>
      </c>
      <c r="D1094">
        <f t="shared" si="18"/>
        <v>27</v>
      </c>
    </row>
    <row r="1095" spans="1:4" x14ac:dyDescent="0.25">
      <c r="A1095" s="1">
        <v>51170</v>
      </c>
      <c r="B1095" s="2" t="s">
        <v>1196</v>
      </c>
      <c r="C1095" s="3" t="s">
        <v>1199</v>
      </c>
      <c r="D1095">
        <f t="shared" si="18"/>
        <v>27</v>
      </c>
    </row>
    <row r="1096" spans="1:4" x14ac:dyDescent="0.25">
      <c r="A1096" s="1">
        <v>51170</v>
      </c>
      <c r="B1096" s="2" t="s">
        <v>1196</v>
      </c>
      <c r="C1096" s="3" t="s">
        <v>1200</v>
      </c>
      <c r="D1096">
        <f t="shared" si="18"/>
        <v>27</v>
      </c>
    </row>
    <row r="1097" spans="1:4" x14ac:dyDescent="0.25">
      <c r="A1097" s="1">
        <v>51170</v>
      </c>
      <c r="B1097" s="2" t="s">
        <v>1196</v>
      </c>
      <c r="C1097" s="3" t="s">
        <v>176</v>
      </c>
      <c r="D1097">
        <f t="shared" si="18"/>
        <v>27</v>
      </c>
    </row>
    <row r="1098" spans="1:4" x14ac:dyDescent="0.25">
      <c r="A1098" s="1">
        <v>51170</v>
      </c>
      <c r="B1098" s="2" t="s">
        <v>1196</v>
      </c>
      <c r="C1098" s="3" t="s">
        <v>1201</v>
      </c>
      <c r="D1098">
        <f t="shared" si="18"/>
        <v>27</v>
      </c>
    </row>
    <row r="1099" spans="1:4" x14ac:dyDescent="0.25">
      <c r="A1099" s="1">
        <v>51170</v>
      </c>
      <c r="B1099" s="2" t="s">
        <v>1196</v>
      </c>
      <c r="C1099" s="3" t="s">
        <v>1202</v>
      </c>
      <c r="D1099">
        <f t="shared" si="18"/>
        <v>27</v>
      </c>
    </row>
    <row r="1100" spans="1:4" x14ac:dyDescent="0.25">
      <c r="A1100" s="1">
        <v>51170</v>
      </c>
      <c r="B1100" s="2" t="s">
        <v>1196</v>
      </c>
      <c r="C1100" s="3" t="s">
        <v>1203</v>
      </c>
      <c r="D1100">
        <f t="shared" si="18"/>
        <v>27</v>
      </c>
    </row>
    <row r="1101" spans="1:4" x14ac:dyDescent="0.25">
      <c r="A1101" s="1">
        <v>51170</v>
      </c>
      <c r="B1101" s="2" t="s">
        <v>1196</v>
      </c>
      <c r="C1101" s="3" t="s">
        <v>1204</v>
      </c>
      <c r="D1101">
        <f t="shared" si="18"/>
        <v>27</v>
      </c>
    </row>
    <row r="1102" spans="1:4" x14ac:dyDescent="0.25">
      <c r="A1102" s="1">
        <v>51170</v>
      </c>
      <c r="B1102" s="2" t="s">
        <v>1196</v>
      </c>
      <c r="C1102" s="3" t="s">
        <v>1205</v>
      </c>
      <c r="D1102">
        <f t="shared" si="18"/>
        <v>27</v>
      </c>
    </row>
    <row r="1103" spans="1:4" x14ac:dyDescent="0.25">
      <c r="A1103" s="1">
        <v>51170</v>
      </c>
      <c r="B1103" s="2" t="s">
        <v>1196</v>
      </c>
      <c r="C1103" s="3" t="s">
        <v>1206</v>
      </c>
      <c r="D1103">
        <f t="shared" si="18"/>
        <v>27</v>
      </c>
    </row>
    <row r="1104" spans="1:4" x14ac:dyDescent="0.25">
      <c r="A1104" s="1">
        <v>51170</v>
      </c>
      <c r="B1104" s="2" t="s">
        <v>1196</v>
      </c>
      <c r="C1104" s="3" t="s">
        <v>1207</v>
      </c>
      <c r="D1104">
        <f t="shared" si="18"/>
        <v>27</v>
      </c>
    </row>
    <row r="1105" spans="1:4" x14ac:dyDescent="0.25">
      <c r="A1105" s="1">
        <v>51170</v>
      </c>
      <c r="B1105" s="2" t="s">
        <v>1196</v>
      </c>
      <c r="C1105" s="3" t="s">
        <v>1208</v>
      </c>
      <c r="D1105">
        <f t="shared" si="18"/>
        <v>27</v>
      </c>
    </row>
    <row r="1106" spans="1:4" x14ac:dyDescent="0.25">
      <c r="A1106" s="1">
        <v>51170</v>
      </c>
      <c r="B1106" s="2" t="s">
        <v>1196</v>
      </c>
      <c r="C1106" s="3" t="s">
        <v>1209</v>
      </c>
      <c r="D1106">
        <f t="shared" si="18"/>
        <v>27</v>
      </c>
    </row>
    <row r="1107" spans="1:4" x14ac:dyDescent="0.25">
      <c r="A1107" s="1">
        <v>51170</v>
      </c>
      <c r="B1107" s="2" t="s">
        <v>1196</v>
      </c>
      <c r="C1107" s="3" t="s">
        <v>1210</v>
      </c>
      <c r="D1107">
        <f t="shared" si="18"/>
        <v>27</v>
      </c>
    </row>
    <row r="1108" spans="1:4" x14ac:dyDescent="0.25">
      <c r="A1108" s="1">
        <v>51170</v>
      </c>
      <c r="B1108" s="2" t="s">
        <v>1196</v>
      </c>
      <c r="C1108" s="3" t="s">
        <v>1211</v>
      </c>
      <c r="D1108">
        <f t="shared" si="18"/>
        <v>27</v>
      </c>
    </row>
    <row r="1109" spans="1:4" x14ac:dyDescent="0.25">
      <c r="A1109" s="1">
        <v>51170</v>
      </c>
      <c r="B1109" s="2" t="s">
        <v>1196</v>
      </c>
      <c r="C1109" s="3" t="s">
        <v>1212</v>
      </c>
      <c r="D1109">
        <f t="shared" si="18"/>
        <v>27</v>
      </c>
    </row>
    <row r="1110" spans="1:4" x14ac:dyDescent="0.25">
      <c r="A1110" s="1">
        <v>51170</v>
      </c>
      <c r="B1110" s="2" t="s">
        <v>1196</v>
      </c>
      <c r="C1110" s="3" t="s">
        <v>1213</v>
      </c>
      <c r="D1110">
        <f t="shared" si="18"/>
        <v>27</v>
      </c>
    </row>
    <row r="1111" spans="1:4" x14ac:dyDescent="0.25">
      <c r="A1111" s="1">
        <v>51170</v>
      </c>
      <c r="B1111" s="2" t="s">
        <v>1196</v>
      </c>
      <c r="C1111" s="3" t="s">
        <v>1214</v>
      </c>
      <c r="D1111">
        <f t="shared" si="18"/>
        <v>27</v>
      </c>
    </row>
    <row r="1112" spans="1:4" x14ac:dyDescent="0.25">
      <c r="A1112" s="1">
        <v>51170</v>
      </c>
      <c r="B1112" s="2" t="s">
        <v>1196</v>
      </c>
      <c r="C1112" s="3" t="s">
        <v>1215</v>
      </c>
      <c r="D1112">
        <f t="shared" si="18"/>
        <v>27</v>
      </c>
    </row>
    <row r="1113" spans="1:4" x14ac:dyDescent="0.25">
      <c r="A1113" s="1">
        <v>51170</v>
      </c>
      <c r="B1113" s="2" t="s">
        <v>1196</v>
      </c>
      <c r="C1113" s="3" t="s">
        <v>1216</v>
      </c>
      <c r="D1113">
        <f t="shared" si="18"/>
        <v>27</v>
      </c>
    </row>
    <row r="1114" spans="1:4" x14ac:dyDescent="0.25">
      <c r="A1114" s="1">
        <v>51170</v>
      </c>
      <c r="B1114" s="2" t="s">
        <v>1196</v>
      </c>
      <c r="C1114" s="3" t="s">
        <v>1217</v>
      </c>
      <c r="D1114">
        <f t="shared" si="18"/>
        <v>27</v>
      </c>
    </row>
    <row r="1115" spans="1:4" x14ac:dyDescent="0.25">
      <c r="A1115" s="1">
        <v>51170</v>
      </c>
      <c r="B1115" s="2" t="s">
        <v>1196</v>
      </c>
      <c r="C1115" s="3" t="s">
        <v>1218</v>
      </c>
      <c r="D1115">
        <f t="shared" si="18"/>
        <v>27</v>
      </c>
    </row>
    <row r="1116" spans="1:4" x14ac:dyDescent="0.25">
      <c r="A1116" s="1">
        <v>51170</v>
      </c>
      <c r="B1116" s="2" t="s">
        <v>1196</v>
      </c>
      <c r="C1116" s="3" t="s">
        <v>1219</v>
      </c>
      <c r="D1116">
        <f t="shared" si="18"/>
        <v>27</v>
      </c>
    </row>
    <row r="1117" spans="1:4" x14ac:dyDescent="0.25">
      <c r="A1117" s="1">
        <v>51170</v>
      </c>
      <c r="B1117" s="2" t="s">
        <v>1196</v>
      </c>
      <c r="C1117" s="3" t="s">
        <v>1220</v>
      </c>
      <c r="D1117">
        <f t="shared" si="18"/>
        <v>27</v>
      </c>
    </row>
    <row r="1118" spans="1:4" x14ac:dyDescent="0.25">
      <c r="A1118" s="1">
        <v>51170</v>
      </c>
      <c r="B1118" s="2" t="s">
        <v>1196</v>
      </c>
      <c r="C1118" s="3" t="s">
        <v>1221</v>
      </c>
      <c r="D1118">
        <f t="shared" si="18"/>
        <v>27</v>
      </c>
    </row>
    <row r="1119" spans="1:4" x14ac:dyDescent="0.25">
      <c r="A1119" s="1">
        <v>51170</v>
      </c>
      <c r="B1119" s="2" t="s">
        <v>1196</v>
      </c>
      <c r="C1119" s="3" t="s">
        <v>1222</v>
      </c>
      <c r="D1119">
        <f t="shared" si="18"/>
        <v>27</v>
      </c>
    </row>
    <row r="1120" spans="1:4" x14ac:dyDescent="0.25">
      <c r="A1120" s="1">
        <v>51190</v>
      </c>
      <c r="B1120" s="2" t="s">
        <v>1223</v>
      </c>
      <c r="C1120" s="3" t="s">
        <v>1224</v>
      </c>
      <c r="D1120">
        <f t="shared" si="18"/>
        <v>5</v>
      </c>
    </row>
    <row r="1121" spans="1:4" x14ac:dyDescent="0.25">
      <c r="A1121" s="1">
        <v>51190</v>
      </c>
      <c r="B1121" s="2" t="s">
        <v>1223</v>
      </c>
      <c r="C1121" s="3" t="s">
        <v>1225</v>
      </c>
      <c r="D1121">
        <f t="shared" si="18"/>
        <v>5</v>
      </c>
    </row>
    <row r="1122" spans="1:4" x14ac:dyDescent="0.25">
      <c r="A1122" s="1">
        <v>51190</v>
      </c>
      <c r="B1122" s="2" t="s">
        <v>1223</v>
      </c>
      <c r="C1122" s="3" t="s">
        <v>1226</v>
      </c>
      <c r="D1122">
        <f t="shared" si="18"/>
        <v>5</v>
      </c>
    </row>
    <row r="1123" spans="1:4" x14ac:dyDescent="0.25">
      <c r="A1123" s="1">
        <v>51190</v>
      </c>
      <c r="B1123" s="2" t="s">
        <v>1223</v>
      </c>
      <c r="C1123" s="3" t="s">
        <v>1227</v>
      </c>
      <c r="D1123">
        <f t="shared" si="18"/>
        <v>5</v>
      </c>
    </row>
    <row r="1124" spans="1:4" x14ac:dyDescent="0.25">
      <c r="A1124" s="1">
        <v>51190</v>
      </c>
      <c r="B1124" s="2" t="s">
        <v>1223</v>
      </c>
      <c r="C1124" s="3" t="s">
        <v>1228</v>
      </c>
      <c r="D1124">
        <f t="shared" si="18"/>
        <v>5</v>
      </c>
    </row>
    <row r="1125" spans="1:4" x14ac:dyDescent="0.25">
      <c r="A1125" s="1">
        <v>51200</v>
      </c>
      <c r="B1125" s="2" t="s">
        <v>1229</v>
      </c>
      <c r="C1125" s="3" t="s">
        <v>1230</v>
      </c>
      <c r="D1125">
        <f t="shared" si="18"/>
        <v>25</v>
      </c>
    </row>
    <row r="1126" spans="1:4" x14ac:dyDescent="0.25">
      <c r="A1126" s="1">
        <v>51200</v>
      </c>
      <c r="B1126" s="2" t="s">
        <v>1229</v>
      </c>
      <c r="C1126" s="3" t="s">
        <v>1231</v>
      </c>
      <c r="D1126">
        <f t="shared" si="18"/>
        <v>25</v>
      </c>
    </row>
    <row r="1127" spans="1:4" x14ac:dyDescent="0.25">
      <c r="A1127" s="1">
        <v>51200</v>
      </c>
      <c r="B1127" s="2" t="s">
        <v>1229</v>
      </c>
      <c r="C1127" s="3" t="s">
        <v>1232</v>
      </c>
      <c r="D1127">
        <f t="shared" si="18"/>
        <v>25</v>
      </c>
    </row>
    <row r="1128" spans="1:4" x14ac:dyDescent="0.25">
      <c r="A1128" s="1">
        <v>51200</v>
      </c>
      <c r="B1128" s="2" t="s">
        <v>1229</v>
      </c>
      <c r="C1128" s="3" t="s">
        <v>1233</v>
      </c>
      <c r="D1128">
        <f t="shared" si="18"/>
        <v>25</v>
      </c>
    </row>
    <row r="1129" spans="1:4" x14ac:dyDescent="0.25">
      <c r="A1129" s="1">
        <v>51200</v>
      </c>
      <c r="B1129" s="2" t="s">
        <v>1229</v>
      </c>
      <c r="C1129" s="3" t="s">
        <v>1234</v>
      </c>
      <c r="D1129">
        <f t="shared" si="18"/>
        <v>25</v>
      </c>
    </row>
    <row r="1130" spans="1:4" x14ac:dyDescent="0.25">
      <c r="A1130" s="1">
        <v>51200</v>
      </c>
      <c r="B1130" s="2" t="s">
        <v>1229</v>
      </c>
      <c r="C1130" s="3" t="s">
        <v>1235</v>
      </c>
      <c r="D1130">
        <f t="shared" si="18"/>
        <v>25</v>
      </c>
    </row>
    <row r="1131" spans="1:4" x14ac:dyDescent="0.25">
      <c r="A1131" s="1">
        <v>51200</v>
      </c>
      <c r="B1131" s="2" t="s">
        <v>1229</v>
      </c>
      <c r="C1131" s="3" t="s">
        <v>1236</v>
      </c>
      <c r="D1131">
        <f t="shared" si="18"/>
        <v>25</v>
      </c>
    </row>
    <row r="1132" spans="1:4" x14ac:dyDescent="0.25">
      <c r="A1132" s="1">
        <v>51200</v>
      </c>
      <c r="B1132" s="2" t="s">
        <v>1229</v>
      </c>
      <c r="C1132" s="3" t="s">
        <v>1237</v>
      </c>
      <c r="D1132">
        <f t="shared" si="18"/>
        <v>25</v>
      </c>
    </row>
    <row r="1133" spans="1:4" x14ac:dyDescent="0.25">
      <c r="A1133" s="1">
        <v>51200</v>
      </c>
      <c r="B1133" s="2" t="s">
        <v>1229</v>
      </c>
      <c r="C1133" s="3" t="s">
        <v>1238</v>
      </c>
      <c r="D1133">
        <f t="shared" si="18"/>
        <v>25</v>
      </c>
    </row>
    <row r="1134" spans="1:4" x14ac:dyDescent="0.25">
      <c r="A1134" s="1">
        <v>51200</v>
      </c>
      <c r="B1134" s="2" t="s">
        <v>1229</v>
      </c>
      <c r="C1134" s="3" t="s">
        <v>1239</v>
      </c>
      <c r="D1134">
        <f t="shared" si="18"/>
        <v>25</v>
      </c>
    </row>
    <row r="1135" spans="1:4" x14ac:dyDescent="0.25">
      <c r="A1135" s="1">
        <v>51200</v>
      </c>
      <c r="B1135" s="2" t="s">
        <v>1229</v>
      </c>
      <c r="C1135" s="3" t="s">
        <v>1240</v>
      </c>
      <c r="D1135">
        <f t="shared" si="18"/>
        <v>25</v>
      </c>
    </row>
    <row r="1136" spans="1:4" x14ac:dyDescent="0.25">
      <c r="A1136" s="1">
        <v>51200</v>
      </c>
      <c r="B1136" s="2" t="s">
        <v>1229</v>
      </c>
      <c r="C1136" s="3" t="s">
        <v>1241</v>
      </c>
      <c r="D1136">
        <f t="shared" si="18"/>
        <v>25</v>
      </c>
    </row>
    <row r="1137" spans="1:4" x14ac:dyDescent="0.25">
      <c r="A1137" s="1">
        <v>51200</v>
      </c>
      <c r="B1137" s="2" t="s">
        <v>1229</v>
      </c>
      <c r="C1137" s="3" t="s">
        <v>1242</v>
      </c>
      <c r="D1137">
        <f t="shared" si="18"/>
        <v>25</v>
      </c>
    </row>
    <row r="1138" spans="1:4" x14ac:dyDescent="0.25">
      <c r="A1138" s="1">
        <v>51200</v>
      </c>
      <c r="B1138" s="2" t="s">
        <v>1229</v>
      </c>
      <c r="C1138" s="3" t="s">
        <v>1243</v>
      </c>
      <c r="D1138">
        <f t="shared" si="18"/>
        <v>25</v>
      </c>
    </row>
    <row r="1139" spans="1:4" x14ac:dyDescent="0.25">
      <c r="A1139" s="1">
        <v>51200</v>
      </c>
      <c r="B1139" s="2" t="s">
        <v>1229</v>
      </c>
      <c r="C1139" s="3" t="s">
        <v>1244</v>
      </c>
      <c r="D1139">
        <f t="shared" si="18"/>
        <v>25</v>
      </c>
    </row>
    <row r="1140" spans="1:4" x14ac:dyDescent="0.25">
      <c r="A1140" s="1">
        <v>51200</v>
      </c>
      <c r="B1140" s="2" t="s">
        <v>1229</v>
      </c>
      <c r="C1140" s="3" t="s">
        <v>1245</v>
      </c>
      <c r="D1140">
        <f t="shared" si="18"/>
        <v>25</v>
      </c>
    </row>
    <row r="1141" spans="1:4" x14ac:dyDescent="0.25">
      <c r="A1141" s="1">
        <v>51200</v>
      </c>
      <c r="B1141" s="2" t="s">
        <v>1229</v>
      </c>
      <c r="C1141" s="3" t="s">
        <v>1246</v>
      </c>
      <c r="D1141">
        <f t="shared" si="18"/>
        <v>25</v>
      </c>
    </row>
    <row r="1142" spans="1:4" x14ac:dyDescent="0.25">
      <c r="A1142" s="1">
        <v>51200</v>
      </c>
      <c r="B1142" s="2" t="s">
        <v>1229</v>
      </c>
      <c r="C1142" s="3" t="s">
        <v>1247</v>
      </c>
      <c r="D1142">
        <f t="shared" si="18"/>
        <v>25</v>
      </c>
    </row>
    <row r="1143" spans="1:4" x14ac:dyDescent="0.25">
      <c r="A1143" s="1">
        <v>51200</v>
      </c>
      <c r="B1143" s="2" t="s">
        <v>1229</v>
      </c>
      <c r="C1143" s="3" t="s">
        <v>1248</v>
      </c>
      <c r="D1143">
        <f t="shared" si="18"/>
        <v>25</v>
      </c>
    </row>
    <row r="1144" spans="1:4" x14ac:dyDescent="0.25">
      <c r="A1144" s="1">
        <v>51200</v>
      </c>
      <c r="B1144" s="2" t="s">
        <v>1229</v>
      </c>
      <c r="C1144" s="3" t="s">
        <v>1249</v>
      </c>
      <c r="D1144">
        <f t="shared" si="18"/>
        <v>25</v>
      </c>
    </row>
    <row r="1145" spans="1:4" x14ac:dyDescent="0.25">
      <c r="A1145" s="1">
        <v>51200</v>
      </c>
      <c r="B1145" s="2" t="s">
        <v>1229</v>
      </c>
      <c r="C1145" s="3" t="s">
        <v>1250</v>
      </c>
      <c r="D1145">
        <f t="shared" si="18"/>
        <v>25</v>
      </c>
    </row>
    <row r="1146" spans="1:4" x14ac:dyDescent="0.25">
      <c r="A1146" s="1">
        <v>51200</v>
      </c>
      <c r="B1146" s="2" t="s">
        <v>1229</v>
      </c>
      <c r="C1146" s="3" t="s">
        <v>1251</v>
      </c>
      <c r="D1146">
        <f t="shared" si="18"/>
        <v>25</v>
      </c>
    </row>
    <row r="1147" spans="1:4" x14ac:dyDescent="0.25">
      <c r="A1147" s="1">
        <v>51200</v>
      </c>
      <c r="B1147" s="2" t="s">
        <v>1229</v>
      </c>
      <c r="C1147" s="3" t="s">
        <v>1252</v>
      </c>
      <c r="D1147">
        <f t="shared" si="18"/>
        <v>25</v>
      </c>
    </row>
    <row r="1148" spans="1:4" x14ac:dyDescent="0.25">
      <c r="A1148" s="1">
        <v>51200</v>
      </c>
      <c r="B1148" s="2" t="s">
        <v>1229</v>
      </c>
      <c r="C1148" s="3" t="s">
        <v>1253</v>
      </c>
      <c r="D1148">
        <f t="shared" si="18"/>
        <v>25</v>
      </c>
    </row>
    <row r="1149" spans="1:4" x14ac:dyDescent="0.25">
      <c r="A1149" s="1">
        <v>51200</v>
      </c>
      <c r="B1149" s="2" t="s">
        <v>1229</v>
      </c>
      <c r="C1149" s="3" t="s">
        <v>1254</v>
      </c>
      <c r="D1149">
        <f t="shared" si="18"/>
        <v>25</v>
      </c>
    </row>
    <row r="1150" spans="1:4" x14ac:dyDescent="0.25">
      <c r="A1150" s="1">
        <v>51210</v>
      </c>
      <c r="B1150" s="2" t="s">
        <v>1255</v>
      </c>
      <c r="C1150" s="3" t="s">
        <v>1256</v>
      </c>
      <c r="D1150">
        <f t="shared" si="18"/>
        <v>19</v>
      </c>
    </row>
    <row r="1151" spans="1:4" x14ac:dyDescent="0.25">
      <c r="A1151" s="1">
        <v>51210</v>
      </c>
      <c r="B1151" s="2" t="s">
        <v>1255</v>
      </c>
      <c r="C1151" s="3" t="s">
        <v>1257</v>
      </c>
      <c r="D1151">
        <f t="shared" si="18"/>
        <v>19</v>
      </c>
    </row>
    <row r="1152" spans="1:4" x14ac:dyDescent="0.25">
      <c r="A1152" s="1">
        <v>51210</v>
      </c>
      <c r="B1152" s="2" t="s">
        <v>1255</v>
      </c>
      <c r="C1152" s="3" t="s">
        <v>1258</v>
      </c>
      <c r="D1152">
        <f t="shared" si="18"/>
        <v>19</v>
      </c>
    </row>
    <row r="1153" spans="1:4" x14ac:dyDescent="0.25">
      <c r="A1153" s="1">
        <v>51210</v>
      </c>
      <c r="B1153" s="2" t="s">
        <v>1255</v>
      </c>
      <c r="C1153" s="3" t="s">
        <v>1259</v>
      </c>
      <c r="D1153">
        <f t="shared" si="18"/>
        <v>19</v>
      </c>
    </row>
    <row r="1154" spans="1:4" x14ac:dyDescent="0.25">
      <c r="A1154" s="1">
        <v>51210</v>
      </c>
      <c r="B1154" s="2" t="s">
        <v>1255</v>
      </c>
      <c r="C1154" s="3" t="s">
        <v>1260</v>
      </c>
      <c r="D1154">
        <f t="shared" ref="D1154:D1217" si="19">COUNTIF($B$2:$B$5669,B1154)</f>
        <v>19</v>
      </c>
    </row>
    <row r="1155" spans="1:4" x14ac:dyDescent="0.25">
      <c r="A1155" s="1">
        <v>51210</v>
      </c>
      <c r="B1155" s="2" t="s">
        <v>1255</v>
      </c>
      <c r="C1155" s="3" t="s">
        <v>1261</v>
      </c>
      <c r="D1155">
        <f t="shared" si="19"/>
        <v>19</v>
      </c>
    </row>
    <row r="1156" spans="1:4" x14ac:dyDescent="0.25">
      <c r="A1156" s="1">
        <v>51210</v>
      </c>
      <c r="B1156" s="2" t="s">
        <v>1255</v>
      </c>
      <c r="C1156" s="3" t="s">
        <v>1262</v>
      </c>
      <c r="D1156">
        <f t="shared" si="19"/>
        <v>19</v>
      </c>
    </row>
    <row r="1157" spans="1:4" x14ac:dyDescent="0.25">
      <c r="A1157" s="1">
        <v>51210</v>
      </c>
      <c r="B1157" s="2" t="s">
        <v>1255</v>
      </c>
      <c r="C1157" s="3" t="s">
        <v>1263</v>
      </c>
      <c r="D1157">
        <f t="shared" si="19"/>
        <v>19</v>
      </c>
    </row>
    <row r="1158" spans="1:4" x14ac:dyDescent="0.25">
      <c r="A1158" s="1">
        <v>51210</v>
      </c>
      <c r="B1158" s="2" t="s">
        <v>1255</v>
      </c>
      <c r="C1158" s="3" t="s">
        <v>1264</v>
      </c>
      <c r="D1158">
        <f t="shared" si="19"/>
        <v>19</v>
      </c>
    </row>
    <row r="1159" spans="1:4" x14ac:dyDescent="0.25">
      <c r="A1159" s="1">
        <v>51210</v>
      </c>
      <c r="B1159" s="2" t="s">
        <v>1255</v>
      </c>
      <c r="C1159" s="3" t="s">
        <v>1265</v>
      </c>
      <c r="D1159">
        <f t="shared" si="19"/>
        <v>19</v>
      </c>
    </row>
    <row r="1160" spans="1:4" x14ac:dyDescent="0.25">
      <c r="A1160" s="1">
        <v>51210</v>
      </c>
      <c r="B1160" s="2" t="s">
        <v>1255</v>
      </c>
      <c r="C1160" s="3" t="s">
        <v>1266</v>
      </c>
      <c r="D1160">
        <f t="shared" si="19"/>
        <v>19</v>
      </c>
    </row>
    <row r="1161" spans="1:4" x14ac:dyDescent="0.25">
      <c r="A1161" s="1">
        <v>51210</v>
      </c>
      <c r="B1161" s="2" t="s">
        <v>1255</v>
      </c>
      <c r="C1161" s="3" t="s">
        <v>896</v>
      </c>
      <c r="D1161">
        <f t="shared" si="19"/>
        <v>19</v>
      </c>
    </row>
    <row r="1162" spans="1:4" x14ac:dyDescent="0.25">
      <c r="A1162" s="1">
        <v>51210</v>
      </c>
      <c r="B1162" s="2" t="s">
        <v>1255</v>
      </c>
      <c r="C1162" s="3" t="s">
        <v>1267</v>
      </c>
      <c r="D1162">
        <f t="shared" si="19"/>
        <v>19</v>
      </c>
    </row>
    <row r="1163" spans="1:4" x14ac:dyDescent="0.25">
      <c r="A1163" s="1">
        <v>51210</v>
      </c>
      <c r="B1163" s="2" t="s">
        <v>1255</v>
      </c>
      <c r="C1163" s="3" t="s">
        <v>1268</v>
      </c>
      <c r="D1163">
        <f t="shared" si="19"/>
        <v>19</v>
      </c>
    </row>
    <row r="1164" spans="1:4" x14ac:dyDescent="0.25">
      <c r="A1164" s="1">
        <v>51210</v>
      </c>
      <c r="B1164" s="2" t="s">
        <v>1255</v>
      </c>
      <c r="C1164" s="3" t="s">
        <v>1269</v>
      </c>
      <c r="D1164">
        <f t="shared" si="19"/>
        <v>19</v>
      </c>
    </row>
    <row r="1165" spans="1:4" x14ac:dyDescent="0.25">
      <c r="A1165" s="1">
        <v>51210</v>
      </c>
      <c r="B1165" s="2" t="s">
        <v>1255</v>
      </c>
      <c r="C1165" s="3" t="s">
        <v>1270</v>
      </c>
      <c r="D1165">
        <f t="shared" si="19"/>
        <v>19</v>
      </c>
    </row>
    <row r="1166" spans="1:4" x14ac:dyDescent="0.25">
      <c r="A1166" s="1">
        <v>51210</v>
      </c>
      <c r="B1166" s="2" t="s">
        <v>1255</v>
      </c>
      <c r="C1166" s="3" t="s">
        <v>1271</v>
      </c>
      <c r="D1166">
        <f t="shared" si="19"/>
        <v>19</v>
      </c>
    </row>
    <row r="1167" spans="1:4" x14ac:dyDescent="0.25">
      <c r="A1167" s="1">
        <v>51210</v>
      </c>
      <c r="B1167" s="2" t="s">
        <v>1255</v>
      </c>
      <c r="C1167" s="3" t="s">
        <v>1272</v>
      </c>
      <c r="D1167">
        <f t="shared" si="19"/>
        <v>19</v>
      </c>
    </row>
    <row r="1168" spans="1:4" x14ac:dyDescent="0.25">
      <c r="A1168" s="1">
        <v>51210</v>
      </c>
      <c r="B1168" s="2" t="s">
        <v>1255</v>
      </c>
      <c r="C1168" s="3" t="s">
        <v>1273</v>
      </c>
      <c r="D1168">
        <f t="shared" si="19"/>
        <v>19</v>
      </c>
    </row>
    <row r="1169" spans="1:4" x14ac:dyDescent="0.25">
      <c r="A1169" s="1">
        <v>51220</v>
      </c>
      <c r="B1169" s="2" t="s">
        <v>1274</v>
      </c>
      <c r="C1169" s="3" t="s">
        <v>1275</v>
      </c>
      <c r="D1169">
        <f t="shared" si="19"/>
        <v>16</v>
      </c>
    </row>
    <row r="1170" spans="1:4" x14ac:dyDescent="0.25">
      <c r="A1170" s="1">
        <v>51220</v>
      </c>
      <c r="B1170" s="2" t="s">
        <v>1274</v>
      </c>
      <c r="C1170" s="3" t="s">
        <v>1276</v>
      </c>
      <c r="D1170">
        <f t="shared" si="19"/>
        <v>16</v>
      </c>
    </row>
    <row r="1171" spans="1:4" x14ac:dyDescent="0.25">
      <c r="A1171" s="1">
        <v>51220</v>
      </c>
      <c r="B1171" s="2" t="s">
        <v>1274</v>
      </c>
      <c r="C1171" s="3" t="s">
        <v>1277</v>
      </c>
      <c r="D1171">
        <f t="shared" si="19"/>
        <v>16</v>
      </c>
    </row>
    <row r="1172" spans="1:4" x14ac:dyDescent="0.25">
      <c r="A1172" s="1">
        <v>51220</v>
      </c>
      <c r="B1172" s="2" t="s">
        <v>1274</v>
      </c>
      <c r="C1172" s="3" t="s">
        <v>1278</v>
      </c>
      <c r="D1172">
        <f t="shared" si="19"/>
        <v>16</v>
      </c>
    </row>
    <row r="1173" spans="1:4" x14ac:dyDescent="0.25">
      <c r="A1173" s="1">
        <v>51220</v>
      </c>
      <c r="B1173" s="2" t="s">
        <v>1274</v>
      </c>
      <c r="C1173" s="3" t="s">
        <v>1279</v>
      </c>
      <c r="D1173">
        <f t="shared" si="19"/>
        <v>16</v>
      </c>
    </row>
    <row r="1174" spans="1:4" x14ac:dyDescent="0.25">
      <c r="A1174" s="1">
        <v>51220</v>
      </c>
      <c r="B1174" s="2" t="s">
        <v>1274</v>
      </c>
      <c r="C1174" s="3" t="s">
        <v>1280</v>
      </c>
      <c r="D1174">
        <f t="shared" si="19"/>
        <v>16</v>
      </c>
    </row>
    <row r="1175" spans="1:4" x14ac:dyDescent="0.25">
      <c r="A1175" s="1">
        <v>51220</v>
      </c>
      <c r="B1175" s="2" t="s">
        <v>1274</v>
      </c>
      <c r="C1175" s="3" t="s">
        <v>1281</v>
      </c>
      <c r="D1175">
        <f t="shared" si="19"/>
        <v>16</v>
      </c>
    </row>
    <row r="1176" spans="1:4" x14ac:dyDescent="0.25">
      <c r="A1176" s="1">
        <v>51220</v>
      </c>
      <c r="B1176" s="2" t="s">
        <v>1274</v>
      </c>
      <c r="C1176" s="3" t="s">
        <v>1282</v>
      </c>
      <c r="D1176">
        <f t="shared" si="19"/>
        <v>16</v>
      </c>
    </row>
    <row r="1177" spans="1:4" x14ac:dyDescent="0.25">
      <c r="A1177" s="1">
        <v>51220</v>
      </c>
      <c r="B1177" s="2" t="s">
        <v>1274</v>
      </c>
      <c r="C1177" s="3" t="s">
        <v>1283</v>
      </c>
      <c r="D1177">
        <f t="shared" si="19"/>
        <v>16</v>
      </c>
    </row>
    <row r="1178" spans="1:4" x14ac:dyDescent="0.25">
      <c r="A1178" s="1">
        <v>51220</v>
      </c>
      <c r="B1178" s="2" t="s">
        <v>1274</v>
      </c>
      <c r="C1178" s="3" t="s">
        <v>1284</v>
      </c>
      <c r="D1178">
        <f t="shared" si="19"/>
        <v>16</v>
      </c>
    </row>
    <row r="1179" spans="1:4" x14ac:dyDescent="0.25">
      <c r="A1179" s="1">
        <v>51220</v>
      </c>
      <c r="B1179" s="2" t="s">
        <v>1274</v>
      </c>
      <c r="C1179" s="3" t="s">
        <v>1285</v>
      </c>
      <c r="D1179">
        <f t="shared" si="19"/>
        <v>16</v>
      </c>
    </row>
    <row r="1180" spans="1:4" x14ac:dyDescent="0.25">
      <c r="A1180" s="1">
        <v>51220</v>
      </c>
      <c r="B1180" s="2" t="s">
        <v>1274</v>
      </c>
      <c r="C1180" s="3" t="s">
        <v>1286</v>
      </c>
      <c r="D1180">
        <f t="shared" si="19"/>
        <v>16</v>
      </c>
    </row>
    <row r="1181" spans="1:4" x14ac:dyDescent="0.25">
      <c r="A1181" s="1">
        <v>51220</v>
      </c>
      <c r="B1181" s="2" t="s">
        <v>1274</v>
      </c>
      <c r="C1181" s="3" t="s">
        <v>1287</v>
      </c>
      <c r="D1181">
        <f t="shared" si="19"/>
        <v>16</v>
      </c>
    </row>
    <row r="1182" spans="1:4" x14ac:dyDescent="0.25">
      <c r="A1182" s="1">
        <v>51220</v>
      </c>
      <c r="B1182" s="2" t="s">
        <v>1274</v>
      </c>
      <c r="C1182" s="3" t="s">
        <v>1288</v>
      </c>
      <c r="D1182">
        <f t="shared" si="19"/>
        <v>16</v>
      </c>
    </row>
    <row r="1183" spans="1:4" x14ac:dyDescent="0.25">
      <c r="A1183" s="1">
        <v>51220</v>
      </c>
      <c r="B1183" s="2" t="s">
        <v>1274</v>
      </c>
      <c r="C1183" s="3" t="s">
        <v>199</v>
      </c>
      <c r="D1183">
        <f t="shared" si="19"/>
        <v>16</v>
      </c>
    </row>
    <row r="1184" spans="1:4" x14ac:dyDescent="0.25">
      <c r="A1184" s="1">
        <v>51220</v>
      </c>
      <c r="B1184" s="2" t="s">
        <v>1274</v>
      </c>
      <c r="C1184" s="3" t="s">
        <v>1289</v>
      </c>
      <c r="D1184">
        <f t="shared" si="19"/>
        <v>16</v>
      </c>
    </row>
    <row r="1185" spans="1:4" x14ac:dyDescent="0.25">
      <c r="A1185" s="1">
        <v>51230</v>
      </c>
      <c r="B1185" s="2" t="s">
        <v>1290</v>
      </c>
      <c r="C1185" s="3" t="s">
        <v>1291</v>
      </c>
      <c r="D1185">
        <f t="shared" si="19"/>
        <v>20</v>
      </c>
    </row>
    <row r="1186" spans="1:4" x14ac:dyDescent="0.25">
      <c r="A1186" s="1">
        <v>51230</v>
      </c>
      <c r="B1186" s="2" t="s">
        <v>1290</v>
      </c>
      <c r="C1186" s="3" t="s">
        <v>1292</v>
      </c>
      <c r="D1186">
        <f t="shared" si="19"/>
        <v>20</v>
      </c>
    </row>
    <row r="1187" spans="1:4" x14ac:dyDescent="0.25">
      <c r="A1187" s="1">
        <v>51230</v>
      </c>
      <c r="B1187" s="2" t="s">
        <v>1290</v>
      </c>
      <c r="C1187" s="3" t="s">
        <v>1293</v>
      </c>
      <c r="D1187">
        <f t="shared" si="19"/>
        <v>20</v>
      </c>
    </row>
    <row r="1188" spans="1:4" x14ac:dyDescent="0.25">
      <c r="A1188" s="1">
        <v>51230</v>
      </c>
      <c r="B1188" s="2" t="s">
        <v>1290</v>
      </c>
      <c r="C1188" s="3" t="s">
        <v>1294</v>
      </c>
      <c r="D1188">
        <f t="shared" si="19"/>
        <v>20</v>
      </c>
    </row>
    <row r="1189" spans="1:4" x14ac:dyDescent="0.25">
      <c r="A1189" s="1">
        <v>51230</v>
      </c>
      <c r="B1189" s="2" t="s">
        <v>1290</v>
      </c>
      <c r="C1189" s="3" t="s">
        <v>1295</v>
      </c>
      <c r="D1189">
        <f t="shared" si="19"/>
        <v>20</v>
      </c>
    </row>
    <row r="1190" spans="1:4" x14ac:dyDescent="0.25">
      <c r="A1190" s="1">
        <v>51230</v>
      </c>
      <c r="B1190" s="2" t="s">
        <v>1290</v>
      </c>
      <c r="C1190" s="3" t="s">
        <v>1296</v>
      </c>
      <c r="D1190">
        <f t="shared" si="19"/>
        <v>20</v>
      </c>
    </row>
    <row r="1191" spans="1:4" x14ac:dyDescent="0.25">
      <c r="A1191" s="1">
        <v>51230</v>
      </c>
      <c r="B1191" s="2" t="s">
        <v>1290</v>
      </c>
      <c r="C1191" s="3" t="s">
        <v>1297</v>
      </c>
      <c r="D1191">
        <f t="shared" si="19"/>
        <v>20</v>
      </c>
    </row>
    <row r="1192" spans="1:4" x14ac:dyDescent="0.25">
      <c r="A1192" s="1">
        <v>51230</v>
      </c>
      <c r="B1192" s="2" t="s">
        <v>1290</v>
      </c>
      <c r="C1192" s="3" t="s">
        <v>1298</v>
      </c>
      <c r="D1192">
        <f t="shared" si="19"/>
        <v>20</v>
      </c>
    </row>
    <row r="1193" spans="1:4" x14ac:dyDescent="0.25">
      <c r="A1193" s="1">
        <v>51230</v>
      </c>
      <c r="B1193" s="2" t="s">
        <v>1290</v>
      </c>
      <c r="C1193" s="3" t="s">
        <v>1299</v>
      </c>
      <c r="D1193">
        <f t="shared" si="19"/>
        <v>20</v>
      </c>
    </row>
    <row r="1194" spans="1:4" x14ac:dyDescent="0.25">
      <c r="A1194" s="1">
        <v>51230</v>
      </c>
      <c r="B1194" s="2" t="s">
        <v>1290</v>
      </c>
      <c r="C1194" s="3" t="s">
        <v>1300</v>
      </c>
      <c r="D1194">
        <f t="shared" si="19"/>
        <v>20</v>
      </c>
    </row>
    <row r="1195" spans="1:4" x14ac:dyDescent="0.25">
      <c r="A1195" s="1">
        <v>51230</v>
      </c>
      <c r="B1195" s="2" t="s">
        <v>1290</v>
      </c>
      <c r="C1195" s="3" t="s">
        <v>1301</v>
      </c>
      <c r="D1195">
        <f t="shared" si="19"/>
        <v>20</v>
      </c>
    </row>
    <row r="1196" spans="1:4" x14ac:dyDescent="0.25">
      <c r="A1196" s="1">
        <v>51230</v>
      </c>
      <c r="B1196" s="2" t="s">
        <v>1290</v>
      </c>
      <c r="C1196" s="3" t="s">
        <v>1302</v>
      </c>
      <c r="D1196">
        <f t="shared" si="19"/>
        <v>20</v>
      </c>
    </row>
    <row r="1197" spans="1:4" x14ac:dyDescent="0.25">
      <c r="A1197" s="1">
        <v>51230</v>
      </c>
      <c r="B1197" s="2" t="s">
        <v>1290</v>
      </c>
      <c r="C1197" s="3" t="s">
        <v>1303</v>
      </c>
      <c r="D1197">
        <f t="shared" si="19"/>
        <v>20</v>
      </c>
    </row>
    <row r="1198" spans="1:4" x14ac:dyDescent="0.25">
      <c r="A1198" s="1">
        <v>51230</v>
      </c>
      <c r="B1198" s="2" t="s">
        <v>1290</v>
      </c>
      <c r="C1198" s="3" t="s">
        <v>1304</v>
      </c>
      <c r="D1198">
        <f t="shared" si="19"/>
        <v>20</v>
      </c>
    </row>
    <row r="1199" spans="1:4" x14ac:dyDescent="0.25">
      <c r="A1199" s="1">
        <v>51230</v>
      </c>
      <c r="B1199" s="2" t="s">
        <v>1290</v>
      </c>
      <c r="C1199" s="3" t="s">
        <v>1305</v>
      </c>
      <c r="D1199">
        <f t="shared" si="19"/>
        <v>20</v>
      </c>
    </row>
    <row r="1200" spans="1:4" x14ac:dyDescent="0.25">
      <c r="A1200" s="1">
        <v>51230</v>
      </c>
      <c r="B1200" s="2" t="s">
        <v>1290</v>
      </c>
      <c r="C1200" s="3" t="s">
        <v>1306</v>
      </c>
      <c r="D1200">
        <f t="shared" si="19"/>
        <v>20</v>
      </c>
    </row>
    <row r="1201" spans="1:4" x14ac:dyDescent="0.25">
      <c r="A1201" s="1">
        <v>51230</v>
      </c>
      <c r="B1201" s="2" t="s">
        <v>1290</v>
      </c>
      <c r="C1201" s="3" t="s">
        <v>1307</v>
      </c>
      <c r="D1201">
        <f t="shared" si="19"/>
        <v>20</v>
      </c>
    </row>
    <row r="1202" spans="1:4" x14ac:dyDescent="0.25">
      <c r="A1202" s="1">
        <v>51230</v>
      </c>
      <c r="B1202" s="2" t="s">
        <v>1290</v>
      </c>
      <c r="C1202" s="3" t="s">
        <v>1308</v>
      </c>
      <c r="D1202">
        <f t="shared" si="19"/>
        <v>20</v>
      </c>
    </row>
    <row r="1203" spans="1:4" x14ac:dyDescent="0.25">
      <c r="A1203" s="1">
        <v>51230</v>
      </c>
      <c r="B1203" s="2" t="s">
        <v>1290</v>
      </c>
      <c r="C1203" s="3" t="s">
        <v>1309</v>
      </c>
      <c r="D1203">
        <f t="shared" si="19"/>
        <v>20</v>
      </c>
    </row>
    <row r="1204" spans="1:4" x14ac:dyDescent="0.25">
      <c r="A1204" s="1">
        <v>51230</v>
      </c>
      <c r="B1204" s="2" t="s">
        <v>1290</v>
      </c>
      <c r="C1204" s="3" t="s">
        <v>1310</v>
      </c>
      <c r="D1204">
        <f t="shared" si="19"/>
        <v>20</v>
      </c>
    </row>
    <row r="1205" spans="1:4" x14ac:dyDescent="0.25">
      <c r="A1205" s="1">
        <v>51240</v>
      </c>
      <c r="B1205" s="2" t="s">
        <v>1311</v>
      </c>
      <c r="C1205" s="3" t="s">
        <v>1312</v>
      </c>
      <c r="D1205">
        <f t="shared" si="19"/>
        <v>28</v>
      </c>
    </row>
    <row r="1206" spans="1:4" x14ac:dyDescent="0.25">
      <c r="A1206" s="1">
        <v>51240</v>
      </c>
      <c r="B1206" s="2" t="s">
        <v>1311</v>
      </c>
      <c r="C1206" s="3" t="s">
        <v>1313</v>
      </c>
      <c r="D1206">
        <f t="shared" si="19"/>
        <v>28</v>
      </c>
    </row>
    <row r="1207" spans="1:4" x14ac:dyDescent="0.25">
      <c r="A1207" s="1">
        <v>51240</v>
      </c>
      <c r="B1207" s="2" t="s">
        <v>1311</v>
      </c>
      <c r="C1207" s="3" t="s">
        <v>1314</v>
      </c>
      <c r="D1207">
        <f t="shared" si="19"/>
        <v>28</v>
      </c>
    </row>
    <row r="1208" spans="1:4" x14ac:dyDescent="0.25">
      <c r="A1208" s="1">
        <v>51240</v>
      </c>
      <c r="B1208" s="2" t="s">
        <v>1311</v>
      </c>
      <c r="C1208" s="3" t="s">
        <v>1315</v>
      </c>
      <c r="D1208">
        <f t="shared" si="19"/>
        <v>28</v>
      </c>
    </row>
    <row r="1209" spans="1:4" x14ac:dyDescent="0.25">
      <c r="A1209" s="1">
        <v>51240</v>
      </c>
      <c r="B1209" s="2" t="s">
        <v>1311</v>
      </c>
      <c r="C1209" s="3" t="s">
        <v>1316</v>
      </c>
      <c r="D1209">
        <f t="shared" si="19"/>
        <v>28</v>
      </c>
    </row>
    <row r="1210" spans="1:4" x14ac:dyDescent="0.25">
      <c r="A1210" s="1">
        <v>51240</v>
      </c>
      <c r="B1210" s="2" t="s">
        <v>1311</v>
      </c>
      <c r="C1210" s="3" t="s">
        <v>1317</v>
      </c>
      <c r="D1210">
        <f t="shared" si="19"/>
        <v>28</v>
      </c>
    </row>
    <row r="1211" spans="1:4" x14ac:dyDescent="0.25">
      <c r="A1211" s="1">
        <v>51240</v>
      </c>
      <c r="B1211" s="2" t="s">
        <v>1311</v>
      </c>
      <c r="C1211" s="3" t="s">
        <v>1318</v>
      </c>
      <c r="D1211">
        <f t="shared" si="19"/>
        <v>28</v>
      </c>
    </row>
    <row r="1212" spans="1:4" x14ac:dyDescent="0.25">
      <c r="A1212" s="1">
        <v>51240</v>
      </c>
      <c r="B1212" s="2" t="s">
        <v>1311</v>
      </c>
      <c r="C1212" s="3" t="s">
        <v>1319</v>
      </c>
      <c r="D1212">
        <f t="shared" si="19"/>
        <v>28</v>
      </c>
    </row>
    <row r="1213" spans="1:4" x14ac:dyDescent="0.25">
      <c r="A1213" s="1">
        <v>51240</v>
      </c>
      <c r="B1213" s="2" t="s">
        <v>1311</v>
      </c>
      <c r="C1213" s="3" t="s">
        <v>1320</v>
      </c>
      <c r="D1213">
        <f t="shared" si="19"/>
        <v>28</v>
      </c>
    </row>
    <row r="1214" spans="1:4" x14ac:dyDescent="0.25">
      <c r="A1214" s="1">
        <v>51240</v>
      </c>
      <c r="B1214" s="2" t="s">
        <v>1311</v>
      </c>
      <c r="C1214" s="3" t="s">
        <v>1321</v>
      </c>
      <c r="D1214">
        <f t="shared" si="19"/>
        <v>28</v>
      </c>
    </row>
    <row r="1215" spans="1:4" x14ac:dyDescent="0.25">
      <c r="A1215" s="1">
        <v>51240</v>
      </c>
      <c r="B1215" s="2" t="s">
        <v>1311</v>
      </c>
      <c r="C1215" s="3" t="s">
        <v>1322</v>
      </c>
      <c r="D1215">
        <f t="shared" si="19"/>
        <v>28</v>
      </c>
    </row>
    <row r="1216" spans="1:4" x14ac:dyDescent="0.25">
      <c r="A1216" s="1">
        <v>51240</v>
      </c>
      <c r="B1216" s="2" t="s">
        <v>1311</v>
      </c>
      <c r="C1216" s="3" t="s">
        <v>1323</v>
      </c>
      <c r="D1216">
        <f t="shared" si="19"/>
        <v>28</v>
      </c>
    </row>
    <row r="1217" spans="1:4" x14ac:dyDescent="0.25">
      <c r="A1217" s="1">
        <v>51240</v>
      </c>
      <c r="B1217" s="2" t="s">
        <v>1311</v>
      </c>
      <c r="C1217" s="3" t="s">
        <v>1324</v>
      </c>
      <c r="D1217">
        <f t="shared" si="19"/>
        <v>28</v>
      </c>
    </row>
    <row r="1218" spans="1:4" x14ac:dyDescent="0.25">
      <c r="A1218" s="1">
        <v>51240</v>
      </c>
      <c r="B1218" s="2" t="s">
        <v>1311</v>
      </c>
      <c r="C1218" s="3" t="s">
        <v>1325</v>
      </c>
      <c r="D1218">
        <f t="shared" ref="D1218:D1281" si="20">COUNTIF($B$2:$B$5669,B1218)</f>
        <v>28</v>
      </c>
    </row>
    <row r="1219" spans="1:4" x14ac:dyDescent="0.25">
      <c r="A1219" s="1">
        <v>51240</v>
      </c>
      <c r="B1219" s="2" t="s">
        <v>1311</v>
      </c>
      <c r="C1219" s="3" t="s">
        <v>1326</v>
      </c>
      <c r="D1219">
        <f t="shared" si="20"/>
        <v>28</v>
      </c>
    </row>
    <row r="1220" spans="1:4" x14ac:dyDescent="0.25">
      <c r="A1220" s="1">
        <v>51240</v>
      </c>
      <c r="B1220" s="2" t="s">
        <v>1311</v>
      </c>
      <c r="C1220" s="3" t="s">
        <v>1327</v>
      </c>
      <c r="D1220">
        <f t="shared" si="20"/>
        <v>28</v>
      </c>
    </row>
    <row r="1221" spans="1:4" x14ac:dyDescent="0.25">
      <c r="A1221" s="1">
        <v>51240</v>
      </c>
      <c r="B1221" s="2" t="s">
        <v>1311</v>
      </c>
      <c r="C1221" s="3" t="s">
        <v>1328</v>
      </c>
      <c r="D1221">
        <f t="shared" si="20"/>
        <v>28</v>
      </c>
    </row>
    <row r="1222" spans="1:4" x14ac:dyDescent="0.25">
      <c r="A1222" s="1">
        <v>51240</v>
      </c>
      <c r="B1222" s="2" t="s">
        <v>1311</v>
      </c>
      <c r="C1222" s="3" t="s">
        <v>1329</v>
      </c>
      <c r="D1222">
        <f t="shared" si="20"/>
        <v>28</v>
      </c>
    </row>
    <row r="1223" spans="1:4" x14ac:dyDescent="0.25">
      <c r="A1223" s="1">
        <v>51240</v>
      </c>
      <c r="B1223" s="2" t="s">
        <v>1311</v>
      </c>
      <c r="C1223" s="3" t="s">
        <v>1330</v>
      </c>
      <c r="D1223">
        <f t="shared" si="20"/>
        <v>28</v>
      </c>
    </row>
    <row r="1224" spans="1:4" x14ac:dyDescent="0.25">
      <c r="A1224" s="1">
        <v>51240</v>
      </c>
      <c r="B1224" s="2" t="s">
        <v>1311</v>
      </c>
      <c r="C1224" s="3" t="s">
        <v>1331</v>
      </c>
      <c r="D1224">
        <f t="shared" si="20"/>
        <v>28</v>
      </c>
    </row>
    <row r="1225" spans="1:4" x14ac:dyDescent="0.25">
      <c r="A1225" s="1">
        <v>51240</v>
      </c>
      <c r="B1225" s="2" t="s">
        <v>1311</v>
      </c>
      <c r="C1225" s="3" t="s">
        <v>1332</v>
      </c>
      <c r="D1225">
        <f t="shared" si="20"/>
        <v>28</v>
      </c>
    </row>
    <row r="1226" spans="1:4" x14ac:dyDescent="0.25">
      <c r="A1226" s="1">
        <v>51240</v>
      </c>
      <c r="B1226" s="2" t="s">
        <v>1311</v>
      </c>
      <c r="C1226" s="3" t="s">
        <v>1333</v>
      </c>
      <c r="D1226">
        <f t="shared" si="20"/>
        <v>28</v>
      </c>
    </row>
    <row r="1227" spans="1:4" x14ac:dyDescent="0.25">
      <c r="A1227" s="1">
        <v>51240</v>
      </c>
      <c r="B1227" s="2" t="s">
        <v>1311</v>
      </c>
      <c r="C1227" s="3" t="s">
        <v>1334</v>
      </c>
      <c r="D1227">
        <f t="shared" si="20"/>
        <v>28</v>
      </c>
    </row>
    <row r="1228" spans="1:4" x14ac:dyDescent="0.25">
      <c r="A1228" s="1">
        <v>51240</v>
      </c>
      <c r="B1228" s="2" t="s">
        <v>1311</v>
      </c>
      <c r="C1228" s="3" t="s">
        <v>1335</v>
      </c>
      <c r="D1228">
        <f t="shared" si="20"/>
        <v>28</v>
      </c>
    </row>
    <row r="1229" spans="1:4" x14ac:dyDescent="0.25">
      <c r="A1229" s="1">
        <v>51240</v>
      </c>
      <c r="B1229" s="2" t="s">
        <v>1311</v>
      </c>
      <c r="C1229" s="3" t="s">
        <v>1336</v>
      </c>
      <c r="D1229">
        <f t="shared" si="20"/>
        <v>28</v>
      </c>
    </row>
    <row r="1230" spans="1:4" x14ac:dyDescent="0.25">
      <c r="A1230" s="1">
        <v>51240</v>
      </c>
      <c r="B1230" s="2" t="s">
        <v>1311</v>
      </c>
      <c r="C1230" s="3" t="s">
        <v>1337</v>
      </c>
      <c r="D1230">
        <f t="shared" si="20"/>
        <v>28</v>
      </c>
    </row>
    <row r="1231" spans="1:4" x14ac:dyDescent="0.25">
      <c r="A1231" s="1">
        <v>51240</v>
      </c>
      <c r="B1231" s="2" t="s">
        <v>1311</v>
      </c>
      <c r="C1231" s="3" t="s">
        <v>1338</v>
      </c>
      <c r="D1231">
        <f t="shared" si="20"/>
        <v>28</v>
      </c>
    </row>
    <row r="1232" spans="1:4" x14ac:dyDescent="0.25">
      <c r="A1232" s="1">
        <v>51240</v>
      </c>
      <c r="B1232" s="2" t="s">
        <v>1311</v>
      </c>
      <c r="C1232" s="3" t="s">
        <v>1339</v>
      </c>
      <c r="D1232">
        <f t="shared" si="20"/>
        <v>28</v>
      </c>
    </row>
    <row r="1233" spans="1:4" x14ac:dyDescent="0.25">
      <c r="A1233" s="1">
        <v>51250</v>
      </c>
      <c r="B1233" s="2" t="s">
        <v>1340</v>
      </c>
      <c r="C1233" s="3" t="s">
        <v>1341</v>
      </c>
      <c r="D1233">
        <f t="shared" si="20"/>
        <v>10</v>
      </c>
    </row>
    <row r="1234" spans="1:4" x14ac:dyDescent="0.25">
      <c r="A1234" s="1">
        <v>51250</v>
      </c>
      <c r="B1234" s="2" t="s">
        <v>1340</v>
      </c>
      <c r="C1234" s="3" t="s">
        <v>1342</v>
      </c>
      <c r="D1234">
        <f t="shared" si="20"/>
        <v>10</v>
      </c>
    </row>
    <row r="1235" spans="1:4" x14ac:dyDescent="0.25">
      <c r="A1235" s="1">
        <v>51250</v>
      </c>
      <c r="B1235" s="2" t="s">
        <v>1340</v>
      </c>
      <c r="C1235" s="3" t="s">
        <v>1343</v>
      </c>
      <c r="D1235">
        <f t="shared" si="20"/>
        <v>10</v>
      </c>
    </row>
    <row r="1236" spans="1:4" x14ac:dyDescent="0.25">
      <c r="A1236" s="1">
        <v>51250</v>
      </c>
      <c r="B1236" s="2" t="s">
        <v>1340</v>
      </c>
      <c r="C1236" s="3" t="s">
        <v>1344</v>
      </c>
      <c r="D1236">
        <f t="shared" si="20"/>
        <v>10</v>
      </c>
    </row>
    <row r="1237" spans="1:4" x14ac:dyDescent="0.25">
      <c r="A1237" s="1">
        <v>51250</v>
      </c>
      <c r="B1237" s="2" t="s">
        <v>1340</v>
      </c>
      <c r="C1237" s="3" t="s">
        <v>1345</v>
      </c>
      <c r="D1237">
        <f t="shared" si="20"/>
        <v>10</v>
      </c>
    </row>
    <row r="1238" spans="1:4" x14ac:dyDescent="0.25">
      <c r="A1238" s="1">
        <v>51250</v>
      </c>
      <c r="B1238" s="2" t="s">
        <v>1340</v>
      </c>
      <c r="C1238" s="3" t="s">
        <v>1346</v>
      </c>
      <c r="D1238">
        <f t="shared" si="20"/>
        <v>10</v>
      </c>
    </row>
    <row r="1239" spans="1:4" x14ac:dyDescent="0.25">
      <c r="A1239" s="1">
        <v>51250</v>
      </c>
      <c r="B1239" s="2" t="s">
        <v>1340</v>
      </c>
      <c r="C1239" s="3" t="s">
        <v>1347</v>
      </c>
      <c r="D1239">
        <f t="shared" si="20"/>
        <v>10</v>
      </c>
    </row>
    <row r="1240" spans="1:4" x14ac:dyDescent="0.25">
      <c r="A1240" s="1">
        <v>51250</v>
      </c>
      <c r="B1240" s="2" t="s">
        <v>1340</v>
      </c>
      <c r="C1240" s="3" t="s">
        <v>1348</v>
      </c>
      <c r="D1240">
        <f t="shared" si="20"/>
        <v>10</v>
      </c>
    </row>
    <row r="1241" spans="1:4" x14ac:dyDescent="0.25">
      <c r="A1241" s="1">
        <v>51250</v>
      </c>
      <c r="B1241" s="2" t="s">
        <v>1340</v>
      </c>
      <c r="C1241" s="3" t="s">
        <v>1349</v>
      </c>
      <c r="D1241">
        <f t="shared" si="20"/>
        <v>10</v>
      </c>
    </row>
    <row r="1242" spans="1:4" x14ac:dyDescent="0.25">
      <c r="A1242" s="1">
        <v>51250</v>
      </c>
      <c r="B1242" s="2" t="s">
        <v>1340</v>
      </c>
      <c r="C1242" s="3" t="s">
        <v>1350</v>
      </c>
      <c r="D1242">
        <f t="shared" si="20"/>
        <v>10</v>
      </c>
    </row>
    <row r="1243" spans="1:4" x14ac:dyDescent="0.25">
      <c r="A1243" s="1">
        <v>51260</v>
      </c>
      <c r="B1243" s="2" t="s">
        <v>1351</v>
      </c>
      <c r="C1243" s="3" t="s">
        <v>1352</v>
      </c>
      <c r="D1243">
        <f t="shared" si="20"/>
        <v>22</v>
      </c>
    </row>
    <row r="1244" spans="1:4" x14ac:dyDescent="0.25">
      <c r="A1244" s="1">
        <v>51260</v>
      </c>
      <c r="B1244" s="2" t="s">
        <v>1351</v>
      </c>
      <c r="C1244" s="3" t="s">
        <v>1353</v>
      </c>
      <c r="D1244">
        <f t="shared" si="20"/>
        <v>22</v>
      </c>
    </row>
    <row r="1245" spans="1:4" x14ac:dyDescent="0.25">
      <c r="A1245" s="1">
        <v>51260</v>
      </c>
      <c r="B1245" s="2" t="s">
        <v>1351</v>
      </c>
      <c r="C1245" s="3" t="s">
        <v>1354</v>
      </c>
      <c r="D1245">
        <f t="shared" si="20"/>
        <v>22</v>
      </c>
    </row>
    <row r="1246" spans="1:4" x14ac:dyDescent="0.25">
      <c r="A1246" s="1">
        <v>51260</v>
      </c>
      <c r="B1246" s="2" t="s">
        <v>1351</v>
      </c>
      <c r="C1246" s="3" t="s">
        <v>1355</v>
      </c>
      <c r="D1246">
        <f t="shared" si="20"/>
        <v>22</v>
      </c>
    </row>
    <row r="1247" spans="1:4" x14ac:dyDescent="0.25">
      <c r="A1247" s="1">
        <v>51260</v>
      </c>
      <c r="B1247" s="2" t="s">
        <v>1351</v>
      </c>
      <c r="C1247" s="3" t="s">
        <v>1356</v>
      </c>
      <c r="D1247">
        <f t="shared" si="20"/>
        <v>22</v>
      </c>
    </row>
    <row r="1248" spans="1:4" x14ac:dyDescent="0.25">
      <c r="A1248" s="1">
        <v>51260</v>
      </c>
      <c r="B1248" s="2" t="s">
        <v>1351</v>
      </c>
      <c r="C1248" s="3" t="s">
        <v>1357</v>
      </c>
      <c r="D1248">
        <f t="shared" si="20"/>
        <v>22</v>
      </c>
    </row>
    <row r="1249" spans="1:4" x14ac:dyDescent="0.25">
      <c r="A1249" s="1">
        <v>51260</v>
      </c>
      <c r="B1249" s="2" t="s">
        <v>1351</v>
      </c>
      <c r="C1249" s="3" t="s">
        <v>1358</v>
      </c>
      <c r="D1249">
        <f t="shared" si="20"/>
        <v>22</v>
      </c>
    </row>
    <row r="1250" spans="1:4" x14ac:dyDescent="0.25">
      <c r="A1250" s="1">
        <v>51260</v>
      </c>
      <c r="B1250" s="2" t="s">
        <v>1351</v>
      </c>
      <c r="C1250" s="3" t="s">
        <v>1359</v>
      </c>
      <c r="D1250">
        <f t="shared" si="20"/>
        <v>22</v>
      </c>
    </row>
    <row r="1251" spans="1:4" x14ac:dyDescent="0.25">
      <c r="A1251" s="1">
        <v>51260</v>
      </c>
      <c r="B1251" s="2" t="s">
        <v>1351</v>
      </c>
      <c r="C1251" s="3" t="s">
        <v>1360</v>
      </c>
      <c r="D1251">
        <f t="shared" si="20"/>
        <v>22</v>
      </c>
    </row>
    <row r="1252" spans="1:4" x14ac:dyDescent="0.25">
      <c r="A1252" s="1">
        <v>51260</v>
      </c>
      <c r="B1252" s="2" t="s">
        <v>1351</v>
      </c>
      <c r="C1252" s="3" t="s">
        <v>1361</v>
      </c>
      <c r="D1252">
        <f t="shared" si="20"/>
        <v>22</v>
      </c>
    </row>
    <row r="1253" spans="1:4" x14ac:dyDescent="0.25">
      <c r="A1253" s="1">
        <v>51260</v>
      </c>
      <c r="B1253" s="2" t="s">
        <v>1351</v>
      </c>
      <c r="C1253" s="3" t="s">
        <v>1362</v>
      </c>
      <c r="D1253">
        <f t="shared" si="20"/>
        <v>22</v>
      </c>
    </row>
    <row r="1254" spans="1:4" x14ac:dyDescent="0.25">
      <c r="A1254" s="1">
        <v>51260</v>
      </c>
      <c r="B1254" s="2" t="s">
        <v>1351</v>
      </c>
      <c r="C1254" s="3" t="s">
        <v>1363</v>
      </c>
      <c r="D1254">
        <f t="shared" si="20"/>
        <v>22</v>
      </c>
    </row>
    <row r="1255" spans="1:4" x14ac:dyDescent="0.25">
      <c r="A1255" s="1">
        <v>51260</v>
      </c>
      <c r="B1255" s="2" t="s">
        <v>1351</v>
      </c>
      <c r="C1255" s="3" t="s">
        <v>1364</v>
      </c>
      <c r="D1255">
        <f t="shared" si="20"/>
        <v>22</v>
      </c>
    </row>
    <row r="1256" spans="1:4" x14ac:dyDescent="0.25">
      <c r="A1256" s="1">
        <v>51260</v>
      </c>
      <c r="B1256" s="2" t="s">
        <v>1351</v>
      </c>
      <c r="C1256" s="3" t="s">
        <v>1365</v>
      </c>
      <c r="D1256">
        <f t="shared" si="20"/>
        <v>22</v>
      </c>
    </row>
    <row r="1257" spans="1:4" x14ac:dyDescent="0.25">
      <c r="A1257" s="1">
        <v>51260</v>
      </c>
      <c r="B1257" s="2" t="s">
        <v>1351</v>
      </c>
      <c r="C1257" s="3" t="s">
        <v>1366</v>
      </c>
      <c r="D1257">
        <f t="shared" si="20"/>
        <v>22</v>
      </c>
    </row>
    <row r="1258" spans="1:4" x14ac:dyDescent="0.25">
      <c r="A1258" s="1">
        <v>51260</v>
      </c>
      <c r="B1258" s="2" t="s">
        <v>1351</v>
      </c>
      <c r="C1258" s="3" t="s">
        <v>1367</v>
      </c>
      <c r="D1258">
        <f t="shared" si="20"/>
        <v>22</v>
      </c>
    </row>
    <row r="1259" spans="1:4" x14ac:dyDescent="0.25">
      <c r="A1259" s="1">
        <v>51260</v>
      </c>
      <c r="B1259" s="2" t="s">
        <v>1351</v>
      </c>
      <c r="C1259" s="3" t="s">
        <v>1368</v>
      </c>
      <c r="D1259">
        <f t="shared" si="20"/>
        <v>22</v>
      </c>
    </row>
    <row r="1260" spans="1:4" x14ac:dyDescent="0.25">
      <c r="A1260" s="1">
        <v>51260</v>
      </c>
      <c r="B1260" s="2" t="s">
        <v>1351</v>
      </c>
      <c r="C1260" s="3" t="s">
        <v>1369</v>
      </c>
      <c r="D1260">
        <f t="shared" si="20"/>
        <v>22</v>
      </c>
    </row>
    <row r="1261" spans="1:4" x14ac:dyDescent="0.25">
      <c r="A1261" s="1">
        <v>51260</v>
      </c>
      <c r="B1261" s="2" t="s">
        <v>1351</v>
      </c>
      <c r="C1261" s="3" t="s">
        <v>1370</v>
      </c>
      <c r="D1261">
        <f t="shared" si="20"/>
        <v>22</v>
      </c>
    </row>
    <row r="1262" spans="1:4" x14ac:dyDescent="0.25">
      <c r="A1262" s="1">
        <v>51260</v>
      </c>
      <c r="B1262" s="2" t="s">
        <v>1351</v>
      </c>
      <c r="C1262" s="3" t="s">
        <v>1371</v>
      </c>
      <c r="D1262">
        <f t="shared" si="20"/>
        <v>22</v>
      </c>
    </row>
    <row r="1263" spans="1:4" x14ac:dyDescent="0.25">
      <c r="A1263" s="1">
        <v>51260</v>
      </c>
      <c r="B1263" s="2" t="s">
        <v>1351</v>
      </c>
      <c r="C1263" s="3" t="s">
        <v>1372</v>
      </c>
      <c r="D1263">
        <f t="shared" si="20"/>
        <v>22</v>
      </c>
    </row>
    <row r="1264" spans="1:4" x14ac:dyDescent="0.25">
      <c r="A1264" s="1">
        <v>51260</v>
      </c>
      <c r="B1264" s="2" t="s">
        <v>1351</v>
      </c>
      <c r="C1264" s="3" t="s">
        <v>1373</v>
      </c>
      <c r="D1264">
        <f t="shared" si="20"/>
        <v>22</v>
      </c>
    </row>
    <row r="1265" spans="1:4" x14ac:dyDescent="0.25">
      <c r="A1265" s="1">
        <v>51270</v>
      </c>
      <c r="B1265" s="2" t="s">
        <v>1374</v>
      </c>
      <c r="C1265" s="3" t="s">
        <v>1375</v>
      </c>
      <c r="D1265">
        <f t="shared" si="20"/>
        <v>21</v>
      </c>
    </row>
    <row r="1266" spans="1:4" x14ac:dyDescent="0.25">
      <c r="A1266" s="1">
        <v>51270</v>
      </c>
      <c r="B1266" s="2" t="s">
        <v>1374</v>
      </c>
      <c r="C1266" s="3" t="s">
        <v>1376</v>
      </c>
      <c r="D1266">
        <f t="shared" si="20"/>
        <v>21</v>
      </c>
    </row>
    <row r="1267" spans="1:4" x14ac:dyDescent="0.25">
      <c r="A1267" s="1">
        <v>51270</v>
      </c>
      <c r="B1267" s="2" t="s">
        <v>1374</v>
      </c>
      <c r="C1267" s="3" t="s">
        <v>1377</v>
      </c>
      <c r="D1267">
        <f t="shared" si="20"/>
        <v>21</v>
      </c>
    </row>
    <row r="1268" spans="1:4" x14ac:dyDescent="0.25">
      <c r="A1268" s="1">
        <v>51270</v>
      </c>
      <c r="B1268" s="2" t="s">
        <v>1374</v>
      </c>
      <c r="C1268" s="3" t="s">
        <v>1378</v>
      </c>
      <c r="D1268">
        <f t="shared" si="20"/>
        <v>21</v>
      </c>
    </row>
    <row r="1269" spans="1:4" x14ac:dyDescent="0.25">
      <c r="A1269" s="1">
        <v>51270</v>
      </c>
      <c r="B1269" s="2" t="s">
        <v>1374</v>
      </c>
      <c r="C1269" s="3" t="s">
        <v>1379</v>
      </c>
      <c r="D1269">
        <f t="shared" si="20"/>
        <v>21</v>
      </c>
    </row>
    <row r="1270" spans="1:4" x14ac:dyDescent="0.25">
      <c r="A1270" s="1">
        <v>51270</v>
      </c>
      <c r="B1270" s="2" t="s">
        <v>1374</v>
      </c>
      <c r="C1270" s="3" t="s">
        <v>1380</v>
      </c>
      <c r="D1270">
        <f t="shared" si="20"/>
        <v>21</v>
      </c>
    </row>
    <row r="1271" spans="1:4" x14ac:dyDescent="0.25">
      <c r="A1271" s="1">
        <v>51270</v>
      </c>
      <c r="B1271" s="2" t="s">
        <v>1374</v>
      </c>
      <c r="C1271" s="3" t="s">
        <v>1381</v>
      </c>
      <c r="D1271">
        <f t="shared" si="20"/>
        <v>21</v>
      </c>
    </row>
    <row r="1272" spans="1:4" x14ac:dyDescent="0.25">
      <c r="A1272" s="1">
        <v>51270</v>
      </c>
      <c r="B1272" s="2" t="s">
        <v>1374</v>
      </c>
      <c r="C1272" s="3" t="s">
        <v>1382</v>
      </c>
      <c r="D1272">
        <f t="shared" si="20"/>
        <v>21</v>
      </c>
    </row>
    <row r="1273" spans="1:4" x14ac:dyDescent="0.25">
      <c r="A1273" s="1">
        <v>51270</v>
      </c>
      <c r="B1273" s="2" t="s">
        <v>1374</v>
      </c>
      <c r="C1273" s="3" t="s">
        <v>1383</v>
      </c>
      <c r="D1273">
        <f t="shared" si="20"/>
        <v>21</v>
      </c>
    </row>
    <row r="1274" spans="1:4" x14ac:dyDescent="0.25">
      <c r="A1274" s="1">
        <v>51270</v>
      </c>
      <c r="B1274" s="2" t="s">
        <v>1374</v>
      </c>
      <c r="C1274" s="3" t="s">
        <v>1384</v>
      </c>
      <c r="D1274">
        <f t="shared" si="20"/>
        <v>21</v>
      </c>
    </row>
    <row r="1275" spans="1:4" x14ac:dyDescent="0.25">
      <c r="A1275" s="1">
        <v>51270</v>
      </c>
      <c r="B1275" s="2" t="s">
        <v>1374</v>
      </c>
      <c r="C1275" s="3" t="s">
        <v>1385</v>
      </c>
      <c r="D1275">
        <f t="shared" si="20"/>
        <v>21</v>
      </c>
    </row>
    <row r="1276" spans="1:4" x14ac:dyDescent="0.25">
      <c r="A1276" s="1">
        <v>51270</v>
      </c>
      <c r="B1276" s="2" t="s">
        <v>1374</v>
      </c>
      <c r="C1276" s="3" t="s">
        <v>1386</v>
      </c>
      <c r="D1276">
        <f t="shared" si="20"/>
        <v>21</v>
      </c>
    </row>
    <row r="1277" spans="1:4" x14ac:dyDescent="0.25">
      <c r="A1277" s="1">
        <v>51270</v>
      </c>
      <c r="B1277" s="2" t="s">
        <v>1374</v>
      </c>
      <c r="C1277" s="3" t="s">
        <v>1387</v>
      </c>
      <c r="D1277">
        <f t="shared" si="20"/>
        <v>21</v>
      </c>
    </row>
    <row r="1278" spans="1:4" x14ac:dyDescent="0.25">
      <c r="A1278" s="1">
        <v>51270</v>
      </c>
      <c r="B1278" s="2" t="s">
        <v>1374</v>
      </c>
      <c r="C1278" s="3" t="s">
        <v>1388</v>
      </c>
      <c r="D1278">
        <f t="shared" si="20"/>
        <v>21</v>
      </c>
    </row>
    <row r="1279" spans="1:4" x14ac:dyDescent="0.25">
      <c r="A1279" s="1">
        <v>51270</v>
      </c>
      <c r="B1279" s="2" t="s">
        <v>1374</v>
      </c>
      <c r="C1279" s="3" t="s">
        <v>1389</v>
      </c>
      <c r="D1279">
        <f t="shared" si="20"/>
        <v>21</v>
      </c>
    </row>
    <row r="1280" spans="1:4" x14ac:dyDescent="0.25">
      <c r="A1280" s="1">
        <v>51270</v>
      </c>
      <c r="B1280" s="2" t="s">
        <v>1374</v>
      </c>
      <c r="C1280" s="3" t="s">
        <v>1390</v>
      </c>
      <c r="D1280">
        <f t="shared" si="20"/>
        <v>21</v>
      </c>
    </row>
    <row r="1281" spans="1:4" x14ac:dyDescent="0.25">
      <c r="A1281" s="1">
        <v>51270</v>
      </c>
      <c r="B1281" s="2" t="s">
        <v>1374</v>
      </c>
      <c r="C1281" s="3" t="s">
        <v>1391</v>
      </c>
      <c r="D1281">
        <f t="shared" si="20"/>
        <v>21</v>
      </c>
    </row>
    <row r="1282" spans="1:4" x14ac:dyDescent="0.25">
      <c r="A1282" s="1">
        <v>51270</v>
      </c>
      <c r="B1282" s="2" t="s">
        <v>1374</v>
      </c>
      <c r="C1282" s="3" t="s">
        <v>1392</v>
      </c>
      <c r="D1282">
        <f t="shared" ref="D1282:D1345" si="21">COUNTIF($B$2:$B$5669,B1282)</f>
        <v>21</v>
      </c>
    </row>
    <row r="1283" spans="1:4" x14ac:dyDescent="0.25">
      <c r="A1283" s="1">
        <v>51270</v>
      </c>
      <c r="B1283" s="2" t="s">
        <v>1374</v>
      </c>
      <c r="C1283" s="3" t="s">
        <v>1393</v>
      </c>
      <c r="D1283">
        <f t="shared" si="21"/>
        <v>21</v>
      </c>
    </row>
    <row r="1284" spans="1:4" x14ac:dyDescent="0.25">
      <c r="A1284" s="1">
        <v>51270</v>
      </c>
      <c r="B1284" s="2" t="s">
        <v>1374</v>
      </c>
      <c r="C1284" s="3" t="s">
        <v>1394</v>
      </c>
      <c r="D1284">
        <f t="shared" si="21"/>
        <v>21</v>
      </c>
    </row>
    <row r="1285" spans="1:4" x14ac:dyDescent="0.25">
      <c r="A1285" s="1">
        <v>51270</v>
      </c>
      <c r="B1285" s="2" t="s">
        <v>1374</v>
      </c>
      <c r="C1285" s="3" t="s">
        <v>1395</v>
      </c>
      <c r="D1285">
        <f t="shared" si="21"/>
        <v>21</v>
      </c>
    </row>
    <row r="1286" spans="1:4" x14ac:dyDescent="0.25">
      <c r="A1286" s="1">
        <v>51290</v>
      </c>
      <c r="B1286" s="2" t="s">
        <v>1396</v>
      </c>
      <c r="C1286" s="3" t="s">
        <v>1397</v>
      </c>
      <c r="D1286">
        <f t="shared" si="21"/>
        <v>24</v>
      </c>
    </row>
    <row r="1287" spans="1:4" x14ac:dyDescent="0.25">
      <c r="A1287" s="1">
        <v>51290</v>
      </c>
      <c r="B1287" s="2" t="s">
        <v>1396</v>
      </c>
      <c r="C1287" s="3" t="s">
        <v>1398</v>
      </c>
      <c r="D1287">
        <f t="shared" si="21"/>
        <v>24</v>
      </c>
    </row>
    <row r="1288" spans="1:4" x14ac:dyDescent="0.25">
      <c r="A1288" s="1">
        <v>51290</v>
      </c>
      <c r="B1288" s="2" t="s">
        <v>1396</v>
      </c>
      <c r="C1288" s="3" t="s">
        <v>1399</v>
      </c>
      <c r="D1288">
        <f t="shared" si="21"/>
        <v>24</v>
      </c>
    </row>
    <row r="1289" spans="1:4" x14ac:dyDescent="0.25">
      <c r="A1289" s="1">
        <v>51290</v>
      </c>
      <c r="B1289" s="2" t="s">
        <v>1396</v>
      </c>
      <c r="C1289" s="3" t="s">
        <v>1400</v>
      </c>
      <c r="D1289">
        <f t="shared" si="21"/>
        <v>24</v>
      </c>
    </row>
    <row r="1290" spans="1:4" x14ac:dyDescent="0.25">
      <c r="A1290" s="1">
        <v>51290</v>
      </c>
      <c r="B1290" s="2" t="s">
        <v>1396</v>
      </c>
      <c r="C1290" s="3" t="s">
        <v>1401</v>
      </c>
      <c r="D1290">
        <f t="shared" si="21"/>
        <v>24</v>
      </c>
    </row>
    <row r="1291" spans="1:4" x14ac:dyDescent="0.25">
      <c r="A1291" s="1">
        <v>51290</v>
      </c>
      <c r="B1291" s="2" t="s">
        <v>1396</v>
      </c>
      <c r="C1291" s="3" t="s">
        <v>1402</v>
      </c>
      <c r="D1291">
        <f t="shared" si="21"/>
        <v>24</v>
      </c>
    </row>
    <row r="1292" spans="1:4" x14ac:dyDescent="0.25">
      <c r="A1292" s="1">
        <v>51290</v>
      </c>
      <c r="B1292" s="2" t="s">
        <v>1396</v>
      </c>
      <c r="C1292" s="3" t="s">
        <v>1403</v>
      </c>
      <c r="D1292">
        <f t="shared" si="21"/>
        <v>24</v>
      </c>
    </row>
    <row r="1293" spans="1:4" x14ac:dyDescent="0.25">
      <c r="A1293" s="1">
        <v>51290</v>
      </c>
      <c r="B1293" s="2" t="s">
        <v>1396</v>
      </c>
      <c r="C1293" s="3" t="s">
        <v>1404</v>
      </c>
      <c r="D1293">
        <f t="shared" si="21"/>
        <v>24</v>
      </c>
    </row>
    <row r="1294" spans="1:4" x14ac:dyDescent="0.25">
      <c r="A1294" s="1">
        <v>51290</v>
      </c>
      <c r="B1294" s="2" t="s">
        <v>1396</v>
      </c>
      <c r="C1294" s="3" t="s">
        <v>1405</v>
      </c>
      <c r="D1294">
        <f t="shared" si="21"/>
        <v>24</v>
      </c>
    </row>
    <row r="1295" spans="1:4" x14ac:dyDescent="0.25">
      <c r="A1295" s="1">
        <v>51290</v>
      </c>
      <c r="B1295" s="2" t="s">
        <v>1396</v>
      </c>
      <c r="C1295" s="3" t="s">
        <v>1406</v>
      </c>
      <c r="D1295">
        <f t="shared" si="21"/>
        <v>24</v>
      </c>
    </row>
    <row r="1296" spans="1:4" x14ac:dyDescent="0.25">
      <c r="A1296" s="1">
        <v>51290</v>
      </c>
      <c r="B1296" s="2" t="s">
        <v>1396</v>
      </c>
      <c r="C1296" s="3" t="s">
        <v>826</v>
      </c>
      <c r="D1296">
        <f t="shared" si="21"/>
        <v>24</v>
      </c>
    </row>
    <row r="1297" spans="1:4" x14ac:dyDescent="0.25">
      <c r="A1297" s="1">
        <v>51290</v>
      </c>
      <c r="B1297" s="2" t="s">
        <v>1396</v>
      </c>
      <c r="C1297" s="3" t="s">
        <v>1407</v>
      </c>
      <c r="D1297">
        <f t="shared" si="21"/>
        <v>24</v>
      </c>
    </row>
    <row r="1298" spans="1:4" x14ac:dyDescent="0.25">
      <c r="A1298" s="1">
        <v>51290</v>
      </c>
      <c r="B1298" s="2" t="s">
        <v>1396</v>
      </c>
      <c r="C1298" s="3" t="s">
        <v>1408</v>
      </c>
      <c r="D1298">
        <f t="shared" si="21"/>
        <v>24</v>
      </c>
    </row>
    <row r="1299" spans="1:4" x14ac:dyDescent="0.25">
      <c r="A1299" s="1">
        <v>51290</v>
      </c>
      <c r="B1299" s="2" t="s">
        <v>1396</v>
      </c>
      <c r="C1299" s="3" t="s">
        <v>1409</v>
      </c>
      <c r="D1299">
        <f t="shared" si="21"/>
        <v>24</v>
      </c>
    </row>
    <row r="1300" spans="1:4" x14ac:dyDescent="0.25">
      <c r="A1300" s="1">
        <v>51290</v>
      </c>
      <c r="B1300" s="2" t="s">
        <v>1396</v>
      </c>
      <c r="C1300" s="3" t="s">
        <v>1410</v>
      </c>
      <c r="D1300">
        <f t="shared" si="21"/>
        <v>24</v>
      </c>
    </row>
    <row r="1301" spans="1:4" x14ac:dyDescent="0.25">
      <c r="A1301" s="1">
        <v>51290</v>
      </c>
      <c r="B1301" s="2" t="s">
        <v>1396</v>
      </c>
      <c r="C1301" s="3" t="s">
        <v>1411</v>
      </c>
      <c r="D1301">
        <f t="shared" si="21"/>
        <v>24</v>
      </c>
    </row>
    <row r="1302" spans="1:4" x14ac:dyDescent="0.25">
      <c r="A1302" s="1">
        <v>51290</v>
      </c>
      <c r="B1302" s="2" t="s">
        <v>1396</v>
      </c>
      <c r="C1302" s="3" t="s">
        <v>1412</v>
      </c>
      <c r="D1302">
        <f t="shared" si="21"/>
        <v>24</v>
      </c>
    </row>
    <row r="1303" spans="1:4" x14ac:dyDescent="0.25">
      <c r="A1303" s="1">
        <v>51290</v>
      </c>
      <c r="B1303" s="2" t="s">
        <v>1396</v>
      </c>
      <c r="C1303" s="3" t="s">
        <v>1413</v>
      </c>
      <c r="D1303">
        <f t="shared" si="21"/>
        <v>24</v>
      </c>
    </row>
    <row r="1304" spans="1:4" x14ac:dyDescent="0.25">
      <c r="A1304" s="1">
        <v>51290</v>
      </c>
      <c r="B1304" s="2" t="s">
        <v>1396</v>
      </c>
      <c r="C1304" s="3" t="s">
        <v>1414</v>
      </c>
      <c r="D1304">
        <f t="shared" si="21"/>
        <v>24</v>
      </c>
    </row>
    <row r="1305" spans="1:4" x14ac:dyDescent="0.25">
      <c r="A1305" s="1">
        <v>51290</v>
      </c>
      <c r="B1305" s="2" t="s">
        <v>1396</v>
      </c>
      <c r="C1305" s="3" t="s">
        <v>1415</v>
      </c>
      <c r="D1305">
        <f t="shared" si="21"/>
        <v>24</v>
      </c>
    </row>
    <row r="1306" spans="1:4" x14ac:dyDescent="0.25">
      <c r="A1306" s="1">
        <v>51290</v>
      </c>
      <c r="B1306" s="2" t="s">
        <v>1396</v>
      </c>
      <c r="C1306" s="3" t="s">
        <v>1416</v>
      </c>
      <c r="D1306">
        <f t="shared" si="21"/>
        <v>24</v>
      </c>
    </row>
    <row r="1307" spans="1:4" x14ac:dyDescent="0.25">
      <c r="A1307" s="1">
        <v>51290</v>
      </c>
      <c r="B1307" s="2" t="s">
        <v>1396</v>
      </c>
      <c r="C1307" s="3" t="s">
        <v>1417</v>
      </c>
      <c r="D1307">
        <f t="shared" si="21"/>
        <v>24</v>
      </c>
    </row>
    <row r="1308" spans="1:4" x14ac:dyDescent="0.25">
      <c r="A1308" s="1">
        <v>51290</v>
      </c>
      <c r="B1308" s="2" t="s">
        <v>1396</v>
      </c>
      <c r="C1308" s="3" t="s">
        <v>1418</v>
      </c>
      <c r="D1308">
        <f t="shared" si="21"/>
        <v>24</v>
      </c>
    </row>
    <row r="1309" spans="1:4" x14ac:dyDescent="0.25">
      <c r="A1309" s="1">
        <v>51290</v>
      </c>
      <c r="B1309" s="2" t="s">
        <v>1396</v>
      </c>
      <c r="C1309" s="3" t="s">
        <v>1419</v>
      </c>
      <c r="D1309">
        <f t="shared" si="21"/>
        <v>24</v>
      </c>
    </row>
    <row r="1310" spans="1:4" x14ac:dyDescent="0.25">
      <c r="A1310" s="1">
        <v>51300</v>
      </c>
      <c r="B1310" s="2" t="s">
        <v>1420</v>
      </c>
      <c r="C1310" s="3" t="s">
        <v>1421</v>
      </c>
      <c r="D1310">
        <f t="shared" si="21"/>
        <v>46</v>
      </c>
    </row>
    <row r="1311" spans="1:4" x14ac:dyDescent="0.25">
      <c r="A1311" s="1">
        <v>51300</v>
      </c>
      <c r="B1311" s="2" t="s">
        <v>1420</v>
      </c>
      <c r="C1311" s="3" t="s">
        <v>1422</v>
      </c>
      <c r="D1311">
        <f t="shared" si="21"/>
        <v>46</v>
      </c>
    </row>
    <row r="1312" spans="1:4" x14ac:dyDescent="0.25">
      <c r="A1312" s="1">
        <v>51300</v>
      </c>
      <c r="B1312" s="2" t="s">
        <v>1420</v>
      </c>
      <c r="C1312" s="3" t="s">
        <v>1423</v>
      </c>
      <c r="D1312">
        <f t="shared" si="21"/>
        <v>46</v>
      </c>
    </row>
    <row r="1313" spans="1:4" x14ac:dyDescent="0.25">
      <c r="A1313" s="1">
        <v>51300</v>
      </c>
      <c r="B1313" s="2" t="s">
        <v>1420</v>
      </c>
      <c r="C1313" s="3" t="s">
        <v>1424</v>
      </c>
      <c r="D1313">
        <f t="shared" si="21"/>
        <v>46</v>
      </c>
    </row>
    <row r="1314" spans="1:4" x14ac:dyDescent="0.25">
      <c r="A1314" s="1">
        <v>51300</v>
      </c>
      <c r="B1314" s="2" t="s">
        <v>1420</v>
      </c>
      <c r="C1314" s="3" t="s">
        <v>1425</v>
      </c>
      <c r="D1314">
        <f t="shared" si="21"/>
        <v>46</v>
      </c>
    </row>
    <row r="1315" spans="1:4" x14ac:dyDescent="0.25">
      <c r="A1315" s="1">
        <v>51300</v>
      </c>
      <c r="B1315" s="2" t="s">
        <v>1420</v>
      </c>
      <c r="C1315" s="3" t="s">
        <v>1426</v>
      </c>
      <c r="D1315">
        <f t="shared" si="21"/>
        <v>46</v>
      </c>
    </row>
    <row r="1316" spans="1:4" x14ac:dyDescent="0.25">
      <c r="A1316" s="1">
        <v>51300</v>
      </c>
      <c r="B1316" s="2" t="s">
        <v>1420</v>
      </c>
      <c r="C1316" s="3" t="s">
        <v>1427</v>
      </c>
      <c r="D1316">
        <f t="shared" si="21"/>
        <v>46</v>
      </c>
    </row>
    <row r="1317" spans="1:4" x14ac:dyDescent="0.25">
      <c r="A1317" s="1">
        <v>51300</v>
      </c>
      <c r="B1317" s="2" t="s">
        <v>1420</v>
      </c>
      <c r="C1317" s="3" t="s">
        <v>1428</v>
      </c>
      <c r="D1317">
        <f t="shared" si="21"/>
        <v>46</v>
      </c>
    </row>
    <row r="1318" spans="1:4" x14ac:dyDescent="0.25">
      <c r="A1318" s="1">
        <v>51300</v>
      </c>
      <c r="B1318" s="2" t="s">
        <v>1420</v>
      </c>
      <c r="C1318" s="3" t="s">
        <v>1429</v>
      </c>
      <c r="D1318">
        <f t="shared" si="21"/>
        <v>46</v>
      </c>
    </row>
    <row r="1319" spans="1:4" x14ac:dyDescent="0.25">
      <c r="A1319" s="1">
        <v>51300</v>
      </c>
      <c r="B1319" s="2" t="s">
        <v>1420</v>
      </c>
      <c r="C1319" s="3" t="s">
        <v>1430</v>
      </c>
      <c r="D1319">
        <f t="shared" si="21"/>
        <v>46</v>
      </c>
    </row>
    <row r="1320" spans="1:4" x14ac:dyDescent="0.25">
      <c r="A1320" s="1">
        <v>51300</v>
      </c>
      <c r="B1320" s="2" t="s">
        <v>1420</v>
      </c>
      <c r="C1320" s="3" t="s">
        <v>1431</v>
      </c>
      <c r="D1320">
        <f t="shared" si="21"/>
        <v>46</v>
      </c>
    </row>
    <row r="1321" spans="1:4" x14ac:dyDescent="0.25">
      <c r="A1321" s="1">
        <v>51300</v>
      </c>
      <c r="B1321" s="2" t="s">
        <v>1420</v>
      </c>
      <c r="C1321" s="3" t="s">
        <v>1432</v>
      </c>
      <c r="D1321">
        <f t="shared" si="21"/>
        <v>46</v>
      </c>
    </row>
    <row r="1322" spans="1:4" x14ac:dyDescent="0.25">
      <c r="A1322" s="1">
        <v>51300</v>
      </c>
      <c r="B1322" s="2" t="s">
        <v>1420</v>
      </c>
      <c r="C1322" s="3" t="s">
        <v>1433</v>
      </c>
      <c r="D1322">
        <f t="shared" si="21"/>
        <v>46</v>
      </c>
    </row>
    <row r="1323" spans="1:4" x14ac:dyDescent="0.25">
      <c r="A1323" s="1">
        <v>51300</v>
      </c>
      <c r="B1323" s="2" t="s">
        <v>1420</v>
      </c>
      <c r="C1323" s="3" t="s">
        <v>1434</v>
      </c>
      <c r="D1323">
        <f t="shared" si="21"/>
        <v>46</v>
      </c>
    </row>
    <row r="1324" spans="1:4" x14ac:dyDescent="0.25">
      <c r="A1324" s="1">
        <v>51300</v>
      </c>
      <c r="B1324" s="2" t="s">
        <v>1420</v>
      </c>
      <c r="C1324" s="3" t="s">
        <v>1435</v>
      </c>
      <c r="D1324">
        <f t="shared" si="21"/>
        <v>46</v>
      </c>
    </row>
    <row r="1325" spans="1:4" x14ac:dyDescent="0.25">
      <c r="A1325" s="1">
        <v>51300</v>
      </c>
      <c r="B1325" s="2" t="s">
        <v>1420</v>
      </c>
      <c r="C1325" s="3" t="s">
        <v>1436</v>
      </c>
      <c r="D1325">
        <f t="shared" si="21"/>
        <v>46</v>
      </c>
    </row>
    <row r="1326" spans="1:4" x14ac:dyDescent="0.25">
      <c r="A1326" s="1">
        <v>51300</v>
      </c>
      <c r="B1326" s="2" t="s">
        <v>1420</v>
      </c>
      <c r="C1326" s="3" t="s">
        <v>1437</v>
      </c>
      <c r="D1326">
        <f t="shared" si="21"/>
        <v>46</v>
      </c>
    </row>
    <row r="1327" spans="1:4" x14ac:dyDescent="0.25">
      <c r="A1327" s="1">
        <v>51300</v>
      </c>
      <c r="B1327" s="2" t="s">
        <v>1420</v>
      </c>
      <c r="C1327" s="3" t="s">
        <v>1438</v>
      </c>
      <c r="D1327">
        <f t="shared" si="21"/>
        <v>46</v>
      </c>
    </row>
    <row r="1328" spans="1:4" x14ac:dyDescent="0.25">
      <c r="A1328" s="1">
        <v>51300</v>
      </c>
      <c r="B1328" s="2" t="s">
        <v>1420</v>
      </c>
      <c r="C1328" s="3" t="s">
        <v>1439</v>
      </c>
      <c r="D1328">
        <f t="shared" si="21"/>
        <v>46</v>
      </c>
    </row>
    <row r="1329" spans="1:4" x14ac:dyDescent="0.25">
      <c r="A1329" s="1">
        <v>51300</v>
      </c>
      <c r="B1329" s="2" t="s">
        <v>1420</v>
      </c>
      <c r="C1329" s="3" t="s">
        <v>1440</v>
      </c>
      <c r="D1329">
        <f t="shared" si="21"/>
        <v>46</v>
      </c>
    </row>
    <row r="1330" spans="1:4" x14ac:dyDescent="0.25">
      <c r="A1330" s="1">
        <v>51300</v>
      </c>
      <c r="B1330" s="2" t="s">
        <v>1420</v>
      </c>
      <c r="C1330" s="3" t="s">
        <v>1441</v>
      </c>
      <c r="D1330">
        <f t="shared" si="21"/>
        <v>46</v>
      </c>
    </row>
    <row r="1331" spans="1:4" x14ac:dyDescent="0.25">
      <c r="A1331" s="1">
        <v>51300</v>
      </c>
      <c r="B1331" s="2" t="s">
        <v>1420</v>
      </c>
      <c r="C1331" s="3" t="s">
        <v>1442</v>
      </c>
      <c r="D1331">
        <f t="shared" si="21"/>
        <v>46</v>
      </c>
    </row>
    <row r="1332" spans="1:4" x14ac:dyDescent="0.25">
      <c r="A1332" s="1">
        <v>51300</v>
      </c>
      <c r="B1332" s="2" t="s">
        <v>1420</v>
      </c>
      <c r="C1332" s="3" t="s">
        <v>1443</v>
      </c>
      <c r="D1332">
        <f t="shared" si="21"/>
        <v>46</v>
      </c>
    </row>
    <row r="1333" spans="1:4" x14ac:dyDescent="0.25">
      <c r="A1333" s="1">
        <v>51300</v>
      </c>
      <c r="B1333" s="2" t="s">
        <v>1420</v>
      </c>
      <c r="C1333" s="3" t="s">
        <v>1444</v>
      </c>
      <c r="D1333">
        <f t="shared" si="21"/>
        <v>46</v>
      </c>
    </row>
    <row r="1334" spans="1:4" x14ac:dyDescent="0.25">
      <c r="A1334" s="1">
        <v>51300</v>
      </c>
      <c r="B1334" s="2" t="s">
        <v>1420</v>
      </c>
      <c r="C1334" s="3" t="s">
        <v>1445</v>
      </c>
      <c r="D1334">
        <f t="shared" si="21"/>
        <v>46</v>
      </c>
    </row>
    <row r="1335" spans="1:4" x14ac:dyDescent="0.25">
      <c r="A1335" s="1">
        <v>51300</v>
      </c>
      <c r="B1335" s="2" t="s">
        <v>1420</v>
      </c>
      <c r="C1335" s="3" t="s">
        <v>1446</v>
      </c>
      <c r="D1335">
        <f t="shared" si="21"/>
        <v>46</v>
      </c>
    </row>
    <row r="1336" spans="1:4" x14ac:dyDescent="0.25">
      <c r="A1336" s="1">
        <v>51300</v>
      </c>
      <c r="B1336" s="2" t="s">
        <v>1420</v>
      </c>
      <c r="C1336" s="3" t="s">
        <v>1447</v>
      </c>
      <c r="D1336">
        <f t="shared" si="21"/>
        <v>46</v>
      </c>
    </row>
    <row r="1337" spans="1:4" x14ac:dyDescent="0.25">
      <c r="A1337" s="1">
        <v>51300</v>
      </c>
      <c r="B1337" s="2" t="s">
        <v>1420</v>
      </c>
      <c r="C1337" s="3" t="s">
        <v>1448</v>
      </c>
      <c r="D1337">
        <f t="shared" si="21"/>
        <v>46</v>
      </c>
    </row>
    <row r="1338" spans="1:4" x14ac:dyDescent="0.25">
      <c r="A1338" s="1">
        <v>51300</v>
      </c>
      <c r="B1338" s="2" t="s">
        <v>1420</v>
      </c>
      <c r="C1338" s="3" t="s">
        <v>1449</v>
      </c>
      <c r="D1338">
        <f t="shared" si="21"/>
        <v>46</v>
      </c>
    </row>
    <row r="1339" spans="1:4" x14ac:dyDescent="0.25">
      <c r="A1339" s="1">
        <v>51300</v>
      </c>
      <c r="B1339" s="2" t="s">
        <v>1420</v>
      </c>
      <c r="C1339" s="3" t="s">
        <v>1450</v>
      </c>
      <c r="D1339">
        <f t="shared" si="21"/>
        <v>46</v>
      </c>
    </row>
    <row r="1340" spans="1:4" x14ac:dyDescent="0.25">
      <c r="A1340" s="1">
        <v>51300</v>
      </c>
      <c r="B1340" s="2" t="s">
        <v>1420</v>
      </c>
      <c r="C1340" s="3" t="s">
        <v>1451</v>
      </c>
      <c r="D1340">
        <f t="shared" si="21"/>
        <v>46</v>
      </c>
    </row>
    <row r="1341" spans="1:4" x14ac:dyDescent="0.25">
      <c r="A1341" s="1">
        <v>51300</v>
      </c>
      <c r="B1341" s="2" t="s">
        <v>1420</v>
      </c>
      <c r="C1341" s="3" t="s">
        <v>1452</v>
      </c>
      <c r="D1341">
        <f t="shared" si="21"/>
        <v>46</v>
      </c>
    </row>
    <row r="1342" spans="1:4" x14ac:dyDescent="0.25">
      <c r="A1342" s="1">
        <v>51300</v>
      </c>
      <c r="B1342" s="2" t="s">
        <v>1420</v>
      </c>
      <c r="C1342" s="3" t="s">
        <v>1453</v>
      </c>
      <c r="D1342">
        <f t="shared" si="21"/>
        <v>46</v>
      </c>
    </row>
    <row r="1343" spans="1:4" x14ac:dyDescent="0.25">
      <c r="A1343" s="1">
        <v>51300</v>
      </c>
      <c r="B1343" s="2" t="s">
        <v>1420</v>
      </c>
      <c r="C1343" s="3" t="s">
        <v>1454</v>
      </c>
      <c r="D1343">
        <f t="shared" si="21"/>
        <v>46</v>
      </c>
    </row>
    <row r="1344" spans="1:4" x14ac:dyDescent="0.25">
      <c r="A1344" s="1">
        <v>51300</v>
      </c>
      <c r="B1344" s="2" t="s">
        <v>1420</v>
      </c>
      <c r="C1344" s="3" t="s">
        <v>1455</v>
      </c>
      <c r="D1344">
        <f t="shared" si="21"/>
        <v>46</v>
      </c>
    </row>
    <row r="1345" spans="1:4" x14ac:dyDescent="0.25">
      <c r="A1345" s="1">
        <v>51300</v>
      </c>
      <c r="B1345" s="2" t="s">
        <v>1420</v>
      </c>
      <c r="C1345" s="3" t="s">
        <v>1456</v>
      </c>
      <c r="D1345">
        <f t="shared" si="21"/>
        <v>46</v>
      </c>
    </row>
    <row r="1346" spans="1:4" x14ac:dyDescent="0.25">
      <c r="A1346" s="1">
        <v>51300</v>
      </c>
      <c r="B1346" s="2" t="s">
        <v>1420</v>
      </c>
      <c r="C1346" s="3" t="s">
        <v>1457</v>
      </c>
      <c r="D1346">
        <f t="shared" ref="D1346:D1409" si="22">COUNTIF($B$2:$B$5669,B1346)</f>
        <v>46</v>
      </c>
    </row>
    <row r="1347" spans="1:4" x14ac:dyDescent="0.25">
      <c r="A1347" s="1">
        <v>51300</v>
      </c>
      <c r="B1347" s="2" t="s">
        <v>1420</v>
      </c>
      <c r="C1347" s="3" t="s">
        <v>1458</v>
      </c>
      <c r="D1347">
        <f t="shared" si="22"/>
        <v>46</v>
      </c>
    </row>
    <row r="1348" spans="1:4" x14ac:dyDescent="0.25">
      <c r="A1348" s="1">
        <v>51300</v>
      </c>
      <c r="B1348" s="2" t="s">
        <v>1420</v>
      </c>
      <c r="C1348" s="3" t="s">
        <v>1459</v>
      </c>
      <c r="D1348">
        <f t="shared" si="22"/>
        <v>46</v>
      </c>
    </row>
    <row r="1349" spans="1:4" x14ac:dyDescent="0.25">
      <c r="A1349" s="1">
        <v>51300</v>
      </c>
      <c r="B1349" s="2" t="s">
        <v>1420</v>
      </c>
      <c r="C1349" s="3" t="s">
        <v>1460</v>
      </c>
      <c r="D1349">
        <f t="shared" si="22"/>
        <v>46</v>
      </c>
    </row>
    <row r="1350" spans="1:4" x14ac:dyDescent="0.25">
      <c r="A1350" s="1">
        <v>51300</v>
      </c>
      <c r="B1350" s="2" t="s">
        <v>1420</v>
      </c>
      <c r="C1350" s="3" t="s">
        <v>1461</v>
      </c>
      <c r="D1350">
        <f t="shared" si="22"/>
        <v>46</v>
      </c>
    </row>
    <row r="1351" spans="1:4" x14ac:dyDescent="0.25">
      <c r="A1351" s="1">
        <v>51300</v>
      </c>
      <c r="B1351" s="2" t="s">
        <v>1420</v>
      </c>
      <c r="C1351" s="3" t="s">
        <v>1462</v>
      </c>
      <c r="D1351">
        <f t="shared" si="22"/>
        <v>46</v>
      </c>
    </row>
    <row r="1352" spans="1:4" x14ac:dyDescent="0.25">
      <c r="A1352" s="1">
        <v>51300</v>
      </c>
      <c r="B1352" s="2" t="s">
        <v>1420</v>
      </c>
      <c r="C1352" s="3" t="s">
        <v>1463</v>
      </c>
      <c r="D1352">
        <f t="shared" si="22"/>
        <v>46</v>
      </c>
    </row>
    <row r="1353" spans="1:4" x14ac:dyDescent="0.25">
      <c r="A1353" s="1">
        <v>51300</v>
      </c>
      <c r="B1353" s="2" t="s">
        <v>1420</v>
      </c>
      <c r="C1353" s="3" t="s">
        <v>1464</v>
      </c>
      <c r="D1353">
        <f t="shared" si="22"/>
        <v>46</v>
      </c>
    </row>
    <row r="1354" spans="1:4" x14ac:dyDescent="0.25">
      <c r="A1354" s="1">
        <v>51300</v>
      </c>
      <c r="B1354" s="2" t="s">
        <v>1420</v>
      </c>
      <c r="C1354" s="3" t="s">
        <v>1465</v>
      </c>
      <c r="D1354">
        <f t="shared" si="22"/>
        <v>46</v>
      </c>
    </row>
    <row r="1355" spans="1:4" x14ac:dyDescent="0.25">
      <c r="A1355" s="1">
        <v>51300</v>
      </c>
      <c r="B1355" s="2" t="s">
        <v>1420</v>
      </c>
      <c r="C1355" s="3" t="s">
        <v>1466</v>
      </c>
      <c r="D1355">
        <f t="shared" si="22"/>
        <v>46</v>
      </c>
    </row>
    <row r="1356" spans="1:4" x14ac:dyDescent="0.25">
      <c r="A1356" s="1">
        <v>51310</v>
      </c>
      <c r="B1356" s="2" t="s">
        <v>1467</v>
      </c>
      <c r="C1356" s="3" t="s">
        <v>1468</v>
      </c>
      <c r="D1356">
        <f t="shared" si="22"/>
        <v>13</v>
      </c>
    </row>
    <row r="1357" spans="1:4" x14ac:dyDescent="0.25">
      <c r="A1357" s="1">
        <v>51310</v>
      </c>
      <c r="B1357" s="2" t="s">
        <v>1467</v>
      </c>
      <c r="C1357" s="3" t="s">
        <v>1469</v>
      </c>
      <c r="D1357">
        <f t="shared" si="22"/>
        <v>13</v>
      </c>
    </row>
    <row r="1358" spans="1:4" x14ac:dyDescent="0.25">
      <c r="A1358" s="1">
        <v>51310</v>
      </c>
      <c r="B1358" s="2" t="s">
        <v>1467</v>
      </c>
      <c r="C1358" s="3" t="s">
        <v>1470</v>
      </c>
      <c r="D1358">
        <f t="shared" si="22"/>
        <v>13</v>
      </c>
    </row>
    <row r="1359" spans="1:4" x14ac:dyDescent="0.25">
      <c r="A1359" s="1">
        <v>51310</v>
      </c>
      <c r="B1359" s="2" t="s">
        <v>1467</v>
      </c>
      <c r="C1359" s="3" t="s">
        <v>1471</v>
      </c>
      <c r="D1359">
        <f t="shared" si="22"/>
        <v>13</v>
      </c>
    </row>
    <row r="1360" spans="1:4" x14ac:dyDescent="0.25">
      <c r="A1360" s="1">
        <v>51310</v>
      </c>
      <c r="B1360" s="2" t="s">
        <v>1467</v>
      </c>
      <c r="C1360" s="3" t="s">
        <v>1472</v>
      </c>
      <c r="D1360">
        <f t="shared" si="22"/>
        <v>13</v>
      </c>
    </row>
    <row r="1361" spans="1:4" x14ac:dyDescent="0.25">
      <c r="A1361" s="1">
        <v>51310</v>
      </c>
      <c r="B1361" s="2" t="s">
        <v>1467</v>
      </c>
      <c r="C1361" s="3" t="s">
        <v>1473</v>
      </c>
      <c r="D1361">
        <f t="shared" si="22"/>
        <v>13</v>
      </c>
    </row>
    <row r="1362" spans="1:4" x14ac:dyDescent="0.25">
      <c r="A1362" s="1">
        <v>51310</v>
      </c>
      <c r="B1362" s="2" t="s">
        <v>1467</v>
      </c>
      <c r="C1362" s="3" t="s">
        <v>1474</v>
      </c>
      <c r="D1362">
        <f t="shared" si="22"/>
        <v>13</v>
      </c>
    </row>
    <row r="1363" spans="1:4" x14ac:dyDescent="0.25">
      <c r="A1363" s="1">
        <v>51310</v>
      </c>
      <c r="B1363" s="2" t="s">
        <v>1467</v>
      </c>
      <c r="C1363" s="3" t="s">
        <v>1475</v>
      </c>
      <c r="D1363">
        <f t="shared" si="22"/>
        <v>13</v>
      </c>
    </row>
    <row r="1364" spans="1:4" x14ac:dyDescent="0.25">
      <c r="A1364" s="1">
        <v>51310</v>
      </c>
      <c r="B1364" s="2" t="s">
        <v>1467</v>
      </c>
      <c r="C1364" s="3" t="s">
        <v>1476</v>
      </c>
      <c r="D1364">
        <f t="shared" si="22"/>
        <v>13</v>
      </c>
    </row>
    <row r="1365" spans="1:4" x14ac:dyDescent="0.25">
      <c r="A1365" s="1">
        <v>51310</v>
      </c>
      <c r="B1365" s="2" t="s">
        <v>1467</v>
      </c>
      <c r="C1365" s="3" t="s">
        <v>1477</v>
      </c>
      <c r="D1365">
        <f t="shared" si="22"/>
        <v>13</v>
      </c>
    </row>
    <row r="1366" spans="1:4" x14ac:dyDescent="0.25">
      <c r="A1366" s="1">
        <v>51310</v>
      </c>
      <c r="B1366" s="2" t="s">
        <v>1467</v>
      </c>
      <c r="C1366" s="3" t="s">
        <v>1478</v>
      </c>
      <c r="D1366">
        <f t="shared" si="22"/>
        <v>13</v>
      </c>
    </row>
    <row r="1367" spans="1:4" x14ac:dyDescent="0.25">
      <c r="A1367" s="1">
        <v>51310</v>
      </c>
      <c r="B1367" s="2" t="s">
        <v>1467</v>
      </c>
      <c r="C1367" s="3" t="s">
        <v>1479</v>
      </c>
      <c r="D1367">
        <f t="shared" si="22"/>
        <v>13</v>
      </c>
    </row>
    <row r="1368" spans="1:4" x14ac:dyDescent="0.25">
      <c r="A1368" s="1">
        <v>51310</v>
      </c>
      <c r="B1368" s="2" t="s">
        <v>1467</v>
      </c>
      <c r="C1368" s="3" t="s">
        <v>1480</v>
      </c>
      <c r="D1368">
        <f t="shared" si="22"/>
        <v>13</v>
      </c>
    </row>
    <row r="1369" spans="1:4" x14ac:dyDescent="0.25">
      <c r="A1369" s="1">
        <v>51320</v>
      </c>
      <c r="B1369" s="2" t="s">
        <v>1481</v>
      </c>
      <c r="C1369" s="3" t="s">
        <v>1482</v>
      </c>
      <c r="D1369">
        <f t="shared" si="22"/>
        <v>18</v>
      </c>
    </row>
    <row r="1370" spans="1:4" x14ac:dyDescent="0.25">
      <c r="A1370" s="1">
        <v>51320</v>
      </c>
      <c r="B1370" s="2" t="s">
        <v>1481</v>
      </c>
      <c r="C1370" s="3" t="s">
        <v>1483</v>
      </c>
      <c r="D1370">
        <f t="shared" si="22"/>
        <v>18</v>
      </c>
    </row>
    <row r="1371" spans="1:4" x14ac:dyDescent="0.25">
      <c r="A1371" s="1">
        <v>51320</v>
      </c>
      <c r="B1371" s="2" t="s">
        <v>1481</v>
      </c>
      <c r="C1371" s="3" t="s">
        <v>1484</v>
      </c>
      <c r="D1371">
        <f t="shared" si="22"/>
        <v>18</v>
      </c>
    </row>
    <row r="1372" spans="1:4" x14ac:dyDescent="0.25">
      <c r="A1372" s="1">
        <v>51320</v>
      </c>
      <c r="B1372" s="2" t="s">
        <v>1481</v>
      </c>
      <c r="C1372" s="3" t="s">
        <v>1485</v>
      </c>
      <c r="D1372">
        <f t="shared" si="22"/>
        <v>18</v>
      </c>
    </row>
    <row r="1373" spans="1:4" x14ac:dyDescent="0.25">
      <c r="A1373" s="1">
        <v>51320</v>
      </c>
      <c r="B1373" s="2" t="s">
        <v>1481</v>
      </c>
      <c r="C1373" s="3" t="s">
        <v>1486</v>
      </c>
      <c r="D1373">
        <f t="shared" si="22"/>
        <v>18</v>
      </c>
    </row>
    <row r="1374" spans="1:4" x14ac:dyDescent="0.25">
      <c r="A1374" s="1">
        <v>51320</v>
      </c>
      <c r="B1374" s="2" t="s">
        <v>1481</v>
      </c>
      <c r="C1374" s="3" t="s">
        <v>1487</v>
      </c>
      <c r="D1374">
        <f t="shared" si="22"/>
        <v>18</v>
      </c>
    </row>
    <row r="1375" spans="1:4" x14ac:dyDescent="0.25">
      <c r="A1375" s="1">
        <v>51320</v>
      </c>
      <c r="B1375" s="2" t="s">
        <v>1481</v>
      </c>
      <c r="C1375" s="3" t="s">
        <v>1488</v>
      </c>
      <c r="D1375">
        <f t="shared" si="22"/>
        <v>18</v>
      </c>
    </row>
    <row r="1376" spans="1:4" x14ac:dyDescent="0.25">
      <c r="A1376" s="1">
        <v>51320</v>
      </c>
      <c r="B1376" s="2" t="s">
        <v>1481</v>
      </c>
      <c r="C1376" s="3" t="s">
        <v>1489</v>
      </c>
      <c r="D1376">
        <f t="shared" si="22"/>
        <v>18</v>
      </c>
    </row>
    <row r="1377" spans="1:4" x14ac:dyDescent="0.25">
      <c r="A1377" s="1">
        <v>51320</v>
      </c>
      <c r="B1377" s="2" t="s">
        <v>1481</v>
      </c>
      <c r="C1377" s="3" t="s">
        <v>1490</v>
      </c>
      <c r="D1377">
        <f t="shared" si="22"/>
        <v>18</v>
      </c>
    </row>
    <row r="1378" spans="1:4" x14ac:dyDescent="0.25">
      <c r="A1378" s="1">
        <v>51320</v>
      </c>
      <c r="B1378" s="2" t="s">
        <v>1481</v>
      </c>
      <c r="C1378" s="3" t="s">
        <v>1491</v>
      </c>
      <c r="D1378">
        <f t="shared" si="22"/>
        <v>18</v>
      </c>
    </row>
    <row r="1379" spans="1:4" x14ac:dyDescent="0.25">
      <c r="A1379" s="1">
        <v>51320</v>
      </c>
      <c r="B1379" s="2" t="s">
        <v>1481</v>
      </c>
      <c r="C1379" s="3" t="s">
        <v>1492</v>
      </c>
      <c r="D1379">
        <f t="shared" si="22"/>
        <v>18</v>
      </c>
    </row>
    <row r="1380" spans="1:4" x14ac:dyDescent="0.25">
      <c r="A1380" s="1">
        <v>51320</v>
      </c>
      <c r="B1380" s="2" t="s">
        <v>1481</v>
      </c>
      <c r="C1380" s="3" t="s">
        <v>1493</v>
      </c>
      <c r="D1380">
        <f t="shared" si="22"/>
        <v>18</v>
      </c>
    </row>
    <row r="1381" spans="1:4" x14ac:dyDescent="0.25">
      <c r="A1381" s="1">
        <v>51320</v>
      </c>
      <c r="B1381" s="2" t="s">
        <v>1481</v>
      </c>
      <c r="C1381" s="3" t="s">
        <v>1494</v>
      </c>
      <c r="D1381">
        <f t="shared" si="22"/>
        <v>18</v>
      </c>
    </row>
    <row r="1382" spans="1:4" x14ac:dyDescent="0.25">
      <c r="A1382" s="1">
        <v>51320</v>
      </c>
      <c r="B1382" s="2" t="s">
        <v>1481</v>
      </c>
      <c r="C1382" s="3" t="s">
        <v>1495</v>
      </c>
      <c r="D1382">
        <f t="shared" si="22"/>
        <v>18</v>
      </c>
    </row>
    <row r="1383" spans="1:4" x14ac:dyDescent="0.25">
      <c r="A1383" s="1">
        <v>51320</v>
      </c>
      <c r="B1383" s="2" t="s">
        <v>1481</v>
      </c>
      <c r="C1383" s="3" t="s">
        <v>1496</v>
      </c>
      <c r="D1383">
        <f t="shared" si="22"/>
        <v>18</v>
      </c>
    </row>
    <row r="1384" spans="1:4" x14ac:dyDescent="0.25">
      <c r="A1384" s="1">
        <v>51320</v>
      </c>
      <c r="B1384" s="2" t="s">
        <v>1481</v>
      </c>
      <c r="C1384" s="3" t="s">
        <v>1497</v>
      </c>
      <c r="D1384">
        <f t="shared" si="22"/>
        <v>18</v>
      </c>
    </row>
    <row r="1385" spans="1:4" x14ac:dyDescent="0.25">
      <c r="A1385" s="1">
        <v>51320</v>
      </c>
      <c r="B1385" s="2" t="s">
        <v>1481</v>
      </c>
      <c r="C1385" s="3" t="s">
        <v>1498</v>
      </c>
      <c r="D1385">
        <f t="shared" si="22"/>
        <v>18</v>
      </c>
    </row>
    <row r="1386" spans="1:4" x14ac:dyDescent="0.25">
      <c r="A1386" s="1">
        <v>51320</v>
      </c>
      <c r="B1386" s="2" t="s">
        <v>1481</v>
      </c>
      <c r="C1386" s="3" t="s">
        <v>1499</v>
      </c>
      <c r="D1386">
        <f t="shared" si="22"/>
        <v>18</v>
      </c>
    </row>
    <row r="1387" spans="1:4" x14ac:dyDescent="0.25">
      <c r="A1387" s="1">
        <v>51330</v>
      </c>
      <c r="B1387" s="2" t="s">
        <v>1500</v>
      </c>
      <c r="C1387" s="3" t="s">
        <v>1501</v>
      </c>
      <c r="D1387">
        <f t="shared" si="22"/>
        <v>20</v>
      </c>
    </row>
    <row r="1388" spans="1:4" x14ac:dyDescent="0.25">
      <c r="A1388" s="1">
        <v>51330</v>
      </c>
      <c r="B1388" s="2" t="s">
        <v>1500</v>
      </c>
      <c r="C1388" s="3" t="s">
        <v>1502</v>
      </c>
      <c r="D1388">
        <f t="shared" si="22"/>
        <v>20</v>
      </c>
    </row>
    <row r="1389" spans="1:4" x14ac:dyDescent="0.25">
      <c r="A1389" s="1">
        <v>51330</v>
      </c>
      <c r="B1389" s="2" t="s">
        <v>1500</v>
      </c>
      <c r="C1389" s="3" t="s">
        <v>1503</v>
      </c>
      <c r="D1389">
        <f t="shared" si="22"/>
        <v>20</v>
      </c>
    </row>
    <row r="1390" spans="1:4" x14ac:dyDescent="0.25">
      <c r="A1390" s="1">
        <v>51330</v>
      </c>
      <c r="B1390" s="2" t="s">
        <v>1500</v>
      </c>
      <c r="C1390" s="3" t="s">
        <v>1504</v>
      </c>
      <c r="D1390">
        <f t="shared" si="22"/>
        <v>20</v>
      </c>
    </row>
    <row r="1391" spans="1:4" x14ac:dyDescent="0.25">
      <c r="A1391" s="1">
        <v>51330</v>
      </c>
      <c r="B1391" s="2" t="s">
        <v>1500</v>
      </c>
      <c r="C1391" s="3" t="s">
        <v>1505</v>
      </c>
      <c r="D1391">
        <f t="shared" si="22"/>
        <v>20</v>
      </c>
    </row>
    <row r="1392" spans="1:4" x14ac:dyDescent="0.25">
      <c r="A1392" s="1">
        <v>51330</v>
      </c>
      <c r="B1392" s="2" t="s">
        <v>1500</v>
      </c>
      <c r="C1392" s="3" t="s">
        <v>1506</v>
      </c>
      <c r="D1392">
        <f t="shared" si="22"/>
        <v>20</v>
      </c>
    </row>
    <row r="1393" spans="1:4" x14ac:dyDescent="0.25">
      <c r="A1393" s="1">
        <v>51330</v>
      </c>
      <c r="B1393" s="2" t="s">
        <v>1500</v>
      </c>
      <c r="C1393" s="3" t="s">
        <v>1507</v>
      </c>
      <c r="D1393">
        <f t="shared" si="22"/>
        <v>20</v>
      </c>
    </row>
    <row r="1394" spans="1:4" x14ac:dyDescent="0.25">
      <c r="A1394" s="1">
        <v>51330</v>
      </c>
      <c r="B1394" s="2" t="s">
        <v>1500</v>
      </c>
      <c r="C1394" s="3" t="s">
        <v>1508</v>
      </c>
      <c r="D1394">
        <f t="shared" si="22"/>
        <v>20</v>
      </c>
    </row>
    <row r="1395" spans="1:4" x14ac:dyDescent="0.25">
      <c r="A1395" s="1">
        <v>51330</v>
      </c>
      <c r="B1395" s="2" t="s">
        <v>1500</v>
      </c>
      <c r="C1395" s="3" t="s">
        <v>1509</v>
      </c>
      <c r="D1395">
        <f t="shared" si="22"/>
        <v>20</v>
      </c>
    </row>
    <row r="1396" spans="1:4" x14ac:dyDescent="0.25">
      <c r="A1396" s="1">
        <v>51330</v>
      </c>
      <c r="B1396" s="2" t="s">
        <v>1500</v>
      </c>
      <c r="C1396" s="3" t="s">
        <v>1510</v>
      </c>
      <c r="D1396">
        <f t="shared" si="22"/>
        <v>20</v>
      </c>
    </row>
    <row r="1397" spans="1:4" x14ac:dyDescent="0.25">
      <c r="A1397" s="1">
        <v>51330</v>
      </c>
      <c r="B1397" s="2" t="s">
        <v>1500</v>
      </c>
      <c r="C1397" s="3" t="s">
        <v>1511</v>
      </c>
      <c r="D1397">
        <f t="shared" si="22"/>
        <v>20</v>
      </c>
    </row>
    <row r="1398" spans="1:4" x14ac:dyDescent="0.25">
      <c r="A1398" s="1">
        <v>51330</v>
      </c>
      <c r="B1398" s="2" t="s">
        <v>1500</v>
      </c>
      <c r="C1398" s="3" t="s">
        <v>1512</v>
      </c>
      <c r="D1398">
        <f t="shared" si="22"/>
        <v>20</v>
      </c>
    </row>
    <row r="1399" spans="1:4" x14ac:dyDescent="0.25">
      <c r="A1399" s="1">
        <v>51330</v>
      </c>
      <c r="B1399" s="2" t="s">
        <v>1500</v>
      </c>
      <c r="C1399" s="3" t="s">
        <v>1513</v>
      </c>
      <c r="D1399">
        <f t="shared" si="22"/>
        <v>20</v>
      </c>
    </row>
    <row r="1400" spans="1:4" x14ac:dyDescent="0.25">
      <c r="A1400" s="1">
        <v>51330</v>
      </c>
      <c r="B1400" s="2" t="s">
        <v>1500</v>
      </c>
      <c r="C1400" s="3" t="s">
        <v>1514</v>
      </c>
      <c r="D1400">
        <f t="shared" si="22"/>
        <v>20</v>
      </c>
    </row>
    <row r="1401" spans="1:4" x14ac:dyDescent="0.25">
      <c r="A1401" s="1">
        <v>51330</v>
      </c>
      <c r="B1401" s="2" t="s">
        <v>1500</v>
      </c>
      <c r="C1401" s="3" t="s">
        <v>1515</v>
      </c>
      <c r="D1401">
        <f t="shared" si="22"/>
        <v>20</v>
      </c>
    </row>
    <row r="1402" spans="1:4" x14ac:dyDescent="0.25">
      <c r="A1402" s="1">
        <v>51330</v>
      </c>
      <c r="B1402" s="2" t="s">
        <v>1500</v>
      </c>
      <c r="C1402" s="3" t="s">
        <v>1516</v>
      </c>
      <c r="D1402">
        <f t="shared" si="22"/>
        <v>20</v>
      </c>
    </row>
    <row r="1403" spans="1:4" x14ac:dyDescent="0.25">
      <c r="A1403" s="1">
        <v>51330</v>
      </c>
      <c r="B1403" s="2" t="s">
        <v>1500</v>
      </c>
      <c r="C1403" s="3" t="s">
        <v>1517</v>
      </c>
      <c r="D1403">
        <f t="shared" si="22"/>
        <v>20</v>
      </c>
    </row>
    <row r="1404" spans="1:4" x14ac:dyDescent="0.25">
      <c r="A1404" s="1">
        <v>51330</v>
      </c>
      <c r="B1404" s="2" t="s">
        <v>1500</v>
      </c>
      <c r="C1404" s="3" t="s">
        <v>1518</v>
      </c>
      <c r="D1404">
        <f t="shared" si="22"/>
        <v>20</v>
      </c>
    </row>
    <row r="1405" spans="1:4" x14ac:dyDescent="0.25">
      <c r="A1405" s="1">
        <v>51330</v>
      </c>
      <c r="B1405" s="2" t="s">
        <v>1500</v>
      </c>
      <c r="C1405" s="3" t="s">
        <v>1519</v>
      </c>
      <c r="D1405">
        <f t="shared" si="22"/>
        <v>20</v>
      </c>
    </row>
    <row r="1406" spans="1:4" x14ac:dyDescent="0.25">
      <c r="A1406" s="1">
        <v>51330</v>
      </c>
      <c r="B1406" s="2" t="s">
        <v>1500</v>
      </c>
      <c r="C1406" s="3" t="s">
        <v>1520</v>
      </c>
      <c r="D1406">
        <f t="shared" si="22"/>
        <v>20</v>
      </c>
    </row>
    <row r="1407" spans="1:4" x14ac:dyDescent="0.25">
      <c r="A1407" s="1">
        <v>51340</v>
      </c>
      <c r="B1407" s="2" t="s">
        <v>1521</v>
      </c>
      <c r="C1407" s="3" t="s">
        <v>1522</v>
      </c>
      <c r="D1407">
        <f t="shared" si="22"/>
        <v>13</v>
      </c>
    </row>
    <row r="1408" spans="1:4" x14ac:dyDescent="0.25">
      <c r="A1408" s="1">
        <v>51340</v>
      </c>
      <c r="B1408" s="2" t="s">
        <v>1521</v>
      </c>
      <c r="C1408" s="3" t="s">
        <v>1523</v>
      </c>
      <c r="D1408">
        <f t="shared" si="22"/>
        <v>13</v>
      </c>
    </row>
    <row r="1409" spans="1:4" x14ac:dyDescent="0.25">
      <c r="A1409" s="1">
        <v>51340</v>
      </c>
      <c r="B1409" s="2" t="s">
        <v>1521</v>
      </c>
      <c r="C1409" s="3" t="s">
        <v>1524</v>
      </c>
      <c r="D1409">
        <f t="shared" si="22"/>
        <v>13</v>
      </c>
    </row>
    <row r="1410" spans="1:4" x14ac:dyDescent="0.25">
      <c r="A1410" s="1">
        <v>51340</v>
      </c>
      <c r="B1410" s="2" t="s">
        <v>1521</v>
      </c>
      <c r="C1410" s="3" t="s">
        <v>1525</v>
      </c>
      <c r="D1410">
        <f t="shared" ref="D1410:D1473" si="23">COUNTIF($B$2:$B$5669,B1410)</f>
        <v>13</v>
      </c>
    </row>
    <row r="1411" spans="1:4" x14ac:dyDescent="0.25">
      <c r="A1411" s="1">
        <v>51340</v>
      </c>
      <c r="B1411" s="2" t="s">
        <v>1521</v>
      </c>
      <c r="C1411" s="3" t="s">
        <v>1526</v>
      </c>
      <c r="D1411">
        <f t="shared" si="23"/>
        <v>13</v>
      </c>
    </row>
    <row r="1412" spans="1:4" x14ac:dyDescent="0.25">
      <c r="A1412" s="1">
        <v>51340</v>
      </c>
      <c r="B1412" s="2" t="s">
        <v>1521</v>
      </c>
      <c r="C1412" s="3" t="s">
        <v>1527</v>
      </c>
      <c r="D1412">
        <f t="shared" si="23"/>
        <v>13</v>
      </c>
    </row>
    <row r="1413" spans="1:4" x14ac:dyDescent="0.25">
      <c r="A1413" s="1">
        <v>51340</v>
      </c>
      <c r="B1413" s="2" t="s">
        <v>1521</v>
      </c>
      <c r="C1413" s="3" t="s">
        <v>1528</v>
      </c>
      <c r="D1413">
        <f t="shared" si="23"/>
        <v>13</v>
      </c>
    </row>
    <row r="1414" spans="1:4" x14ac:dyDescent="0.25">
      <c r="A1414" s="1">
        <v>51340</v>
      </c>
      <c r="B1414" s="2" t="s">
        <v>1521</v>
      </c>
      <c r="C1414" s="3" t="s">
        <v>1529</v>
      </c>
      <c r="D1414">
        <f t="shared" si="23"/>
        <v>13</v>
      </c>
    </row>
    <row r="1415" spans="1:4" x14ac:dyDescent="0.25">
      <c r="A1415" s="1">
        <v>51340</v>
      </c>
      <c r="B1415" s="2" t="s">
        <v>1521</v>
      </c>
      <c r="C1415" s="3" t="s">
        <v>1530</v>
      </c>
      <c r="D1415">
        <f t="shared" si="23"/>
        <v>13</v>
      </c>
    </row>
    <row r="1416" spans="1:4" x14ac:dyDescent="0.25">
      <c r="A1416" s="1">
        <v>51340</v>
      </c>
      <c r="B1416" s="2" t="s">
        <v>1521</v>
      </c>
      <c r="C1416" s="3" t="s">
        <v>1531</v>
      </c>
      <c r="D1416">
        <f t="shared" si="23"/>
        <v>13</v>
      </c>
    </row>
    <row r="1417" spans="1:4" x14ac:dyDescent="0.25">
      <c r="A1417" s="1">
        <v>51340</v>
      </c>
      <c r="B1417" s="2" t="s">
        <v>1521</v>
      </c>
      <c r="C1417" s="3" t="s">
        <v>1532</v>
      </c>
      <c r="D1417">
        <f t="shared" si="23"/>
        <v>13</v>
      </c>
    </row>
    <row r="1418" spans="1:4" x14ac:dyDescent="0.25">
      <c r="A1418" s="1">
        <v>51340</v>
      </c>
      <c r="B1418" s="2" t="s">
        <v>1521</v>
      </c>
      <c r="C1418" s="3" t="s">
        <v>1533</v>
      </c>
      <c r="D1418">
        <f t="shared" si="23"/>
        <v>13</v>
      </c>
    </row>
    <row r="1419" spans="1:4" x14ac:dyDescent="0.25">
      <c r="A1419" s="1">
        <v>51340</v>
      </c>
      <c r="B1419" s="2" t="s">
        <v>1521</v>
      </c>
      <c r="C1419" s="3" t="s">
        <v>1534</v>
      </c>
      <c r="D1419">
        <f t="shared" si="23"/>
        <v>13</v>
      </c>
    </row>
    <row r="1420" spans="1:4" x14ac:dyDescent="0.25">
      <c r="A1420" s="1">
        <v>51350</v>
      </c>
      <c r="B1420" s="2" t="s">
        <v>1535</v>
      </c>
      <c r="C1420" s="3" t="s">
        <v>1536</v>
      </c>
      <c r="D1420">
        <f t="shared" si="23"/>
        <v>1</v>
      </c>
    </row>
    <row r="1421" spans="1:4" x14ac:dyDescent="0.25">
      <c r="A1421" s="1">
        <v>51360</v>
      </c>
      <c r="B1421" s="2" t="s">
        <v>1537</v>
      </c>
      <c r="C1421" s="3" t="s">
        <v>1538</v>
      </c>
      <c r="D1421">
        <f t="shared" si="23"/>
        <v>4</v>
      </c>
    </row>
    <row r="1422" spans="1:4" x14ac:dyDescent="0.25">
      <c r="A1422" s="1">
        <v>51360</v>
      </c>
      <c r="B1422" s="2" t="s">
        <v>1537</v>
      </c>
      <c r="C1422" s="3" t="s">
        <v>1539</v>
      </c>
      <c r="D1422">
        <f t="shared" si="23"/>
        <v>4</v>
      </c>
    </row>
    <row r="1423" spans="1:4" x14ac:dyDescent="0.25">
      <c r="A1423" s="1">
        <v>51360</v>
      </c>
      <c r="B1423" s="2" t="s">
        <v>1537</v>
      </c>
      <c r="C1423" s="3" t="s">
        <v>1540</v>
      </c>
      <c r="D1423">
        <f t="shared" si="23"/>
        <v>4</v>
      </c>
    </row>
    <row r="1424" spans="1:4" x14ac:dyDescent="0.25">
      <c r="A1424" s="1">
        <v>51360</v>
      </c>
      <c r="B1424" s="2" t="s">
        <v>1537</v>
      </c>
      <c r="C1424" s="3" t="s">
        <v>1541</v>
      </c>
      <c r="D1424">
        <f t="shared" si="23"/>
        <v>4</v>
      </c>
    </row>
    <row r="1425" spans="1:4" x14ac:dyDescent="0.25">
      <c r="A1425" s="1">
        <v>51370</v>
      </c>
      <c r="B1425" s="2" t="s">
        <v>1542</v>
      </c>
      <c r="C1425" s="3" t="s">
        <v>1543</v>
      </c>
      <c r="D1425">
        <f t="shared" si="23"/>
        <v>5</v>
      </c>
    </row>
    <row r="1426" spans="1:4" x14ac:dyDescent="0.25">
      <c r="A1426" s="1">
        <v>51370</v>
      </c>
      <c r="B1426" s="2" t="s">
        <v>1542</v>
      </c>
      <c r="C1426" s="3" t="s">
        <v>1544</v>
      </c>
      <c r="D1426">
        <f t="shared" si="23"/>
        <v>5</v>
      </c>
    </row>
    <row r="1427" spans="1:4" x14ac:dyDescent="0.25">
      <c r="A1427" s="1">
        <v>51370</v>
      </c>
      <c r="B1427" s="2" t="s">
        <v>1542</v>
      </c>
      <c r="C1427" s="3" t="s">
        <v>480</v>
      </c>
      <c r="D1427">
        <f t="shared" si="23"/>
        <v>5</v>
      </c>
    </row>
    <row r="1428" spans="1:4" x14ac:dyDescent="0.25">
      <c r="A1428" s="1">
        <v>51370</v>
      </c>
      <c r="B1428" s="2" t="s">
        <v>1542</v>
      </c>
      <c r="C1428" s="3" t="s">
        <v>1545</v>
      </c>
      <c r="D1428">
        <f t="shared" si="23"/>
        <v>5</v>
      </c>
    </row>
    <row r="1429" spans="1:4" x14ac:dyDescent="0.25">
      <c r="A1429" s="1">
        <v>51370</v>
      </c>
      <c r="B1429" s="2" t="s">
        <v>1542</v>
      </c>
      <c r="C1429" s="3" t="s">
        <v>1546</v>
      </c>
      <c r="D1429">
        <f t="shared" si="23"/>
        <v>5</v>
      </c>
    </row>
    <row r="1430" spans="1:4" x14ac:dyDescent="0.25">
      <c r="A1430" s="1">
        <v>51380</v>
      </c>
      <c r="B1430" s="2" t="s">
        <v>1547</v>
      </c>
      <c r="C1430" s="3" t="s">
        <v>1548</v>
      </c>
      <c r="D1430">
        <f t="shared" si="23"/>
        <v>4</v>
      </c>
    </row>
    <row r="1431" spans="1:4" x14ac:dyDescent="0.25">
      <c r="A1431" s="1">
        <v>51380</v>
      </c>
      <c r="B1431" s="2" t="s">
        <v>1547</v>
      </c>
      <c r="C1431" s="3" t="s">
        <v>1549</v>
      </c>
      <c r="D1431">
        <f t="shared" si="23"/>
        <v>4</v>
      </c>
    </row>
    <row r="1432" spans="1:4" x14ac:dyDescent="0.25">
      <c r="A1432" s="1">
        <v>51380</v>
      </c>
      <c r="B1432" s="2" t="s">
        <v>1547</v>
      </c>
      <c r="C1432" s="3" t="s">
        <v>1550</v>
      </c>
      <c r="D1432">
        <f t="shared" si="23"/>
        <v>4</v>
      </c>
    </row>
    <row r="1433" spans="1:4" x14ac:dyDescent="0.25">
      <c r="A1433" s="1">
        <v>51380</v>
      </c>
      <c r="B1433" s="2" t="s">
        <v>1547</v>
      </c>
      <c r="C1433" s="3" t="s">
        <v>1551</v>
      </c>
      <c r="D1433">
        <f t="shared" si="23"/>
        <v>4</v>
      </c>
    </row>
    <row r="1434" spans="1:4" x14ac:dyDescent="0.25">
      <c r="A1434" s="1">
        <v>51390</v>
      </c>
      <c r="B1434" s="2" t="s">
        <v>1552</v>
      </c>
      <c r="C1434" s="3" t="s">
        <v>317</v>
      </c>
      <c r="D1434">
        <f t="shared" si="23"/>
        <v>13</v>
      </c>
    </row>
    <row r="1435" spans="1:4" x14ac:dyDescent="0.25">
      <c r="A1435" s="1">
        <v>51390</v>
      </c>
      <c r="B1435" s="2" t="s">
        <v>1552</v>
      </c>
      <c r="C1435" s="3" t="s">
        <v>1553</v>
      </c>
      <c r="D1435">
        <f t="shared" si="23"/>
        <v>13</v>
      </c>
    </row>
    <row r="1436" spans="1:4" x14ac:dyDescent="0.25">
      <c r="A1436" s="1">
        <v>51390</v>
      </c>
      <c r="B1436" s="2" t="s">
        <v>1552</v>
      </c>
      <c r="C1436" s="3" t="s">
        <v>1554</v>
      </c>
      <c r="D1436">
        <f t="shared" si="23"/>
        <v>13</v>
      </c>
    </row>
    <row r="1437" spans="1:4" x14ac:dyDescent="0.25">
      <c r="A1437" s="1">
        <v>51390</v>
      </c>
      <c r="B1437" s="2" t="s">
        <v>1552</v>
      </c>
      <c r="C1437" s="3" t="s">
        <v>1555</v>
      </c>
      <c r="D1437">
        <f t="shared" si="23"/>
        <v>13</v>
      </c>
    </row>
    <row r="1438" spans="1:4" x14ac:dyDescent="0.25">
      <c r="A1438" s="1">
        <v>51390</v>
      </c>
      <c r="B1438" s="2" t="s">
        <v>1552</v>
      </c>
      <c r="C1438" s="3" t="s">
        <v>1556</v>
      </c>
      <c r="D1438">
        <f t="shared" si="23"/>
        <v>13</v>
      </c>
    </row>
    <row r="1439" spans="1:4" x14ac:dyDescent="0.25">
      <c r="A1439" s="1">
        <v>51390</v>
      </c>
      <c r="B1439" s="2" t="s">
        <v>1552</v>
      </c>
      <c r="C1439" s="3" t="s">
        <v>1557</v>
      </c>
      <c r="D1439">
        <f t="shared" si="23"/>
        <v>13</v>
      </c>
    </row>
    <row r="1440" spans="1:4" x14ac:dyDescent="0.25">
      <c r="A1440" s="1">
        <v>51390</v>
      </c>
      <c r="B1440" s="2" t="s">
        <v>1552</v>
      </c>
      <c r="C1440" s="3" t="s">
        <v>1558</v>
      </c>
      <c r="D1440">
        <f t="shared" si="23"/>
        <v>13</v>
      </c>
    </row>
    <row r="1441" spans="1:4" x14ac:dyDescent="0.25">
      <c r="A1441" s="1">
        <v>51390</v>
      </c>
      <c r="B1441" s="2" t="s">
        <v>1552</v>
      </c>
      <c r="C1441" s="3" t="s">
        <v>1559</v>
      </c>
      <c r="D1441">
        <f t="shared" si="23"/>
        <v>13</v>
      </c>
    </row>
    <row r="1442" spans="1:4" x14ac:dyDescent="0.25">
      <c r="A1442" s="1">
        <v>51390</v>
      </c>
      <c r="B1442" s="2" t="s">
        <v>1552</v>
      </c>
      <c r="C1442" s="3" t="s">
        <v>1560</v>
      </c>
      <c r="D1442">
        <f t="shared" si="23"/>
        <v>13</v>
      </c>
    </row>
    <row r="1443" spans="1:4" x14ac:dyDescent="0.25">
      <c r="A1443" s="1">
        <v>51390</v>
      </c>
      <c r="B1443" s="2" t="s">
        <v>1552</v>
      </c>
      <c r="C1443" s="3" t="s">
        <v>1561</v>
      </c>
      <c r="D1443">
        <f t="shared" si="23"/>
        <v>13</v>
      </c>
    </row>
    <row r="1444" spans="1:4" x14ac:dyDescent="0.25">
      <c r="A1444" s="1">
        <v>51390</v>
      </c>
      <c r="B1444" s="2" t="s">
        <v>1552</v>
      </c>
      <c r="C1444" s="3" t="s">
        <v>1562</v>
      </c>
      <c r="D1444">
        <f t="shared" si="23"/>
        <v>13</v>
      </c>
    </row>
    <row r="1445" spans="1:4" x14ac:dyDescent="0.25">
      <c r="A1445" s="1">
        <v>51390</v>
      </c>
      <c r="B1445" s="2" t="s">
        <v>1552</v>
      </c>
      <c r="C1445" s="3" t="s">
        <v>1563</v>
      </c>
      <c r="D1445">
        <f t="shared" si="23"/>
        <v>13</v>
      </c>
    </row>
    <row r="1446" spans="1:4" x14ac:dyDescent="0.25">
      <c r="A1446" s="1">
        <v>51390</v>
      </c>
      <c r="B1446" s="2" t="s">
        <v>1552</v>
      </c>
      <c r="C1446" s="3" t="s">
        <v>1564</v>
      </c>
      <c r="D1446">
        <f t="shared" si="23"/>
        <v>13</v>
      </c>
    </row>
    <row r="1447" spans="1:4" x14ac:dyDescent="0.25">
      <c r="A1447" s="1">
        <v>51400</v>
      </c>
      <c r="B1447" s="2" t="s">
        <v>1565</v>
      </c>
      <c r="C1447" s="3" t="s">
        <v>1566</v>
      </c>
      <c r="D1447">
        <f t="shared" si="23"/>
        <v>14</v>
      </c>
    </row>
    <row r="1448" spans="1:4" x14ac:dyDescent="0.25">
      <c r="A1448" s="1">
        <v>51400</v>
      </c>
      <c r="B1448" s="2" t="s">
        <v>1565</v>
      </c>
      <c r="C1448" s="3" t="s">
        <v>1567</v>
      </c>
      <c r="D1448">
        <f t="shared" si="23"/>
        <v>14</v>
      </c>
    </row>
    <row r="1449" spans="1:4" x14ac:dyDescent="0.25">
      <c r="A1449" s="1">
        <v>51400</v>
      </c>
      <c r="B1449" s="2" t="s">
        <v>1565</v>
      </c>
      <c r="C1449" s="3" t="s">
        <v>1568</v>
      </c>
      <c r="D1449">
        <f t="shared" si="23"/>
        <v>14</v>
      </c>
    </row>
    <row r="1450" spans="1:4" x14ac:dyDescent="0.25">
      <c r="A1450" s="1">
        <v>51400</v>
      </c>
      <c r="B1450" s="2" t="s">
        <v>1565</v>
      </c>
      <c r="C1450" s="3" t="s">
        <v>1569</v>
      </c>
      <c r="D1450">
        <f t="shared" si="23"/>
        <v>14</v>
      </c>
    </row>
    <row r="1451" spans="1:4" x14ac:dyDescent="0.25">
      <c r="A1451" s="1">
        <v>51400</v>
      </c>
      <c r="B1451" s="2" t="s">
        <v>1565</v>
      </c>
      <c r="C1451" s="3" t="s">
        <v>1570</v>
      </c>
      <c r="D1451">
        <f t="shared" si="23"/>
        <v>14</v>
      </c>
    </row>
    <row r="1452" spans="1:4" x14ac:dyDescent="0.25">
      <c r="A1452" s="1">
        <v>51400</v>
      </c>
      <c r="B1452" s="2" t="s">
        <v>1565</v>
      </c>
      <c r="C1452" s="3" t="s">
        <v>1571</v>
      </c>
      <c r="D1452">
        <f t="shared" si="23"/>
        <v>14</v>
      </c>
    </row>
    <row r="1453" spans="1:4" x14ac:dyDescent="0.25">
      <c r="A1453" s="1">
        <v>51400</v>
      </c>
      <c r="B1453" s="2" t="s">
        <v>1565</v>
      </c>
      <c r="C1453" s="3" t="s">
        <v>1572</v>
      </c>
      <c r="D1453">
        <f t="shared" si="23"/>
        <v>14</v>
      </c>
    </row>
    <row r="1454" spans="1:4" x14ac:dyDescent="0.25">
      <c r="A1454" s="1">
        <v>51400</v>
      </c>
      <c r="B1454" s="2" t="s">
        <v>1565</v>
      </c>
      <c r="C1454" s="3" t="s">
        <v>1573</v>
      </c>
      <c r="D1454">
        <f t="shared" si="23"/>
        <v>14</v>
      </c>
    </row>
    <row r="1455" spans="1:4" x14ac:dyDescent="0.25">
      <c r="A1455" s="1">
        <v>51400</v>
      </c>
      <c r="B1455" s="2" t="s">
        <v>1565</v>
      </c>
      <c r="C1455" s="3" t="s">
        <v>1574</v>
      </c>
      <c r="D1455">
        <f t="shared" si="23"/>
        <v>14</v>
      </c>
    </row>
    <row r="1456" spans="1:4" x14ac:dyDescent="0.25">
      <c r="A1456" s="1">
        <v>51400</v>
      </c>
      <c r="B1456" s="2" t="s">
        <v>1565</v>
      </c>
      <c r="C1456" s="3" t="s">
        <v>1575</v>
      </c>
      <c r="D1456">
        <f t="shared" si="23"/>
        <v>14</v>
      </c>
    </row>
    <row r="1457" spans="1:4" x14ac:dyDescent="0.25">
      <c r="A1457" s="1">
        <v>51400</v>
      </c>
      <c r="B1457" s="2" t="s">
        <v>1565</v>
      </c>
      <c r="C1457" s="3" t="s">
        <v>1576</v>
      </c>
      <c r="D1457">
        <f t="shared" si="23"/>
        <v>14</v>
      </c>
    </row>
    <row r="1458" spans="1:4" x14ac:dyDescent="0.25">
      <c r="A1458" s="1">
        <v>51400</v>
      </c>
      <c r="B1458" s="2" t="s">
        <v>1565</v>
      </c>
      <c r="C1458" s="3" t="s">
        <v>1577</v>
      </c>
      <c r="D1458">
        <f t="shared" si="23"/>
        <v>14</v>
      </c>
    </row>
    <row r="1459" spans="1:4" x14ac:dyDescent="0.25">
      <c r="A1459" s="1">
        <v>51400</v>
      </c>
      <c r="B1459" s="2" t="s">
        <v>1565</v>
      </c>
      <c r="C1459" s="3" t="s">
        <v>1578</v>
      </c>
      <c r="D1459">
        <f t="shared" si="23"/>
        <v>14</v>
      </c>
    </row>
    <row r="1460" spans="1:4" x14ac:dyDescent="0.25">
      <c r="A1460" s="1">
        <v>51400</v>
      </c>
      <c r="B1460" s="2" t="s">
        <v>1565</v>
      </c>
      <c r="C1460" s="3" t="s">
        <v>1579</v>
      </c>
      <c r="D1460">
        <f t="shared" si="23"/>
        <v>14</v>
      </c>
    </row>
    <row r="1461" spans="1:4" x14ac:dyDescent="0.25">
      <c r="A1461" s="1">
        <v>51420</v>
      </c>
      <c r="B1461" s="2" t="s">
        <v>1580</v>
      </c>
      <c r="C1461" s="3" t="s">
        <v>1581</v>
      </c>
      <c r="D1461">
        <f t="shared" si="23"/>
        <v>4</v>
      </c>
    </row>
    <row r="1462" spans="1:4" x14ac:dyDescent="0.25">
      <c r="A1462" s="1">
        <v>51420</v>
      </c>
      <c r="B1462" s="2" t="s">
        <v>1580</v>
      </c>
      <c r="C1462" s="3" t="s">
        <v>1582</v>
      </c>
      <c r="D1462">
        <f t="shared" si="23"/>
        <v>4</v>
      </c>
    </row>
    <row r="1463" spans="1:4" x14ac:dyDescent="0.25">
      <c r="A1463" s="1">
        <v>51420</v>
      </c>
      <c r="B1463" s="2" t="s">
        <v>1580</v>
      </c>
      <c r="C1463" s="3" t="s">
        <v>1583</v>
      </c>
      <c r="D1463">
        <f t="shared" si="23"/>
        <v>4</v>
      </c>
    </row>
    <row r="1464" spans="1:4" x14ac:dyDescent="0.25">
      <c r="A1464" s="1">
        <v>51420</v>
      </c>
      <c r="B1464" s="2" t="s">
        <v>1580</v>
      </c>
      <c r="C1464" s="3" t="s">
        <v>1584</v>
      </c>
      <c r="D1464">
        <f t="shared" si="23"/>
        <v>4</v>
      </c>
    </row>
    <row r="1465" spans="1:4" x14ac:dyDescent="0.25">
      <c r="A1465" s="1">
        <v>51430</v>
      </c>
      <c r="B1465" s="2" t="s">
        <v>1585</v>
      </c>
      <c r="C1465" s="3" t="s">
        <v>1586</v>
      </c>
      <c r="D1465">
        <f t="shared" si="23"/>
        <v>1</v>
      </c>
    </row>
    <row r="1466" spans="1:4" x14ac:dyDescent="0.25">
      <c r="A1466" s="1">
        <v>51450</v>
      </c>
      <c r="B1466" s="2" t="s">
        <v>1587</v>
      </c>
      <c r="C1466" s="3" t="s">
        <v>1588</v>
      </c>
      <c r="D1466">
        <f t="shared" si="23"/>
        <v>1</v>
      </c>
    </row>
    <row r="1467" spans="1:4" x14ac:dyDescent="0.25">
      <c r="A1467" s="1">
        <v>51460</v>
      </c>
      <c r="B1467" s="2" t="s">
        <v>1589</v>
      </c>
      <c r="C1467" s="3" t="s">
        <v>1590</v>
      </c>
      <c r="D1467">
        <f t="shared" si="23"/>
        <v>6</v>
      </c>
    </row>
    <row r="1468" spans="1:4" x14ac:dyDescent="0.25">
      <c r="A1468" s="1">
        <v>51460</v>
      </c>
      <c r="B1468" s="2" t="s">
        <v>1589</v>
      </c>
      <c r="C1468" s="3" t="s">
        <v>1591</v>
      </c>
      <c r="D1468">
        <f t="shared" si="23"/>
        <v>6</v>
      </c>
    </row>
    <row r="1469" spans="1:4" x14ac:dyDescent="0.25">
      <c r="A1469" s="1">
        <v>51460</v>
      </c>
      <c r="B1469" s="2" t="s">
        <v>1589</v>
      </c>
      <c r="C1469" s="3" t="s">
        <v>1592</v>
      </c>
      <c r="D1469">
        <f t="shared" si="23"/>
        <v>6</v>
      </c>
    </row>
    <row r="1470" spans="1:4" x14ac:dyDescent="0.25">
      <c r="A1470" s="1">
        <v>51460</v>
      </c>
      <c r="B1470" s="2" t="s">
        <v>1589</v>
      </c>
      <c r="C1470" s="3" t="s">
        <v>1593</v>
      </c>
      <c r="D1470">
        <f t="shared" si="23"/>
        <v>6</v>
      </c>
    </row>
    <row r="1471" spans="1:4" x14ac:dyDescent="0.25">
      <c r="A1471" s="1">
        <v>51460</v>
      </c>
      <c r="B1471" s="2" t="s">
        <v>1589</v>
      </c>
      <c r="C1471" s="3" t="s">
        <v>1594</v>
      </c>
      <c r="D1471">
        <f t="shared" si="23"/>
        <v>6</v>
      </c>
    </row>
    <row r="1472" spans="1:4" x14ac:dyDescent="0.25">
      <c r="A1472" s="1">
        <v>51460</v>
      </c>
      <c r="B1472" s="2" t="s">
        <v>1589</v>
      </c>
      <c r="C1472" s="3" t="s">
        <v>1595</v>
      </c>
      <c r="D1472">
        <f t="shared" si="23"/>
        <v>6</v>
      </c>
    </row>
    <row r="1473" spans="1:4" x14ac:dyDescent="0.25">
      <c r="A1473" s="1">
        <v>51470</v>
      </c>
      <c r="B1473" s="2" t="s">
        <v>1596</v>
      </c>
      <c r="C1473" s="3" t="s">
        <v>1597</v>
      </c>
      <c r="D1473">
        <f t="shared" si="23"/>
        <v>1</v>
      </c>
    </row>
    <row r="1474" spans="1:4" x14ac:dyDescent="0.25">
      <c r="A1474" s="1">
        <v>51480</v>
      </c>
      <c r="B1474" s="2" t="s">
        <v>1598</v>
      </c>
      <c r="C1474" s="3" t="s">
        <v>1599</v>
      </c>
      <c r="D1474">
        <f t="shared" ref="D1474:D1537" si="24">COUNTIF($B$2:$B$5669,B1474)</f>
        <v>12</v>
      </c>
    </row>
    <row r="1475" spans="1:4" x14ac:dyDescent="0.25">
      <c r="A1475" s="1">
        <v>51480</v>
      </c>
      <c r="B1475" s="2" t="s">
        <v>1598</v>
      </c>
      <c r="C1475" s="3" t="s">
        <v>1600</v>
      </c>
      <c r="D1475">
        <f t="shared" si="24"/>
        <v>12</v>
      </c>
    </row>
    <row r="1476" spans="1:4" x14ac:dyDescent="0.25">
      <c r="A1476" s="1">
        <v>51480</v>
      </c>
      <c r="B1476" s="2" t="s">
        <v>1598</v>
      </c>
      <c r="C1476" s="3" t="s">
        <v>1601</v>
      </c>
      <c r="D1476">
        <f t="shared" si="24"/>
        <v>12</v>
      </c>
    </row>
    <row r="1477" spans="1:4" x14ac:dyDescent="0.25">
      <c r="A1477" s="1">
        <v>51480</v>
      </c>
      <c r="B1477" s="2" t="s">
        <v>1598</v>
      </c>
      <c r="C1477" s="3" t="s">
        <v>1602</v>
      </c>
      <c r="D1477">
        <f t="shared" si="24"/>
        <v>12</v>
      </c>
    </row>
    <row r="1478" spans="1:4" x14ac:dyDescent="0.25">
      <c r="A1478" s="1">
        <v>51480</v>
      </c>
      <c r="B1478" s="2" t="s">
        <v>1598</v>
      </c>
      <c r="C1478" s="3" t="s">
        <v>1603</v>
      </c>
      <c r="D1478">
        <f t="shared" si="24"/>
        <v>12</v>
      </c>
    </row>
    <row r="1479" spans="1:4" x14ac:dyDescent="0.25">
      <c r="A1479" s="1">
        <v>51480</v>
      </c>
      <c r="B1479" s="2" t="s">
        <v>1598</v>
      </c>
      <c r="C1479" s="3" t="s">
        <v>1604</v>
      </c>
      <c r="D1479">
        <f t="shared" si="24"/>
        <v>12</v>
      </c>
    </row>
    <row r="1480" spans="1:4" x14ac:dyDescent="0.25">
      <c r="A1480" s="1">
        <v>51480</v>
      </c>
      <c r="B1480" s="2" t="s">
        <v>1598</v>
      </c>
      <c r="C1480" s="3" t="s">
        <v>1605</v>
      </c>
      <c r="D1480">
        <f t="shared" si="24"/>
        <v>12</v>
      </c>
    </row>
    <row r="1481" spans="1:4" x14ac:dyDescent="0.25">
      <c r="A1481" s="1">
        <v>51480</v>
      </c>
      <c r="B1481" s="2" t="s">
        <v>1598</v>
      </c>
      <c r="C1481" s="3" t="s">
        <v>1606</v>
      </c>
      <c r="D1481">
        <f t="shared" si="24"/>
        <v>12</v>
      </c>
    </row>
    <row r="1482" spans="1:4" x14ac:dyDescent="0.25">
      <c r="A1482" s="1">
        <v>51480</v>
      </c>
      <c r="B1482" s="2" t="s">
        <v>1598</v>
      </c>
      <c r="C1482" s="3" t="s">
        <v>1607</v>
      </c>
      <c r="D1482">
        <f t="shared" si="24"/>
        <v>12</v>
      </c>
    </row>
    <row r="1483" spans="1:4" x14ac:dyDescent="0.25">
      <c r="A1483" s="1">
        <v>51480</v>
      </c>
      <c r="B1483" s="2" t="s">
        <v>1598</v>
      </c>
      <c r="C1483" s="3" t="s">
        <v>1608</v>
      </c>
      <c r="D1483">
        <f t="shared" si="24"/>
        <v>12</v>
      </c>
    </row>
    <row r="1484" spans="1:4" x14ac:dyDescent="0.25">
      <c r="A1484" s="1">
        <v>51480</v>
      </c>
      <c r="B1484" s="2" t="s">
        <v>1598</v>
      </c>
      <c r="C1484" s="3" t="s">
        <v>1609</v>
      </c>
      <c r="D1484">
        <f t="shared" si="24"/>
        <v>12</v>
      </c>
    </row>
    <row r="1485" spans="1:4" x14ac:dyDescent="0.25">
      <c r="A1485" s="1">
        <v>51480</v>
      </c>
      <c r="B1485" s="2" t="s">
        <v>1598</v>
      </c>
      <c r="C1485" s="3" t="s">
        <v>1610</v>
      </c>
      <c r="D1485">
        <f t="shared" si="24"/>
        <v>12</v>
      </c>
    </row>
    <row r="1486" spans="1:4" x14ac:dyDescent="0.25">
      <c r="A1486" s="1">
        <v>51490</v>
      </c>
      <c r="B1486" s="2" t="s">
        <v>1611</v>
      </c>
      <c r="C1486" s="3" t="s">
        <v>1612</v>
      </c>
      <c r="D1486">
        <f t="shared" si="24"/>
        <v>9</v>
      </c>
    </row>
    <row r="1487" spans="1:4" x14ac:dyDescent="0.25">
      <c r="A1487" s="1">
        <v>51490</v>
      </c>
      <c r="B1487" s="2" t="s">
        <v>1611</v>
      </c>
      <c r="C1487" s="3" t="s">
        <v>1613</v>
      </c>
      <c r="D1487">
        <f t="shared" si="24"/>
        <v>9</v>
      </c>
    </row>
    <row r="1488" spans="1:4" x14ac:dyDescent="0.25">
      <c r="A1488" s="1">
        <v>51490</v>
      </c>
      <c r="B1488" s="2" t="s">
        <v>1611</v>
      </c>
      <c r="C1488" s="3" t="s">
        <v>1614</v>
      </c>
      <c r="D1488">
        <f t="shared" si="24"/>
        <v>9</v>
      </c>
    </row>
    <row r="1489" spans="1:4" x14ac:dyDescent="0.25">
      <c r="A1489" s="1">
        <v>51490</v>
      </c>
      <c r="B1489" s="2" t="s">
        <v>1611</v>
      </c>
      <c r="C1489" s="3" t="s">
        <v>1615</v>
      </c>
      <c r="D1489">
        <f t="shared" si="24"/>
        <v>9</v>
      </c>
    </row>
    <row r="1490" spans="1:4" x14ac:dyDescent="0.25">
      <c r="A1490" s="1">
        <v>51490</v>
      </c>
      <c r="B1490" s="2" t="s">
        <v>1611</v>
      </c>
      <c r="C1490" s="3" t="s">
        <v>1616</v>
      </c>
      <c r="D1490">
        <f t="shared" si="24"/>
        <v>9</v>
      </c>
    </row>
    <row r="1491" spans="1:4" x14ac:dyDescent="0.25">
      <c r="A1491" s="1">
        <v>51490</v>
      </c>
      <c r="B1491" s="2" t="s">
        <v>1611</v>
      </c>
      <c r="C1491" s="3" t="s">
        <v>1617</v>
      </c>
      <c r="D1491">
        <f t="shared" si="24"/>
        <v>9</v>
      </c>
    </row>
    <row r="1492" spans="1:4" x14ac:dyDescent="0.25">
      <c r="A1492" s="1">
        <v>51490</v>
      </c>
      <c r="B1492" s="2" t="s">
        <v>1611</v>
      </c>
      <c r="C1492" s="3" t="s">
        <v>1618</v>
      </c>
      <c r="D1492">
        <f t="shared" si="24"/>
        <v>9</v>
      </c>
    </row>
    <row r="1493" spans="1:4" x14ac:dyDescent="0.25">
      <c r="A1493" s="1">
        <v>51490</v>
      </c>
      <c r="B1493" s="2" t="s">
        <v>1611</v>
      </c>
      <c r="C1493" s="3" t="s">
        <v>1619</v>
      </c>
      <c r="D1493">
        <f t="shared" si="24"/>
        <v>9</v>
      </c>
    </row>
    <row r="1494" spans="1:4" x14ac:dyDescent="0.25">
      <c r="A1494" s="1">
        <v>51490</v>
      </c>
      <c r="B1494" s="2" t="s">
        <v>1611</v>
      </c>
      <c r="C1494" s="3" t="s">
        <v>1620</v>
      </c>
      <c r="D1494">
        <f t="shared" si="24"/>
        <v>9</v>
      </c>
    </row>
    <row r="1495" spans="1:4" x14ac:dyDescent="0.25">
      <c r="A1495" s="1">
        <v>51500</v>
      </c>
      <c r="B1495" s="2" t="s">
        <v>1621</v>
      </c>
      <c r="C1495" s="3" t="s">
        <v>1622</v>
      </c>
      <c r="D1495">
        <f t="shared" si="24"/>
        <v>19</v>
      </c>
    </row>
    <row r="1496" spans="1:4" x14ac:dyDescent="0.25">
      <c r="A1496" s="1">
        <v>51500</v>
      </c>
      <c r="B1496" s="2" t="s">
        <v>1621</v>
      </c>
      <c r="C1496" s="3" t="s">
        <v>1623</v>
      </c>
      <c r="D1496">
        <f t="shared" si="24"/>
        <v>19</v>
      </c>
    </row>
    <row r="1497" spans="1:4" x14ac:dyDescent="0.25">
      <c r="A1497" s="1">
        <v>51500</v>
      </c>
      <c r="B1497" s="2" t="s">
        <v>1621</v>
      </c>
      <c r="C1497" s="3" t="s">
        <v>470</v>
      </c>
      <c r="D1497">
        <f t="shared" si="24"/>
        <v>19</v>
      </c>
    </row>
    <row r="1498" spans="1:4" x14ac:dyDescent="0.25">
      <c r="A1498" s="1">
        <v>51500</v>
      </c>
      <c r="B1498" s="2" t="s">
        <v>1621</v>
      </c>
      <c r="C1498" s="3" t="s">
        <v>1624</v>
      </c>
      <c r="D1498">
        <f t="shared" si="24"/>
        <v>19</v>
      </c>
    </row>
    <row r="1499" spans="1:4" x14ac:dyDescent="0.25">
      <c r="A1499" s="1">
        <v>51500</v>
      </c>
      <c r="B1499" s="2" t="s">
        <v>1621</v>
      </c>
      <c r="C1499" s="3" t="s">
        <v>1625</v>
      </c>
      <c r="D1499">
        <f t="shared" si="24"/>
        <v>19</v>
      </c>
    </row>
    <row r="1500" spans="1:4" x14ac:dyDescent="0.25">
      <c r="A1500" s="1">
        <v>51500</v>
      </c>
      <c r="B1500" s="2" t="s">
        <v>1621</v>
      </c>
      <c r="C1500" s="3" t="s">
        <v>1626</v>
      </c>
      <c r="D1500">
        <f t="shared" si="24"/>
        <v>19</v>
      </c>
    </row>
    <row r="1501" spans="1:4" x14ac:dyDescent="0.25">
      <c r="A1501" s="1">
        <v>51500</v>
      </c>
      <c r="B1501" s="2" t="s">
        <v>1621</v>
      </c>
      <c r="C1501" s="3" t="s">
        <v>1627</v>
      </c>
      <c r="D1501">
        <f t="shared" si="24"/>
        <v>19</v>
      </c>
    </row>
    <row r="1502" spans="1:4" x14ac:dyDescent="0.25">
      <c r="A1502" s="1">
        <v>51500</v>
      </c>
      <c r="B1502" s="2" t="s">
        <v>1621</v>
      </c>
      <c r="C1502" s="3" t="s">
        <v>1628</v>
      </c>
      <c r="D1502">
        <f t="shared" si="24"/>
        <v>19</v>
      </c>
    </row>
    <row r="1503" spans="1:4" x14ac:dyDescent="0.25">
      <c r="A1503" s="1">
        <v>51500</v>
      </c>
      <c r="B1503" s="2" t="s">
        <v>1621</v>
      </c>
      <c r="C1503" s="3" t="s">
        <v>1629</v>
      </c>
      <c r="D1503">
        <f t="shared" si="24"/>
        <v>19</v>
      </c>
    </row>
    <row r="1504" spans="1:4" x14ac:dyDescent="0.25">
      <c r="A1504" s="1">
        <v>51500</v>
      </c>
      <c r="B1504" s="2" t="s">
        <v>1621</v>
      </c>
      <c r="C1504" s="3" t="s">
        <v>1630</v>
      </c>
      <c r="D1504">
        <f t="shared" si="24"/>
        <v>19</v>
      </c>
    </row>
    <row r="1505" spans="1:4" x14ac:dyDescent="0.25">
      <c r="A1505" s="1">
        <v>51500</v>
      </c>
      <c r="B1505" s="2" t="s">
        <v>1621</v>
      </c>
      <c r="C1505" s="3" t="s">
        <v>1631</v>
      </c>
      <c r="D1505">
        <f t="shared" si="24"/>
        <v>19</v>
      </c>
    </row>
    <row r="1506" spans="1:4" x14ac:dyDescent="0.25">
      <c r="A1506" s="1">
        <v>51500</v>
      </c>
      <c r="B1506" s="2" t="s">
        <v>1621</v>
      </c>
      <c r="C1506" s="3" t="s">
        <v>1632</v>
      </c>
      <c r="D1506">
        <f t="shared" si="24"/>
        <v>19</v>
      </c>
    </row>
    <row r="1507" spans="1:4" x14ac:dyDescent="0.25">
      <c r="A1507" s="1">
        <v>51500</v>
      </c>
      <c r="B1507" s="2" t="s">
        <v>1621</v>
      </c>
      <c r="C1507" s="3" t="s">
        <v>1633</v>
      </c>
      <c r="D1507">
        <f t="shared" si="24"/>
        <v>19</v>
      </c>
    </row>
    <row r="1508" spans="1:4" x14ac:dyDescent="0.25">
      <c r="A1508" s="1">
        <v>51500</v>
      </c>
      <c r="B1508" s="2" t="s">
        <v>1621</v>
      </c>
      <c r="C1508" s="3" t="s">
        <v>1634</v>
      </c>
      <c r="D1508">
        <f t="shared" si="24"/>
        <v>19</v>
      </c>
    </row>
    <row r="1509" spans="1:4" x14ac:dyDescent="0.25">
      <c r="A1509" s="1">
        <v>51500</v>
      </c>
      <c r="B1509" s="2" t="s">
        <v>1621</v>
      </c>
      <c r="C1509" s="3" t="s">
        <v>1635</v>
      </c>
      <c r="D1509">
        <f t="shared" si="24"/>
        <v>19</v>
      </c>
    </row>
    <row r="1510" spans="1:4" x14ac:dyDescent="0.25">
      <c r="A1510" s="1">
        <v>51500</v>
      </c>
      <c r="B1510" s="2" t="s">
        <v>1621</v>
      </c>
      <c r="C1510" s="3" t="s">
        <v>1636</v>
      </c>
      <c r="D1510">
        <f t="shared" si="24"/>
        <v>19</v>
      </c>
    </row>
    <row r="1511" spans="1:4" x14ac:dyDescent="0.25">
      <c r="A1511" s="1">
        <v>51500</v>
      </c>
      <c r="B1511" s="2" t="s">
        <v>1621</v>
      </c>
      <c r="C1511" s="3" t="s">
        <v>1637</v>
      </c>
      <c r="D1511">
        <f t="shared" si="24"/>
        <v>19</v>
      </c>
    </row>
    <row r="1512" spans="1:4" x14ac:dyDescent="0.25">
      <c r="A1512" s="1">
        <v>51500</v>
      </c>
      <c r="B1512" s="2" t="s">
        <v>1621</v>
      </c>
      <c r="C1512" s="3" t="s">
        <v>1638</v>
      </c>
      <c r="D1512">
        <f t="shared" si="24"/>
        <v>19</v>
      </c>
    </row>
    <row r="1513" spans="1:4" x14ac:dyDescent="0.25">
      <c r="A1513" s="1">
        <v>51500</v>
      </c>
      <c r="B1513" s="2" t="s">
        <v>1621</v>
      </c>
      <c r="C1513" s="3" t="s">
        <v>1639</v>
      </c>
      <c r="D1513">
        <f t="shared" si="24"/>
        <v>19</v>
      </c>
    </row>
    <row r="1514" spans="1:4" x14ac:dyDescent="0.25">
      <c r="A1514" s="1">
        <v>51600</v>
      </c>
      <c r="B1514" s="2" t="s">
        <v>1640</v>
      </c>
      <c r="C1514" s="3" t="s">
        <v>1641</v>
      </c>
      <c r="D1514">
        <f t="shared" si="24"/>
        <v>17</v>
      </c>
    </row>
    <row r="1515" spans="1:4" x14ac:dyDescent="0.25">
      <c r="A1515" s="1">
        <v>51600</v>
      </c>
      <c r="B1515" s="2" t="s">
        <v>1640</v>
      </c>
      <c r="C1515" s="3" t="s">
        <v>1642</v>
      </c>
      <c r="D1515">
        <f t="shared" si="24"/>
        <v>17</v>
      </c>
    </row>
    <row r="1516" spans="1:4" x14ac:dyDescent="0.25">
      <c r="A1516" s="1">
        <v>51600</v>
      </c>
      <c r="B1516" s="2" t="s">
        <v>1640</v>
      </c>
      <c r="C1516" s="3" t="s">
        <v>1643</v>
      </c>
      <c r="D1516">
        <f t="shared" si="24"/>
        <v>17</v>
      </c>
    </row>
    <row r="1517" spans="1:4" x14ac:dyDescent="0.25">
      <c r="A1517" s="1">
        <v>51600</v>
      </c>
      <c r="B1517" s="2" t="s">
        <v>1640</v>
      </c>
      <c r="C1517" s="3" t="s">
        <v>1644</v>
      </c>
      <c r="D1517">
        <f t="shared" si="24"/>
        <v>17</v>
      </c>
    </row>
    <row r="1518" spans="1:4" x14ac:dyDescent="0.25">
      <c r="A1518" s="1">
        <v>51600</v>
      </c>
      <c r="B1518" s="2" t="s">
        <v>1640</v>
      </c>
      <c r="C1518" s="3" t="s">
        <v>1645</v>
      </c>
      <c r="D1518">
        <f t="shared" si="24"/>
        <v>17</v>
      </c>
    </row>
    <row r="1519" spans="1:4" x14ac:dyDescent="0.25">
      <c r="A1519" s="1">
        <v>51600</v>
      </c>
      <c r="B1519" s="2" t="s">
        <v>1640</v>
      </c>
      <c r="C1519" s="3" t="s">
        <v>1646</v>
      </c>
      <c r="D1519">
        <f t="shared" si="24"/>
        <v>17</v>
      </c>
    </row>
    <row r="1520" spans="1:4" x14ac:dyDescent="0.25">
      <c r="A1520" s="1">
        <v>51600</v>
      </c>
      <c r="B1520" s="2" t="s">
        <v>1640</v>
      </c>
      <c r="C1520" s="3" t="s">
        <v>1647</v>
      </c>
      <c r="D1520">
        <f t="shared" si="24"/>
        <v>17</v>
      </c>
    </row>
    <row r="1521" spans="1:4" x14ac:dyDescent="0.25">
      <c r="A1521" s="1">
        <v>51600</v>
      </c>
      <c r="B1521" s="2" t="s">
        <v>1640</v>
      </c>
      <c r="C1521" s="3" t="s">
        <v>1648</v>
      </c>
      <c r="D1521">
        <f t="shared" si="24"/>
        <v>17</v>
      </c>
    </row>
    <row r="1522" spans="1:4" x14ac:dyDescent="0.25">
      <c r="A1522" s="1">
        <v>51600</v>
      </c>
      <c r="B1522" s="2" t="s">
        <v>1640</v>
      </c>
      <c r="C1522" s="3" t="s">
        <v>1649</v>
      </c>
      <c r="D1522">
        <f t="shared" si="24"/>
        <v>17</v>
      </c>
    </row>
    <row r="1523" spans="1:4" x14ac:dyDescent="0.25">
      <c r="A1523" s="1">
        <v>51600</v>
      </c>
      <c r="B1523" s="2" t="s">
        <v>1640</v>
      </c>
      <c r="C1523" s="3" t="s">
        <v>1650</v>
      </c>
      <c r="D1523">
        <f t="shared" si="24"/>
        <v>17</v>
      </c>
    </row>
    <row r="1524" spans="1:4" x14ac:dyDescent="0.25">
      <c r="A1524" s="1">
        <v>51600</v>
      </c>
      <c r="B1524" s="2" t="s">
        <v>1640</v>
      </c>
      <c r="C1524" s="3" t="s">
        <v>1651</v>
      </c>
      <c r="D1524">
        <f t="shared" si="24"/>
        <v>17</v>
      </c>
    </row>
    <row r="1525" spans="1:4" x14ac:dyDescent="0.25">
      <c r="A1525" s="1">
        <v>51600</v>
      </c>
      <c r="B1525" s="2" t="s">
        <v>1640</v>
      </c>
      <c r="C1525" s="3" t="s">
        <v>1652</v>
      </c>
      <c r="D1525">
        <f t="shared" si="24"/>
        <v>17</v>
      </c>
    </row>
    <row r="1526" spans="1:4" x14ac:dyDescent="0.25">
      <c r="A1526" s="1">
        <v>51600</v>
      </c>
      <c r="B1526" s="2" t="s">
        <v>1640</v>
      </c>
      <c r="C1526" s="3" t="s">
        <v>1653</v>
      </c>
      <c r="D1526">
        <f t="shared" si="24"/>
        <v>17</v>
      </c>
    </row>
    <row r="1527" spans="1:4" x14ac:dyDescent="0.25">
      <c r="A1527" s="1">
        <v>51600</v>
      </c>
      <c r="B1527" s="2" t="s">
        <v>1640</v>
      </c>
      <c r="C1527" s="3" t="s">
        <v>1654</v>
      </c>
      <c r="D1527">
        <f t="shared" si="24"/>
        <v>17</v>
      </c>
    </row>
    <row r="1528" spans="1:4" x14ac:dyDescent="0.25">
      <c r="A1528" s="1">
        <v>51600</v>
      </c>
      <c r="B1528" s="2" t="s">
        <v>1640</v>
      </c>
      <c r="C1528" s="3" t="s">
        <v>1655</v>
      </c>
      <c r="D1528">
        <f t="shared" si="24"/>
        <v>17</v>
      </c>
    </row>
    <row r="1529" spans="1:4" x14ac:dyDescent="0.25">
      <c r="A1529" s="1">
        <v>51600</v>
      </c>
      <c r="B1529" s="2" t="s">
        <v>1640</v>
      </c>
      <c r="C1529" s="3" t="s">
        <v>1656</v>
      </c>
      <c r="D1529">
        <f t="shared" si="24"/>
        <v>17</v>
      </c>
    </row>
    <row r="1530" spans="1:4" x14ac:dyDescent="0.25">
      <c r="A1530" s="1">
        <v>51600</v>
      </c>
      <c r="B1530" s="2" t="s">
        <v>1640</v>
      </c>
      <c r="C1530" s="3" t="s">
        <v>1657</v>
      </c>
      <c r="D1530">
        <f t="shared" si="24"/>
        <v>17</v>
      </c>
    </row>
    <row r="1531" spans="1:4" x14ac:dyDescent="0.25">
      <c r="A1531" s="1">
        <v>51700</v>
      </c>
      <c r="B1531" s="2" t="s">
        <v>1658</v>
      </c>
      <c r="C1531" s="3" t="s">
        <v>1659</v>
      </c>
      <c r="D1531">
        <f t="shared" si="24"/>
        <v>22</v>
      </c>
    </row>
    <row r="1532" spans="1:4" x14ac:dyDescent="0.25">
      <c r="A1532" s="1">
        <v>51700</v>
      </c>
      <c r="B1532" s="2" t="s">
        <v>1658</v>
      </c>
      <c r="C1532" s="3" t="s">
        <v>1660</v>
      </c>
      <c r="D1532">
        <f t="shared" si="24"/>
        <v>22</v>
      </c>
    </row>
    <row r="1533" spans="1:4" x14ac:dyDescent="0.25">
      <c r="A1533" s="1">
        <v>51700</v>
      </c>
      <c r="B1533" s="2" t="s">
        <v>1658</v>
      </c>
      <c r="C1533" s="3" t="s">
        <v>1661</v>
      </c>
      <c r="D1533">
        <f t="shared" si="24"/>
        <v>22</v>
      </c>
    </row>
    <row r="1534" spans="1:4" x14ac:dyDescent="0.25">
      <c r="A1534" s="1">
        <v>51700</v>
      </c>
      <c r="B1534" s="2" t="s">
        <v>1658</v>
      </c>
      <c r="C1534" s="3" t="s">
        <v>1662</v>
      </c>
      <c r="D1534">
        <f t="shared" si="24"/>
        <v>22</v>
      </c>
    </row>
    <row r="1535" spans="1:4" x14ac:dyDescent="0.25">
      <c r="A1535" s="1">
        <v>51700</v>
      </c>
      <c r="B1535" s="2" t="s">
        <v>1658</v>
      </c>
      <c r="C1535" s="3" t="s">
        <v>1663</v>
      </c>
      <c r="D1535">
        <f t="shared" si="24"/>
        <v>22</v>
      </c>
    </row>
    <row r="1536" spans="1:4" x14ac:dyDescent="0.25">
      <c r="A1536" s="1">
        <v>51700</v>
      </c>
      <c r="B1536" s="2" t="s">
        <v>1658</v>
      </c>
      <c r="C1536" s="3" t="s">
        <v>1664</v>
      </c>
      <c r="D1536">
        <f t="shared" si="24"/>
        <v>22</v>
      </c>
    </row>
    <row r="1537" spans="1:4" x14ac:dyDescent="0.25">
      <c r="A1537" s="1">
        <v>51700</v>
      </c>
      <c r="B1537" s="2" t="s">
        <v>1658</v>
      </c>
      <c r="C1537" s="3" t="s">
        <v>1665</v>
      </c>
      <c r="D1537">
        <f t="shared" si="24"/>
        <v>22</v>
      </c>
    </row>
    <row r="1538" spans="1:4" x14ac:dyDescent="0.25">
      <c r="A1538" s="1">
        <v>51700</v>
      </c>
      <c r="B1538" s="2" t="s">
        <v>1658</v>
      </c>
      <c r="C1538" s="3" t="s">
        <v>1666</v>
      </c>
      <c r="D1538">
        <f t="shared" ref="D1538:D1601" si="25">COUNTIF($B$2:$B$5669,B1538)</f>
        <v>22</v>
      </c>
    </row>
    <row r="1539" spans="1:4" x14ac:dyDescent="0.25">
      <c r="A1539" s="1">
        <v>51700</v>
      </c>
      <c r="B1539" s="2" t="s">
        <v>1658</v>
      </c>
      <c r="C1539" s="3" t="s">
        <v>1667</v>
      </c>
      <c r="D1539">
        <f t="shared" si="25"/>
        <v>22</v>
      </c>
    </row>
    <row r="1540" spans="1:4" x14ac:dyDescent="0.25">
      <c r="A1540" s="1">
        <v>51700</v>
      </c>
      <c r="B1540" s="2" t="s">
        <v>1658</v>
      </c>
      <c r="C1540" s="3" t="s">
        <v>1668</v>
      </c>
      <c r="D1540">
        <f t="shared" si="25"/>
        <v>22</v>
      </c>
    </row>
    <row r="1541" spans="1:4" x14ac:dyDescent="0.25">
      <c r="A1541" s="1">
        <v>51700</v>
      </c>
      <c r="B1541" s="2" t="s">
        <v>1658</v>
      </c>
      <c r="C1541" s="3" t="s">
        <v>1669</v>
      </c>
      <c r="D1541">
        <f t="shared" si="25"/>
        <v>22</v>
      </c>
    </row>
    <row r="1542" spans="1:4" x14ac:dyDescent="0.25">
      <c r="A1542" s="1">
        <v>51700</v>
      </c>
      <c r="B1542" s="2" t="s">
        <v>1658</v>
      </c>
      <c r="C1542" s="3" t="s">
        <v>1670</v>
      </c>
      <c r="D1542">
        <f t="shared" si="25"/>
        <v>22</v>
      </c>
    </row>
    <row r="1543" spans="1:4" x14ac:dyDescent="0.25">
      <c r="A1543" s="1">
        <v>51700</v>
      </c>
      <c r="B1543" s="2" t="s">
        <v>1658</v>
      </c>
      <c r="C1543" s="3" t="s">
        <v>1671</v>
      </c>
      <c r="D1543">
        <f t="shared" si="25"/>
        <v>22</v>
      </c>
    </row>
    <row r="1544" spans="1:4" x14ac:dyDescent="0.25">
      <c r="A1544" s="1">
        <v>51700</v>
      </c>
      <c r="B1544" s="2" t="s">
        <v>1658</v>
      </c>
      <c r="C1544" s="3" t="s">
        <v>1672</v>
      </c>
      <c r="D1544">
        <f t="shared" si="25"/>
        <v>22</v>
      </c>
    </row>
    <row r="1545" spans="1:4" x14ac:dyDescent="0.25">
      <c r="A1545" s="1">
        <v>51700</v>
      </c>
      <c r="B1545" s="2" t="s">
        <v>1658</v>
      </c>
      <c r="C1545" s="3" t="s">
        <v>1673</v>
      </c>
      <c r="D1545">
        <f t="shared" si="25"/>
        <v>22</v>
      </c>
    </row>
    <row r="1546" spans="1:4" x14ac:dyDescent="0.25">
      <c r="A1546" s="1">
        <v>51700</v>
      </c>
      <c r="B1546" s="2" t="s">
        <v>1658</v>
      </c>
      <c r="C1546" s="3" t="s">
        <v>1674</v>
      </c>
      <c r="D1546">
        <f t="shared" si="25"/>
        <v>22</v>
      </c>
    </row>
    <row r="1547" spans="1:4" x14ac:dyDescent="0.25">
      <c r="A1547" s="1">
        <v>51700</v>
      </c>
      <c r="B1547" s="2" t="s">
        <v>1658</v>
      </c>
      <c r="C1547" s="3" t="s">
        <v>1675</v>
      </c>
      <c r="D1547">
        <f t="shared" si="25"/>
        <v>22</v>
      </c>
    </row>
    <row r="1548" spans="1:4" x14ac:dyDescent="0.25">
      <c r="A1548" s="1">
        <v>51700</v>
      </c>
      <c r="B1548" s="2" t="s">
        <v>1658</v>
      </c>
      <c r="C1548" s="3" t="s">
        <v>1676</v>
      </c>
      <c r="D1548">
        <f t="shared" si="25"/>
        <v>22</v>
      </c>
    </row>
    <row r="1549" spans="1:4" x14ac:dyDescent="0.25">
      <c r="A1549" s="1">
        <v>51700</v>
      </c>
      <c r="B1549" s="2" t="s">
        <v>1658</v>
      </c>
      <c r="C1549" s="3" t="s">
        <v>1677</v>
      </c>
      <c r="D1549">
        <f t="shared" si="25"/>
        <v>22</v>
      </c>
    </row>
    <row r="1550" spans="1:4" x14ac:dyDescent="0.25">
      <c r="A1550" s="1">
        <v>51700</v>
      </c>
      <c r="B1550" s="2" t="s">
        <v>1658</v>
      </c>
      <c r="C1550" s="3" t="s">
        <v>1678</v>
      </c>
      <c r="D1550">
        <f t="shared" si="25"/>
        <v>22</v>
      </c>
    </row>
    <row r="1551" spans="1:4" x14ac:dyDescent="0.25">
      <c r="A1551" s="1">
        <v>51700</v>
      </c>
      <c r="B1551" s="2" t="s">
        <v>1658</v>
      </c>
      <c r="C1551" s="3" t="s">
        <v>1679</v>
      </c>
      <c r="D1551">
        <f t="shared" si="25"/>
        <v>22</v>
      </c>
    </row>
    <row r="1552" spans="1:4" x14ac:dyDescent="0.25">
      <c r="A1552" s="1">
        <v>51700</v>
      </c>
      <c r="B1552" s="2" t="s">
        <v>1658</v>
      </c>
      <c r="C1552" s="3" t="s">
        <v>1680</v>
      </c>
      <c r="D1552">
        <f t="shared" si="25"/>
        <v>22</v>
      </c>
    </row>
    <row r="1553" spans="1:4" x14ac:dyDescent="0.25">
      <c r="A1553" s="1">
        <v>51800</v>
      </c>
      <c r="B1553" s="2" t="s">
        <v>1681</v>
      </c>
      <c r="C1553" s="3" t="s">
        <v>1682</v>
      </c>
      <c r="D1553">
        <f t="shared" si="25"/>
        <v>44</v>
      </c>
    </row>
    <row r="1554" spans="1:4" x14ac:dyDescent="0.25">
      <c r="A1554" s="1">
        <v>51800</v>
      </c>
      <c r="B1554" s="2" t="s">
        <v>1681</v>
      </c>
      <c r="C1554" s="3" t="s">
        <v>1683</v>
      </c>
      <c r="D1554">
        <f t="shared" si="25"/>
        <v>44</v>
      </c>
    </row>
    <row r="1555" spans="1:4" x14ac:dyDescent="0.25">
      <c r="A1555" s="1">
        <v>51800</v>
      </c>
      <c r="B1555" s="2" t="s">
        <v>1681</v>
      </c>
      <c r="C1555" s="3" t="s">
        <v>1684</v>
      </c>
      <c r="D1555">
        <f t="shared" si="25"/>
        <v>44</v>
      </c>
    </row>
    <row r="1556" spans="1:4" x14ac:dyDescent="0.25">
      <c r="A1556" s="1">
        <v>51800</v>
      </c>
      <c r="B1556" s="2" t="s">
        <v>1681</v>
      </c>
      <c r="C1556" s="3" t="s">
        <v>1685</v>
      </c>
      <c r="D1556">
        <f t="shared" si="25"/>
        <v>44</v>
      </c>
    </row>
    <row r="1557" spans="1:4" x14ac:dyDescent="0.25">
      <c r="A1557" s="1">
        <v>51800</v>
      </c>
      <c r="B1557" s="2" t="s">
        <v>1681</v>
      </c>
      <c r="C1557" s="3" t="s">
        <v>1686</v>
      </c>
      <c r="D1557">
        <f t="shared" si="25"/>
        <v>44</v>
      </c>
    </row>
    <row r="1558" spans="1:4" x14ac:dyDescent="0.25">
      <c r="A1558" s="1">
        <v>51800</v>
      </c>
      <c r="B1558" s="2" t="s">
        <v>1681</v>
      </c>
      <c r="C1558" s="3" t="s">
        <v>1687</v>
      </c>
      <c r="D1558">
        <f t="shared" si="25"/>
        <v>44</v>
      </c>
    </row>
    <row r="1559" spans="1:4" x14ac:dyDescent="0.25">
      <c r="A1559" s="1">
        <v>51800</v>
      </c>
      <c r="B1559" s="2" t="s">
        <v>1681</v>
      </c>
      <c r="C1559" s="3" t="s">
        <v>1688</v>
      </c>
      <c r="D1559">
        <f t="shared" si="25"/>
        <v>44</v>
      </c>
    </row>
    <row r="1560" spans="1:4" x14ac:dyDescent="0.25">
      <c r="A1560" s="1">
        <v>51800</v>
      </c>
      <c r="B1560" s="2" t="s">
        <v>1681</v>
      </c>
      <c r="C1560" s="3" t="s">
        <v>1689</v>
      </c>
      <c r="D1560">
        <f t="shared" si="25"/>
        <v>44</v>
      </c>
    </row>
    <row r="1561" spans="1:4" x14ac:dyDescent="0.25">
      <c r="A1561" s="1">
        <v>51800</v>
      </c>
      <c r="B1561" s="2" t="s">
        <v>1681</v>
      </c>
      <c r="C1561" s="3" t="s">
        <v>1690</v>
      </c>
      <c r="D1561">
        <f t="shared" si="25"/>
        <v>44</v>
      </c>
    </row>
    <row r="1562" spans="1:4" x14ac:dyDescent="0.25">
      <c r="A1562" s="1">
        <v>51800</v>
      </c>
      <c r="B1562" s="2" t="s">
        <v>1681</v>
      </c>
      <c r="C1562" s="3" t="s">
        <v>1691</v>
      </c>
      <c r="D1562">
        <f t="shared" si="25"/>
        <v>44</v>
      </c>
    </row>
    <row r="1563" spans="1:4" x14ac:dyDescent="0.25">
      <c r="A1563" s="1">
        <v>51800</v>
      </c>
      <c r="B1563" s="2" t="s">
        <v>1681</v>
      </c>
      <c r="C1563" s="3" t="s">
        <v>1692</v>
      </c>
      <c r="D1563">
        <f t="shared" si="25"/>
        <v>44</v>
      </c>
    </row>
    <row r="1564" spans="1:4" x14ac:dyDescent="0.25">
      <c r="A1564" s="1">
        <v>51800</v>
      </c>
      <c r="B1564" s="2" t="s">
        <v>1681</v>
      </c>
      <c r="C1564" s="3" t="s">
        <v>1693</v>
      </c>
      <c r="D1564">
        <f t="shared" si="25"/>
        <v>44</v>
      </c>
    </row>
    <row r="1565" spans="1:4" x14ac:dyDescent="0.25">
      <c r="A1565" s="1">
        <v>51800</v>
      </c>
      <c r="B1565" s="2" t="s">
        <v>1681</v>
      </c>
      <c r="C1565" s="3" t="s">
        <v>1694</v>
      </c>
      <c r="D1565">
        <f t="shared" si="25"/>
        <v>44</v>
      </c>
    </row>
    <row r="1566" spans="1:4" x14ac:dyDescent="0.25">
      <c r="A1566" s="1">
        <v>51800</v>
      </c>
      <c r="B1566" s="2" t="s">
        <v>1681</v>
      </c>
      <c r="C1566" s="3" t="s">
        <v>1695</v>
      </c>
      <c r="D1566">
        <f t="shared" si="25"/>
        <v>44</v>
      </c>
    </row>
    <row r="1567" spans="1:4" x14ac:dyDescent="0.25">
      <c r="A1567" s="1">
        <v>51800</v>
      </c>
      <c r="B1567" s="2" t="s">
        <v>1681</v>
      </c>
      <c r="C1567" s="3" t="s">
        <v>1696</v>
      </c>
      <c r="D1567">
        <f t="shared" si="25"/>
        <v>44</v>
      </c>
    </row>
    <row r="1568" spans="1:4" x14ac:dyDescent="0.25">
      <c r="A1568" s="1">
        <v>51800</v>
      </c>
      <c r="B1568" s="2" t="s">
        <v>1681</v>
      </c>
      <c r="C1568" s="3" t="s">
        <v>1697</v>
      </c>
      <c r="D1568">
        <f t="shared" si="25"/>
        <v>44</v>
      </c>
    </row>
    <row r="1569" spans="1:4" x14ac:dyDescent="0.25">
      <c r="A1569" s="1">
        <v>51800</v>
      </c>
      <c r="B1569" s="2" t="s">
        <v>1681</v>
      </c>
      <c r="C1569" s="3" t="s">
        <v>1698</v>
      </c>
      <c r="D1569">
        <f t="shared" si="25"/>
        <v>44</v>
      </c>
    </row>
    <row r="1570" spans="1:4" x14ac:dyDescent="0.25">
      <c r="A1570" s="1">
        <v>51800</v>
      </c>
      <c r="B1570" s="2" t="s">
        <v>1681</v>
      </c>
      <c r="C1570" s="3" t="s">
        <v>1699</v>
      </c>
      <c r="D1570">
        <f t="shared" si="25"/>
        <v>44</v>
      </c>
    </row>
    <row r="1571" spans="1:4" x14ac:dyDescent="0.25">
      <c r="A1571" s="1">
        <v>51800</v>
      </c>
      <c r="B1571" s="2" t="s">
        <v>1681</v>
      </c>
      <c r="C1571" s="3" t="s">
        <v>1700</v>
      </c>
      <c r="D1571">
        <f t="shared" si="25"/>
        <v>44</v>
      </c>
    </row>
    <row r="1572" spans="1:4" x14ac:dyDescent="0.25">
      <c r="A1572" s="1">
        <v>51800</v>
      </c>
      <c r="B1572" s="2" t="s">
        <v>1681</v>
      </c>
      <c r="C1572" s="3" t="s">
        <v>1701</v>
      </c>
      <c r="D1572">
        <f t="shared" si="25"/>
        <v>44</v>
      </c>
    </row>
    <row r="1573" spans="1:4" x14ac:dyDescent="0.25">
      <c r="A1573" s="1">
        <v>51800</v>
      </c>
      <c r="B1573" s="2" t="s">
        <v>1681</v>
      </c>
      <c r="C1573" s="3" t="s">
        <v>1702</v>
      </c>
      <c r="D1573">
        <f t="shared" si="25"/>
        <v>44</v>
      </c>
    </row>
    <row r="1574" spans="1:4" x14ac:dyDescent="0.25">
      <c r="A1574" s="1">
        <v>51800</v>
      </c>
      <c r="B1574" s="2" t="s">
        <v>1681</v>
      </c>
      <c r="C1574" s="3" t="s">
        <v>1703</v>
      </c>
      <c r="D1574">
        <f t="shared" si="25"/>
        <v>44</v>
      </c>
    </row>
    <row r="1575" spans="1:4" x14ac:dyDescent="0.25">
      <c r="A1575" s="1">
        <v>51800</v>
      </c>
      <c r="B1575" s="2" t="s">
        <v>1681</v>
      </c>
      <c r="C1575" s="3" t="s">
        <v>1704</v>
      </c>
      <c r="D1575">
        <f t="shared" si="25"/>
        <v>44</v>
      </c>
    </row>
    <row r="1576" spans="1:4" x14ac:dyDescent="0.25">
      <c r="A1576" s="1">
        <v>51800</v>
      </c>
      <c r="B1576" s="2" t="s">
        <v>1681</v>
      </c>
      <c r="C1576" s="3" t="s">
        <v>1005</v>
      </c>
      <c r="D1576">
        <f t="shared" si="25"/>
        <v>44</v>
      </c>
    </row>
    <row r="1577" spans="1:4" x14ac:dyDescent="0.25">
      <c r="A1577" s="1">
        <v>51800</v>
      </c>
      <c r="B1577" s="2" t="s">
        <v>1681</v>
      </c>
      <c r="C1577" s="3" t="s">
        <v>1705</v>
      </c>
      <c r="D1577">
        <f t="shared" si="25"/>
        <v>44</v>
      </c>
    </row>
    <row r="1578" spans="1:4" x14ac:dyDescent="0.25">
      <c r="A1578" s="1">
        <v>51800</v>
      </c>
      <c r="B1578" s="2" t="s">
        <v>1681</v>
      </c>
      <c r="C1578" s="3" t="s">
        <v>1706</v>
      </c>
      <c r="D1578">
        <f t="shared" si="25"/>
        <v>44</v>
      </c>
    </row>
    <row r="1579" spans="1:4" x14ac:dyDescent="0.25">
      <c r="A1579" s="1">
        <v>51800</v>
      </c>
      <c r="B1579" s="2" t="s">
        <v>1681</v>
      </c>
      <c r="C1579" s="3" t="s">
        <v>1707</v>
      </c>
      <c r="D1579">
        <f t="shared" si="25"/>
        <v>44</v>
      </c>
    </row>
    <row r="1580" spans="1:4" x14ac:dyDescent="0.25">
      <c r="A1580" s="1">
        <v>51800</v>
      </c>
      <c r="B1580" s="2" t="s">
        <v>1681</v>
      </c>
      <c r="C1580" s="3" t="s">
        <v>1708</v>
      </c>
      <c r="D1580">
        <f t="shared" si="25"/>
        <v>44</v>
      </c>
    </row>
    <row r="1581" spans="1:4" x14ac:dyDescent="0.25">
      <c r="A1581" s="1">
        <v>51800</v>
      </c>
      <c r="B1581" s="2" t="s">
        <v>1681</v>
      </c>
      <c r="C1581" s="3" t="s">
        <v>1709</v>
      </c>
      <c r="D1581">
        <f t="shared" si="25"/>
        <v>44</v>
      </c>
    </row>
    <row r="1582" spans="1:4" x14ac:dyDescent="0.25">
      <c r="A1582" s="1">
        <v>51800</v>
      </c>
      <c r="B1582" s="2" t="s">
        <v>1681</v>
      </c>
      <c r="C1582" s="3" t="s">
        <v>1710</v>
      </c>
      <c r="D1582">
        <f t="shared" si="25"/>
        <v>44</v>
      </c>
    </row>
    <row r="1583" spans="1:4" x14ac:dyDescent="0.25">
      <c r="A1583" s="1">
        <v>51800</v>
      </c>
      <c r="B1583" s="2" t="s">
        <v>1681</v>
      </c>
      <c r="C1583" s="3" t="s">
        <v>1711</v>
      </c>
      <c r="D1583">
        <f t="shared" si="25"/>
        <v>44</v>
      </c>
    </row>
    <row r="1584" spans="1:4" x14ac:dyDescent="0.25">
      <c r="A1584" s="1">
        <v>51800</v>
      </c>
      <c r="B1584" s="2" t="s">
        <v>1681</v>
      </c>
      <c r="C1584" s="3" t="s">
        <v>1712</v>
      </c>
      <c r="D1584">
        <f t="shared" si="25"/>
        <v>44</v>
      </c>
    </row>
    <row r="1585" spans="1:4" x14ac:dyDescent="0.25">
      <c r="A1585" s="1">
        <v>51800</v>
      </c>
      <c r="B1585" s="2" t="s">
        <v>1681</v>
      </c>
      <c r="C1585" s="3" t="s">
        <v>1713</v>
      </c>
      <c r="D1585">
        <f t="shared" si="25"/>
        <v>44</v>
      </c>
    </row>
    <row r="1586" spans="1:4" x14ac:dyDescent="0.25">
      <c r="A1586" s="1">
        <v>51800</v>
      </c>
      <c r="B1586" s="2" t="s">
        <v>1681</v>
      </c>
      <c r="C1586" s="3" t="s">
        <v>1714</v>
      </c>
      <c r="D1586">
        <f t="shared" si="25"/>
        <v>44</v>
      </c>
    </row>
    <row r="1587" spans="1:4" x14ac:dyDescent="0.25">
      <c r="A1587" s="1">
        <v>51800</v>
      </c>
      <c r="B1587" s="2" t="s">
        <v>1681</v>
      </c>
      <c r="C1587" s="3" t="s">
        <v>1715</v>
      </c>
      <c r="D1587">
        <f t="shared" si="25"/>
        <v>44</v>
      </c>
    </row>
    <row r="1588" spans="1:4" x14ac:dyDescent="0.25">
      <c r="A1588" s="1">
        <v>51800</v>
      </c>
      <c r="B1588" s="2" t="s">
        <v>1681</v>
      </c>
      <c r="C1588" s="3" t="s">
        <v>1716</v>
      </c>
      <c r="D1588">
        <f t="shared" si="25"/>
        <v>44</v>
      </c>
    </row>
    <row r="1589" spans="1:4" x14ac:dyDescent="0.25">
      <c r="A1589" s="1">
        <v>51800</v>
      </c>
      <c r="B1589" s="2" t="s">
        <v>1681</v>
      </c>
      <c r="C1589" s="3" t="s">
        <v>378</v>
      </c>
      <c r="D1589">
        <f t="shared" si="25"/>
        <v>44</v>
      </c>
    </row>
    <row r="1590" spans="1:4" x14ac:dyDescent="0.25">
      <c r="A1590" s="1">
        <v>51800</v>
      </c>
      <c r="B1590" s="2" t="s">
        <v>1681</v>
      </c>
      <c r="C1590" s="3" t="s">
        <v>1717</v>
      </c>
      <c r="D1590">
        <f t="shared" si="25"/>
        <v>44</v>
      </c>
    </row>
    <row r="1591" spans="1:4" x14ac:dyDescent="0.25">
      <c r="A1591" s="1">
        <v>51800</v>
      </c>
      <c r="B1591" s="2" t="s">
        <v>1681</v>
      </c>
      <c r="C1591" s="3" t="s">
        <v>1718</v>
      </c>
      <c r="D1591">
        <f t="shared" si="25"/>
        <v>44</v>
      </c>
    </row>
    <row r="1592" spans="1:4" x14ac:dyDescent="0.25">
      <c r="A1592" s="1">
        <v>51800</v>
      </c>
      <c r="B1592" s="2" t="s">
        <v>1681</v>
      </c>
      <c r="C1592" s="3" t="s">
        <v>1719</v>
      </c>
      <c r="D1592">
        <f t="shared" si="25"/>
        <v>44</v>
      </c>
    </row>
    <row r="1593" spans="1:4" x14ac:dyDescent="0.25">
      <c r="A1593" s="1">
        <v>51800</v>
      </c>
      <c r="B1593" s="2" t="s">
        <v>1681</v>
      </c>
      <c r="C1593" s="3" t="s">
        <v>1720</v>
      </c>
      <c r="D1593">
        <f t="shared" si="25"/>
        <v>44</v>
      </c>
    </row>
    <row r="1594" spans="1:4" x14ac:dyDescent="0.25">
      <c r="A1594" s="1">
        <v>51800</v>
      </c>
      <c r="B1594" s="2" t="s">
        <v>1681</v>
      </c>
      <c r="C1594" s="3" t="s">
        <v>1721</v>
      </c>
      <c r="D1594">
        <f t="shared" si="25"/>
        <v>44</v>
      </c>
    </row>
    <row r="1595" spans="1:4" x14ac:dyDescent="0.25">
      <c r="A1595" s="1">
        <v>51800</v>
      </c>
      <c r="B1595" s="2" t="s">
        <v>1681</v>
      </c>
      <c r="C1595" s="3" t="s">
        <v>1722</v>
      </c>
      <c r="D1595">
        <f t="shared" si="25"/>
        <v>44</v>
      </c>
    </row>
    <row r="1596" spans="1:4" x14ac:dyDescent="0.25">
      <c r="A1596" s="1">
        <v>51800</v>
      </c>
      <c r="B1596" s="2" t="s">
        <v>1681</v>
      </c>
      <c r="C1596" s="3" t="s">
        <v>1723</v>
      </c>
      <c r="D1596">
        <f t="shared" si="25"/>
        <v>44</v>
      </c>
    </row>
    <row r="1597" spans="1:4" x14ac:dyDescent="0.25">
      <c r="A1597" s="1">
        <v>52000</v>
      </c>
      <c r="B1597" s="2" t="s">
        <v>1724</v>
      </c>
      <c r="C1597" s="3" t="s">
        <v>1725</v>
      </c>
      <c r="D1597">
        <f t="shared" si="25"/>
        <v>22</v>
      </c>
    </row>
    <row r="1598" spans="1:4" x14ac:dyDescent="0.25">
      <c r="A1598" s="1">
        <v>52000</v>
      </c>
      <c r="B1598" s="2" t="s">
        <v>1724</v>
      </c>
      <c r="C1598" s="3" t="s">
        <v>1726</v>
      </c>
      <c r="D1598">
        <f t="shared" si="25"/>
        <v>22</v>
      </c>
    </row>
    <row r="1599" spans="1:4" x14ac:dyDescent="0.25">
      <c r="A1599" s="1">
        <v>52000</v>
      </c>
      <c r="B1599" s="2" t="s">
        <v>1724</v>
      </c>
      <c r="C1599" s="3" t="s">
        <v>1727</v>
      </c>
      <c r="D1599">
        <f t="shared" si="25"/>
        <v>22</v>
      </c>
    </row>
    <row r="1600" spans="1:4" x14ac:dyDescent="0.25">
      <c r="A1600" s="1">
        <v>52000</v>
      </c>
      <c r="B1600" s="2" t="s">
        <v>1724</v>
      </c>
      <c r="C1600" s="3" t="s">
        <v>1728</v>
      </c>
      <c r="D1600">
        <f t="shared" si="25"/>
        <v>22</v>
      </c>
    </row>
    <row r="1601" spans="1:4" x14ac:dyDescent="0.25">
      <c r="A1601" s="1">
        <v>52000</v>
      </c>
      <c r="B1601" s="2" t="s">
        <v>1724</v>
      </c>
      <c r="C1601" s="3" t="s">
        <v>1729</v>
      </c>
      <c r="D1601">
        <f t="shared" si="25"/>
        <v>22</v>
      </c>
    </row>
    <row r="1602" spans="1:4" x14ac:dyDescent="0.25">
      <c r="A1602" s="1">
        <v>52000</v>
      </c>
      <c r="B1602" s="2" t="s">
        <v>1724</v>
      </c>
      <c r="C1602" s="3" t="s">
        <v>1730</v>
      </c>
      <c r="D1602">
        <f t="shared" ref="D1602:D1665" si="26">COUNTIF($B$2:$B$5669,B1602)</f>
        <v>22</v>
      </c>
    </row>
    <row r="1603" spans="1:4" x14ac:dyDescent="0.25">
      <c r="A1603" s="1">
        <v>52000</v>
      </c>
      <c r="B1603" s="2" t="s">
        <v>1724</v>
      </c>
      <c r="C1603" s="3" t="s">
        <v>1731</v>
      </c>
      <c r="D1603">
        <f t="shared" si="26"/>
        <v>22</v>
      </c>
    </row>
    <row r="1604" spans="1:4" x14ac:dyDescent="0.25">
      <c r="A1604" s="1">
        <v>52000</v>
      </c>
      <c r="B1604" s="2" t="s">
        <v>1724</v>
      </c>
      <c r="C1604" s="3" t="s">
        <v>1732</v>
      </c>
      <c r="D1604">
        <f t="shared" si="26"/>
        <v>22</v>
      </c>
    </row>
    <row r="1605" spans="1:4" x14ac:dyDescent="0.25">
      <c r="A1605" s="1">
        <v>52000</v>
      </c>
      <c r="B1605" s="2" t="s">
        <v>1724</v>
      </c>
      <c r="C1605" s="3" t="s">
        <v>1733</v>
      </c>
      <c r="D1605">
        <f t="shared" si="26"/>
        <v>22</v>
      </c>
    </row>
    <row r="1606" spans="1:4" x14ac:dyDescent="0.25">
      <c r="A1606" s="1">
        <v>52000</v>
      </c>
      <c r="B1606" s="2" t="s">
        <v>1724</v>
      </c>
      <c r="C1606" s="3" t="s">
        <v>1734</v>
      </c>
      <c r="D1606">
        <f t="shared" si="26"/>
        <v>22</v>
      </c>
    </row>
    <row r="1607" spans="1:4" x14ac:dyDescent="0.25">
      <c r="A1607" s="1">
        <v>52000</v>
      </c>
      <c r="B1607" s="2" t="s">
        <v>1724</v>
      </c>
      <c r="C1607" s="3" t="s">
        <v>1735</v>
      </c>
      <c r="D1607">
        <f t="shared" si="26"/>
        <v>22</v>
      </c>
    </row>
    <row r="1608" spans="1:4" x14ac:dyDescent="0.25">
      <c r="A1608" s="1">
        <v>52000</v>
      </c>
      <c r="B1608" s="2" t="s">
        <v>1724</v>
      </c>
      <c r="C1608" s="3" t="s">
        <v>1736</v>
      </c>
      <c r="D1608">
        <f t="shared" si="26"/>
        <v>22</v>
      </c>
    </row>
    <row r="1609" spans="1:4" x14ac:dyDescent="0.25">
      <c r="A1609" s="1">
        <v>52000</v>
      </c>
      <c r="B1609" s="2" t="s">
        <v>1724</v>
      </c>
      <c r="C1609" s="3" t="s">
        <v>1737</v>
      </c>
      <c r="D1609">
        <f t="shared" si="26"/>
        <v>22</v>
      </c>
    </row>
    <row r="1610" spans="1:4" x14ac:dyDescent="0.25">
      <c r="A1610" s="1">
        <v>52000</v>
      </c>
      <c r="B1610" s="2" t="s">
        <v>1724</v>
      </c>
      <c r="C1610" s="3" t="s">
        <v>1738</v>
      </c>
      <c r="D1610">
        <f t="shared" si="26"/>
        <v>22</v>
      </c>
    </row>
    <row r="1611" spans="1:4" x14ac:dyDescent="0.25">
      <c r="A1611" s="1">
        <v>52000</v>
      </c>
      <c r="B1611" s="2" t="s">
        <v>1724</v>
      </c>
      <c r="C1611" s="3" t="s">
        <v>1739</v>
      </c>
      <c r="D1611">
        <f t="shared" si="26"/>
        <v>22</v>
      </c>
    </row>
    <row r="1612" spans="1:4" x14ac:dyDescent="0.25">
      <c r="A1612" s="1">
        <v>52000</v>
      </c>
      <c r="B1612" s="2" t="s">
        <v>1724</v>
      </c>
      <c r="C1612" s="3" t="s">
        <v>1740</v>
      </c>
      <c r="D1612">
        <f t="shared" si="26"/>
        <v>22</v>
      </c>
    </row>
    <row r="1613" spans="1:4" x14ac:dyDescent="0.25">
      <c r="A1613" s="1">
        <v>52000</v>
      </c>
      <c r="B1613" s="2" t="s">
        <v>1724</v>
      </c>
      <c r="C1613" s="3" t="s">
        <v>1741</v>
      </c>
      <c r="D1613">
        <f t="shared" si="26"/>
        <v>22</v>
      </c>
    </row>
    <row r="1614" spans="1:4" x14ac:dyDescent="0.25">
      <c r="A1614" s="1">
        <v>52000</v>
      </c>
      <c r="B1614" s="2" t="s">
        <v>1724</v>
      </c>
      <c r="C1614" s="3" t="s">
        <v>1742</v>
      </c>
      <c r="D1614">
        <f t="shared" si="26"/>
        <v>22</v>
      </c>
    </row>
    <row r="1615" spans="1:4" x14ac:dyDescent="0.25">
      <c r="A1615" s="1">
        <v>52000</v>
      </c>
      <c r="B1615" s="2" t="s">
        <v>1724</v>
      </c>
      <c r="C1615" s="3" t="s">
        <v>1743</v>
      </c>
      <c r="D1615">
        <f t="shared" si="26"/>
        <v>22</v>
      </c>
    </row>
    <row r="1616" spans="1:4" x14ac:dyDescent="0.25">
      <c r="A1616" s="1">
        <v>52000</v>
      </c>
      <c r="B1616" s="2" t="s">
        <v>1724</v>
      </c>
      <c r="C1616" s="3" t="s">
        <v>1744</v>
      </c>
      <c r="D1616">
        <f t="shared" si="26"/>
        <v>22</v>
      </c>
    </row>
    <row r="1617" spans="1:4" x14ac:dyDescent="0.25">
      <c r="A1617" s="1">
        <v>52000</v>
      </c>
      <c r="B1617" s="2" t="s">
        <v>1724</v>
      </c>
      <c r="C1617" s="3" t="s">
        <v>1745</v>
      </c>
      <c r="D1617">
        <f t="shared" si="26"/>
        <v>22</v>
      </c>
    </row>
    <row r="1618" spans="1:4" x14ac:dyDescent="0.25">
      <c r="A1618" s="1">
        <v>52000</v>
      </c>
      <c r="B1618" s="2" t="s">
        <v>1724</v>
      </c>
      <c r="C1618" s="3" t="s">
        <v>1746</v>
      </c>
      <c r="D1618">
        <f t="shared" si="26"/>
        <v>22</v>
      </c>
    </row>
    <row r="1619" spans="1:4" x14ac:dyDescent="0.25">
      <c r="A1619" s="1">
        <v>52100</v>
      </c>
      <c r="B1619" s="2" t="s">
        <v>1747</v>
      </c>
      <c r="C1619" s="3" t="s">
        <v>1748</v>
      </c>
      <c r="D1619">
        <f t="shared" si="26"/>
        <v>11</v>
      </c>
    </row>
    <row r="1620" spans="1:4" x14ac:dyDescent="0.25">
      <c r="A1620" s="1">
        <v>52100</v>
      </c>
      <c r="B1620" s="2" t="s">
        <v>1747</v>
      </c>
      <c r="C1620" s="3" t="s">
        <v>1749</v>
      </c>
      <c r="D1620">
        <f t="shared" si="26"/>
        <v>11</v>
      </c>
    </row>
    <row r="1621" spans="1:4" x14ac:dyDescent="0.25">
      <c r="A1621" s="1">
        <v>52100</v>
      </c>
      <c r="B1621" s="2" t="s">
        <v>1747</v>
      </c>
      <c r="C1621" s="3" t="s">
        <v>1750</v>
      </c>
      <c r="D1621">
        <f t="shared" si="26"/>
        <v>11</v>
      </c>
    </row>
    <row r="1622" spans="1:4" x14ac:dyDescent="0.25">
      <c r="A1622" s="1">
        <v>52100</v>
      </c>
      <c r="B1622" s="2" t="s">
        <v>1747</v>
      </c>
      <c r="C1622" s="3" t="s">
        <v>1751</v>
      </c>
      <c r="D1622">
        <f t="shared" si="26"/>
        <v>11</v>
      </c>
    </row>
    <row r="1623" spans="1:4" x14ac:dyDescent="0.25">
      <c r="A1623" s="1">
        <v>52100</v>
      </c>
      <c r="B1623" s="2" t="s">
        <v>1747</v>
      </c>
      <c r="C1623" s="3" t="s">
        <v>1752</v>
      </c>
      <c r="D1623">
        <f t="shared" si="26"/>
        <v>11</v>
      </c>
    </row>
    <row r="1624" spans="1:4" x14ac:dyDescent="0.25">
      <c r="A1624" s="1">
        <v>52100</v>
      </c>
      <c r="B1624" s="2" t="s">
        <v>1747</v>
      </c>
      <c r="C1624" s="3" t="s">
        <v>835</v>
      </c>
      <c r="D1624">
        <f t="shared" si="26"/>
        <v>11</v>
      </c>
    </row>
    <row r="1625" spans="1:4" x14ac:dyDescent="0.25">
      <c r="A1625" s="1">
        <v>52100</v>
      </c>
      <c r="B1625" s="2" t="s">
        <v>1747</v>
      </c>
      <c r="C1625" s="3" t="s">
        <v>1753</v>
      </c>
      <c r="D1625">
        <f t="shared" si="26"/>
        <v>11</v>
      </c>
    </row>
    <row r="1626" spans="1:4" x14ac:dyDescent="0.25">
      <c r="A1626" s="1">
        <v>52100</v>
      </c>
      <c r="B1626" s="2" t="s">
        <v>1747</v>
      </c>
      <c r="C1626" s="3" t="s">
        <v>1754</v>
      </c>
      <c r="D1626">
        <f t="shared" si="26"/>
        <v>11</v>
      </c>
    </row>
    <row r="1627" spans="1:4" x14ac:dyDescent="0.25">
      <c r="A1627" s="1">
        <v>52100</v>
      </c>
      <c r="B1627" s="2" t="s">
        <v>1747</v>
      </c>
      <c r="C1627" s="3" t="s">
        <v>1755</v>
      </c>
      <c r="D1627">
        <f t="shared" si="26"/>
        <v>11</v>
      </c>
    </row>
    <row r="1628" spans="1:4" x14ac:dyDescent="0.25">
      <c r="A1628" s="1">
        <v>52100</v>
      </c>
      <c r="B1628" s="2" t="s">
        <v>1747</v>
      </c>
      <c r="C1628" s="3" t="s">
        <v>1756</v>
      </c>
      <c r="D1628">
        <f t="shared" si="26"/>
        <v>11</v>
      </c>
    </row>
    <row r="1629" spans="1:4" x14ac:dyDescent="0.25">
      <c r="A1629" s="1">
        <v>52100</v>
      </c>
      <c r="B1629" s="2" t="s">
        <v>1747</v>
      </c>
      <c r="C1629" s="3" t="s">
        <v>1757</v>
      </c>
      <c r="D1629">
        <f t="shared" si="26"/>
        <v>11</v>
      </c>
    </row>
    <row r="1630" spans="1:4" x14ac:dyDescent="0.25">
      <c r="A1630" s="1">
        <v>52110</v>
      </c>
      <c r="B1630" s="2" t="s">
        <v>1758</v>
      </c>
      <c r="C1630" s="3" t="s">
        <v>1759</v>
      </c>
      <c r="D1630">
        <f t="shared" si="26"/>
        <v>23</v>
      </c>
    </row>
    <row r="1631" spans="1:4" x14ac:dyDescent="0.25">
      <c r="A1631" s="1">
        <v>52110</v>
      </c>
      <c r="B1631" s="2" t="s">
        <v>1758</v>
      </c>
      <c r="C1631" s="3" t="s">
        <v>1760</v>
      </c>
      <c r="D1631">
        <f t="shared" si="26"/>
        <v>23</v>
      </c>
    </row>
    <row r="1632" spans="1:4" x14ac:dyDescent="0.25">
      <c r="A1632" s="1">
        <v>52110</v>
      </c>
      <c r="B1632" s="2" t="s">
        <v>1758</v>
      </c>
      <c r="C1632" s="3" t="s">
        <v>1761</v>
      </c>
      <c r="D1632">
        <f t="shared" si="26"/>
        <v>23</v>
      </c>
    </row>
    <row r="1633" spans="1:4" x14ac:dyDescent="0.25">
      <c r="A1633" s="1">
        <v>52110</v>
      </c>
      <c r="B1633" s="2" t="s">
        <v>1758</v>
      </c>
      <c r="C1633" s="3" t="s">
        <v>1762</v>
      </c>
      <c r="D1633">
        <f t="shared" si="26"/>
        <v>23</v>
      </c>
    </row>
    <row r="1634" spans="1:4" x14ac:dyDescent="0.25">
      <c r="A1634" s="1">
        <v>52110</v>
      </c>
      <c r="B1634" s="2" t="s">
        <v>1758</v>
      </c>
      <c r="C1634" s="3" t="s">
        <v>1763</v>
      </c>
      <c r="D1634">
        <f t="shared" si="26"/>
        <v>23</v>
      </c>
    </row>
    <row r="1635" spans="1:4" x14ac:dyDescent="0.25">
      <c r="A1635" s="1">
        <v>52110</v>
      </c>
      <c r="B1635" s="2" t="s">
        <v>1758</v>
      </c>
      <c r="C1635" s="3" t="s">
        <v>1764</v>
      </c>
      <c r="D1635">
        <f t="shared" si="26"/>
        <v>23</v>
      </c>
    </row>
    <row r="1636" spans="1:4" x14ac:dyDescent="0.25">
      <c r="A1636" s="1">
        <v>52110</v>
      </c>
      <c r="B1636" s="2" t="s">
        <v>1758</v>
      </c>
      <c r="C1636" s="3" t="s">
        <v>1765</v>
      </c>
      <c r="D1636">
        <f t="shared" si="26"/>
        <v>23</v>
      </c>
    </row>
    <row r="1637" spans="1:4" x14ac:dyDescent="0.25">
      <c r="A1637" s="1">
        <v>52110</v>
      </c>
      <c r="B1637" s="2" t="s">
        <v>1758</v>
      </c>
      <c r="C1637" s="3" t="s">
        <v>1766</v>
      </c>
      <c r="D1637">
        <f t="shared" si="26"/>
        <v>23</v>
      </c>
    </row>
    <row r="1638" spans="1:4" x14ac:dyDescent="0.25">
      <c r="A1638" s="1">
        <v>52110</v>
      </c>
      <c r="B1638" s="2" t="s">
        <v>1758</v>
      </c>
      <c r="C1638" s="3" t="s">
        <v>1767</v>
      </c>
      <c r="D1638">
        <f t="shared" si="26"/>
        <v>23</v>
      </c>
    </row>
    <row r="1639" spans="1:4" x14ac:dyDescent="0.25">
      <c r="A1639" s="1">
        <v>52110</v>
      </c>
      <c r="B1639" s="2" t="s">
        <v>1758</v>
      </c>
      <c r="C1639" s="3" t="s">
        <v>1768</v>
      </c>
      <c r="D1639">
        <f t="shared" si="26"/>
        <v>23</v>
      </c>
    </row>
    <row r="1640" spans="1:4" x14ac:dyDescent="0.25">
      <c r="A1640" s="1">
        <v>52110</v>
      </c>
      <c r="B1640" s="2" t="s">
        <v>1758</v>
      </c>
      <c r="C1640" s="3" t="s">
        <v>1769</v>
      </c>
      <c r="D1640">
        <f t="shared" si="26"/>
        <v>23</v>
      </c>
    </row>
    <row r="1641" spans="1:4" x14ac:dyDescent="0.25">
      <c r="A1641" s="1">
        <v>52110</v>
      </c>
      <c r="B1641" s="2" t="s">
        <v>1758</v>
      </c>
      <c r="C1641" s="3" t="s">
        <v>1770</v>
      </c>
      <c r="D1641">
        <f t="shared" si="26"/>
        <v>23</v>
      </c>
    </row>
    <row r="1642" spans="1:4" x14ac:dyDescent="0.25">
      <c r="A1642" s="1">
        <v>52110</v>
      </c>
      <c r="B1642" s="2" t="s">
        <v>1758</v>
      </c>
      <c r="C1642" s="3" t="s">
        <v>1771</v>
      </c>
      <c r="D1642">
        <f t="shared" si="26"/>
        <v>23</v>
      </c>
    </row>
    <row r="1643" spans="1:4" x14ac:dyDescent="0.25">
      <c r="A1643" s="1">
        <v>52110</v>
      </c>
      <c r="B1643" s="2" t="s">
        <v>1758</v>
      </c>
      <c r="C1643" s="3" t="s">
        <v>1772</v>
      </c>
      <c r="D1643">
        <f t="shared" si="26"/>
        <v>23</v>
      </c>
    </row>
    <row r="1644" spans="1:4" x14ac:dyDescent="0.25">
      <c r="A1644" s="1">
        <v>52110</v>
      </c>
      <c r="B1644" s="2" t="s">
        <v>1758</v>
      </c>
      <c r="C1644" s="3" t="s">
        <v>1773</v>
      </c>
      <c r="D1644">
        <f t="shared" si="26"/>
        <v>23</v>
      </c>
    </row>
    <row r="1645" spans="1:4" x14ac:dyDescent="0.25">
      <c r="A1645" s="1">
        <v>52110</v>
      </c>
      <c r="B1645" s="2" t="s">
        <v>1758</v>
      </c>
      <c r="C1645" s="3" t="s">
        <v>1774</v>
      </c>
      <c r="D1645">
        <f t="shared" si="26"/>
        <v>23</v>
      </c>
    </row>
    <row r="1646" spans="1:4" x14ac:dyDescent="0.25">
      <c r="A1646" s="1">
        <v>52110</v>
      </c>
      <c r="B1646" s="2" t="s">
        <v>1758</v>
      </c>
      <c r="C1646" s="3" t="s">
        <v>1775</v>
      </c>
      <c r="D1646">
        <f t="shared" si="26"/>
        <v>23</v>
      </c>
    </row>
    <row r="1647" spans="1:4" x14ac:dyDescent="0.25">
      <c r="A1647" s="1">
        <v>52110</v>
      </c>
      <c r="B1647" s="2" t="s">
        <v>1758</v>
      </c>
      <c r="C1647" s="3" t="s">
        <v>1776</v>
      </c>
      <c r="D1647">
        <f t="shared" si="26"/>
        <v>23</v>
      </c>
    </row>
    <row r="1648" spans="1:4" x14ac:dyDescent="0.25">
      <c r="A1648" s="1">
        <v>52110</v>
      </c>
      <c r="B1648" s="2" t="s">
        <v>1758</v>
      </c>
      <c r="C1648" s="3" t="s">
        <v>1777</v>
      </c>
      <c r="D1648">
        <f t="shared" si="26"/>
        <v>23</v>
      </c>
    </row>
    <row r="1649" spans="1:4" x14ac:dyDescent="0.25">
      <c r="A1649" s="1">
        <v>52110</v>
      </c>
      <c r="B1649" s="2" t="s">
        <v>1758</v>
      </c>
      <c r="C1649" s="3" t="s">
        <v>1778</v>
      </c>
      <c r="D1649">
        <f t="shared" si="26"/>
        <v>23</v>
      </c>
    </row>
    <row r="1650" spans="1:4" x14ac:dyDescent="0.25">
      <c r="A1650" s="1">
        <v>52110</v>
      </c>
      <c r="B1650" s="2" t="s">
        <v>1758</v>
      </c>
      <c r="C1650" s="3" t="s">
        <v>1779</v>
      </c>
      <c r="D1650">
        <f t="shared" si="26"/>
        <v>23</v>
      </c>
    </row>
    <row r="1651" spans="1:4" x14ac:dyDescent="0.25">
      <c r="A1651" s="1">
        <v>52110</v>
      </c>
      <c r="B1651" s="2" t="s">
        <v>1758</v>
      </c>
      <c r="C1651" s="3" t="s">
        <v>1780</v>
      </c>
      <c r="D1651">
        <f t="shared" si="26"/>
        <v>23</v>
      </c>
    </row>
    <row r="1652" spans="1:4" x14ac:dyDescent="0.25">
      <c r="A1652" s="1">
        <v>52110</v>
      </c>
      <c r="B1652" s="2" t="s">
        <v>1758</v>
      </c>
      <c r="C1652" s="3" t="s">
        <v>1781</v>
      </c>
      <c r="D1652">
        <f t="shared" si="26"/>
        <v>23</v>
      </c>
    </row>
    <row r="1653" spans="1:4" x14ac:dyDescent="0.25">
      <c r="A1653" s="1">
        <v>52120</v>
      </c>
      <c r="B1653" s="2" t="s">
        <v>1782</v>
      </c>
      <c r="C1653" s="3" t="s">
        <v>1783</v>
      </c>
      <c r="D1653">
        <f t="shared" si="26"/>
        <v>20</v>
      </c>
    </row>
    <row r="1654" spans="1:4" x14ac:dyDescent="0.25">
      <c r="A1654" s="1">
        <v>52120</v>
      </c>
      <c r="B1654" s="2" t="s">
        <v>1782</v>
      </c>
      <c r="C1654" s="3" t="s">
        <v>1784</v>
      </c>
      <c r="D1654">
        <f t="shared" si="26"/>
        <v>20</v>
      </c>
    </row>
    <row r="1655" spans="1:4" x14ac:dyDescent="0.25">
      <c r="A1655" s="1">
        <v>52120</v>
      </c>
      <c r="B1655" s="2" t="s">
        <v>1782</v>
      </c>
      <c r="C1655" s="3" t="s">
        <v>1785</v>
      </c>
      <c r="D1655">
        <f t="shared" si="26"/>
        <v>20</v>
      </c>
    </row>
    <row r="1656" spans="1:4" x14ac:dyDescent="0.25">
      <c r="A1656" s="1">
        <v>52120</v>
      </c>
      <c r="B1656" s="2" t="s">
        <v>1782</v>
      </c>
      <c r="C1656" s="3" t="s">
        <v>1786</v>
      </c>
      <c r="D1656">
        <f t="shared" si="26"/>
        <v>20</v>
      </c>
    </row>
    <row r="1657" spans="1:4" x14ac:dyDescent="0.25">
      <c r="A1657" s="1">
        <v>52120</v>
      </c>
      <c r="B1657" s="2" t="s">
        <v>1782</v>
      </c>
      <c r="C1657" s="3" t="s">
        <v>1787</v>
      </c>
      <c r="D1657">
        <f t="shared" si="26"/>
        <v>20</v>
      </c>
    </row>
    <row r="1658" spans="1:4" x14ac:dyDescent="0.25">
      <c r="A1658" s="1">
        <v>52120</v>
      </c>
      <c r="B1658" s="2" t="s">
        <v>1782</v>
      </c>
      <c r="C1658" s="3" t="s">
        <v>1788</v>
      </c>
      <c r="D1658">
        <f t="shared" si="26"/>
        <v>20</v>
      </c>
    </row>
    <row r="1659" spans="1:4" x14ac:dyDescent="0.25">
      <c r="A1659" s="1">
        <v>52120</v>
      </c>
      <c r="B1659" s="2" t="s">
        <v>1782</v>
      </c>
      <c r="C1659" s="3" t="s">
        <v>1789</v>
      </c>
      <c r="D1659">
        <f t="shared" si="26"/>
        <v>20</v>
      </c>
    </row>
    <row r="1660" spans="1:4" x14ac:dyDescent="0.25">
      <c r="A1660" s="1">
        <v>52120</v>
      </c>
      <c r="B1660" s="2" t="s">
        <v>1782</v>
      </c>
      <c r="C1660" s="3" t="s">
        <v>1790</v>
      </c>
      <c r="D1660">
        <f t="shared" si="26"/>
        <v>20</v>
      </c>
    </row>
    <row r="1661" spans="1:4" x14ac:dyDescent="0.25">
      <c r="A1661" s="1">
        <v>52120</v>
      </c>
      <c r="B1661" s="2" t="s">
        <v>1782</v>
      </c>
      <c r="C1661" s="3" t="s">
        <v>1791</v>
      </c>
      <c r="D1661">
        <f t="shared" si="26"/>
        <v>20</v>
      </c>
    </row>
    <row r="1662" spans="1:4" x14ac:dyDescent="0.25">
      <c r="A1662" s="1">
        <v>52120</v>
      </c>
      <c r="B1662" s="2" t="s">
        <v>1782</v>
      </c>
      <c r="C1662" s="3" t="s">
        <v>1792</v>
      </c>
      <c r="D1662">
        <f t="shared" si="26"/>
        <v>20</v>
      </c>
    </row>
    <row r="1663" spans="1:4" x14ac:dyDescent="0.25">
      <c r="A1663" s="1">
        <v>52120</v>
      </c>
      <c r="B1663" s="2" t="s">
        <v>1782</v>
      </c>
      <c r="C1663" s="3" t="s">
        <v>1793</v>
      </c>
      <c r="D1663">
        <f t="shared" si="26"/>
        <v>20</v>
      </c>
    </row>
    <row r="1664" spans="1:4" x14ac:dyDescent="0.25">
      <c r="A1664" s="1">
        <v>52120</v>
      </c>
      <c r="B1664" s="2" t="s">
        <v>1782</v>
      </c>
      <c r="C1664" s="3" t="s">
        <v>1794</v>
      </c>
      <c r="D1664">
        <f t="shared" si="26"/>
        <v>20</v>
      </c>
    </row>
    <row r="1665" spans="1:4" x14ac:dyDescent="0.25">
      <c r="A1665" s="1">
        <v>52120</v>
      </c>
      <c r="B1665" s="2" t="s">
        <v>1782</v>
      </c>
      <c r="C1665" s="3" t="s">
        <v>1795</v>
      </c>
      <c r="D1665">
        <f t="shared" si="26"/>
        <v>20</v>
      </c>
    </row>
    <row r="1666" spans="1:4" x14ac:dyDescent="0.25">
      <c r="A1666" s="1">
        <v>52120</v>
      </c>
      <c r="B1666" s="2" t="s">
        <v>1782</v>
      </c>
      <c r="C1666" s="3" t="s">
        <v>1796</v>
      </c>
      <c r="D1666">
        <f t="shared" ref="D1666:D1729" si="27">COUNTIF($B$2:$B$5669,B1666)</f>
        <v>20</v>
      </c>
    </row>
    <row r="1667" spans="1:4" x14ac:dyDescent="0.25">
      <c r="A1667" s="1">
        <v>52120</v>
      </c>
      <c r="B1667" s="2" t="s">
        <v>1782</v>
      </c>
      <c r="C1667" s="3" t="s">
        <v>1797</v>
      </c>
      <c r="D1667">
        <f t="shared" si="27"/>
        <v>20</v>
      </c>
    </row>
    <row r="1668" spans="1:4" x14ac:dyDescent="0.25">
      <c r="A1668" s="1">
        <v>52120</v>
      </c>
      <c r="B1668" s="2" t="s">
        <v>1782</v>
      </c>
      <c r="C1668" s="3" t="s">
        <v>1798</v>
      </c>
      <c r="D1668">
        <f t="shared" si="27"/>
        <v>20</v>
      </c>
    </row>
    <row r="1669" spans="1:4" x14ac:dyDescent="0.25">
      <c r="A1669" s="1">
        <v>52120</v>
      </c>
      <c r="B1669" s="2" t="s">
        <v>1782</v>
      </c>
      <c r="C1669" s="3" t="s">
        <v>1799</v>
      </c>
      <c r="D1669">
        <f t="shared" si="27"/>
        <v>20</v>
      </c>
    </row>
    <row r="1670" spans="1:4" x14ac:dyDescent="0.25">
      <c r="A1670" s="1">
        <v>52120</v>
      </c>
      <c r="B1670" s="2" t="s">
        <v>1782</v>
      </c>
      <c r="C1670" s="3" t="s">
        <v>1800</v>
      </c>
      <c r="D1670">
        <f t="shared" si="27"/>
        <v>20</v>
      </c>
    </row>
    <row r="1671" spans="1:4" x14ac:dyDescent="0.25">
      <c r="A1671" s="1">
        <v>52120</v>
      </c>
      <c r="B1671" s="2" t="s">
        <v>1782</v>
      </c>
      <c r="C1671" s="3" t="s">
        <v>1801</v>
      </c>
      <c r="D1671">
        <f t="shared" si="27"/>
        <v>20</v>
      </c>
    </row>
    <row r="1672" spans="1:4" x14ac:dyDescent="0.25">
      <c r="A1672" s="1">
        <v>52120</v>
      </c>
      <c r="B1672" s="2" t="s">
        <v>1782</v>
      </c>
      <c r="C1672" s="3" t="s">
        <v>1802</v>
      </c>
      <c r="D1672">
        <f t="shared" si="27"/>
        <v>20</v>
      </c>
    </row>
    <row r="1673" spans="1:4" x14ac:dyDescent="0.25">
      <c r="A1673" s="1">
        <v>52130</v>
      </c>
      <c r="B1673" s="2" t="s">
        <v>1803</v>
      </c>
      <c r="C1673" s="3" t="s">
        <v>1804</v>
      </c>
      <c r="D1673">
        <f t="shared" si="27"/>
        <v>21</v>
      </c>
    </row>
    <row r="1674" spans="1:4" x14ac:dyDescent="0.25">
      <c r="A1674" s="1">
        <v>52130</v>
      </c>
      <c r="B1674" s="2" t="s">
        <v>1803</v>
      </c>
      <c r="C1674" s="3" t="s">
        <v>1805</v>
      </c>
      <c r="D1674">
        <f t="shared" si="27"/>
        <v>21</v>
      </c>
    </row>
    <row r="1675" spans="1:4" x14ac:dyDescent="0.25">
      <c r="A1675" s="1">
        <v>52130</v>
      </c>
      <c r="B1675" s="2" t="s">
        <v>1803</v>
      </c>
      <c r="C1675" s="3" t="s">
        <v>1806</v>
      </c>
      <c r="D1675">
        <f t="shared" si="27"/>
        <v>21</v>
      </c>
    </row>
    <row r="1676" spans="1:4" x14ac:dyDescent="0.25">
      <c r="A1676" s="1">
        <v>52130</v>
      </c>
      <c r="B1676" s="2" t="s">
        <v>1803</v>
      </c>
      <c r="C1676" s="3" t="s">
        <v>1807</v>
      </c>
      <c r="D1676">
        <f t="shared" si="27"/>
        <v>21</v>
      </c>
    </row>
    <row r="1677" spans="1:4" x14ac:dyDescent="0.25">
      <c r="A1677" s="1">
        <v>52130</v>
      </c>
      <c r="B1677" s="2" t="s">
        <v>1803</v>
      </c>
      <c r="C1677" s="3" t="s">
        <v>1808</v>
      </c>
      <c r="D1677">
        <f t="shared" si="27"/>
        <v>21</v>
      </c>
    </row>
    <row r="1678" spans="1:4" x14ac:dyDescent="0.25">
      <c r="A1678" s="1">
        <v>52130</v>
      </c>
      <c r="B1678" s="2" t="s">
        <v>1803</v>
      </c>
      <c r="C1678" s="3" t="s">
        <v>1809</v>
      </c>
      <c r="D1678">
        <f t="shared" si="27"/>
        <v>21</v>
      </c>
    </row>
    <row r="1679" spans="1:4" x14ac:dyDescent="0.25">
      <c r="A1679" s="1">
        <v>52130</v>
      </c>
      <c r="B1679" s="2" t="s">
        <v>1803</v>
      </c>
      <c r="C1679" s="3" t="s">
        <v>1810</v>
      </c>
      <c r="D1679">
        <f t="shared" si="27"/>
        <v>21</v>
      </c>
    </row>
    <row r="1680" spans="1:4" x14ac:dyDescent="0.25">
      <c r="A1680" s="1">
        <v>52130</v>
      </c>
      <c r="B1680" s="2" t="s">
        <v>1803</v>
      </c>
      <c r="C1680" s="3" t="s">
        <v>1811</v>
      </c>
      <c r="D1680">
        <f t="shared" si="27"/>
        <v>21</v>
      </c>
    </row>
    <row r="1681" spans="1:4" x14ac:dyDescent="0.25">
      <c r="A1681" s="1">
        <v>52130</v>
      </c>
      <c r="B1681" s="2" t="s">
        <v>1803</v>
      </c>
      <c r="C1681" s="3" t="s">
        <v>1812</v>
      </c>
      <c r="D1681">
        <f t="shared" si="27"/>
        <v>21</v>
      </c>
    </row>
    <row r="1682" spans="1:4" x14ac:dyDescent="0.25">
      <c r="A1682" s="1">
        <v>52130</v>
      </c>
      <c r="B1682" s="2" t="s">
        <v>1803</v>
      </c>
      <c r="C1682" s="3" t="s">
        <v>1813</v>
      </c>
      <c r="D1682">
        <f t="shared" si="27"/>
        <v>21</v>
      </c>
    </row>
    <row r="1683" spans="1:4" x14ac:dyDescent="0.25">
      <c r="A1683" s="1">
        <v>52130</v>
      </c>
      <c r="B1683" s="2" t="s">
        <v>1803</v>
      </c>
      <c r="C1683" s="3" t="s">
        <v>1212</v>
      </c>
      <c r="D1683">
        <f t="shared" si="27"/>
        <v>21</v>
      </c>
    </row>
    <row r="1684" spans="1:4" x14ac:dyDescent="0.25">
      <c r="A1684" s="1">
        <v>52130</v>
      </c>
      <c r="B1684" s="2" t="s">
        <v>1803</v>
      </c>
      <c r="C1684" s="3" t="s">
        <v>1814</v>
      </c>
      <c r="D1684">
        <f t="shared" si="27"/>
        <v>21</v>
      </c>
    </row>
    <row r="1685" spans="1:4" x14ac:dyDescent="0.25">
      <c r="A1685" s="1">
        <v>52130</v>
      </c>
      <c r="B1685" s="2" t="s">
        <v>1803</v>
      </c>
      <c r="C1685" s="3" t="s">
        <v>1815</v>
      </c>
      <c r="D1685">
        <f t="shared" si="27"/>
        <v>21</v>
      </c>
    </row>
    <row r="1686" spans="1:4" x14ac:dyDescent="0.25">
      <c r="A1686" s="1">
        <v>52130</v>
      </c>
      <c r="B1686" s="2" t="s">
        <v>1803</v>
      </c>
      <c r="C1686" s="3" t="s">
        <v>1816</v>
      </c>
      <c r="D1686">
        <f t="shared" si="27"/>
        <v>21</v>
      </c>
    </row>
    <row r="1687" spans="1:4" x14ac:dyDescent="0.25">
      <c r="A1687" s="1">
        <v>52130</v>
      </c>
      <c r="B1687" s="2" t="s">
        <v>1803</v>
      </c>
      <c r="C1687" s="3" t="s">
        <v>1817</v>
      </c>
      <c r="D1687">
        <f t="shared" si="27"/>
        <v>21</v>
      </c>
    </row>
    <row r="1688" spans="1:4" x14ac:dyDescent="0.25">
      <c r="A1688" s="1">
        <v>52130</v>
      </c>
      <c r="B1688" s="2" t="s">
        <v>1803</v>
      </c>
      <c r="C1688" s="3" t="s">
        <v>1818</v>
      </c>
      <c r="D1688">
        <f t="shared" si="27"/>
        <v>21</v>
      </c>
    </row>
    <row r="1689" spans="1:4" x14ac:dyDescent="0.25">
      <c r="A1689" s="1">
        <v>52130</v>
      </c>
      <c r="B1689" s="2" t="s">
        <v>1803</v>
      </c>
      <c r="C1689" s="3" t="s">
        <v>1819</v>
      </c>
      <c r="D1689">
        <f t="shared" si="27"/>
        <v>21</v>
      </c>
    </row>
    <row r="1690" spans="1:4" x14ac:dyDescent="0.25">
      <c r="A1690" s="1">
        <v>52130</v>
      </c>
      <c r="B1690" s="2" t="s">
        <v>1803</v>
      </c>
      <c r="C1690" s="3" t="s">
        <v>1820</v>
      </c>
      <c r="D1690">
        <f t="shared" si="27"/>
        <v>21</v>
      </c>
    </row>
    <row r="1691" spans="1:4" x14ac:dyDescent="0.25">
      <c r="A1691" s="1">
        <v>52130</v>
      </c>
      <c r="B1691" s="2" t="s">
        <v>1803</v>
      </c>
      <c r="C1691" s="3" t="s">
        <v>1821</v>
      </c>
      <c r="D1691">
        <f t="shared" si="27"/>
        <v>21</v>
      </c>
    </row>
    <row r="1692" spans="1:4" x14ac:dyDescent="0.25">
      <c r="A1692" s="1">
        <v>52130</v>
      </c>
      <c r="B1692" s="2" t="s">
        <v>1803</v>
      </c>
      <c r="C1692" s="3" t="s">
        <v>1822</v>
      </c>
      <c r="D1692">
        <f t="shared" si="27"/>
        <v>21</v>
      </c>
    </row>
    <row r="1693" spans="1:4" x14ac:dyDescent="0.25">
      <c r="A1693" s="1">
        <v>52130</v>
      </c>
      <c r="B1693" s="2" t="s">
        <v>1803</v>
      </c>
      <c r="C1693" s="3" t="s">
        <v>1823</v>
      </c>
      <c r="D1693">
        <f t="shared" si="27"/>
        <v>21</v>
      </c>
    </row>
    <row r="1694" spans="1:4" x14ac:dyDescent="0.25">
      <c r="A1694" s="1">
        <v>52140</v>
      </c>
      <c r="B1694" s="2" t="s">
        <v>1824</v>
      </c>
      <c r="C1694" s="3" t="s">
        <v>1825</v>
      </c>
      <c r="D1694">
        <f t="shared" si="27"/>
        <v>18</v>
      </c>
    </row>
    <row r="1695" spans="1:4" x14ac:dyDescent="0.25">
      <c r="A1695" s="1">
        <v>52140</v>
      </c>
      <c r="B1695" s="2" t="s">
        <v>1824</v>
      </c>
      <c r="C1695" s="3" t="s">
        <v>1826</v>
      </c>
      <c r="D1695">
        <f t="shared" si="27"/>
        <v>18</v>
      </c>
    </row>
    <row r="1696" spans="1:4" x14ac:dyDescent="0.25">
      <c r="A1696" s="1">
        <v>52140</v>
      </c>
      <c r="B1696" s="2" t="s">
        <v>1824</v>
      </c>
      <c r="C1696" s="3" t="s">
        <v>1827</v>
      </c>
      <c r="D1696">
        <f t="shared" si="27"/>
        <v>18</v>
      </c>
    </row>
    <row r="1697" spans="1:4" x14ac:dyDescent="0.25">
      <c r="A1697" s="1">
        <v>52140</v>
      </c>
      <c r="B1697" s="2" t="s">
        <v>1824</v>
      </c>
      <c r="C1697" s="3" t="s">
        <v>1828</v>
      </c>
      <c r="D1697">
        <f t="shared" si="27"/>
        <v>18</v>
      </c>
    </row>
    <row r="1698" spans="1:4" x14ac:dyDescent="0.25">
      <c r="A1698" s="1">
        <v>52140</v>
      </c>
      <c r="B1698" s="2" t="s">
        <v>1824</v>
      </c>
      <c r="C1698" s="3" t="s">
        <v>1829</v>
      </c>
      <c r="D1698">
        <f t="shared" si="27"/>
        <v>18</v>
      </c>
    </row>
    <row r="1699" spans="1:4" x14ac:dyDescent="0.25">
      <c r="A1699" s="1">
        <v>52140</v>
      </c>
      <c r="B1699" s="2" t="s">
        <v>1824</v>
      </c>
      <c r="C1699" s="3" t="s">
        <v>1830</v>
      </c>
      <c r="D1699">
        <f t="shared" si="27"/>
        <v>18</v>
      </c>
    </row>
    <row r="1700" spans="1:4" x14ac:dyDescent="0.25">
      <c r="A1700" s="1">
        <v>52140</v>
      </c>
      <c r="B1700" s="2" t="s">
        <v>1824</v>
      </c>
      <c r="C1700" s="3" t="s">
        <v>1831</v>
      </c>
      <c r="D1700">
        <f t="shared" si="27"/>
        <v>18</v>
      </c>
    </row>
    <row r="1701" spans="1:4" x14ac:dyDescent="0.25">
      <c r="A1701" s="1">
        <v>52140</v>
      </c>
      <c r="B1701" s="2" t="s">
        <v>1824</v>
      </c>
      <c r="C1701" s="3" t="s">
        <v>1832</v>
      </c>
      <c r="D1701">
        <f t="shared" si="27"/>
        <v>18</v>
      </c>
    </row>
    <row r="1702" spans="1:4" x14ac:dyDescent="0.25">
      <c r="A1702" s="1">
        <v>52140</v>
      </c>
      <c r="B1702" s="2" t="s">
        <v>1824</v>
      </c>
      <c r="C1702" s="3" t="s">
        <v>1833</v>
      </c>
      <c r="D1702">
        <f t="shared" si="27"/>
        <v>18</v>
      </c>
    </row>
    <row r="1703" spans="1:4" x14ac:dyDescent="0.25">
      <c r="A1703" s="1">
        <v>52140</v>
      </c>
      <c r="B1703" s="2" t="s">
        <v>1824</v>
      </c>
      <c r="C1703" s="3" t="s">
        <v>1834</v>
      </c>
      <c r="D1703">
        <f t="shared" si="27"/>
        <v>18</v>
      </c>
    </row>
    <row r="1704" spans="1:4" x14ac:dyDescent="0.25">
      <c r="A1704" s="1">
        <v>52140</v>
      </c>
      <c r="B1704" s="2" t="s">
        <v>1824</v>
      </c>
      <c r="C1704" s="3" t="s">
        <v>1835</v>
      </c>
      <c r="D1704">
        <f t="shared" si="27"/>
        <v>18</v>
      </c>
    </row>
    <row r="1705" spans="1:4" x14ac:dyDescent="0.25">
      <c r="A1705" s="1">
        <v>52140</v>
      </c>
      <c r="B1705" s="2" t="s">
        <v>1824</v>
      </c>
      <c r="C1705" s="3" t="s">
        <v>1836</v>
      </c>
      <c r="D1705">
        <f t="shared" si="27"/>
        <v>18</v>
      </c>
    </row>
    <row r="1706" spans="1:4" x14ac:dyDescent="0.25">
      <c r="A1706" s="1">
        <v>52140</v>
      </c>
      <c r="B1706" s="2" t="s">
        <v>1824</v>
      </c>
      <c r="C1706" s="3" t="s">
        <v>1837</v>
      </c>
      <c r="D1706">
        <f t="shared" si="27"/>
        <v>18</v>
      </c>
    </row>
    <row r="1707" spans="1:4" x14ac:dyDescent="0.25">
      <c r="A1707" s="1">
        <v>52140</v>
      </c>
      <c r="B1707" s="2" t="s">
        <v>1824</v>
      </c>
      <c r="C1707" s="3" t="s">
        <v>1838</v>
      </c>
      <c r="D1707">
        <f t="shared" si="27"/>
        <v>18</v>
      </c>
    </row>
    <row r="1708" spans="1:4" x14ac:dyDescent="0.25">
      <c r="A1708" s="1">
        <v>52140</v>
      </c>
      <c r="B1708" s="2" t="s">
        <v>1824</v>
      </c>
      <c r="C1708" s="3" t="s">
        <v>1839</v>
      </c>
      <c r="D1708">
        <f t="shared" si="27"/>
        <v>18</v>
      </c>
    </row>
    <row r="1709" spans="1:4" x14ac:dyDescent="0.25">
      <c r="A1709" s="1">
        <v>52140</v>
      </c>
      <c r="B1709" s="2" t="s">
        <v>1824</v>
      </c>
      <c r="C1709" s="3" t="s">
        <v>1840</v>
      </c>
      <c r="D1709">
        <f t="shared" si="27"/>
        <v>18</v>
      </c>
    </row>
    <row r="1710" spans="1:4" x14ac:dyDescent="0.25">
      <c r="A1710" s="1">
        <v>52140</v>
      </c>
      <c r="B1710" s="2" t="s">
        <v>1824</v>
      </c>
      <c r="C1710" s="3" t="s">
        <v>1841</v>
      </c>
      <c r="D1710">
        <f t="shared" si="27"/>
        <v>18</v>
      </c>
    </row>
    <row r="1711" spans="1:4" x14ac:dyDescent="0.25">
      <c r="A1711" s="1">
        <v>52140</v>
      </c>
      <c r="B1711" s="2" t="s">
        <v>1824</v>
      </c>
      <c r="C1711" s="3" t="s">
        <v>1842</v>
      </c>
      <c r="D1711">
        <f t="shared" si="27"/>
        <v>18</v>
      </c>
    </row>
    <row r="1712" spans="1:4" x14ac:dyDescent="0.25">
      <c r="A1712" s="1">
        <v>52150</v>
      </c>
      <c r="B1712" s="2" t="s">
        <v>1843</v>
      </c>
      <c r="C1712" s="3" t="s">
        <v>1844</v>
      </c>
      <c r="D1712">
        <f t="shared" si="27"/>
        <v>23</v>
      </c>
    </row>
    <row r="1713" spans="1:4" x14ac:dyDescent="0.25">
      <c r="A1713" s="1">
        <v>52150</v>
      </c>
      <c r="B1713" s="2" t="s">
        <v>1843</v>
      </c>
      <c r="C1713" s="3" t="s">
        <v>1845</v>
      </c>
      <c r="D1713">
        <f t="shared" si="27"/>
        <v>23</v>
      </c>
    </row>
    <row r="1714" spans="1:4" x14ac:dyDescent="0.25">
      <c r="A1714" s="1">
        <v>52150</v>
      </c>
      <c r="B1714" s="2" t="s">
        <v>1843</v>
      </c>
      <c r="C1714" s="3" t="s">
        <v>1846</v>
      </c>
      <c r="D1714">
        <f t="shared" si="27"/>
        <v>23</v>
      </c>
    </row>
    <row r="1715" spans="1:4" x14ac:dyDescent="0.25">
      <c r="A1715" s="1">
        <v>52150</v>
      </c>
      <c r="B1715" s="2" t="s">
        <v>1843</v>
      </c>
      <c r="C1715" s="3" t="s">
        <v>1847</v>
      </c>
      <c r="D1715">
        <f t="shared" si="27"/>
        <v>23</v>
      </c>
    </row>
    <row r="1716" spans="1:4" x14ac:dyDescent="0.25">
      <c r="A1716" s="1">
        <v>52150</v>
      </c>
      <c r="B1716" s="2" t="s">
        <v>1843</v>
      </c>
      <c r="C1716" s="3" t="s">
        <v>1848</v>
      </c>
      <c r="D1716">
        <f t="shared" si="27"/>
        <v>23</v>
      </c>
    </row>
    <row r="1717" spans="1:4" x14ac:dyDescent="0.25">
      <c r="A1717" s="1">
        <v>52150</v>
      </c>
      <c r="B1717" s="2" t="s">
        <v>1843</v>
      </c>
      <c r="C1717" s="3" t="s">
        <v>1849</v>
      </c>
      <c r="D1717">
        <f t="shared" si="27"/>
        <v>23</v>
      </c>
    </row>
    <row r="1718" spans="1:4" x14ac:dyDescent="0.25">
      <c r="A1718" s="1">
        <v>52150</v>
      </c>
      <c r="B1718" s="2" t="s">
        <v>1843</v>
      </c>
      <c r="C1718" s="3" t="s">
        <v>1850</v>
      </c>
      <c r="D1718">
        <f t="shared" si="27"/>
        <v>23</v>
      </c>
    </row>
    <row r="1719" spans="1:4" x14ac:dyDescent="0.25">
      <c r="A1719" s="1">
        <v>52150</v>
      </c>
      <c r="B1719" s="2" t="s">
        <v>1843</v>
      </c>
      <c r="C1719" s="3" t="s">
        <v>1851</v>
      </c>
      <c r="D1719">
        <f t="shared" si="27"/>
        <v>23</v>
      </c>
    </row>
    <row r="1720" spans="1:4" x14ac:dyDescent="0.25">
      <c r="A1720" s="1">
        <v>52150</v>
      </c>
      <c r="B1720" s="2" t="s">
        <v>1843</v>
      </c>
      <c r="C1720" s="3" t="s">
        <v>1852</v>
      </c>
      <c r="D1720">
        <f t="shared" si="27"/>
        <v>23</v>
      </c>
    </row>
    <row r="1721" spans="1:4" x14ac:dyDescent="0.25">
      <c r="A1721" s="1">
        <v>52150</v>
      </c>
      <c r="B1721" s="2" t="s">
        <v>1843</v>
      </c>
      <c r="C1721" s="3" t="s">
        <v>1853</v>
      </c>
      <c r="D1721">
        <f t="shared" si="27"/>
        <v>23</v>
      </c>
    </row>
    <row r="1722" spans="1:4" x14ac:dyDescent="0.25">
      <c r="A1722" s="1">
        <v>52150</v>
      </c>
      <c r="B1722" s="2" t="s">
        <v>1843</v>
      </c>
      <c r="C1722" s="3" t="s">
        <v>1854</v>
      </c>
      <c r="D1722">
        <f t="shared" si="27"/>
        <v>23</v>
      </c>
    </row>
    <row r="1723" spans="1:4" x14ac:dyDescent="0.25">
      <c r="A1723" s="1">
        <v>52150</v>
      </c>
      <c r="B1723" s="2" t="s">
        <v>1843</v>
      </c>
      <c r="C1723" s="3" t="s">
        <v>1855</v>
      </c>
      <c r="D1723">
        <f t="shared" si="27"/>
        <v>23</v>
      </c>
    </row>
    <row r="1724" spans="1:4" x14ac:dyDescent="0.25">
      <c r="A1724" s="1">
        <v>52150</v>
      </c>
      <c r="B1724" s="2" t="s">
        <v>1843</v>
      </c>
      <c r="C1724" s="3" t="s">
        <v>1856</v>
      </c>
      <c r="D1724">
        <f t="shared" si="27"/>
        <v>23</v>
      </c>
    </row>
    <row r="1725" spans="1:4" x14ac:dyDescent="0.25">
      <c r="A1725" s="1">
        <v>52150</v>
      </c>
      <c r="B1725" s="2" t="s">
        <v>1843</v>
      </c>
      <c r="C1725" s="3" t="s">
        <v>1857</v>
      </c>
      <c r="D1725">
        <f t="shared" si="27"/>
        <v>23</v>
      </c>
    </row>
    <row r="1726" spans="1:4" x14ac:dyDescent="0.25">
      <c r="A1726" s="1">
        <v>52150</v>
      </c>
      <c r="B1726" s="2" t="s">
        <v>1843</v>
      </c>
      <c r="C1726" s="3" t="s">
        <v>1858</v>
      </c>
      <c r="D1726">
        <f t="shared" si="27"/>
        <v>23</v>
      </c>
    </row>
    <row r="1727" spans="1:4" x14ac:dyDescent="0.25">
      <c r="A1727" s="1">
        <v>52150</v>
      </c>
      <c r="B1727" s="2" t="s">
        <v>1843</v>
      </c>
      <c r="C1727" s="3" t="s">
        <v>1859</v>
      </c>
      <c r="D1727">
        <f t="shared" si="27"/>
        <v>23</v>
      </c>
    </row>
    <row r="1728" spans="1:4" x14ac:dyDescent="0.25">
      <c r="A1728" s="1">
        <v>52150</v>
      </c>
      <c r="B1728" s="2" t="s">
        <v>1843</v>
      </c>
      <c r="C1728" s="3" t="s">
        <v>1860</v>
      </c>
      <c r="D1728">
        <f t="shared" si="27"/>
        <v>23</v>
      </c>
    </row>
    <row r="1729" spans="1:4" x14ac:dyDescent="0.25">
      <c r="A1729" s="1">
        <v>52150</v>
      </c>
      <c r="B1729" s="2" t="s">
        <v>1843</v>
      </c>
      <c r="C1729" s="3" t="s">
        <v>1861</v>
      </c>
      <c r="D1729">
        <f t="shared" si="27"/>
        <v>23</v>
      </c>
    </row>
    <row r="1730" spans="1:4" x14ac:dyDescent="0.25">
      <c r="A1730" s="1">
        <v>52150</v>
      </c>
      <c r="B1730" s="2" t="s">
        <v>1843</v>
      </c>
      <c r="C1730" s="3" t="s">
        <v>1862</v>
      </c>
      <c r="D1730">
        <f t="shared" ref="D1730:D1793" si="28">COUNTIF($B$2:$B$5669,B1730)</f>
        <v>23</v>
      </c>
    </row>
    <row r="1731" spans="1:4" x14ac:dyDescent="0.25">
      <c r="A1731" s="1">
        <v>52150</v>
      </c>
      <c r="B1731" s="2" t="s">
        <v>1843</v>
      </c>
      <c r="C1731" s="3" t="s">
        <v>1863</v>
      </c>
      <c r="D1731">
        <f t="shared" si="28"/>
        <v>23</v>
      </c>
    </row>
    <row r="1732" spans="1:4" x14ac:dyDescent="0.25">
      <c r="A1732" s="1">
        <v>52150</v>
      </c>
      <c r="B1732" s="2" t="s">
        <v>1843</v>
      </c>
      <c r="C1732" s="3" t="s">
        <v>1864</v>
      </c>
      <c r="D1732">
        <f t="shared" si="28"/>
        <v>23</v>
      </c>
    </row>
    <row r="1733" spans="1:4" x14ac:dyDescent="0.25">
      <c r="A1733" s="1">
        <v>52150</v>
      </c>
      <c r="B1733" s="2" t="s">
        <v>1843</v>
      </c>
      <c r="C1733" s="3" t="s">
        <v>1865</v>
      </c>
      <c r="D1733">
        <f t="shared" si="28"/>
        <v>23</v>
      </c>
    </row>
    <row r="1734" spans="1:4" x14ac:dyDescent="0.25">
      <c r="A1734" s="1">
        <v>52150</v>
      </c>
      <c r="B1734" s="2" t="s">
        <v>1843</v>
      </c>
      <c r="C1734" s="3" t="s">
        <v>1866</v>
      </c>
      <c r="D1734">
        <f t="shared" si="28"/>
        <v>23</v>
      </c>
    </row>
    <row r="1735" spans="1:4" x14ac:dyDescent="0.25">
      <c r="A1735" s="1">
        <v>52160</v>
      </c>
      <c r="B1735" s="2" t="s">
        <v>1867</v>
      </c>
      <c r="C1735" s="3" t="s">
        <v>1868</v>
      </c>
      <c r="D1735">
        <f t="shared" si="28"/>
        <v>28</v>
      </c>
    </row>
    <row r="1736" spans="1:4" x14ac:dyDescent="0.25">
      <c r="A1736" s="1">
        <v>52160</v>
      </c>
      <c r="B1736" s="2" t="s">
        <v>1867</v>
      </c>
      <c r="C1736" s="3" t="s">
        <v>1641</v>
      </c>
      <c r="D1736">
        <f t="shared" si="28"/>
        <v>28</v>
      </c>
    </row>
    <row r="1737" spans="1:4" x14ac:dyDescent="0.25">
      <c r="A1737" s="1">
        <v>52160</v>
      </c>
      <c r="B1737" s="2" t="s">
        <v>1867</v>
      </c>
      <c r="C1737" s="3" t="s">
        <v>1869</v>
      </c>
      <c r="D1737">
        <f t="shared" si="28"/>
        <v>28</v>
      </c>
    </row>
    <row r="1738" spans="1:4" x14ac:dyDescent="0.25">
      <c r="A1738" s="1">
        <v>52160</v>
      </c>
      <c r="B1738" s="2" t="s">
        <v>1867</v>
      </c>
      <c r="C1738" s="3" t="s">
        <v>1870</v>
      </c>
      <c r="D1738">
        <f t="shared" si="28"/>
        <v>28</v>
      </c>
    </row>
    <row r="1739" spans="1:4" x14ac:dyDescent="0.25">
      <c r="A1739" s="1">
        <v>52160</v>
      </c>
      <c r="B1739" s="2" t="s">
        <v>1867</v>
      </c>
      <c r="C1739" s="3" t="s">
        <v>1871</v>
      </c>
      <c r="D1739">
        <f t="shared" si="28"/>
        <v>28</v>
      </c>
    </row>
    <row r="1740" spans="1:4" x14ac:dyDescent="0.25">
      <c r="A1740" s="1">
        <v>52160</v>
      </c>
      <c r="B1740" s="2" t="s">
        <v>1867</v>
      </c>
      <c r="C1740" s="3" t="s">
        <v>1872</v>
      </c>
      <c r="D1740">
        <f t="shared" si="28"/>
        <v>28</v>
      </c>
    </row>
    <row r="1741" spans="1:4" x14ac:dyDescent="0.25">
      <c r="A1741" s="1">
        <v>52160</v>
      </c>
      <c r="B1741" s="2" t="s">
        <v>1867</v>
      </c>
      <c r="C1741" s="3" t="s">
        <v>1873</v>
      </c>
      <c r="D1741">
        <f t="shared" si="28"/>
        <v>28</v>
      </c>
    </row>
    <row r="1742" spans="1:4" x14ac:dyDescent="0.25">
      <c r="A1742" s="1">
        <v>52160</v>
      </c>
      <c r="B1742" s="2" t="s">
        <v>1867</v>
      </c>
      <c r="C1742" s="3" t="s">
        <v>1874</v>
      </c>
      <c r="D1742">
        <f t="shared" si="28"/>
        <v>28</v>
      </c>
    </row>
    <row r="1743" spans="1:4" x14ac:dyDescent="0.25">
      <c r="A1743" s="1">
        <v>52160</v>
      </c>
      <c r="B1743" s="2" t="s">
        <v>1867</v>
      </c>
      <c r="C1743" s="3" t="s">
        <v>1875</v>
      </c>
      <c r="D1743">
        <f t="shared" si="28"/>
        <v>28</v>
      </c>
    </row>
    <row r="1744" spans="1:4" x14ac:dyDescent="0.25">
      <c r="A1744" s="1">
        <v>52160</v>
      </c>
      <c r="B1744" s="2" t="s">
        <v>1867</v>
      </c>
      <c r="C1744" s="3" t="s">
        <v>1876</v>
      </c>
      <c r="D1744">
        <f t="shared" si="28"/>
        <v>28</v>
      </c>
    </row>
    <row r="1745" spans="1:4" x14ac:dyDescent="0.25">
      <c r="A1745" s="1">
        <v>52160</v>
      </c>
      <c r="B1745" s="2" t="s">
        <v>1867</v>
      </c>
      <c r="C1745" s="3" t="s">
        <v>1877</v>
      </c>
      <c r="D1745">
        <f t="shared" si="28"/>
        <v>28</v>
      </c>
    </row>
    <row r="1746" spans="1:4" x14ac:dyDescent="0.25">
      <c r="A1746" s="1">
        <v>52160</v>
      </c>
      <c r="B1746" s="2" t="s">
        <v>1867</v>
      </c>
      <c r="C1746" s="3" t="s">
        <v>1878</v>
      </c>
      <c r="D1746">
        <f t="shared" si="28"/>
        <v>28</v>
      </c>
    </row>
    <row r="1747" spans="1:4" x14ac:dyDescent="0.25">
      <c r="A1747" s="1">
        <v>52160</v>
      </c>
      <c r="B1747" s="2" t="s">
        <v>1867</v>
      </c>
      <c r="C1747" s="3" t="s">
        <v>1879</v>
      </c>
      <c r="D1747">
        <f t="shared" si="28"/>
        <v>28</v>
      </c>
    </row>
    <row r="1748" spans="1:4" x14ac:dyDescent="0.25">
      <c r="A1748" s="1">
        <v>52160</v>
      </c>
      <c r="B1748" s="2" t="s">
        <v>1867</v>
      </c>
      <c r="C1748" s="3" t="s">
        <v>1880</v>
      </c>
      <c r="D1748">
        <f t="shared" si="28"/>
        <v>28</v>
      </c>
    </row>
    <row r="1749" spans="1:4" x14ac:dyDescent="0.25">
      <c r="A1749" s="1">
        <v>52160</v>
      </c>
      <c r="B1749" s="2" t="s">
        <v>1867</v>
      </c>
      <c r="C1749" s="3" t="s">
        <v>1881</v>
      </c>
      <c r="D1749">
        <f t="shared" si="28"/>
        <v>28</v>
      </c>
    </row>
    <row r="1750" spans="1:4" x14ac:dyDescent="0.25">
      <c r="A1750" s="1">
        <v>52160</v>
      </c>
      <c r="B1750" s="2" t="s">
        <v>1867</v>
      </c>
      <c r="C1750" s="3" t="s">
        <v>1882</v>
      </c>
      <c r="D1750">
        <f t="shared" si="28"/>
        <v>28</v>
      </c>
    </row>
    <row r="1751" spans="1:4" x14ac:dyDescent="0.25">
      <c r="A1751" s="1">
        <v>52160</v>
      </c>
      <c r="B1751" s="2" t="s">
        <v>1867</v>
      </c>
      <c r="C1751" s="3" t="s">
        <v>1883</v>
      </c>
      <c r="D1751">
        <f t="shared" si="28"/>
        <v>28</v>
      </c>
    </row>
    <row r="1752" spans="1:4" x14ac:dyDescent="0.25">
      <c r="A1752" s="1">
        <v>52160</v>
      </c>
      <c r="B1752" s="2" t="s">
        <v>1867</v>
      </c>
      <c r="C1752" s="3" t="s">
        <v>1884</v>
      </c>
      <c r="D1752">
        <f t="shared" si="28"/>
        <v>28</v>
      </c>
    </row>
    <row r="1753" spans="1:4" x14ac:dyDescent="0.25">
      <c r="A1753" s="1">
        <v>52160</v>
      </c>
      <c r="B1753" s="2" t="s">
        <v>1867</v>
      </c>
      <c r="C1753" s="3" t="s">
        <v>1885</v>
      </c>
      <c r="D1753">
        <f t="shared" si="28"/>
        <v>28</v>
      </c>
    </row>
    <row r="1754" spans="1:4" x14ac:dyDescent="0.25">
      <c r="A1754" s="1">
        <v>52160</v>
      </c>
      <c r="B1754" s="2" t="s">
        <v>1867</v>
      </c>
      <c r="C1754" s="3" t="s">
        <v>1886</v>
      </c>
      <c r="D1754">
        <f t="shared" si="28"/>
        <v>28</v>
      </c>
    </row>
    <row r="1755" spans="1:4" x14ac:dyDescent="0.25">
      <c r="A1755" s="1">
        <v>52160</v>
      </c>
      <c r="B1755" s="2" t="s">
        <v>1867</v>
      </c>
      <c r="C1755" s="3" t="s">
        <v>1887</v>
      </c>
      <c r="D1755">
        <f t="shared" si="28"/>
        <v>28</v>
      </c>
    </row>
    <row r="1756" spans="1:4" x14ac:dyDescent="0.25">
      <c r="A1756" s="1">
        <v>52160</v>
      </c>
      <c r="B1756" s="2" t="s">
        <v>1867</v>
      </c>
      <c r="C1756" s="3" t="s">
        <v>1888</v>
      </c>
      <c r="D1756">
        <f t="shared" si="28"/>
        <v>28</v>
      </c>
    </row>
    <row r="1757" spans="1:4" x14ac:dyDescent="0.25">
      <c r="A1757" s="1">
        <v>52160</v>
      </c>
      <c r="B1757" s="2" t="s">
        <v>1867</v>
      </c>
      <c r="C1757" s="3" t="s">
        <v>1889</v>
      </c>
      <c r="D1757">
        <f t="shared" si="28"/>
        <v>28</v>
      </c>
    </row>
    <row r="1758" spans="1:4" x14ac:dyDescent="0.25">
      <c r="A1758" s="1">
        <v>52160</v>
      </c>
      <c r="B1758" s="2" t="s">
        <v>1867</v>
      </c>
      <c r="C1758" s="3" t="s">
        <v>1890</v>
      </c>
      <c r="D1758">
        <f t="shared" si="28"/>
        <v>28</v>
      </c>
    </row>
    <row r="1759" spans="1:4" x14ac:dyDescent="0.25">
      <c r="A1759" s="1">
        <v>52160</v>
      </c>
      <c r="B1759" s="2" t="s">
        <v>1867</v>
      </c>
      <c r="C1759" s="3" t="s">
        <v>1891</v>
      </c>
      <c r="D1759">
        <f t="shared" si="28"/>
        <v>28</v>
      </c>
    </row>
    <row r="1760" spans="1:4" x14ac:dyDescent="0.25">
      <c r="A1760" s="1">
        <v>52160</v>
      </c>
      <c r="B1760" s="2" t="s">
        <v>1867</v>
      </c>
      <c r="C1760" s="3" t="s">
        <v>1892</v>
      </c>
      <c r="D1760">
        <f t="shared" si="28"/>
        <v>28</v>
      </c>
    </row>
    <row r="1761" spans="1:4" x14ac:dyDescent="0.25">
      <c r="A1761" s="1">
        <v>52160</v>
      </c>
      <c r="B1761" s="2" t="s">
        <v>1867</v>
      </c>
      <c r="C1761" s="3" t="s">
        <v>1893</v>
      </c>
      <c r="D1761">
        <f t="shared" si="28"/>
        <v>28</v>
      </c>
    </row>
    <row r="1762" spans="1:4" x14ac:dyDescent="0.25">
      <c r="A1762" s="1">
        <v>52160</v>
      </c>
      <c r="B1762" s="2" t="s">
        <v>1867</v>
      </c>
      <c r="C1762" s="3" t="s">
        <v>1894</v>
      </c>
      <c r="D1762">
        <f t="shared" si="28"/>
        <v>28</v>
      </c>
    </row>
    <row r="1763" spans="1:4" x14ac:dyDescent="0.25">
      <c r="A1763" s="1">
        <v>52170</v>
      </c>
      <c r="B1763" s="2" t="s">
        <v>1895</v>
      </c>
      <c r="C1763" s="3" t="s">
        <v>1896</v>
      </c>
      <c r="D1763">
        <f t="shared" si="28"/>
        <v>10</v>
      </c>
    </row>
    <row r="1764" spans="1:4" x14ac:dyDescent="0.25">
      <c r="A1764" s="1">
        <v>52170</v>
      </c>
      <c r="B1764" s="2" t="s">
        <v>1895</v>
      </c>
      <c r="C1764" s="3" t="s">
        <v>1897</v>
      </c>
      <c r="D1764">
        <f t="shared" si="28"/>
        <v>10</v>
      </c>
    </row>
    <row r="1765" spans="1:4" x14ac:dyDescent="0.25">
      <c r="A1765" s="1">
        <v>52170</v>
      </c>
      <c r="B1765" s="2" t="s">
        <v>1895</v>
      </c>
      <c r="C1765" s="3" t="s">
        <v>1898</v>
      </c>
      <c r="D1765">
        <f t="shared" si="28"/>
        <v>10</v>
      </c>
    </row>
    <row r="1766" spans="1:4" x14ac:dyDescent="0.25">
      <c r="A1766" s="1">
        <v>52170</v>
      </c>
      <c r="B1766" s="2" t="s">
        <v>1895</v>
      </c>
      <c r="C1766" s="3" t="s">
        <v>1899</v>
      </c>
      <c r="D1766">
        <f t="shared" si="28"/>
        <v>10</v>
      </c>
    </row>
    <row r="1767" spans="1:4" x14ac:dyDescent="0.25">
      <c r="A1767" s="1">
        <v>52170</v>
      </c>
      <c r="B1767" s="2" t="s">
        <v>1895</v>
      </c>
      <c r="C1767" s="3" t="s">
        <v>1900</v>
      </c>
      <c r="D1767">
        <f t="shared" si="28"/>
        <v>10</v>
      </c>
    </row>
    <row r="1768" spans="1:4" x14ac:dyDescent="0.25">
      <c r="A1768" s="1">
        <v>52170</v>
      </c>
      <c r="B1768" s="2" t="s">
        <v>1895</v>
      </c>
      <c r="C1768" s="3" t="s">
        <v>1901</v>
      </c>
      <c r="D1768">
        <f t="shared" si="28"/>
        <v>10</v>
      </c>
    </row>
    <row r="1769" spans="1:4" x14ac:dyDescent="0.25">
      <c r="A1769" s="1">
        <v>52170</v>
      </c>
      <c r="B1769" s="2" t="s">
        <v>1895</v>
      </c>
      <c r="C1769" s="3" t="s">
        <v>1902</v>
      </c>
      <c r="D1769">
        <f t="shared" si="28"/>
        <v>10</v>
      </c>
    </row>
    <row r="1770" spans="1:4" x14ac:dyDescent="0.25">
      <c r="A1770" s="1">
        <v>52170</v>
      </c>
      <c r="B1770" s="2" t="s">
        <v>1895</v>
      </c>
      <c r="C1770" s="3" t="s">
        <v>1903</v>
      </c>
      <c r="D1770">
        <f t="shared" si="28"/>
        <v>10</v>
      </c>
    </row>
    <row r="1771" spans="1:4" x14ac:dyDescent="0.25">
      <c r="A1771" s="1">
        <v>52170</v>
      </c>
      <c r="B1771" s="2" t="s">
        <v>1895</v>
      </c>
      <c r="C1771" s="3" t="s">
        <v>1904</v>
      </c>
      <c r="D1771">
        <f t="shared" si="28"/>
        <v>10</v>
      </c>
    </row>
    <row r="1772" spans="1:4" x14ac:dyDescent="0.25">
      <c r="A1772" s="1">
        <v>52170</v>
      </c>
      <c r="B1772" s="2" t="s">
        <v>1895</v>
      </c>
      <c r="C1772" s="3" t="s">
        <v>1905</v>
      </c>
      <c r="D1772">
        <f t="shared" si="28"/>
        <v>10</v>
      </c>
    </row>
    <row r="1773" spans="1:4" x14ac:dyDescent="0.25">
      <c r="A1773" s="1">
        <v>52190</v>
      </c>
      <c r="B1773" s="2" t="s">
        <v>1906</v>
      </c>
      <c r="C1773" s="3" t="s">
        <v>1907</v>
      </c>
      <c r="D1773">
        <f t="shared" si="28"/>
        <v>26</v>
      </c>
    </row>
    <row r="1774" spans="1:4" x14ac:dyDescent="0.25">
      <c r="A1774" s="1">
        <v>52190</v>
      </c>
      <c r="B1774" s="2" t="s">
        <v>1906</v>
      </c>
      <c r="C1774" s="3" t="s">
        <v>1908</v>
      </c>
      <c r="D1774">
        <f t="shared" si="28"/>
        <v>26</v>
      </c>
    </row>
    <row r="1775" spans="1:4" x14ac:dyDescent="0.25">
      <c r="A1775" s="1">
        <v>52190</v>
      </c>
      <c r="B1775" s="2" t="s">
        <v>1906</v>
      </c>
      <c r="C1775" s="3" t="s">
        <v>1909</v>
      </c>
      <c r="D1775">
        <f t="shared" si="28"/>
        <v>26</v>
      </c>
    </row>
    <row r="1776" spans="1:4" x14ac:dyDescent="0.25">
      <c r="A1776" s="1">
        <v>52190</v>
      </c>
      <c r="B1776" s="2" t="s">
        <v>1906</v>
      </c>
      <c r="C1776" s="3" t="s">
        <v>1910</v>
      </c>
      <c r="D1776">
        <f t="shared" si="28"/>
        <v>26</v>
      </c>
    </row>
    <row r="1777" spans="1:4" x14ac:dyDescent="0.25">
      <c r="A1777" s="1">
        <v>52190</v>
      </c>
      <c r="B1777" s="2" t="s">
        <v>1906</v>
      </c>
      <c r="C1777" s="3" t="s">
        <v>1911</v>
      </c>
      <c r="D1777">
        <f t="shared" si="28"/>
        <v>26</v>
      </c>
    </row>
    <row r="1778" spans="1:4" x14ac:dyDescent="0.25">
      <c r="A1778" s="1">
        <v>52190</v>
      </c>
      <c r="B1778" s="2" t="s">
        <v>1906</v>
      </c>
      <c r="C1778" s="3" t="s">
        <v>1912</v>
      </c>
      <c r="D1778">
        <f t="shared" si="28"/>
        <v>26</v>
      </c>
    </row>
    <row r="1779" spans="1:4" x14ac:dyDescent="0.25">
      <c r="A1779" s="1">
        <v>52190</v>
      </c>
      <c r="B1779" s="2" t="s">
        <v>1906</v>
      </c>
      <c r="C1779" s="3" t="s">
        <v>1913</v>
      </c>
      <c r="D1779">
        <f t="shared" si="28"/>
        <v>26</v>
      </c>
    </row>
    <row r="1780" spans="1:4" x14ac:dyDescent="0.25">
      <c r="A1780" s="1">
        <v>52190</v>
      </c>
      <c r="B1780" s="2" t="s">
        <v>1906</v>
      </c>
      <c r="C1780" s="3" t="s">
        <v>1914</v>
      </c>
      <c r="D1780">
        <f t="shared" si="28"/>
        <v>26</v>
      </c>
    </row>
    <row r="1781" spans="1:4" x14ac:dyDescent="0.25">
      <c r="A1781" s="1">
        <v>52190</v>
      </c>
      <c r="B1781" s="2" t="s">
        <v>1906</v>
      </c>
      <c r="C1781" s="3" t="s">
        <v>1915</v>
      </c>
      <c r="D1781">
        <f t="shared" si="28"/>
        <v>26</v>
      </c>
    </row>
    <row r="1782" spans="1:4" x14ac:dyDescent="0.25">
      <c r="A1782" s="1">
        <v>52190</v>
      </c>
      <c r="B1782" s="2" t="s">
        <v>1906</v>
      </c>
      <c r="C1782" s="3" t="s">
        <v>1916</v>
      </c>
      <c r="D1782">
        <f t="shared" si="28"/>
        <v>26</v>
      </c>
    </row>
    <row r="1783" spans="1:4" x14ac:dyDescent="0.25">
      <c r="A1783" s="1">
        <v>52190</v>
      </c>
      <c r="B1783" s="2" t="s">
        <v>1906</v>
      </c>
      <c r="C1783" s="3" t="s">
        <v>1917</v>
      </c>
      <c r="D1783">
        <f t="shared" si="28"/>
        <v>26</v>
      </c>
    </row>
    <row r="1784" spans="1:4" x14ac:dyDescent="0.25">
      <c r="A1784" s="1">
        <v>52190</v>
      </c>
      <c r="B1784" s="2" t="s">
        <v>1906</v>
      </c>
      <c r="C1784" s="3" t="s">
        <v>1918</v>
      </c>
      <c r="D1784">
        <f t="shared" si="28"/>
        <v>26</v>
      </c>
    </row>
    <row r="1785" spans="1:4" x14ac:dyDescent="0.25">
      <c r="A1785" s="1">
        <v>52190</v>
      </c>
      <c r="B1785" s="2" t="s">
        <v>1906</v>
      </c>
      <c r="C1785" s="3" t="s">
        <v>1919</v>
      </c>
      <c r="D1785">
        <f t="shared" si="28"/>
        <v>26</v>
      </c>
    </row>
    <row r="1786" spans="1:4" x14ac:dyDescent="0.25">
      <c r="A1786" s="1">
        <v>52190</v>
      </c>
      <c r="B1786" s="2" t="s">
        <v>1906</v>
      </c>
      <c r="C1786" s="3" t="s">
        <v>1920</v>
      </c>
      <c r="D1786">
        <f t="shared" si="28"/>
        <v>26</v>
      </c>
    </row>
    <row r="1787" spans="1:4" x14ac:dyDescent="0.25">
      <c r="A1787" s="1">
        <v>52190</v>
      </c>
      <c r="B1787" s="2" t="s">
        <v>1906</v>
      </c>
      <c r="C1787" s="3" t="s">
        <v>1921</v>
      </c>
      <c r="D1787">
        <f t="shared" si="28"/>
        <v>26</v>
      </c>
    </row>
    <row r="1788" spans="1:4" x14ac:dyDescent="0.25">
      <c r="A1788" s="1">
        <v>52190</v>
      </c>
      <c r="B1788" s="2" t="s">
        <v>1906</v>
      </c>
      <c r="C1788" s="3" t="s">
        <v>1922</v>
      </c>
      <c r="D1788">
        <f t="shared" si="28"/>
        <v>26</v>
      </c>
    </row>
    <row r="1789" spans="1:4" x14ac:dyDescent="0.25">
      <c r="A1789" s="1">
        <v>52190</v>
      </c>
      <c r="B1789" s="2" t="s">
        <v>1906</v>
      </c>
      <c r="C1789" s="3" t="s">
        <v>1923</v>
      </c>
      <c r="D1789">
        <f t="shared" si="28"/>
        <v>26</v>
      </c>
    </row>
    <row r="1790" spans="1:4" x14ac:dyDescent="0.25">
      <c r="A1790" s="1">
        <v>52190</v>
      </c>
      <c r="B1790" s="2" t="s">
        <v>1906</v>
      </c>
      <c r="C1790" s="3" t="s">
        <v>1924</v>
      </c>
      <c r="D1790">
        <f t="shared" si="28"/>
        <v>26</v>
      </c>
    </row>
    <row r="1791" spans="1:4" x14ac:dyDescent="0.25">
      <c r="A1791" s="1">
        <v>52190</v>
      </c>
      <c r="B1791" s="2" t="s">
        <v>1906</v>
      </c>
      <c r="C1791" s="3" t="s">
        <v>1925</v>
      </c>
      <c r="D1791">
        <f t="shared" si="28"/>
        <v>26</v>
      </c>
    </row>
    <row r="1792" spans="1:4" x14ac:dyDescent="0.25">
      <c r="A1792" s="1">
        <v>52190</v>
      </c>
      <c r="B1792" s="2" t="s">
        <v>1906</v>
      </c>
      <c r="C1792" s="3" t="s">
        <v>1926</v>
      </c>
      <c r="D1792">
        <f t="shared" si="28"/>
        <v>26</v>
      </c>
    </row>
    <row r="1793" spans="1:4" x14ac:dyDescent="0.25">
      <c r="A1793" s="1">
        <v>52190</v>
      </c>
      <c r="B1793" s="2" t="s">
        <v>1906</v>
      </c>
      <c r="C1793" s="3" t="s">
        <v>1927</v>
      </c>
      <c r="D1793">
        <f t="shared" si="28"/>
        <v>26</v>
      </c>
    </row>
    <row r="1794" spans="1:4" x14ac:dyDescent="0.25">
      <c r="A1794" s="1">
        <v>52190</v>
      </c>
      <c r="B1794" s="2" t="s">
        <v>1906</v>
      </c>
      <c r="C1794" s="3" t="s">
        <v>1928</v>
      </c>
      <c r="D1794">
        <f t="shared" ref="D1794:D1857" si="29">COUNTIF($B$2:$B$5669,B1794)</f>
        <v>26</v>
      </c>
    </row>
    <row r="1795" spans="1:4" x14ac:dyDescent="0.25">
      <c r="A1795" s="1">
        <v>52190</v>
      </c>
      <c r="B1795" s="2" t="s">
        <v>1906</v>
      </c>
      <c r="C1795" s="3" t="s">
        <v>1929</v>
      </c>
      <c r="D1795">
        <f t="shared" si="29"/>
        <v>26</v>
      </c>
    </row>
    <row r="1796" spans="1:4" x14ac:dyDescent="0.25">
      <c r="A1796" s="1">
        <v>52190</v>
      </c>
      <c r="B1796" s="2" t="s">
        <v>1906</v>
      </c>
      <c r="C1796" s="3" t="s">
        <v>1930</v>
      </c>
      <c r="D1796">
        <f t="shared" si="29"/>
        <v>26</v>
      </c>
    </row>
    <row r="1797" spans="1:4" x14ac:dyDescent="0.25">
      <c r="A1797" s="1">
        <v>52190</v>
      </c>
      <c r="B1797" s="2" t="s">
        <v>1906</v>
      </c>
      <c r="C1797" s="3" t="s">
        <v>1931</v>
      </c>
      <c r="D1797">
        <f t="shared" si="29"/>
        <v>26</v>
      </c>
    </row>
    <row r="1798" spans="1:4" x14ac:dyDescent="0.25">
      <c r="A1798" s="1">
        <v>52190</v>
      </c>
      <c r="B1798" s="2" t="s">
        <v>1906</v>
      </c>
      <c r="C1798" s="3" t="s">
        <v>1932</v>
      </c>
      <c r="D1798">
        <f t="shared" si="29"/>
        <v>26</v>
      </c>
    </row>
    <row r="1799" spans="1:4" x14ac:dyDescent="0.25">
      <c r="A1799" s="1">
        <v>52200</v>
      </c>
      <c r="B1799" s="2" t="s">
        <v>1933</v>
      </c>
      <c r="C1799" s="3" t="s">
        <v>1934</v>
      </c>
      <c r="D1799">
        <f t="shared" si="29"/>
        <v>23</v>
      </c>
    </row>
    <row r="1800" spans="1:4" x14ac:dyDescent="0.25">
      <c r="A1800" s="1">
        <v>52200</v>
      </c>
      <c r="B1800" s="2" t="s">
        <v>1933</v>
      </c>
      <c r="C1800" s="3" t="s">
        <v>1935</v>
      </c>
      <c r="D1800">
        <f t="shared" si="29"/>
        <v>23</v>
      </c>
    </row>
    <row r="1801" spans="1:4" x14ac:dyDescent="0.25">
      <c r="A1801" s="1">
        <v>52200</v>
      </c>
      <c r="B1801" s="2" t="s">
        <v>1933</v>
      </c>
      <c r="C1801" s="3" t="s">
        <v>1936</v>
      </c>
      <c r="D1801">
        <f t="shared" si="29"/>
        <v>23</v>
      </c>
    </row>
    <row r="1802" spans="1:4" x14ac:dyDescent="0.25">
      <c r="A1802" s="1">
        <v>52200</v>
      </c>
      <c r="B1802" s="2" t="s">
        <v>1933</v>
      </c>
      <c r="C1802" s="3" t="s">
        <v>1937</v>
      </c>
      <c r="D1802">
        <f t="shared" si="29"/>
        <v>23</v>
      </c>
    </row>
    <row r="1803" spans="1:4" x14ac:dyDescent="0.25">
      <c r="A1803" s="1">
        <v>52200</v>
      </c>
      <c r="B1803" s="2" t="s">
        <v>1933</v>
      </c>
      <c r="C1803" s="3" t="s">
        <v>1938</v>
      </c>
      <c r="D1803">
        <f t="shared" si="29"/>
        <v>23</v>
      </c>
    </row>
    <row r="1804" spans="1:4" x14ac:dyDescent="0.25">
      <c r="A1804" s="1">
        <v>52200</v>
      </c>
      <c r="B1804" s="2" t="s">
        <v>1933</v>
      </c>
      <c r="C1804" s="3" t="s">
        <v>1939</v>
      </c>
      <c r="D1804">
        <f t="shared" si="29"/>
        <v>23</v>
      </c>
    </row>
    <row r="1805" spans="1:4" x14ac:dyDescent="0.25">
      <c r="A1805" s="1">
        <v>52200</v>
      </c>
      <c r="B1805" s="2" t="s">
        <v>1933</v>
      </c>
      <c r="C1805" s="3" t="s">
        <v>1940</v>
      </c>
      <c r="D1805">
        <f t="shared" si="29"/>
        <v>23</v>
      </c>
    </row>
    <row r="1806" spans="1:4" x14ac:dyDescent="0.25">
      <c r="A1806" s="1">
        <v>52200</v>
      </c>
      <c r="B1806" s="2" t="s">
        <v>1933</v>
      </c>
      <c r="C1806" s="3" t="s">
        <v>1941</v>
      </c>
      <c r="D1806">
        <f t="shared" si="29"/>
        <v>23</v>
      </c>
    </row>
    <row r="1807" spans="1:4" x14ac:dyDescent="0.25">
      <c r="A1807" s="1">
        <v>52200</v>
      </c>
      <c r="B1807" s="2" t="s">
        <v>1933</v>
      </c>
      <c r="C1807" s="3" t="s">
        <v>1942</v>
      </c>
      <c r="D1807">
        <f t="shared" si="29"/>
        <v>23</v>
      </c>
    </row>
    <row r="1808" spans="1:4" x14ac:dyDescent="0.25">
      <c r="A1808" s="1">
        <v>52200</v>
      </c>
      <c r="B1808" s="2" t="s">
        <v>1933</v>
      </c>
      <c r="C1808" s="3" t="s">
        <v>1943</v>
      </c>
      <c r="D1808">
        <f t="shared" si="29"/>
        <v>23</v>
      </c>
    </row>
    <row r="1809" spans="1:4" x14ac:dyDescent="0.25">
      <c r="A1809" s="1">
        <v>52200</v>
      </c>
      <c r="B1809" s="2" t="s">
        <v>1933</v>
      </c>
      <c r="C1809" s="3" t="s">
        <v>1944</v>
      </c>
      <c r="D1809">
        <f t="shared" si="29"/>
        <v>23</v>
      </c>
    </row>
    <row r="1810" spans="1:4" x14ac:dyDescent="0.25">
      <c r="A1810" s="1">
        <v>52200</v>
      </c>
      <c r="B1810" s="2" t="s">
        <v>1933</v>
      </c>
      <c r="C1810" s="3" t="s">
        <v>1945</v>
      </c>
      <c r="D1810">
        <f t="shared" si="29"/>
        <v>23</v>
      </c>
    </row>
    <row r="1811" spans="1:4" x14ac:dyDescent="0.25">
      <c r="A1811" s="1">
        <v>52200</v>
      </c>
      <c r="B1811" s="2" t="s">
        <v>1933</v>
      </c>
      <c r="C1811" s="3" t="s">
        <v>1946</v>
      </c>
      <c r="D1811">
        <f t="shared" si="29"/>
        <v>23</v>
      </c>
    </row>
    <row r="1812" spans="1:4" x14ac:dyDescent="0.25">
      <c r="A1812" s="1">
        <v>52200</v>
      </c>
      <c r="B1812" s="2" t="s">
        <v>1933</v>
      </c>
      <c r="C1812" s="3" t="s">
        <v>1947</v>
      </c>
      <c r="D1812">
        <f t="shared" si="29"/>
        <v>23</v>
      </c>
    </row>
    <row r="1813" spans="1:4" x14ac:dyDescent="0.25">
      <c r="A1813" s="1">
        <v>52200</v>
      </c>
      <c r="B1813" s="2" t="s">
        <v>1933</v>
      </c>
      <c r="C1813" s="3" t="s">
        <v>1948</v>
      </c>
      <c r="D1813">
        <f t="shared" si="29"/>
        <v>23</v>
      </c>
    </row>
    <row r="1814" spans="1:4" x14ac:dyDescent="0.25">
      <c r="A1814" s="1">
        <v>52200</v>
      </c>
      <c r="B1814" s="2" t="s">
        <v>1933</v>
      </c>
      <c r="C1814" s="3" t="s">
        <v>1949</v>
      </c>
      <c r="D1814">
        <f t="shared" si="29"/>
        <v>23</v>
      </c>
    </row>
    <row r="1815" spans="1:4" x14ac:dyDescent="0.25">
      <c r="A1815" s="1">
        <v>52200</v>
      </c>
      <c r="B1815" s="2" t="s">
        <v>1933</v>
      </c>
      <c r="C1815" s="3" t="s">
        <v>1950</v>
      </c>
      <c r="D1815">
        <f t="shared" si="29"/>
        <v>23</v>
      </c>
    </row>
    <row r="1816" spans="1:4" x14ac:dyDescent="0.25">
      <c r="A1816" s="1">
        <v>52200</v>
      </c>
      <c r="B1816" s="2" t="s">
        <v>1933</v>
      </c>
      <c r="C1816" s="3" t="s">
        <v>1951</v>
      </c>
      <c r="D1816">
        <f t="shared" si="29"/>
        <v>23</v>
      </c>
    </row>
    <row r="1817" spans="1:4" x14ac:dyDescent="0.25">
      <c r="A1817" s="1">
        <v>52200</v>
      </c>
      <c r="B1817" s="2" t="s">
        <v>1933</v>
      </c>
      <c r="C1817" s="3" t="s">
        <v>1952</v>
      </c>
      <c r="D1817">
        <f t="shared" si="29"/>
        <v>23</v>
      </c>
    </row>
    <row r="1818" spans="1:4" x14ac:dyDescent="0.25">
      <c r="A1818" s="1">
        <v>52200</v>
      </c>
      <c r="B1818" s="2" t="s">
        <v>1933</v>
      </c>
      <c r="C1818" s="3" t="s">
        <v>1953</v>
      </c>
      <c r="D1818">
        <f t="shared" si="29"/>
        <v>23</v>
      </c>
    </row>
    <row r="1819" spans="1:4" x14ac:dyDescent="0.25">
      <c r="A1819" s="1">
        <v>52200</v>
      </c>
      <c r="B1819" s="2" t="s">
        <v>1933</v>
      </c>
      <c r="C1819" s="3" t="s">
        <v>1954</v>
      </c>
      <c r="D1819">
        <f t="shared" si="29"/>
        <v>23</v>
      </c>
    </row>
    <row r="1820" spans="1:4" x14ac:dyDescent="0.25">
      <c r="A1820" s="1">
        <v>52200</v>
      </c>
      <c r="B1820" s="2" t="s">
        <v>1933</v>
      </c>
      <c r="C1820" s="3" t="s">
        <v>1955</v>
      </c>
      <c r="D1820">
        <f t="shared" si="29"/>
        <v>23</v>
      </c>
    </row>
    <row r="1821" spans="1:4" x14ac:dyDescent="0.25">
      <c r="A1821" s="1">
        <v>52200</v>
      </c>
      <c r="B1821" s="2" t="s">
        <v>1933</v>
      </c>
      <c r="C1821" s="3" t="s">
        <v>1956</v>
      </c>
      <c r="D1821">
        <f t="shared" si="29"/>
        <v>23</v>
      </c>
    </row>
    <row r="1822" spans="1:4" x14ac:dyDescent="0.25">
      <c r="A1822" s="1">
        <v>52210</v>
      </c>
      <c r="B1822" s="2" t="s">
        <v>1957</v>
      </c>
      <c r="C1822" s="3" t="s">
        <v>1958</v>
      </c>
      <c r="D1822">
        <f t="shared" si="29"/>
        <v>15</v>
      </c>
    </row>
    <row r="1823" spans="1:4" x14ac:dyDescent="0.25">
      <c r="A1823" s="1">
        <v>52210</v>
      </c>
      <c r="B1823" s="2" t="s">
        <v>1957</v>
      </c>
      <c r="C1823" s="3" t="s">
        <v>1959</v>
      </c>
      <c r="D1823">
        <f t="shared" si="29"/>
        <v>15</v>
      </c>
    </row>
    <row r="1824" spans="1:4" x14ac:dyDescent="0.25">
      <c r="A1824" s="1">
        <v>52210</v>
      </c>
      <c r="B1824" s="2" t="s">
        <v>1957</v>
      </c>
      <c r="C1824" s="3" t="s">
        <v>1960</v>
      </c>
      <c r="D1824">
        <f t="shared" si="29"/>
        <v>15</v>
      </c>
    </row>
    <row r="1825" spans="1:4" x14ac:dyDescent="0.25">
      <c r="A1825" s="1">
        <v>52210</v>
      </c>
      <c r="B1825" s="2" t="s">
        <v>1957</v>
      </c>
      <c r="C1825" s="3" t="s">
        <v>1961</v>
      </c>
      <c r="D1825">
        <f t="shared" si="29"/>
        <v>15</v>
      </c>
    </row>
    <row r="1826" spans="1:4" x14ac:dyDescent="0.25">
      <c r="A1826" s="1">
        <v>52210</v>
      </c>
      <c r="B1826" s="2" t="s">
        <v>1957</v>
      </c>
      <c r="C1826" s="3" t="s">
        <v>1962</v>
      </c>
      <c r="D1826">
        <f t="shared" si="29"/>
        <v>15</v>
      </c>
    </row>
    <row r="1827" spans="1:4" x14ac:dyDescent="0.25">
      <c r="A1827" s="1">
        <v>52210</v>
      </c>
      <c r="B1827" s="2" t="s">
        <v>1957</v>
      </c>
      <c r="C1827" s="3" t="s">
        <v>1963</v>
      </c>
      <c r="D1827">
        <f t="shared" si="29"/>
        <v>15</v>
      </c>
    </row>
    <row r="1828" spans="1:4" x14ac:dyDescent="0.25">
      <c r="A1828" s="1">
        <v>52210</v>
      </c>
      <c r="B1828" s="2" t="s">
        <v>1957</v>
      </c>
      <c r="C1828" s="3" t="s">
        <v>1964</v>
      </c>
      <c r="D1828">
        <f t="shared" si="29"/>
        <v>15</v>
      </c>
    </row>
    <row r="1829" spans="1:4" x14ac:dyDescent="0.25">
      <c r="A1829" s="1">
        <v>52210</v>
      </c>
      <c r="B1829" s="2" t="s">
        <v>1957</v>
      </c>
      <c r="C1829" s="3" t="s">
        <v>1965</v>
      </c>
      <c r="D1829">
        <f t="shared" si="29"/>
        <v>15</v>
      </c>
    </row>
    <row r="1830" spans="1:4" x14ac:dyDescent="0.25">
      <c r="A1830" s="1">
        <v>52210</v>
      </c>
      <c r="B1830" s="2" t="s">
        <v>1957</v>
      </c>
      <c r="C1830" s="3" t="s">
        <v>1966</v>
      </c>
      <c r="D1830">
        <f t="shared" si="29"/>
        <v>15</v>
      </c>
    </row>
    <row r="1831" spans="1:4" x14ac:dyDescent="0.25">
      <c r="A1831" s="1">
        <v>52210</v>
      </c>
      <c r="B1831" s="2" t="s">
        <v>1957</v>
      </c>
      <c r="C1831" s="3" t="s">
        <v>1967</v>
      </c>
      <c r="D1831">
        <f t="shared" si="29"/>
        <v>15</v>
      </c>
    </row>
    <row r="1832" spans="1:4" x14ac:dyDescent="0.25">
      <c r="A1832" s="1">
        <v>52210</v>
      </c>
      <c r="B1832" s="2" t="s">
        <v>1957</v>
      </c>
      <c r="C1832" s="3" t="s">
        <v>1968</v>
      </c>
      <c r="D1832">
        <f t="shared" si="29"/>
        <v>15</v>
      </c>
    </row>
    <row r="1833" spans="1:4" x14ac:dyDescent="0.25">
      <c r="A1833" s="1">
        <v>52210</v>
      </c>
      <c r="B1833" s="2" t="s">
        <v>1957</v>
      </c>
      <c r="C1833" s="3" t="s">
        <v>1969</v>
      </c>
      <c r="D1833">
        <f t="shared" si="29"/>
        <v>15</v>
      </c>
    </row>
    <row r="1834" spans="1:4" x14ac:dyDescent="0.25">
      <c r="A1834" s="1">
        <v>52210</v>
      </c>
      <c r="B1834" s="2" t="s">
        <v>1957</v>
      </c>
      <c r="C1834" s="3" t="s">
        <v>1970</v>
      </c>
      <c r="D1834">
        <f t="shared" si="29"/>
        <v>15</v>
      </c>
    </row>
    <row r="1835" spans="1:4" x14ac:dyDescent="0.25">
      <c r="A1835" s="1">
        <v>52210</v>
      </c>
      <c r="B1835" s="2" t="s">
        <v>1957</v>
      </c>
      <c r="C1835" s="3" t="s">
        <v>1971</v>
      </c>
      <c r="D1835">
        <f t="shared" si="29"/>
        <v>15</v>
      </c>
    </row>
    <row r="1836" spans="1:4" x14ac:dyDescent="0.25">
      <c r="A1836" s="1">
        <v>52210</v>
      </c>
      <c r="B1836" s="2" t="s">
        <v>1957</v>
      </c>
      <c r="C1836" s="3" t="s">
        <v>1972</v>
      </c>
      <c r="D1836">
        <f t="shared" si="29"/>
        <v>15</v>
      </c>
    </row>
    <row r="1837" spans="1:4" x14ac:dyDescent="0.25">
      <c r="A1837" s="1">
        <v>52220</v>
      </c>
      <c r="B1837" s="2" t="s">
        <v>1973</v>
      </c>
      <c r="C1837" s="3" t="s">
        <v>1974</v>
      </c>
      <c r="D1837">
        <f t="shared" si="29"/>
        <v>15</v>
      </c>
    </row>
    <row r="1838" spans="1:4" x14ac:dyDescent="0.25">
      <c r="A1838" s="1">
        <v>52220</v>
      </c>
      <c r="B1838" s="2" t="s">
        <v>1973</v>
      </c>
      <c r="C1838" s="3" t="s">
        <v>1975</v>
      </c>
      <c r="D1838">
        <f t="shared" si="29"/>
        <v>15</v>
      </c>
    </row>
    <row r="1839" spans="1:4" x14ac:dyDescent="0.25">
      <c r="A1839" s="1">
        <v>52220</v>
      </c>
      <c r="B1839" s="2" t="s">
        <v>1973</v>
      </c>
      <c r="C1839" s="3" t="s">
        <v>1976</v>
      </c>
      <c r="D1839">
        <f t="shared" si="29"/>
        <v>15</v>
      </c>
    </row>
    <row r="1840" spans="1:4" x14ac:dyDescent="0.25">
      <c r="A1840" s="1">
        <v>52220</v>
      </c>
      <c r="B1840" s="2" t="s">
        <v>1973</v>
      </c>
      <c r="C1840" s="3" t="s">
        <v>1977</v>
      </c>
      <c r="D1840">
        <f t="shared" si="29"/>
        <v>15</v>
      </c>
    </row>
    <row r="1841" spans="1:4" x14ac:dyDescent="0.25">
      <c r="A1841" s="1">
        <v>52220</v>
      </c>
      <c r="B1841" s="2" t="s">
        <v>1973</v>
      </c>
      <c r="C1841" s="3" t="s">
        <v>1978</v>
      </c>
      <c r="D1841">
        <f t="shared" si="29"/>
        <v>15</v>
      </c>
    </row>
    <row r="1842" spans="1:4" x14ac:dyDescent="0.25">
      <c r="A1842" s="1">
        <v>52220</v>
      </c>
      <c r="B1842" s="2" t="s">
        <v>1973</v>
      </c>
      <c r="C1842" s="3" t="s">
        <v>1979</v>
      </c>
      <c r="D1842">
        <f t="shared" si="29"/>
        <v>15</v>
      </c>
    </row>
    <row r="1843" spans="1:4" x14ac:dyDescent="0.25">
      <c r="A1843" s="1">
        <v>52220</v>
      </c>
      <c r="B1843" s="2" t="s">
        <v>1973</v>
      </c>
      <c r="C1843" s="3" t="s">
        <v>1980</v>
      </c>
      <c r="D1843">
        <f t="shared" si="29"/>
        <v>15</v>
      </c>
    </row>
    <row r="1844" spans="1:4" x14ac:dyDescent="0.25">
      <c r="A1844" s="1">
        <v>52220</v>
      </c>
      <c r="B1844" s="2" t="s">
        <v>1973</v>
      </c>
      <c r="C1844" s="3" t="s">
        <v>1981</v>
      </c>
      <c r="D1844">
        <f t="shared" si="29"/>
        <v>15</v>
      </c>
    </row>
    <row r="1845" spans="1:4" x14ac:dyDescent="0.25">
      <c r="A1845" s="1">
        <v>52220</v>
      </c>
      <c r="B1845" s="2" t="s">
        <v>1973</v>
      </c>
      <c r="C1845" s="3" t="s">
        <v>1982</v>
      </c>
      <c r="D1845">
        <f t="shared" si="29"/>
        <v>15</v>
      </c>
    </row>
    <row r="1846" spans="1:4" x14ac:dyDescent="0.25">
      <c r="A1846" s="1">
        <v>52220</v>
      </c>
      <c r="B1846" s="2" t="s">
        <v>1973</v>
      </c>
      <c r="C1846" s="3" t="s">
        <v>1983</v>
      </c>
      <c r="D1846">
        <f t="shared" si="29"/>
        <v>15</v>
      </c>
    </row>
    <row r="1847" spans="1:4" x14ac:dyDescent="0.25">
      <c r="A1847" s="1">
        <v>52220</v>
      </c>
      <c r="B1847" s="2" t="s">
        <v>1973</v>
      </c>
      <c r="C1847" s="3" t="s">
        <v>1984</v>
      </c>
      <c r="D1847">
        <f t="shared" si="29"/>
        <v>15</v>
      </c>
    </row>
    <row r="1848" spans="1:4" x14ac:dyDescent="0.25">
      <c r="A1848" s="1">
        <v>52220</v>
      </c>
      <c r="B1848" s="2" t="s">
        <v>1973</v>
      </c>
      <c r="C1848" s="3" t="s">
        <v>1985</v>
      </c>
      <c r="D1848">
        <f t="shared" si="29"/>
        <v>15</v>
      </c>
    </row>
    <row r="1849" spans="1:4" x14ac:dyDescent="0.25">
      <c r="A1849" s="1">
        <v>52220</v>
      </c>
      <c r="B1849" s="2" t="s">
        <v>1973</v>
      </c>
      <c r="C1849" s="3" t="s">
        <v>1986</v>
      </c>
      <c r="D1849">
        <f t="shared" si="29"/>
        <v>15</v>
      </c>
    </row>
    <row r="1850" spans="1:4" x14ac:dyDescent="0.25">
      <c r="A1850" s="1">
        <v>52220</v>
      </c>
      <c r="B1850" s="2" t="s">
        <v>1973</v>
      </c>
      <c r="C1850" s="3" t="s">
        <v>1987</v>
      </c>
      <c r="D1850">
        <f t="shared" si="29"/>
        <v>15</v>
      </c>
    </row>
    <row r="1851" spans="1:4" x14ac:dyDescent="0.25">
      <c r="A1851" s="1">
        <v>52220</v>
      </c>
      <c r="B1851" s="2" t="s">
        <v>1973</v>
      </c>
      <c r="C1851" s="3" t="s">
        <v>1988</v>
      </c>
      <c r="D1851">
        <f t="shared" si="29"/>
        <v>15</v>
      </c>
    </row>
    <row r="1852" spans="1:4" x14ac:dyDescent="0.25">
      <c r="A1852" s="1">
        <v>52230</v>
      </c>
      <c r="B1852" s="2" t="s">
        <v>1989</v>
      </c>
      <c r="C1852" s="3" t="s">
        <v>1990</v>
      </c>
      <c r="D1852">
        <f t="shared" si="29"/>
        <v>22</v>
      </c>
    </row>
    <row r="1853" spans="1:4" x14ac:dyDescent="0.25">
      <c r="A1853" s="1">
        <v>52230</v>
      </c>
      <c r="B1853" s="2" t="s">
        <v>1989</v>
      </c>
      <c r="C1853" s="3" t="s">
        <v>1991</v>
      </c>
      <c r="D1853">
        <f t="shared" si="29"/>
        <v>22</v>
      </c>
    </row>
    <row r="1854" spans="1:4" x14ac:dyDescent="0.25">
      <c r="A1854" s="1">
        <v>52230</v>
      </c>
      <c r="B1854" s="2" t="s">
        <v>1989</v>
      </c>
      <c r="C1854" s="3" t="s">
        <v>1992</v>
      </c>
      <c r="D1854">
        <f t="shared" si="29"/>
        <v>22</v>
      </c>
    </row>
    <row r="1855" spans="1:4" x14ac:dyDescent="0.25">
      <c r="A1855" s="1">
        <v>52230</v>
      </c>
      <c r="B1855" s="2" t="s">
        <v>1989</v>
      </c>
      <c r="C1855" s="3" t="s">
        <v>1993</v>
      </c>
      <c r="D1855">
        <f t="shared" si="29"/>
        <v>22</v>
      </c>
    </row>
    <row r="1856" spans="1:4" x14ac:dyDescent="0.25">
      <c r="A1856" s="1">
        <v>52230</v>
      </c>
      <c r="B1856" s="2" t="s">
        <v>1989</v>
      </c>
      <c r="C1856" s="3" t="s">
        <v>1994</v>
      </c>
      <c r="D1856">
        <f t="shared" si="29"/>
        <v>22</v>
      </c>
    </row>
    <row r="1857" spans="1:4" x14ac:dyDescent="0.25">
      <c r="A1857" s="1">
        <v>52230</v>
      </c>
      <c r="B1857" s="2" t="s">
        <v>1989</v>
      </c>
      <c r="C1857" s="3" t="s">
        <v>1995</v>
      </c>
      <c r="D1857">
        <f t="shared" si="29"/>
        <v>22</v>
      </c>
    </row>
    <row r="1858" spans="1:4" x14ac:dyDescent="0.25">
      <c r="A1858" s="1">
        <v>52230</v>
      </c>
      <c r="B1858" s="2" t="s">
        <v>1989</v>
      </c>
      <c r="C1858" s="3" t="s">
        <v>1996</v>
      </c>
      <c r="D1858">
        <f t="shared" ref="D1858:D1921" si="30">COUNTIF($B$2:$B$5669,B1858)</f>
        <v>22</v>
      </c>
    </row>
    <row r="1859" spans="1:4" x14ac:dyDescent="0.25">
      <c r="A1859" s="1">
        <v>52230</v>
      </c>
      <c r="B1859" s="2" t="s">
        <v>1989</v>
      </c>
      <c r="C1859" s="3" t="s">
        <v>1997</v>
      </c>
      <c r="D1859">
        <f t="shared" si="30"/>
        <v>22</v>
      </c>
    </row>
    <row r="1860" spans="1:4" x14ac:dyDescent="0.25">
      <c r="A1860" s="1">
        <v>52230</v>
      </c>
      <c r="B1860" s="2" t="s">
        <v>1989</v>
      </c>
      <c r="C1860" s="3" t="s">
        <v>1998</v>
      </c>
      <c r="D1860">
        <f t="shared" si="30"/>
        <v>22</v>
      </c>
    </row>
    <row r="1861" spans="1:4" x14ac:dyDescent="0.25">
      <c r="A1861" s="1">
        <v>52230</v>
      </c>
      <c r="B1861" s="2" t="s">
        <v>1989</v>
      </c>
      <c r="C1861" s="3" t="s">
        <v>1999</v>
      </c>
      <c r="D1861">
        <f t="shared" si="30"/>
        <v>22</v>
      </c>
    </row>
    <row r="1862" spans="1:4" x14ac:dyDescent="0.25">
      <c r="A1862" s="1">
        <v>52230</v>
      </c>
      <c r="B1862" s="2" t="s">
        <v>1989</v>
      </c>
      <c r="C1862" s="3" t="s">
        <v>2000</v>
      </c>
      <c r="D1862">
        <f t="shared" si="30"/>
        <v>22</v>
      </c>
    </row>
    <row r="1863" spans="1:4" x14ac:dyDescent="0.25">
      <c r="A1863" s="1">
        <v>52230</v>
      </c>
      <c r="B1863" s="2" t="s">
        <v>1989</v>
      </c>
      <c r="C1863" s="3" t="s">
        <v>2001</v>
      </c>
      <c r="D1863">
        <f t="shared" si="30"/>
        <v>22</v>
      </c>
    </row>
    <row r="1864" spans="1:4" x14ac:dyDescent="0.25">
      <c r="A1864" s="1">
        <v>52230</v>
      </c>
      <c r="B1864" s="2" t="s">
        <v>1989</v>
      </c>
      <c r="C1864" s="3" t="s">
        <v>2002</v>
      </c>
      <c r="D1864">
        <f t="shared" si="30"/>
        <v>22</v>
      </c>
    </row>
    <row r="1865" spans="1:4" x14ac:dyDescent="0.25">
      <c r="A1865" s="1">
        <v>52230</v>
      </c>
      <c r="B1865" s="2" t="s">
        <v>1989</v>
      </c>
      <c r="C1865" s="3" t="s">
        <v>2003</v>
      </c>
      <c r="D1865">
        <f t="shared" si="30"/>
        <v>22</v>
      </c>
    </row>
    <row r="1866" spans="1:4" x14ac:dyDescent="0.25">
      <c r="A1866" s="1">
        <v>52230</v>
      </c>
      <c r="B1866" s="2" t="s">
        <v>1989</v>
      </c>
      <c r="C1866" s="3" t="s">
        <v>2004</v>
      </c>
      <c r="D1866">
        <f t="shared" si="30"/>
        <v>22</v>
      </c>
    </row>
    <row r="1867" spans="1:4" x14ac:dyDescent="0.25">
      <c r="A1867" s="1">
        <v>52230</v>
      </c>
      <c r="B1867" s="2" t="s">
        <v>1989</v>
      </c>
      <c r="C1867" s="3" t="s">
        <v>2005</v>
      </c>
      <c r="D1867">
        <f t="shared" si="30"/>
        <v>22</v>
      </c>
    </row>
    <row r="1868" spans="1:4" x14ac:dyDescent="0.25">
      <c r="A1868" s="1">
        <v>52230</v>
      </c>
      <c r="B1868" s="2" t="s">
        <v>1989</v>
      </c>
      <c r="C1868" s="3" t="s">
        <v>2006</v>
      </c>
      <c r="D1868">
        <f t="shared" si="30"/>
        <v>22</v>
      </c>
    </row>
    <row r="1869" spans="1:4" x14ac:dyDescent="0.25">
      <c r="A1869" s="1">
        <v>52230</v>
      </c>
      <c r="B1869" s="2" t="s">
        <v>1989</v>
      </c>
      <c r="C1869" s="3" t="s">
        <v>2007</v>
      </c>
      <c r="D1869">
        <f t="shared" si="30"/>
        <v>22</v>
      </c>
    </row>
    <row r="1870" spans="1:4" x14ac:dyDescent="0.25">
      <c r="A1870" s="1">
        <v>52230</v>
      </c>
      <c r="B1870" s="2" t="s">
        <v>1989</v>
      </c>
      <c r="C1870" s="3" t="s">
        <v>551</v>
      </c>
      <c r="D1870">
        <f t="shared" si="30"/>
        <v>22</v>
      </c>
    </row>
    <row r="1871" spans="1:4" x14ac:dyDescent="0.25">
      <c r="A1871" s="1">
        <v>52230</v>
      </c>
      <c r="B1871" s="2" t="s">
        <v>1989</v>
      </c>
      <c r="C1871" s="3" t="s">
        <v>2008</v>
      </c>
      <c r="D1871">
        <f t="shared" si="30"/>
        <v>22</v>
      </c>
    </row>
    <row r="1872" spans="1:4" x14ac:dyDescent="0.25">
      <c r="A1872" s="1">
        <v>52230</v>
      </c>
      <c r="B1872" s="2" t="s">
        <v>1989</v>
      </c>
      <c r="C1872" s="3" t="s">
        <v>2009</v>
      </c>
      <c r="D1872">
        <f t="shared" si="30"/>
        <v>22</v>
      </c>
    </row>
    <row r="1873" spans="1:4" x14ac:dyDescent="0.25">
      <c r="A1873" s="1">
        <v>52230</v>
      </c>
      <c r="B1873" s="2" t="s">
        <v>1989</v>
      </c>
      <c r="C1873" s="3" t="s">
        <v>2010</v>
      </c>
      <c r="D1873">
        <f t="shared" si="30"/>
        <v>22</v>
      </c>
    </row>
    <row r="1874" spans="1:4" x14ac:dyDescent="0.25">
      <c r="A1874" s="1">
        <v>52240</v>
      </c>
      <c r="B1874" s="2" t="s">
        <v>2011</v>
      </c>
      <c r="C1874" s="3" t="s">
        <v>2012</v>
      </c>
      <c r="D1874">
        <f t="shared" si="30"/>
        <v>20</v>
      </c>
    </row>
    <row r="1875" spans="1:4" x14ac:dyDescent="0.25">
      <c r="A1875" s="1">
        <v>52240</v>
      </c>
      <c r="B1875" s="2" t="s">
        <v>2011</v>
      </c>
      <c r="C1875" s="3" t="s">
        <v>2013</v>
      </c>
      <c r="D1875">
        <f t="shared" si="30"/>
        <v>20</v>
      </c>
    </row>
    <row r="1876" spans="1:4" x14ac:dyDescent="0.25">
      <c r="A1876" s="1">
        <v>52240</v>
      </c>
      <c r="B1876" s="2" t="s">
        <v>2011</v>
      </c>
      <c r="C1876" s="3" t="s">
        <v>2014</v>
      </c>
      <c r="D1876">
        <f t="shared" si="30"/>
        <v>20</v>
      </c>
    </row>
    <row r="1877" spans="1:4" x14ac:dyDescent="0.25">
      <c r="A1877" s="1">
        <v>52240</v>
      </c>
      <c r="B1877" s="2" t="s">
        <v>2011</v>
      </c>
      <c r="C1877" s="3" t="s">
        <v>2015</v>
      </c>
      <c r="D1877">
        <f t="shared" si="30"/>
        <v>20</v>
      </c>
    </row>
    <row r="1878" spans="1:4" x14ac:dyDescent="0.25">
      <c r="A1878" s="1">
        <v>52240</v>
      </c>
      <c r="B1878" s="2" t="s">
        <v>2011</v>
      </c>
      <c r="C1878" s="3" t="s">
        <v>2016</v>
      </c>
      <c r="D1878">
        <f t="shared" si="30"/>
        <v>20</v>
      </c>
    </row>
    <row r="1879" spans="1:4" x14ac:dyDescent="0.25">
      <c r="A1879" s="1">
        <v>52240</v>
      </c>
      <c r="B1879" s="2" t="s">
        <v>2011</v>
      </c>
      <c r="C1879" s="3" t="s">
        <v>2017</v>
      </c>
      <c r="D1879">
        <f t="shared" si="30"/>
        <v>20</v>
      </c>
    </row>
    <row r="1880" spans="1:4" x14ac:dyDescent="0.25">
      <c r="A1880" s="1">
        <v>52240</v>
      </c>
      <c r="B1880" s="2" t="s">
        <v>2011</v>
      </c>
      <c r="C1880" s="3" t="s">
        <v>2018</v>
      </c>
      <c r="D1880">
        <f t="shared" si="30"/>
        <v>20</v>
      </c>
    </row>
    <row r="1881" spans="1:4" x14ac:dyDescent="0.25">
      <c r="A1881" s="1">
        <v>52240</v>
      </c>
      <c r="B1881" s="2" t="s">
        <v>2011</v>
      </c>
      <c r="C1881" s="3" t="s">
        <v>2019</v>
      </c>
      <c r="D1881">
        <f t="shared" si="30"/>
        <v>20</v>
      </c>
    </row>
    <row r="1882" spans="1:4" x14ac:dyDescent="0.25">
      <c r="A1882" s="1">
        <v>52240</v>
      </c>
      <c r="B1882" s="2" t="s">
        <v>2011</v>
      </c>
      <c r="C1882" s="3" t="s">
        <v>2020</v>
      </c>
      <c r="D1882">
        <f t="shared" si="30"/>
        <v>20</v>
      </c>
    </row>
    <row r="1883" spans="1:4" x14ac:dyDescent="0.25">
      <c r="A1883" s="1">
        <v>52240</v>
      </c>
      <c r="B1883" s="2" t="s">
        <v>2011</v>
      </c>
      <c r="C1883" s="3" t="s">
        <v>2021</v>
      </c>
      <c r="D1883">
        <f t="shared" si="30"/>
        <v>20</v>
      </c>
    </row>
    <row r="1884" spans="1:4" x14ac:dyDescent="0.25">
      <c r="A1884" s="1">
        <v>52240</v>
      </c>
      <c r="B1884" s="2" t="s">
        <v>2011</v>
      </c>
      <c r="C1884" s="3" t="s">
        <v>2022</v>
      </c>
      <c r="D1884">
        <f t="shared" si="30"/>
        <v>20</v>
      </c>
    </row>
    <row r="1885" spans="1:4" x14ac:dyDescent="0.25">
      <c r="A1885" s="1">
        <v>52240</v>
      </c>
      <c r="B1885" s="2" t="s">
        <v>2011</v>
      </c>
      <c r="C1885" s="3" t="s">
        <v>2023</v>
      </c>
      <c r="D1885">
        <f t="shared" si="30"/>
        <v>20</v>
      </c>
    </row>
    <row r="1886" spans="1:4" x14ac:dyDescent="0.25">
      <c r="A1886" s="1">
        <v>52240</v>
      </c>
      <c r="B1886" s="2" t="s">
        <v>2011</v>
      </c>
      <c r="C1886" s="3" t="s">
        <v>2024</v>
      </c>
      <c r="D1886">
        <f t="shared" si="30"/>
        <v>20</v>
      </c>
    </row>
    <row r="1887" spans="1:4" x14ac:dyDescent="0.25">
      <c r="A1887" s="1">
        <v>52240</v>
      </c>
      <c r="B1887" s="2" t="s">
        <v>2011</v>
      </c>
      <c r="C1887" s="3" t="s">
        <v>2025</v>
      </c>
      <c r="D1887">
        <f t="shared" si="30"/>
        <v>20</v>
      </c>
    </row>
    <row r="1888" spans="1:4" x14ac:dyDescent="0.25">
      <c r="A1888" s="1">
        <v>52240</v>
      </c>
      <c r="B1888" s="2" t="s">
        <v>2011</v>
      </c>
      <c r="C1888" s="3" t="s">
        <v>2026</v>
      </c>
      <c r="D1888">
        <f t="shared" si="30"/>
        <v>20</v>
      </c>
    </row>
    <row r="1889" spans="1:4" x14ac:dyDescent="0.25">
      <c r="A1889" s="1">
        <v>52240</v>
      </c>
      <c r="B1889" s="2" t="s">
        <v>2011</v>
      </c>
      <c r="C1889" s="3" t="s">
        <v>2027</v>
      </c>
      <c r="D1889">
        <f t="shared" si="30"/>
        <v>20</v>
      </c>
    </row>
    <row r="1890" spans="1:4" x14ac:dyDescent="0.25">
      <c r="A1890" s="1">
        <v>52240</v>
      </c>
      <c r="B1890" s="2" t="s">
        <v>2011</v>
      </c>
      <c r="C1890" s="3" t="s">
        <v>2028</v>
      </c>
      <c r="D1890">
        <f t="shared" si="30"/>
        <v>20</v>
      </c>
    </row>
    <row r="1891" spans="1:4" x14ac:dyDescent="0.25">
      <c r="A1891" s="1">
        <v>52240</v>
      </c>
      <c r="B1891" s="2" t="s">
        <v>2011</v>
      </c>
      <c r="C1891" s="3" t="s">
        <v>2029</v>
      </c>
      <c r="D1891">
        <f t="shared" si="30"/>
        <v>20</v>
      </c>
    </row>
    <row r="1892" spans="1:4" x14ac:dyDescent="0.25">
      <c r="A1892" s="1">
        <v>52240</v>
      </c>
      <c r="B1892" s="2" t="s">
        <v>2011</v>
      </c>
      <c r="C1892" s="3" t="s">
        <v>2030</v>
      </c>
      <c r="D1892">
        <f t="shared" si="30"/>
        <v>20</v>
      </c>
    </row>
    <row r="1893" spans="1:4" x14ac:dyDescent="0.25">
      <c r="A1893" s="1">
        <v>52240</v>
      </c>
      <c r="B1893" s="2" t="s">
        <v>2011</v>
      </c>
      <c r="C1893" s="3" t="s">
        <v>2031</v>
      </c>
      <c r="D1893">
        <f t="shared" si="30"/>
        <v>20</v>
      </c>
    </row>
    <row r="1894" spans="1:4" x14ac:dyDescent="0.25">
      <c r="A1894" s="1">
        <v>52250</v>
      </c>
      <c r="B1894" s="2" t="s">
        <v>2032</v>
      </c>
      <c r="C1894" s="3" t="s">
        <v>2033</v>
      </c>
      <c r="D1894">
        <f t="shared" si="30"/>
        <v>9</v>
      </c>
    </row>
    <row r="1895" spans="1:4" x14ac:dyDescent="0.25">
      <c r="A1895" s="1">
        <v>52250</v>
      </c>
      <c r="B1895" s="2" t="s">
        <v>2032</v>
      </c>
      <c r="C1895" s="3" t="s">
        <v>2034</v>
      </c>
      <c r="D1895">
        <f t="shared" si="30"/>
        <v>9</v>
      </c>
    </row>
    <row r="1896" spans="1:4" x14ac:dyDescent="0.25">
      <c r="A1896" s="1">
        <v>52250</v>
      </c>
      <c r="B1896" s="2" t="s">
        <v>2032</v>
      </c>
      <c r="C1896" s="3" t="s">
        <v>2035</v>
      </c>
      <c r="D1896">
        <f t="shared" si="30"/>
        <v>9</v>
      </c>
    </row>
    <row r="1897" spans="1:4" x14ac:dyDescent="0.25">
      <c r="A1897" s="1">
        <v>52250</v>
      </c>
      <c r="B1897" s="2" t="s">
        <v>2032</v>
      </c>
      <c r="C1897" s="3" t="s">
        <v>2036</v>
      </c>
      <c r="D1897">
        <f t="shared" si="30"/>
        <v>9</v>
      </c>
    </row>
    <row r="1898" spans="1:4" x14ac:dyDescent="0.25">
      <c r="A1898" s="1">
        <v>52250</v>
      </c>
      <c r="B1898" s="2" t="s">
        <v>2032</v>
      </c>
      <c r="C1898" s="3" t="s">
        <v>2037</v>
      </c>
      <c r="D1898">
        <f t="shared" si="30"/>
        <v>9</v>
      </c>
    </row>
    <row r="1899" spans="1:4" x14ac:dyDescent="0.25">
      <c r="A1899" s="1">
        <v>52250</v>
      </c>
      <c r="B1899" s="2" t="s">
        <v>2032</v>
      </c>
      <c r="C1899" s="3" t="s">
        <v>2038</v>
      </c>
      <c r="D1899">
        <f t="shared" si="30"/>
        <v>9</v>
      </c>
    </row>
    <row r="1900" spans="1:4" x14ac:dyDescent="0.25">
      <c r="A1900" s="1">
        <v>52250</v>
      </c>
      <c r="B1900" s="2" t="s">
        <v>2032</v>
      </c>
      <c r="C1900" s="3" t="s">
        <v>2039</v>
      </c>
      <c r="D1900">
        <f t="shared" si="30"/>
        <v>9</v>
      </c>
    </row>
    <row r="1901" spans="1:4" x14ac:dyDescent="0.25">
      <c r="A1901" s="1">
        <v>52250</v>
      </c>
      <c r="B1901" s="2" t="s">
        <v>2032</v>
      </c>
      <c r="C1901" s="3" t="s">
        <v>2040</v>
      </c>
      <c r="D1901">
        <f t="shared" si="30"/>
        <v>9</v>
      </c>
    </row>
    <row r="1902" spans="1:4" x14ac:dyDescent="0.25">
      <c r="A1902" s="1">
        <v>52250</v>
      </c>
      <c r="B1902" s="2" t="s">
        <v>2032</v>
      </c>
      <c r="C1902" s="3" t="s">
        <v>2041</v>
      </c>
      <c r="D1902">
        <f t="shared" si="30"/>
        <v>9</v>
      </c>
    </row>
    <row r="1903" spans="1:4" x14ac:dyDescent="0.25">
      <c r="A1903" s="1">
        <v>52260</v>
      </c>
      <c r="B1903" s="2" t="s">
        <v>2042</v>
      </c>
      <c r="C1903" s="3" t="s">
        <v>2043</v>
      </c>
      <c r="D1903">
        <f t="shared" si="30"/>
        <v>8</v>
      </c>
    </row>
    <row r="1904" spans="1:4" x14ac:dyDescent="0.25">
      <c r="A1904" s="1">
        <v>52260</v>
      </c>
      <c r="B1904" s="2" t="s">
        <v>2042</v>
      </c>
      <c r="C1904" s="3" t="s">
        <v>2044</v>
      </c>
      <c r="D1904">
        <f t="shared" si="30"/>
        <v>8</v>
      </c>
    </row>
    <row r="1905" spans="1:4" x14ac:dyDescent="0.25">
      <c r="A1905" s="1">
        <v>52260</v>
      </c>
      <c r="B1905" s="2" t="s">
        <v>2042</v>
      </c>
      <c r="C1905" s="3" t="s">
        <v>2045</v>
      </c>
      <c r="D1905">
        <f t="shared" si="30"/>
        <v>8</v>
      </c>
    </row>
    <row r="1906" spans="1:4" x14ac:dyDescent="0.25">
      <c r="A1906" s="1">
        <v>52260</v>
      </c>
      <c r="B1906" s="2" t="s">
        <v>2042</v>
      </c>
      <c r="C1906" s="3" t="s">
        <v>2046</v>
      </c>
      <c r="D1906">
        <f t="shared" si="30"/>
        <v>8</v>
      </c>
    </row>
    <row r="1907" spans="1:4" x14ac:dyDescent="0.25">
      <c r="A1907" s="1">
        <v>52260</v>
      </c>
      <c r="B1907" s="2" t="s">
        <v>2042</v>
      </c>
      <c r="C1907" s="3" t="s">
        <v>2047</v>
      </c>
      <c r="D1907">
        <f t="shared" si="30"/>
        <v>8</v>
      </c>
    </row>
    <row r="1908" spans="1:4" x14ac:dyDescent="0.25">
      <c r="A1908" s="1">
        <v>52260</v>
      </c>
      <c r="B1908" s="2" t="s">
        <v>2042</v>
      </c>
      <c r="C1908" s="3" t="s">
        <v>2048</v>
      </c>
      <c r="D1908">
        <f t="shared" si="30"/>
        <v>8</v>
      </c>
    </row>
    <row r="1909" spans="1:4" x14ac:dyDescent="0.25">
      <c r="A1909" s="1">
        <v>52260</v>
      </c>
      <c r="B1909" s="2" t="s">
        <v>2042</v>
      </c>
      <c r="C1909" s="3" t="s">
        <v>2049</v>
      </c>
      <c r="D1909">
        <f t="shared" si="30"/>
        <v>8</v>
      </c>
    </row>
    <row r="1910" spans="1:4" x14ac:dyDescent="0.25">
      <c r="A1910" s="1">
        <v>52260</v>
      </c>
      <c r="B1910" s="2" t="s">
        <v>2042</v>
      </c>
      <c r="C1910" s="3" t="s">
        <v>2050</v>
      </c>
      <c r="D1910">
        <f t="shared" si="30"/>
        <v>8</v>
      </c>
    </row>
    <row r="1911" spans="1:4" x14ac:dyDescent="0.25">
      <c r="A1911" s="1">
        <v>52270</v>
      </c>
      <c r="B1911" s="2" t="s">
        <v>2051</v>
      </c>
      <c r="C1911" s="3" t="s">
        <v>2052</v>
      </c>
      <c r="D1911">
        <f t="shared" si="30"/>
        <v>9</v>
      </c>
    </row>
    <row r="1912" spans="1:4" x14ac:dyDescent="0.25">
      <c r="A1912" s="1">
        <v>52270</v>
      </c>
      <c r="B1912" s="2" t="s">
        <v>2051</v>
      </c>
      <c r="C1912" s="3" t="s">
        <v>2053</v>
      </c>
      <c r="D1912">
        <f t="shared" si="30"/>
        <v>9</v>
      </c>
    </row>
    <row r="1913" spans="1:4" x14ac:dyDescent="0.25">
      <c r="A1913" s="1">
        <v>52270</v>
      </c>
      <c r="B1913" s="2" t="s">
        <v>2051</v>
      </c>
      <c r="C1913" s="3" t="s">
        <v>2054</v>
      </c>
      <c r="D1913">
        <f t="shared" si="30"/>
        <v>9</v>
      </c>
    </row>
    <row r="1914" spans="1:4" x14ac:dyDescent="0.25">
      <c r="A1914" s="1">
        <v>52270</v>
      </c>
      <c r="B1914" s="2" t="s">
        <v>2051</v>
      </c>
      <c r="C1914" s="3" t="s">
        <v>2055</v>
      </c>
      <c r="D1914">
        <f t="shared" si="30"/>
        <v>9</v>
      </c>
    </row>
    <row r="1915" spans="1:4" x14ac:dyDescent="0.25">
      <c r="A1915" s="1">
        <v>52270</v>
      </c>
      <c r="B1915" s="2" t="s">
        <v>2051</v>
      </c>
      <c r="C1915" s="3" t="s">
        <v>2056</v>
      </c>
      <c r="D1915">
        <f t="shared" si="30"/>
        <v>9</v>
      </c>
    </row>
    <row r="1916" spans="1:4" x14ac:dyDescent="0.25">
      <c r="A1916" s="1">
        <v>52270</v>
      </c>
      <c r="B1916" s="2" t="s">
        <v>2051</v>
      </c>
      <c r="C1916" s="3" t="s">
        <v>2057</v>
      </c>
      <c r="D1916">
        <f t="shared" si="30"/>
        <v>9</v>
      </c>
    </row>
    <row r="1917" spans="1:4" x14ac:dyDescent="0.25">
      <c r="A1917" s="1">
        <v>52270</v>
      </c>
      <c r="B1917" s="2" t="s">
        <v>2051</v>
      </c>
      <c r="C1917" s="3" t="s">
        <v>2058</v>
      </c>
      <c r="D1917">
        <f t="shared" si="30"/>
        <v>9</v>
      </c>
    </row>
    <row r="1918" spans="1:4" x14ac:dyDescent="0.25">
      <c r="A1918" s="1">
        <v>52270</v>
      </c>
      <c r="B1918" s="2" t="s">
        <v>2051</v>
      </c>
      <c r="C1918" s="3" t="s">
        <v>2059</v>
      </c>
      <c r="D1918">
        <f t="shared" si="30"/>
        <v>9</v>
      </c>
    </row>
    <row r="1919" spans="1:4" x14ac:dyDescent="0.25">
      <c r="A1919" s="1">
        <v>52270</v>
      </c>
      <c r="B1919" s="2" t="s">
        <v>2051</v>
      </c>
      <c r="C1919" s="3" t="s">
        <v>2060</v>
      </c>
      <c r="D1919">
        <f t="shared" si="30"/>
        <v>9</v>
      </c>
    </row>
    <row r="1920" spans="1:4" x14ac:dyDescent="0.25">
      <c r="A1920" s="1">
        <v>52290</v>
      </c>
      <c r="B1920" s="2" t="s">
        <v>2061</v>
      </c>
      <c r="C1920" s="3" t="s">
        <v>2062</v>
      </c>
      <c r="D1920">
        <f t="shared" si="30"/>
        <v>4</v>
      </c>
    </row>
    <row r="1921" spans="1:4" x14ac:dyDescent="0.25">
      <c r="A1921" s="1">
        <v>52290</v>
      </c>
      <c r="B1921" s="2" t="s">
        <v>2061</v>
      </c>
      <c r="C1921" s="3" t="s">
        <v>2063</v>
      </c>
      <c r="D1921">
        <f t="shared" si="30"/>
        <v>4</v>
      </c>
    </row>
    <row r="1922" spans="1:4" x14ac:dyDescent="0.25">
      <c r="A1922" s="1">
        <v>52290</v>
      </c>
      <c r="B1922" s="2" t="s">
        <v>2061</v>
      </c>
      <c r="C1922" s="3" t="s">
        <v>2064</v>
      </c>
      <c r="D1922">
        <f t="shared" ref="D1922:D1985" si="31">COUNTIF($B$2:$B$5669,B1922)</f>
        <v>4</v>
      </c>
    </row>
    <row r="1923" spans="1:4" x14ac:dyDescent="0.25">
      <c r="A1923" s="1">
        <v>52290</v>
      </c>
      <c r="B1923" s="2" t="s">
        <v>2061</v>
      </c>
      <c r="C1923" s="3" t="s">
        <v>2065</v>
      </c>
      <c r="D1923">
        <f t="shared" si="31"/>
        <v>4</v>
      </c>
    </row>
    <row r="1924" spans="1:4" x14ac:dyDescent="0.25">
      <c r="A1924" s="1">
        <v>52300</v>
      </c>
      <c r="B1924" s="2" t="s">
        <v>2066</v>
      </c>
      <c r="C1924" s="3" t="s">
        <v>2067</v>
      </c>
      <c r="D1924">
        <f t="shared" si="31"/>
        <v>26</v>
      </c>
    </row>
    <row r="1925" spans="1:4" x14ac:dyDescent="0.25">
      <c r="A1925" s="1">
        <v>52300</v>
      </c>
      <c r="B1925" s="2" t="s">
        <v>2066</v>
      </c>
      <c r="C1925" s="3" t="s">
        <v>2068</v>
      </c>
      <c r="D1925">
        <f t="shared" si="31"/>
        <v>26</v>
      </c>
    </row>
    <row r="1926" spans="1:4" x14ac:dyDescent="0.25">
      <c r="A1926" s="1">
        <v>52300</v>
      </c>
      <c r="B1926" s="2" t="s">
        <v>2066</v>
      </c>
      <c r="C1926" s="3" t="s">
        <v>2069</v>
      </c>
      <c r="D1926">
        <f t="shared" si="31"/>
        <v>26</v>
      </c>
    </row>
    <row r="1927" spans="1:4" x14ac:dyDescent="0.25">
      <c r="A1927" s="1">
        <v>52300</v>
      </c>
      <c r="B1927" s="2" t="s">
        <v>2066</v>
      </c>
      <c r="C1927" s="3" t="s">
        <v>2070</v>
      </c>
      <c r="D1927">
        <f t="shared" si="31"/>
        <v>26</v>
      </c>
    </row>
    <row r="1928" spans="1:4" x14ac:dyDescent="0.25">
      <c r="A1928" s="1">
        <v>52300</v>
      </c>
      <c r="B1928" s="2" t="s">
        <v>2066</v>
      </c>
      <c r="C1928" s="3" t="s">
        <v>2071</v>
      </c>
      <c r="D1928">
        <f t="shared" si="31"/>
        <v>26</v>
      </c>
    </row>
    <row r="1929" spans="1:4" x14ac:dyDescent="0.25">
      <c r="A1929" s="1">
        <v>52300</v>
      </c>
      <c r="B1929" s="2" t="s">
        <v>2066</v>
      </c>
      <c r="C1929" s="3" t="s">
        <v>2072</v>
      </c>
      <c r="D1929">
        <f t="shared" si="31"/>
        <v>26</v>
      </c>
    </row>
    <row r="1930" spans="1:4" x14ac:dyDescent="0.25">
      <c r="A1930" s="1">
        <v>52300</v>
      </c>
      <c r="B1930" s="2" t="s">
        <v>2066</v>
      </c>
      <c r="C1930" s="3" t="s">
        <v>2073</v>
      </c>
      <c r="D1930">
        <f t="shared" si="31"/>
        <v>26</v>
      </c>
    </row>
    <row r="1931" spans="1:4" x14ac:dyDescent="0.25">
      <c r="A1931" s="1">
        <v>52300</v>
      </c>
      <c r="B1931" s="2" t="s">
        <v>2066</v>
      </c>
      <c r="C1931" s="3" t="s">
        <v>2074</v>
      </c>
      <c r="D1931">
        <f t="shared" si="31"/>
        <v>26</v>
      </c>
    </row>
    <row r="1932" spans="1:4" x14ac:dyDescent="0.25">
      <c r="A1932" s="1">
        <v>52300</v>
      </c>
      <c r="B1932" s="2" t="s">
        <v>2066</v>
      </c>
      <c r="C1932" s="3" t="s">
        <v>2075</v>
      </c>
      <c r="D1932">
        <f t="shared" si="31"/>
        <v>26</v>
      </c>
    </row>
    <row r="1933" spans="1:4" x14ac:dyDescent="0.25">
      <c r="A1933" s="1">
        <v>52300</v>
      </c>
      <c r="B1933" s="2" t="s">
        <v>2066</v>
      </c>
      <c r="C1933" s="3" t="s">
        <v>2076</v>
      </c>
      <c r="D1933">
        <f t="shared" si="31"/>
        <v>26</v>
      </c>
    </row>
    <row r="1934" spans="1:4" x14ac:dyDescent="0.25">
      <c r="A1934" s="1">
        <v>52300</v>
      </c>
      <c r="B1934" s="2" t="s">
        <v>2066</v>
      </c>
      <c r="C1934" s="3" t="s">
        <v>2077</v>
      </c>
      <c r="D1934">
        <f t="shared" si="31"/>
        <v>26</v>
      </c>
    </row>
    <row r="1935" spans="1:4" x14ac:dyDescent="0.25">
      <c r="A1935" s="1">
        <v>52300</v>
      </c>
      <c r="B1935" s="2" t="s">
        <v>2066</v>
      </c>
      <c r="C1935" s="3" t="s">
        <v>2078</v>
      </c>
      <c r="D1935">
        <f t="shared" si="31"/>
        <v>26</v>
      </c>
    </row>
    <row r="1936" spans="1:4" x14ac:dyDescent="0.25">
      <c r="A1936" s="1">
        <v>52300</v>
      </c>
      <c r="B1936" s="2" t="s">
        <v>2066</v>
      </c>
      <c r="C1936" s="3" t="s">
        <v>2079</v>
      </c>
      <c r="D1936">
        <f t="shared" si="31"/>
        <v>26</v>
      </c>
    </row>
    <row r="1937" spans="1:4" x14ac:dyDescent="0.25">
      <c r="A1937" s="1">
        <v>52300</v>
      </c>
      <c r="B1937" s="2" t="s">
        <v>2066</v>
      </c>
      <c r="C1937" s="3" t="s">
        <v>2080</v>
      </c>
      <c r="D1937">
        <f t="shared" si="31"/>
        <v>26</v>
      </c>
    </row>
    <row r="1938" spans="1:4" x14ac:dyDescent="0.25">
      <c r="A1938" s="1">
        <v>52300</v>
      </c>
      <c r="B1938" s="2" t="s">
        <v>2066</v>
      </c>
      <c r="C1938" s="3" t="s">
        <v>2081</v>
      </c>
      <c r="D1938">
        <f t="shared" si="31"/>
        <v>26</v>
      </c>
    </row>
    <row r="1939" spans="1:4" x14ac:dyDescent="0.25">
      <c r="A1939" s="1">
        <v>52300</v>
      </c>
      <c r="B1939" s="2" t="s">
        <v>2066</v>
      </c>
      <c r="C1939" s="3" t="s">
        <v>2082</v>
      </c>
      <c r="D1939">
        <f t="shared" si="31"/>
        <v>26</v>
      </c>
    </row>
    <row r="1940" spans="1:4" x14ac:dyDescent="0.25">
      <c r="A1940" s="1">
        <v>52300</v>
      </c>
      <c r="B1940" s="2" t="s">
        <v>2066</v>
      </c>
      <c r="C1940" s="3" t="s">
        <v>2083</v>
      </c>
      <c r="D1940">
        <f t="shared" si="31"/>
        <v>26</v>
      </c>
    </row>
    <row r="1941" spans="1:4" x14ac:dyDescent="0.25">
      <c r="A1941" s="1">
        <v>52300</v>
      </c>
      <c r="B1941" s="2" t="s">
        <v>2066</v>
      </c>
      <c r="C1941" s="3" t="s">
        <v>2084</v>
      </c>
      <c r="D1941">
        <f t="shared" si="31"/>
        <v>26</v>
      </c>
    </row>
    <row r="1942" spans="1:4" x14ac:dyDescent="0.25">
      <c r="A1942" s="1">
        <v>52300</v>
      </c>
      <c r="B1942" s="2" t="s">
        <v>2066</v>
      </c>
      <c r="C1942" s="3" t="s">
        <v>2085</v>
      </c>
      <c r="D1942">
        <f t="shared" si="31"/>
        <v>26</v>
      </c>
    </row>
    <row r="1943" spans="1:4" x14ac:dyDescent="0.25">
      <c r="A1943" s="1">
        <v>52300</v>
      </c>
      <c r="B1943" s="2" t="s">
        <v>2066</v>
      </c>
      <c r="C1943" s="3" t="s">
        <v>2086</v>
      </c>
      <c r="D1943">
        <f t="shared" si="31"/>
        <v>26</v>
      </c>
    </row>
    <row r="1944" spans="1:4" x14ac:dyDescent="0.25">
      <c r="A1944" s="1">
        <v>52300</v>
      </c>
      <c r="B1944" s="2" t="s">
        <v>2066</v>
      </c>
      <c r="C1944" s="3" t="s">
        <v>2087</v>
      </c>
      <c r="D1944">
        <f t="shared" si="31"/>
        <v>26</v>
      </c>
    </row>
    <row r="1945" spans="1:4" x14ac:dyDescent="0.25">
      <c r="A1945" s="1">
        <v>52300</v>
      </c>
      <c r="B1945" s="2" t="s">
        <v>2066</v>
      </c>
      <c r="C1945" s="3" t="s">
        <v>2088</v>
      </c>
      <c r="D1945">
        <f t="shared" si="31"/>
        <v>26</v>
      </c>
    </row>
    <row r="1946" spans="1:4" x14ac:dyDescent="0.25">
      <c r="A1946" s="1">
        <v>52300</v>
      </c>
      <c r="B1946" s="2" t="s">
        <v>2066</v>
      </c>
      <c r="C1946" s="3" t="s">
        <v>2089</v>
      </c>
      <c r="D1946">
        <f t="shared" si="31"/>
        <v>26</v>
      </c>
    </row>
    <row r="1947" spans="1:4" x14ac:dyDescent="0.25">
      <c r="A1947" s="1">
        <v>52300</v>
      </c>
      <c r="B1947" s="2" t="s">
        <v>2066</v>
      </c>
      <c r="C1947" s="3" t="s">
        <v>2090</v>
      </c>
      <c r="D1947">
        <f t="shared" si="31"/>
        <v>26</v>
      </c>
    </row>
    <row r="1948" spans="1:4" x14ac:dyDescent="0.25">
      <c r="A1948" s="1">
        <v>52300</v>
      </c>
      <c r="B1948" s="2" t="s">
        <v>2066</v>
      </c>
      <c r="C1948" s="3" t="s">
        <v>2091</v>
      </c>
      <c r="D1948">
        <f t="shared" si="31"/>
        <v>26</v>
      </c>
    </row>
    <row r="1949" spans="1:4" x14ac:dyDescent="0.25">
      <c r="A1949" s="1">
        <v>52300</v>
      </c>
      <c r="B1949" s="2" t="s">
        <v>2066</v>
      </c>
      <c r="C1949" s="3" t="s">
        <v>2092</v>
      </c>
      <c r="D1949">
        <f t="shared" si="31"/>
        <v>26</v>
      </c>
    </row>
    <row r="1950" spans="1:4" x14ac:dyDescent="0.25">
      <c r="A1950" s="1">
        <v>52310</v>
      </c>
      <c r="B1950" s="2" t="s">
        <v>2093</v>
      </c>
      <c r="C1950" s="3" t="s">
        <v>2094</v>
      </c>
      <c r="D1950">
        <f t="shared" si="31"/>
        <v>10</v>
      </c>
    </row>
    <row r="1951" spans="1:4" x14ac:dyDescent="0.25">
      <c r="A1951" s="1">
        <v>52310</v>
      </c>
      <c r="B1951" s="2" t="s">
        <v>2093</v>
      </c>
      <c r="C1951" s="3" t="s">
        <v>2095</v>
      </c>
      <c r="D1951">
        <f t="shared" si="31"/>
        <v>10</v>
      </c>
    </row>
    <row r="1952" spans="1:4" x14ac:dyDescent="0.25">
      <c r="A1952" s="1">
        <v>52310</v>
      </c>
      <c r="B1952" s="2" t="s">
        <v>2093</v>
      </c>
      <c r="C1952" s="3" t="s">
        <v>2096</v>
      </c>
      <c r="D1952">
        <f t="shared" si="31"/>
        <v>10</v>
      </c>
    </row>
    <row r="1953" spans="1:4" x14ac:dyDescent="0.25">
      <c r="A1953" s="1">
        <v>52310</v>
      </c>
      <c r="B1953" s="2" t="s">
        <v>2093</v>
      </c>
      <c r="C1953" s="3" t="s">
        <v>2097</v>
      </c>
      <c r="D1953">
        <f t="shared" si="31"/>
        <v>10</v>
      </c>
    </row>
    <row r="1954" spans="1:4" x14ac:dyDescent="0.25">
      <c r="A1954" s="1">
        <v>52310</v>
      </c>
      <c r="B1954" s="2" t="s">
        <v>2093</v>
      </c>
      <c r="C1954" s="3" t="s">
        <v>2098</v>
      </c>
      <c r="D1954">
        <f t="shared" si="31"/>
        <v>10</v>
      </c>
    </row>
    <row r="1955" spans="1:4" x14ac:dyDescent="0.25">
      <c r="A1955" s="1">
        <v>52310</v>
      </c>
      <c r="B1955" s="2" t="s">
        <v>2093</v>
      </c>
      <c r="C1955" s="3" t="s">
        <v>2099</v>
      </c>
      <c r="D1955">
        <f t="shared" si="31"/>
        <v>10</v>
      </c>
    </row>
    <row r="1956" spans="1:4" x14ac:dyDescent="0.25">
      <c r="A1956" s="1">
        <v>52310</v>
      </c>
      <c r="B1956" s="2" t="s">
        <v>2093</v>
      </c>
      <c r="C1956" s="3" t="s">
        <v>2100</v>
      </c>
      <c r="D1956">
        <f t="shared" si="31"/>
        <v>10</v>
      </c>
    </row>
    <row r="1957" spans="1:4" x14ac:dyDescent="0.25">
      <c r="A1957" s="1">
        <v>52310</v>
      </c>
      <c r="B1957" s="2" t="s">
        <v>2093</v>
      </c>
      <c r="C1957" s="3" t="s">
        <v>2101</v>
      </c>
      <c r="D1957">
        <f t="shared" si="31"/>
        <v>10</v>
      </c>
    </row>
    <row r="1958" spans="1:4" x14ac:dyDescent="0.25">
      <c r="A1958" s="1">
        <v>52310</v>
      </c>
      <c r="B1958" s="2" t="s">
        <v>2093</v>
      </c>
      <c r="C1958" s="3" t="s">
        <v>2102</v>
      </c>
      <c r="D1958">
        <f t="shared" si="31"/>
        <v>10</v>
      </c>
    </row>
    <row r="1959" spans="1:4" x14ac:dyDescent="0.25">
      <c r="A1959" s="1">
        <v>52310</v>
      </c>
      <c r="B1959" s="2" t="s">
        <v>2093</v>
      </c>
      <c r="C1959" s="3" t="s">
        <v>2103</v>
      </c>
      <c r="D1959">
        <f t="shared" si="31"/>
        <v>10</v>
      </c>
    </row>
    <row r="1960" spans="1:4" x14ac:dyDescent="0.25">
      <c r="A1960" s="1">
        <v>52320</v>
      </c>
      <c r="B1960" s="2" t="s">
        <v>2104</v>
      </c>
      <c r="C1960" s="3" t="s">
        <v>2105</v>
      </c>
      <c r="D1960">
        <f t="shared" si="31"/>
        <v>13</v>
      </c>
    </row>
    <row r="1961" spans="1:4" x14ac:dyDescent="0.25">
      <c r="A1961" s="1">
        <v>52320</v>
      </c>
      <c r="B1961" s="2" t="s">
        <v>2104</v>
      </c>
      <c r="C1961" s="3" t="s">
        <v>2106</v>
      </c>
      <c r="D1961">
        <f t="shared" si="31"/>
        <v>13</v>
      </c>
    </row>
    <row r="1962" spans="1:4" x14ac:dyDescent="0.25">
      <c r="A1962" s="1">
        <v>52320</v>
      </c>
      <c r="B1962" s="2" t="s">
        <v>2104</v>
      </c>
      <c r="C1962" s="3" t="s">
        <v>2107</v>
      </c>
      <c r="D1962">
        <f t="shared" si="31"/>
        <v>13</v>
      </c>
    </row>
    <row r="1963" spans="1:4" x14ac:dyDescent="0.25">
      <c r="A1963" s="1">
        <v>52320</v>
      </c>
      <c r="B1963" s="2" t="s">
        <v>2104</v>
      </c>
      <c r="C1963" s="3" t="s">
        <v>2108</v>
      </c>
      <c r="D1963">
        <f t="shared" si="31"/>
        <v>13</v>
      </c>
    </row>
    <row r="1964" spans="1:4" x14ac:dyDescent="0.25">
      <c r="A1964" s="1">
        <v>52320</v>
      </c>
      <c r="B1964" s="2" t="s">
        <v>2104</v>
      </c>
      <c r="C1964" s="3" t="s">
        <v>2109</v>
      </c>
      <c r="D1964">
        <f t="shared" si="31"/>
        <v>13</v>
      </c>
    </row>
    <row r="1965" spans="1:4" x14ac:dyDescent="0.25">
      <c r="A1965" s="1">
        <v>52320</v>
      </c>
      <c r="B1965" s="2" t="s">
        <v>2104</v>
      </c>
      <c r="C1965" s="3" t="s">
        <v>2110</v>
      </c>
      <c r="D1965">
        <f t="shared" si="31"/>
        <v>13</v>
      </c>
    </row>
    <row r="1966" spans="1:4" x14ac:dyDescent="0.25">
      <c r="A1966" s="1">
        <v>52320</v>
      </c>
      <c r="B1966" s="2" t="s">
        <v>2104</v>
      </c>
      <c r="C1966" s="3" t="s">
        <v>2111</v>
      </c>
      <c r="D1966">
        <f t="shared" si="31"/>
        <v>13</v>
      </c>
    </row>
    <row r="1967" spans="1:4" x14ac:dyDescent="0.25">
      <c r="A1967" s="1">
        <v>52320</v>
      </c>
      <c r="B1967" s="2" t="s">
        <v>2104</v>
      </c>
      <c r="C1967" s="3" t="s">
        <v>2112</v>
      </c>
      <c r="D1967">
        <f t="shared" si="31"/>
        <v>13</v>
      </c>
    </row>
    <row r="1968" spans="1:4" x14ac:dyDescent="0.25">
      <c r="A1968" s="1">
        <v>52320</v>
      </c>
      <c r="B1968" s="2" t="s">
        <v>2104</v>
      </c>
      <c r="C1968" s="3" t="s">
        <v>2113</v>
      </c>
      <c r="D1968">
        <f t="shared" si="31"/>
        <v>13</v>
      </c>
    </row>
    <row r="1969" spans="1:4" x14ac:dyDescent="0.25">
      <c r="A1969" s="1">
        <v>52320</v>
      </c>
      <c r="B1969" s="2" t="s">
        <v>2104</v>
      </c>
      <c r="C1969" s="3" t="s">
        <v>2114</v>
      </c>
      <c r="D1969">
        <f t="shared" si="31"/>
        <v>13</v>
      </c>
    </row>
    <row r="1970" spans="1:4" x14ac:dyDescent="0.25">
      <c r="A1970" s="1">
        <v>52320</v>
      </c>
      <c r="B1970" s="2" t="s">
        <v>2104</v>
      </c>
      <c r="C1970" s="3" t="s">
        <v>2115</v>
      </c>
      <c r="D1970">
        <f t="shared" si="31"/>
        <v>13</v>
      </c>
    </row>
    <row r="1971" spans="1:4" x14ac:dyDescent="0.25">
      <c r="A1971" s="1">
        <v>52320</v>
      </c>
      <c r="B1971" s="2" t="s">
        <v>2104</v>
      </c>
      <c r="C1971" s="3" t="s">
        <v>2116</v>
      </c>
      <c r="D1971">
        <f t="shared" si="31"/>
        <v>13</v>
      </c>
    </row>
    <row r="1972" spans="1:4" x14ac:dyDescent="0.25">
      <c r="A1972" s="1">
        <v>52320</v>
      </c>
      <c r="B1972" s="2" t="s">
        <v>2104</v>
      </c>
      <c r="C1972" s="3" t="s">
        <v>2117</v>
      </c>
      <c r="D1972">
        <f t="shared" si="31"/>
        <v>13</v>
      </c>
    </row>
    <row r="1973" spans="1:4" x14ac:dyDescent="0.25">
      <c r="A1973" s="1">
        <v>52330</v>
      </c>
      <c r="B1973" s="2" t="s">
        <v>2118</v>
      </c>
      <c r="C1973" s="3" t="s">
        <v>107</v>
      </c>
      <c r="D1973">
        <f t="shared" si="31"/>
        <v>22</v>
      </c>
    </row>
    <row r="1974" spans="1:4" x14ac:dyDescent="0.25">
      <c r="A1974" s="1">
        <v>52330</v>
      </c>
      <c r="B1974" s="2" t="s">
        <v>2118</v>
      </c>
      <c r="C1974" s="3" t="s">
        <v>2119</v>
      </c>
      <c r="D1974">
        <f t="shared" si="31"/>
        <v>22</v>
      </c>
    </row>
    <row r="1975" spans="1:4" x14ac:dyDescent="0.25">
      <c r="A1975" s="1">
        <v>52330</v>
      </c>
      <c r="B1975" s="2" t="s">
        <v>2118</v>
      </c>
      <c r="C1975" s="3" t="s">
        <v>930</v>
      </c>
      <c r="D1975">
        <f t="shared" si="31"/>
        <v>22</v>
      </c>
    </row>
    <row r="1976" spans="1:4" x14ac:dyDescent="0.25">
      <c r="A1976" s="1">
        <v>52330</v>
      </c>
      <c r="B1976" s="2" t="s">
        <v>2118</v>
      </c>
      <c r="C1976" s="3" t="s">
        <v>2120</v>
      </c>
      <c r="D1976">
        <f t="shared" si="31"/>
        <v>22</v>
      </c>
    </row>
    <row r="1977" spans="1:4" x14ac:dyDescent="0.25">
      <c r="A1977" s="1">
        <v>52330</v>
      </c>
      <c r="B1977" s="2" t="s">
        <v>2118</v>
      </c>
      <c r="C1977" s="3" t="s">
        <v>2121</v>
      </c>
      <c r="D1977">
        <f t="shared" si="31"/>
        <v>22</v>
      </c>
    </row>
    <row r="1978" spans="1:4" x14ac:dyDescent="0.25">
      <c r="A1978" s="1">
        <v>52330</v>
      </c>
      <c r="B1978" s="2" t="s">
        <v>2118</v>
      </c>
      <c r="C1978" s="3" t="s">
        <v>2122</v>
      </c>
      <c r="D1978">
        <f t="shared" si="31"/>
        <v>22</v>
      </c>
    </row>
    <row r="1979" spans="1:4" x14ac:dyDescent="0.25">
      <c r="A1979" s="1">
        <v>52330</v>
      </c>
      <c r="B1979" s="2" t="s">
        <v>2118</v>
      </c>
      <c r="C1979" s="3" t="s">
        <v>2123</v>
      </c>
      <c r="D1979">
        <f t="shared" si="31"/>
        <v>22</v>
      </c>
    </row>
    <row r="1980" spans="1:4" x14ac:dyDescent="0.25">
      <c r="A1980" s="1">
        <v>52330</v>
      </c>
      <c r="B1980" s="2" t="s">
        <v>2118</v>
      </c>
      <c r="C1980" s="3" t="s">
        <v>2124</v>
      </c>
      <c r="D1980">
        <f t="shared" si="31"/>
        <v>22</v>
      </c>
    </row>
    <row r="1981" spans="1:4" x14ac:dyDescent="0.25">
      <c r="A1981" s="1">
        <v>52330</v>
      </c>
      <c r="B1981" s="2" t="s">
        <v>2118</v>
      </c>
      <c r="C1981" s="3" t="s">
        <v>2125</v>
      </c>
      <c r="D1981">
        <f t="shared" si="31"/>
        <v>22</v>
      </c>
    </row>
    <row r="1982" spans="1:4" x14ac:dyDescent="0.25">
      <c r="A1982" s="1">
        <v>52330</v>
      </c>
      <c r="B1982" s="2" t="s">
        <v>2118</v>
      </c>
      <c r="C1982" s="3" t="s">
        <v>2126</v>
      </c>
      <c r="D1982">
        <f t="shared" si="31"/>
        <v>22</v>
      </c>
    </row>
    <row r="1983" spans="1:4" x14ac:dyDescent="0.25">
      <c r="A1983" s="1">
        <v>52330</v>
      </c>
      <c r="B1983" s="2" t="s">
        <v>2118</v>
      </c>
      <c r="C1983" s="3" t="s">
        <v>721</v>
      </c>
      <c r="D1983">
        <f t="shared" si="31"/>
        <v>22</v>
      </c>
    </row>
    <row r="1984" spans="1:4" x14ac:dyDescent="0.25">
      <c r="A1984" s="1">
        <v>52330</v>
      </c>
      <c r="B1984" s="2" t="s">
        <v>2118</v>
      </c>
      <c r="C1984" s="3" t="s">
        <v>2127</v>
      </c>
      <c r="D1984">
        <f t="shared" si="31"/>
        <v>22</v>
      </c>
    </row>
    <row r="1985" spans="1:4" x14ac:dyDescent="0.25">
      <c r="A1985" s="1">
        <v>52330</v>
      </c>
      <c r="B1985" s="2" t="s">
        <v>2118</v>
      </c>
      <c r="C1985" s="3" t="s">
        <v>2128</v>
      </c>
      <c r="D1985">
        <f t="shared" si="31"/>
        <v>22</v>
      </c>
    </row>
    <row r="1986" spans="1:4" x14ac:dyDescent="0.25">
      <c r="A1986" s="1">
        <v>52330</v>
      </c>
      <c r="B1986" s="2" t="s">
        <v>2118</v>
      </c>
      <c r="C1986" s="3" t="s">
        <v>2129</v>
      </c>
      <c r="D1986">
        <f t="shared" ref="D1986:D2049" si="32">COUNTIF($B$2:$B$5669,B1986)</f>
        <v>22</v>
      </c>
    </row>
    <row r="1987" spans="1:4" x14ac:dyDescent="0.25">
      <c r="A1987" s="1">
        <v>52330</v>
      </c>
      <c r="B1987" s="2" t="s">
        <v>2118</v>
      </c>
      <c r="C1987" s="3" t="s">
        <v>2130</v>
      </c>
      <c r="D1987">
        <f t="shared" si="32"/>
        <v>22</v>
      </c>
    </row>
    <row r="1988" spans="1:4" x14ac:dyDescent="0.25">
      <c r="A1988" s="1">
        <v>52330</v>
      </c>
      <c r="B1988" s="2" t="s">
        <v>2118</v>
      </c>
      <c r="C1988" s="3" t="s">
        <v>2131</v>
      </c>
      <c r="D1988">
        <f t="shared" si="32"/>
        <v>22</v>
      </c>
    </row>
    <row r="1989" spans="1:4" x14ac:dyDescent="0.25">
      <c r="A1989" s="1">
        <v>52330</v>
      </c>
      <c r="B1989" s="2" t="s">
        <v>2118</v>
      </c>
      <c r="C1989" s="3" t="s">
        <v>2132</v>
      </c>
      <c r="D1989">
        <f t="shared" si="32"/>
        <v>22</v>
      </c>
    </row>
    <row r="1990" spans="1:4" x14ac:dyDescent="0.25">
      <c r="A1990" s="1">
        <v>52330</v>
      </c>
      <c r="B1990" s="2" t="s">
        <v>2118</v>
      </c>
      <c r="C1990" s="3" t="s">
        <v>2133</v>
      </c>
      <c r="D1990">
        <f t="shared" si="32"/>
        <v>22</v>
      </c>
    </row>
    <row r="1991" spans="1:4" x14ac:dyDescent="0.25">
      <c r="A1991" s="1">
        <v>52330</v>
      </c>
      <c r="B1991" s="2" t="s">
        <v>2118</v>
      </c>
      <c r="C1991" s="3" t="s">
        <v>2134</v>
      </c>
      <c r="D1991">
        <f t="shared" si="32"/>
        <v>22</v>
      </c>
    </row>
    <row r="1992" spans="1:4" x14ac:dyDescent="0.25">
      <c r="A1992" s="1">
        <v>52330</v>
      </c>
      <c r="B1992" s="2" t="s">
        <v>2118</v>
      </c>
      <c r="C1992" s="3" t="s">
        <v>2135</v>
      </c>
      <c r="D1992">
        <f t="shared" si="32"/>
        <v>22</v>
      </c>
    </row>
    <row r="1993" spans="1:4" x14ac:dyDescent="0.25">
      <c r="A1993" s="1">
        <v>52330</v>
      </c>
      <c r="B1993" s="2" t="s">
        <v>2118</v>
      </c>
      <c r="C1993" s="3" t="s">
        <v>2136</v>
      </c>
      <c r="D1993">
        <f t="shared" si="32"/>
        <v>22</v>
      </c>
    </row>
    <row r="1994" spans="1:4" x14ac:dyDescent="0.25">
      <c r="A1994" s="1">
        <v>52330</v>
      </c>
      <c r="B1994" s="2" t="s">
        <v>2118</v>
      </c>
      <c r="C1994" s="3" t="s">
        <v>2137</v>
      </c>
      <c r="D1994">
        <f t="shared" si="32"/>
        <v>22</v>
      </c>
    </row>
    <row r="1995" spans="1:4" x14ac:dyDescent="0.25">
      <c r="A1995" s="1">
        <v>52340</v>
      </c>
      <c r="B1995" s="2" t="s">
        <v>2138</v>
      </c>
      <c r="C1995" s="3" t="s">
        <v>2139</v>
      </c>
      <c r="D1995">
        <f t="shared" si="32"/>
        <v>4</v>
      </c>
    </row>
    <row r="1996" spans="1:4" x14ac:dyDescent="0.25">
      <c r="A1996" s="1">
        <v>52340</v>
      </c>
      <c r="B1996" s="2" t="s">
        <v>2138</v>
      </c>
      <c r="C1996" s="3" t="s">
        <v>2140</v>
      </c>
      <c r="D1996">
        <f t="shared" si="32"/>
        <v>4</v>
      </c>
    </row>
    <row r="1997" spans="1:4" x14ac:dyDescent="0.25">
      <c r="A1997" s="1">
        <v>52340</v>
      </c>
      <c r="B1997" s="2" t="s">
        <v>2138</v>
      </c>
      <c r="C1997" s="3" t="s">
        <v>2141</v>
      </c>
      <c r="D1997">
        <f t="shared" si="32"/>
        <v>4</v>
      </c>
    </row>
    <row r="1998" spans="1:4" x14ac:dyDescent="0.25">
      <c r="A1998" s="1">
        <v>52340</v>
      </c>
      <c r="B1998" s="2" t="s">
        <v>2138</v>
      </c>
      <c r="C1998" s="3" t="s">
        <v>2142</v>
      </c>
      <c r="D1998">
        <f t="shared" si="32"/>
        <v>4</v>
      </c>
    </row>
    <row r="1999" spans="1:4" x14ac:dyDescent="0.25">
      <c r="A1999" s="1">
        <v>52360</v>
      </c>
      <c r="B1999" s="2" t="s">
        <v>2143</v>
      </c>
      <c r="C1999" s="3" t="s">
        <v>2144</v>
      </c>
      <c r="D1999">
        <f t="shared" si="32"/>
        <v>16</v>
      </c>
    </row>
    <row r="2000" spans="1:4" x14ac:dyDescent="0.25">
      <c r="A2000" s="1">
        <v>52360</v>
      </c>
      <c r="B2000" s="2" t="s">
        <v>2143</v>
      </c>
      <c r="C2000" s="3" t="s">
        <v>1292</v>
      </c>
      <c r="D2000">
        <f t="shared" si="32"/>
        <v>16</v>
      </c>
    </row>
    <row r="2001" spans="1:4" x14ac:dyDescent="0.25">
      <c r="A2001" s="1">
        <v>52360</v>
      </c>
      <c r="B2001" s="2" t="s">
        <v>2143</v>
      </c>
      <c r="C2001" s="3" t="s">
        <v>2145</v>
      </c>
      <c r="D2001">
        <f t="shared" si="32"/>
        <v>16</v>
      </c>
    </row>
    <row r="2002" spans="1:4" x14ac:dyDescent="0.25">
      <c r="A2002" s="1">
        <v>52360</v>
      </c>
      <c r="B2002" s="2" t="s">
        <v>2143</v>
      </c>
      <c r="C2002" s="3" t="s">
        <v>2146</v>
      </c>
      <c r="D2002">
        <f t="shared" si="32"/>
        <v>16</v>
      </c>
    </row>
    <row r="2003" spans="1:4" x14ac:dyDescent="0.25">
      <c r="A2003" s="1">
        <v>52360</v>
      </c>
      <c r="B2003" s="2" t="s">
        <v>2143</v>
      </c>
      <c r="C2003" s="3" t="s">
        <v>2147</v>
      </c>
      <c r="D2003">
        <f t="shared" si="32"/>
        <v>16</v>
      </c>
    </row>
    <row r="2004" spans="1:4" x14ac:dyDescent="0.25">
      <c r="A2004" s="1">
        <v>52360</v>
      </c>
      <c r="B2004" s="2" t="s">
        <v>2143</v>
      </c>
      <c r="C2004" s="3" t="s">
        <v>2148</v>
      </c>
      <c r="D2004">
        <f t="shared" si="32"/>
        <v>16</v>
      </c>
    </row>
    <row r="2005" spans="1:4" x14ac:dyDescent="0.25">
      <c r="A2005" s="1">
        <v>52360</v>
      </c>
      <c r="B2005" s="2" t="s">
        <v>2143</v>
      </c>
      <c r="C2005" s="3" t="s">
        <v>2149</v>
      </c>
      <c r="D2005">
        <f t="shared" si="32"/>
        <v>16</v>
      </c>
    </row>
    <row r="2006" spans="1:4" x14ac:dyDescent="0.25">
      <c r="A2006" s="1">
        <v>52360</v>
      </c>
      <c r="B2006" s="2" t="s">
        <v>2143</v>
      </c>
      <c r="C2006" s="3" t="s">
        <v>250</v>
      </c>
      <c r="D2006">
        <f t="shared" si="32"/>
        <v>16</v>
      </c>
    </row>
    <row r="2007" spans="1:4" x14ac:dyDescent="0.25">
      <c r="A2007" s="1">
        <v>52360</v>
      </c>
      <c r="B2007" s="2" t="s">
        <v>2143</v>
      </c>
      <c r="C2007" s="3" t="s">
        <v>2150</v>
      </c>
      <c r="D2007">
        <f t="shared" si="32"/>
        <v>16</v>
      </c>
    </row>
    <row r="2008" spans="1:4" x14ac:dyDescent="0.25">
      <c r="A2008" s="1">
        <v>52360</v>
      </c>
      <c r="B2008" s="2" t="s">
        <v>2143</v>
      </c>
      <c r="C2008" s="3" t="s">
        <v>2151</v>
      </c>
      <c r="D2008">
        <f t="shared" si="32"/>
        <v>16</v>
      </c>
    </row>
    <row r="2009" spans="1:4" x14ac:dyDescent="0.25">
      <c r="A2009" s="1">
        <v>52360</v>
      </c>
      <c r="B2009" s="2" t="s">
        <v>2143</v>
      </c>
      <c r="C2009" s="3" t="s">
        <v>2152</v>
      </c>
      <c r="D2009">
        <f t="shared" si="32"/>
        <v>16</v>
      </c>
    </row>
    <row r="2010" spans="1:4" x14ac:dyDescent="0.25">
      <c r="A2010" s="1">
        <v>52360</v>
      </c>
      <c r="B2010" s="2" t="s">
        <v>2143</v>
      </c>
      <c r="C2010" s="3" t="s">
        <v>2153</v>
      </c>
      <c r="D2010">
        <f t="shared" si="32"/>
        <v>16</v>
      </c>
    </row>
    <row r="2011" spans="1:4" x14ac:dyDescent="0.25">
      <c r="A2011" s="1">
        <v>52360</v>
      </c>
      <c r="B2011" s="2" t="s">
        <v>2143</v>
      </c>
      <c r="C2011" s="3" t="s">
        <v>2154</v>
      </c>
      <c r="D2011">
        <f t="shared" si="32"/>
        <v>16</v>
      </c>
    </row>
    <row r="2012" spans="1:4" x14ac:dyDescent="0.25">
      <c r="A2012" s="1">
        <v>52360</v>
      </c>
      <c r="B2012" s="2" t="s">
        <v>2143</v>
      </c>
      <c r="C2012" s="3" t="s">
        <v>2155</v>
      </c>
      <c r="D2012">
        <f t="shared" si="32"/>
        <v>16</v>
      </c>
    </row>
    <row r="2013" spans="1:4" x14ac:dyDescent="0.25">
      <c r="A2013" s="1">
        <v>52360</v>
      </c>
      <c r="B2013" s="2" t="s">
        <v>2143</v>
      </c>
      <c r="C2013" s="3" t="s">
        <v>2156</v>
      </c>
      <c r="D2013">
        <f t="shared" si="32"/>
        <v>16</v>
      </c>
    </row>
    <row r="2014" spans="1:4" x14ac:dyDescent="0.25">
      <c r="A2014" s="1">
        <v>52360</v>
      </c>
      <c r="B2014" s="2" t="s">
        <v>2143</v>
      </c>
      <c r="C2014" s="3" t="s">
        <v>2157</v>
      </c>
      <c r="D2014">
        <f t="shared" si="32"/>
        <v>16</v>
      </c>
    </row>
    <row r="2015" spans="1:4" x14ac:dyDescent="0.25">
      <c r="A2015" s="1">
        <v>52370</v>
      </c>
      <c r="B2015" s="2" t="s">
        <v>2158</v>
      </c>
      <c r="C2015" s="3" t="s">
        <v>2159</v>
      </c>
      <c r="D2015">
        <f t="shared" si="32"/>
        <v>3</v>
      </c>
    </row>
    <row r="2016" spans="1:4" x14ac:dyDescent="0.25">
      <c r="A2016" s="1">
        <v>52370</v>
      </c>
      <c r="B2016" s="2" t="s">
        <v>2158</v>
      </c>
      <c r="C2016" s="3" t="s">
        <v>2160</v>
      </c>
      <c r="D2016">
        <f t="shared" si="32"/>
        <v>3</v>
      </c>
    </row>
    <row r="2017" spans="1:4" x14ac:dyDescent="0.25">
      <c r="A2017" s="1">
        <v>52370</v>
      </c>
      <c r="B2017" s="2" t="s">
        <v>2158</v>
      </c>
      <c r="C2017" s="3" t="s">
        <v>2161</v>
      </c>
      <c r="D2017">
        <f t="shared" si="32"/>
        <v>3</v>
      </c>
    </row>
    <row r="2018" spans="1:4" x14ac:dyDescent="0.25">
      <c r="A2018" s="1">
        <v>52400</v>
      </c>
      <c r="B2018" s="2" t="s">
        <v>2162</v>
      </c>
      <c r="C2018" s="3" t="s">
        <v>2163</v>
      </c>
      <c r="D2018">
        <f t="shared" si="32"/>
        <v>31</v>
      </c>
    </row>
    <row r="2019" spans="1:4" x14ac:dyDescent="0.25">
      <c r="A2019" s="1">
        <v>52400</v>
      </c>
      <c r="B2019" s="2" t="s">
        <v>2162</v>
      </c>
      <c r="C2019" s="3" t="s">
        <v>2164</v>
      </c>
      <c r="D2019">
        <f t="shared" si="32"/>
        <v>31</v>
      </c>
    </row>
    <row r="2020" spans="1:4" x14ac:dyDescent="0.25">
      <c r="A2020" s="1">
        <v>52400</v>
      </c>
      <c r="B2020" s="2" t="s">
        <v>2162</v>
      </c>
      <c r="C2020" s="3" t="s">
        <v>2165</v>
      </c>
      <c r="D2020">
        <f t="shared" si="32"/>
        <v>31</v>
      </c>
    </row>
    <row r="2021" spans="1:4" x14ac:dyDescent="0.25">
      <c r="A2021" s="1">
        <v>52400</v>
      </c>
      <c r="B2021" s="2" t="s">
        <v>2162</v>
      </c>
      <c r="C2021" s="3" t="s">
        <v>2166</v>
      </c>
      <c r="D2021">
        <f t="shared" si="32"/>
        <v>31</v>
      </c>
    </row>
    <row r="2022" spans="1:4" x14ac:dyDescent="0.25">
      <c r="A2022" s="1">
        <v>52400</v>
      </c>
      <c r="B2022" s="2" t="s">
        <v>2162</v>
      </c>
      <c r="C2022" s="3" t="s">
        <v>2167</v>
      </c>
      <c r="D2022">
        <f t="shared" si="32"/>
        <v>31</v>
      </c>
    </row>
    <row r="2023" spans="1:4" x14ac:dyDescent="0.25">
      <c r="A2023" s="1">
        <v>52400</v>
      </c>
      <c r="B2023" s="2" t="s">
        <v>2162</v>
      </c>
      <c r="C2023" s="3" t="s">
        <v>2168</v>
      </c>
      <c r="D2023">
        <f t="shared" si="32"/>
        <v>31</v>
      </c>
    </row>
    <row r="2024" spans="1:4" x14ac:dyDescent="0.25">
      <c r="A2024" s="1">
        <v>52400</v>
      </c>
      <c r="B2024" s="2" t="s">
        <v>2162</v>
      </c>
      <c r="C2024" s="3" t="s">
        <v>2169</v>
      </c>
      <c r="D2024">
        <f t="shared" si="32"/>
        <v>31</v>
      </c>
    </row>
    <row r="2025" spans="1:4" x14ac:dyDescent="0.25">
      <c r="A2025" s="1">
        <v>52400</v>
      </c>
      <c r="B2025" s="2" t="s">
        <v>2162</v>
      </c>
      <c r="C2025" s="3" t="s">
        <v>2170</v>
      </c>
      <c r="D2025">
        <f t="shared" si="32"/>
        <v>31</v>
      </c>
    </row>
    <row r="2026" spans="1:4" x14ac:dyDescent="0.25">
      <c r="A2026" s="1">
        <v>52400</v>
      </c>
      <c r="B2026" s="2" t="s">
        <v>2162</v>
      </c>
      <c r="C2026" s="3" t="s">
        <v>2171</v>
      </c>
      <c r="D2026">
        <f t="shared" si="32"/>
        <v>31</v>
      </c>
    </row>
    <row r="2027" spans="1:4" x14ac:dyDescent="0.25">
      <c r="A2027" s="1">
        <v>52400</v>
      </c>
      <c r="B2027" s="2" t="s">
        <v>2162</v>
      </c>
      <c r="C2027" s="3" t="s">
        <v>2172</v>
      </c>
      <c r="D2027">
        <f t="shared" si="32"/>
        <v>31</v>
      </c>
    </row>
    <row r="2028" spans="1:4" x14ac:dyDescent="0.25">
      <c r="A2028" s="1">
        <v>52400</v>
      </c>
      <c r="B2028" s="2" t="s">
        <v>2162</v>
      </c>
      <c r="C2028" s="3" t="s">
        <v>2173</v>
      </c>
      <c r="D2028">
        <f t="shared" si="32"/>
        <v>31</v>
      </c>
    </row>
    <row r="2029" spans="1:4" x14ac:dyDescent="0.25">
      <c r="A2029" s="1">
        <v>52400</v>
      </c>
      <c r="B2029" s="2" t="s">
        <v>2162</v>
      </c>
      <c r="C2029" s="3" t="s">
        <v>2174</v>
      </c>
      <c r="D2029">
        <f t="shared" si="32"/>
        <v>31</v>
      </c>
    </row>
    <row r="2030" spans="1:4" x14ac:dyDescent="0.25">
      <c r="A2030" s="1">
        <v>52400</v>
      </c>
      <c r="B2030" s="2" t="s">
        <v>2162</v>
      </c>
      <c r="C2030" s="3" t="s">
        <v>2175</v>
      </c>
      <c r="D2030">
        <f t="shared" si="32"/>
        <v>31</v>
      </c>
    </row>
    <row r="2031" spans="1:4" x14ac:dyDescent="0.25">
      <c r="A2031" s="1">
        <v>52400</v>
      </c>
      <c r="B2031" s="2" t="s">
        <v>2162</v>
      </c>
      <c r="C2031" s="3" t="s">
        <v>2176</v>
      </c>
      <c r="D2031">
        <f t="shared" si="32"/>
        <v>31</v>
      </c>
    </row>
    <row r="2032" spans="1:4" x14ac:dyDescent="0.25">
      <c r="A2032" s="1">
        <v>52400</v>
      </c>
      <c r="B2032" s="2" t="s">
        <v>2162</v>
      </c>
      <c r="C2032" s="3" t="s">
        <v>2177</v>
      </c>
      <c r="D2032">
        <f t="shared" si="32"/>
        <v>31</v>
      </c>
    </row>
    <row r="2033" spans="1:4" x14ac:dyDescent="0.25">
      <c r="A2033" s="1">
        <v>52400</v>
      </c>
      <c r="B2033" s="2" t="s">
        <v>2162</v>
      </c>
      <c r="C2033" s="3" t="s">
        <v>2178</v>
      </c>
      <c r="D2033">
        <f t="shared" si="32"/>
        <v>31</v>
      </c>
    </row>
    <row r="2034" spans="1:4" x14ac:dyDescent="0.25">
      <c r="A2034" s="1">
        <v>52400</v>
      </c>
      <c r="B2034" s="2" t="s">
        <v>2162</v>
      </c>
      <c r="C2034" s="3" t="s">
        <v>2179</v>
      </c>
      <c r="D2034">
        <f t="shared" si="32"/>
        <v>31</v>
      </c>
    </row>
    <row r="2035" spans="1:4" x14ac:dyDescent="0.25">
      <c r="A2035" s="1">
        <v>52400</v>
      </c>
      <c r="B2035" s="2" t="s">
        <v>2162</v>
      </c>
      <c r="C2035" s="3" t="s">
        <v>2180</v>
      </c>
      <c r="D2035">
        <f t="shared" si="32"/>
        <v>31</v>
      </c>
    </row>
    <row r="2036" spans="1:4" x14ac:dyDescent="0.25">
      <c r="A2036" s="1">
        <v>52400</v>
      </c>
      <c r="B2036" s="2" t="s">
        <v>2162</v>
      </c>
      <c r="C2036" s="3" t="s">
        <v>2181</v>
      </c>
      <c r="D2036">
        <f t="shared" si="32"/>
        <v>31</v>
      </c>
    </row>
    <row r="2037" spans="1:4" x14ac:dyDescent="0.25">
      <c r="A2037" s="1">
        <v>52400</v>
      </c>
      <c r="B2037" s="2" t="s">
        <v>2162</v>
      </c>
      <c r="C2037" s="3" t="s">
        <v>2182</v>
      </c>
      <c r="D2037">
        <f t="shared" si="32"/>
        <v>31</v>
      </c>
    </row>
    <row r="2038" spans="1:4" x14ac:dyDescent="0.25">
      <c r="A2038" s="1">
        <v>52400</v>
      </c>
      <c r="B2038" s="2" t="s">
        <v>2162</v>
      </c>
      <c r="C2038" s="3" t="s">
        <v>2183</v>
      </c>
      <c r="D2038">
        <f t="shared" si="32"/>
        <v>31</v>
      </c>
    </row>
    <row r="2039" spans="1:4" x14ac:dyDescent="0.25">
      <c r="A2039" s="1">
        <v>52400</v>
      </c>
      <c r="B2039" s="2" t="s">
        <v>2162</v>
      </c>
      <c r="C2039" s="3" t="s">
        <v>2184</v>
      </c>
      <c r="D2039">
        <f t="shared" si="32"/>
        <v>31</v>
      </c>
    </row>
    <row r="2040" spans="1:4" x14ac:dyDescent="0.25">
      <c r="A2040" s="1">
        <v>52400</v>
      </c>
      <c r="B2040" s="2" t="s">
        <v>2162</v>
      </c>
      <c r="C2040" s="3" t="s">
        <v>2185</v>
      </c>
      <c r="D2040">
        <f t="shared" si="32"/>
        <v>31</v>
      </c>
    </row>
    <row r="2041" spans="1:4" x14ac:dyDescent="0.25">
      <c r="A2041" s="1">
        <v>52400</v>
      </c>
      <c r="B2041" s="2" t="s">
        <v>2162</v>
      </c>
      <c r="C2041" s="3" t="s">
        <v>2186</v>
      </c>
      <c r="D2041">
        <f t="shared" si="32"/>
        <v>31</v>
      </c>
    </row>
    <row r="2042" spans="1:4" x14ac:dyDescent="0.25">
      <c r="A2042" s="1">
        <v>52400</v>
      </c>
      <c r="B2042" s="2" t="s">
        <v>2162</v>
      </c>
      <c r="C2042" s="3" t="s">
        <v>2187</v>
      </c>
      <c r="D2042">
        <f t="shared" si="32"/>
        <v>31</v>
      </c>
    </row>
    <row r="2043" spans="1:4" x14ac:dyDescent="0.25">
      <c r="A2043" s="1">
        <v>52400</v>
      </c>
      <c r="B2043" s="2" t="s">
        <v>2162</v>
      </c>
      <c r="C2043" s="3" t="s">
        <v>2188</v>
      </c>
      <c r="D2043">
        <f t="shared" si="32"/>
        <v>31</v>
      </c>
    </row>
    <row r="2044" spans="1:4" x14ac:dyDescent="0.25">
      <c r="A2044" s="1">
        <v>52400</v>
      </c>
      <c r="B2044" s="2" t="s">
        <v>2162</v>
      </c>
      <c r="C2044" s="3" t="s">
        <v>2189</v>
      </c>
      <c r="D2044">
        <f t="shared" si="32"/>
        <v>31</v>
      </c>
    </row>
    <row r="2045" spans="1:4" x14ac:dyDescent="0.25">
      <c r="A2045" s="1">
        <v>52400</v>
      </c>
      <c r="B2045" s="2" t="s">
        <v>2162</v>
      </c>
      <c r="C2045" s="3" t="s">
        <v>2190</v>
      </c>
      <c r="D2045">
        <f t="shared" si="32"/>
        <v>31</v>
      </c>
    </row>
    <row r="2046" spans="1:4" x14ac:dyDescent="0.25">
      <c r="A2046" s="1">
        <v>52400</v>
      </c>
      <c r="B2046" s="2" t="s">
        <v>2162</v>
      </c>
      <c r="C2046" s="3" t="s">
        <v>2191</v>
      </c>
      <c r="D2046">
        <f t="shared" si="32"/>
        <v>31</v>
      </c>
    </row>
    <row r="2047" spans="1:4" x14ac:dyDescent="0.25">
      <c r="A2047" s="1">
        <v>52400</v>
      </c>
      <c r="B2047" s="2" t="s">
        <v>2162</v>
      </c>
      <c r="C2047" s="3" t="s">
        <v>2192</v>
      </c>
      <c r="D2047">
        <f t="shared" si="32"/>
        <v>31</v>
      </c>
    </row>
    <row r="2048" spans="1:4" x14ac:dyDescent="0.25">
      <c r="A2048" s="1">
        <v>52400</v>
      </c>
      <c r="B2048" s="2" t="s">
        <v>2162</v>
      </c>
      <c r="C2048" s="3" t="s">
        <v>2193</v>
      </c>
      <c r="D2048">
        <f t="shared" si="32"/>
        <v>31</v>
      </c>
    </row>
    <row r="2049" spans="1:4" x14ac:dyDescent="0.25">
      <c r="A2049" s="1">
        <v>52410</v>
      </c>
      <c r="B2049" s="2" t="s">
        <v>2194</v>
      </c>
      <c r="C2049" s="3" t="s">
        <v>2195</v>
      </c>
      <c r="D2049">
        <f t="shared" si="32"/>
        <v>4</v>
      </c>
    </row>
    <row r="2050" spans="1:4" x14ac:dyDescent="0.25">
      <c r="A2050" s="1">
        <v>52410</v>
      </c>
      <c r="B2050" s="2" t="s">
        <v>2194</v>
      </c>
      <c r="C2050" s="3" t="s">
        <v>2196</v>
      </c>
      <c r="D2050">
        <f t="shared" ref="D2050:D2113" si="33">COUNTIF($B$2:$B$5669,B2050)</f>
        <v>4</v>
      </c>
    </row>
    <row r="2051" spans="1:4" x14ac:dyDescent="0.25">
      <c r="A2051" s="1">
        <v>52410</v>
      </c>
      <c r="B2051" s="2" t="s">
        <v>2194</v>
      </c>
      <c r="C2051" s="3" t="s">
        <v>2197</v>
      </c>
      <c r="D2051">
        <f t="shared" si="33"/>
        <v>4</v>
      </c>
    </row>
    <row r="2052" spans="1:4" x14ac:dyDescent="0.25">
      <c r="A2052" s="1">
        <v>52410</v>
      </c>
      <c r="B2052" s="2" t="s">
        <v>2194</v>
      </c>
      <c r="C2052" s="3" t="s">
        <v>2198</v>
      </c>
      <c r="D2052">
        <f t="shared" si="33"/>
        <v>4</v>
      </c>
    </row>
    <row r="2053" spans="1:4" x14ac:dyDescent="0.25">
      <c r="A2053" s="1">
        <v>52500</v>
      </c>
      <c r="B2053" s="2" t="s">
        <v>2199</v>
      </c>
      <c r="C2053" s="3" t="s">
        <v>2200</v>
      </c>
      <c r="D2053">
        <f t="shared" si="33"/>
        <v>33</v>
      </c>
    </row>
    <row r="2054" spans="1:4" x14ac:dyDescent="0.25">
      <c r="A2054" s="1">
        <v>52500</v>
      </c>
      <c r="B2054" s="2" t="s">
        <v>2199</v>
      </c>
      <c r="C2054" s="3" t="s">
        <v>2201</v>
      </c>
      <c r="D2054">
        <f t="shared" si="33"/>
        <v>33</v>
      </c>
    </row>
    <row r="2055" spans="1:4" x14ac:dyDescent="0.25">
      <c r="A2055" s="1">
        <v>52500</v>
      </c>
      <c r="B2055" s="2" t="s">
        <v>2199</v>
      </c>
      <c r="C2055" s="3" t="s">
        <v>2202</v>
      </c>
      <c r="D2055">
        <f t="shared" si="33"/>
        <v>33</v>
      </c>
    </row>
    <row r="2056" spans="1:4" x14ac:dyDescent="0.25">
      <c r="A2056" s="1">
        <v>52500</v>
      </c>
      <c r="B2056" s="2" t="s">
        <v>2199</v>
      </c>
      <c r="C2056" s="3" t="s">
        <v>2203</v>
      </c>
      <c r="D2056">
        <f t="shared" si="33"/>
        <v>33</v>
      </c>
    </row>
    <row r="2057" spans="1:4" x14ac:dyDescent="0.25">
      <c r="A2057" s="1">
        <v>52500</v>
      </c>
      <c r="B2057" s="2" t="s">
        <v>2199</v>
      </c>
      <c r="C2057" s="3" t="s">
        <v>2204</v>
      </c>
      <c r="D2057">
        <f t="shared" si="33"/>
        <v>33</v>
      </c>
    </row>
    <row r="2058" spans="1:4" x14ac:dyDescent="0.25">
      <c r="A2058" s="1">
        <v>52500</v>
      </c>
      <c r="B2058" s="2" t="s">
        <v>2199</v>
      </c>
      <c r="C2058" s="3" t="s">
        <v>2205</v>
      </c>
      <c r="D2058">
        <f t="shared" si="33"/>
        <v>33</v>
      </c>
    </row>
    <row r="2059" spans="1:4" x14ac:dyDescent="0.25">
      <c r="A2059" s="1">
        <v>52500</v>
      </c>
      <c r="B2059" s="2" t="s">
        <v>2199</v>
      </c>
      <c r="C2059" s="3" t="s">
        <v>2206</v>
      </c>
      <c r="D2059">
        <f t="shared" si="33"/>
        <v>33</v>
      </c>
    </row>
    <row r="2060" spans="1:4" x14ac:dyDescent="0.25">
      <c r="A2060" s="1">
        <v>52500</v>
      </c>
      <c r="B2060" s="2" t="s">
        <v>2199</v>
      </c>
      <c r="C2060" s="3" t="s">
        <v>293</v>
      </c>
      <c r="D2060">
        <f t="shared" si="33"/>
        <v>33</v>
      </c>
    </row>
    <row r="2061" spans="1:4" x14ac:dyDescent="0.25">
      <c r="A2061" s="1">
        <v>52500</v>
      </c>
      <c r="B2061" s="2" t="s">
        <v>2199</v>
      </c>
      <c r="C2061" s="3" t="s">
        <v>2207</v>
      </c>
      <c r="D2061">
        <f t="shared" si="33"/>
        <v>33</v>
      </c>
    </row>
    <row r="2062" spans="1:4" x14ac:dyDescent="0.25">
      <c r="A2062" s="1">
        <v>52500</v>
      </c>
      <c r="B2062" s="2" t="s">
        <v>2199</v>
      </c>
      <c r="C2062" s="3" t="s">
        <v>2208</v>
      </c>
      <c r="D2062">
        <f t="shared" si="33"/>
        <v>33</v>
      </c>
    </row>
    <row r="2063" spans="1:4" x14ac:dyDescent="0.25">
      <c r="A2063" s="1">
        <v>52500</v>
      </c>
      <c r="B2063" s="2" t="s">
        <v>2199</v>
      </c>
      <c r="C2063" s="3" t="s">
        <v>2209</v>
      </c>
      <c r="D2063">
        <f t="shared" si="33"/>
        <v>33</v>
      </c>
    </row>
    <row r="2064" spans="1:4" x14ac:dyDescent="0.25">
      <c r="A2064" s="1">
        <v>52500</v>
      </c>
      <c r="B2064" s="2" t="s">
        <v>2199</v>
      </c>
      <c r="C2064" s="3" t="s">
        <v>2210</v>
      </c>
      <c r="D2064">
        <f t="shared" si="33"/>
        <v>33</v>
      </c>
    </row>
    <row r="2065" spans="1:4" x14ac:dyDescent="0.25">
      <c r="A2065" s="1">
        <v>52500</v>
      </c>
      <c r="B2065" s="2" t="s">
        <v>2199</v>
      </c>
      <c r="C2065" s="3" t="s">
        <v>2211</v>
      </c>
      <c r="D2065">
        <f t="shared" si="33"/>
        <v>33</v>
      </c>
    </row>
    <row r="2066" spans="1:4" x14ac:dyDescent="0.25">
      <c r="A2066" s="1">
        <v>52500</v>
      </c>
      <c r="B2066" s="2" t="s">
        <v>2199</v>
      </c>
      <c r="C2066" s="3" t="s">
        <v>2212</v>
      </c>
      <c r="D2066">
        <f t="shared" si="33"/>
        <v>33</v>
      </c>
    </row>
    <row r="2067" spans="1:4" x14ac:dyDescent="0.25">
      <c r="A2067" s="1">
        <v>52500</v>
      </c>
      <c r="B2067" s="2" t="s">
        <v>2199</v>
      </c>
      <c r="C2067" s="3" t="s">
        <v>2213</v>
      </c>
      <c r="D2067">
        <f t="shared" si="33"/>
        <v>33</v>
      </c>
    </row>
    <row r="2068" spans="1:4" x14ac:dyDescent="0.25">
      <c r="A2068" s="1">
        <v>52500</v>
      </c>
      <c r="B2068" s="2" t="s">
        <v>2199</v>
      </c>
      <c r="C2068" s="3" t="s">
        <v>2214</v>
      </c>
      <c r="D2068">
        <f t="shared" si="33"/>
        <v>33</v>
      </c>
    </row>
    <row r="2069" spans="1:4" x14ac:dyDescent="0.25">
      <c r="A2069" s="1">
        <v>52500</v>
      </c>
      <c r="B2069" s="2" t="s">
        <v>2199</v>
      </c>
      <c r="C2069" s="3" t="s">
        <v>2215</v>
      </c>
      <c r="D2069">
        <f t="shared" si="33"/>
        <v>33</v>
      </c>
    </row>
    <row r="2070" spans="1:4" x14ac:dyDescent="0.25">
      <c r="A2070" s="1">
        <v>52500</v>
      </c>
      <c r="B2070" s="2" t="s">
        <v>2199</v>
      </c>
      <c r="C2070" s="3" t="s">
        <v>2216</v>
      </c>
      <c r="D2070">
        <f t="shared" si="33"/>
        <v>33</v>
      </c>
    </row>
    <row r="2071" spans="1:4" x14ac:dyDescent="0.25">
      <c r="A2071" s="1">
        <v>52500</v>
      </c>
      <c r="B2071" s="2" t="s">
        <v>2199</v>
      </c>
      <c r="C2071" s="3" t="s">
        <v>2217</v>
      </c>
      <c r="D2071">
        <f t="shared" si="33"/>
        <v>33</v>
      </c>
    </row>
    <row r="2072" spans="1:4" x14ac:dyDescent="0.25">
      <c r="A2072" s="1">
        <v>52500</v>
      </c>
      <c r="B2072" s="2" t="s">
        <v>2199</v>
      </c>
      <c r="C2072" s="3" t="s">
        <v>2218</v>
      </c>
      <c r="D2072">
        <f t="shared" si="33"/>
        <v>33</v>
      </c>
    </row>
    <row r="2073" spans="1:4" x14ac:dyDescent="0.25">
      <c r="A2073" s="1">
        <v>52500</v>
      </c>
      <c r="B2073" s="2" t="s">
        <v>2199</v>
      </c>
      <c r="C2073" s="3" t="s">
        <v>2219</v>
      </c>
      <c r="D2073">
        <f t="shared" si="33"/>
        <v>33</v>
      </c>
    </row>
    <row r="2074" spans="1:4" x14ac:dyDescent="0.25">
      <c r="A2074" s="1">
        <v>52500</v>
      </c>
      <c r="B2074" s="2" t="s">
        <v>2199</v>
      </c>
      <c r="C2074" s="3" t="s">
        <v>2220</v>
      </c>
      <c r="D2074">
        <f t="shared" si="33"/>
        <v>33</v>
      </c>
    </row>
    <row r="2075" spans="1:4" x14ac:dyDescent="0.25">
      <c r="A2075" s="1">
        <v>52500</v>
      </c>
      <c r="B2075" s="2" t="s">
        <v>2199</v>
      </c>
      <c r="C2075" s="3" t="s">
        <v>2221</v>
      </c>
      <c r="D2075">
        <f t="shared" si="33"/>
        <v>33</v>
      </c>
    </row>
    <row r="2076" spans="1:4" x14ac:dyDescent="0.25">
      <c r="A2076" s="1">
        <v>52500</v>
      </c>
      <c r="B2076" s="2" t="s">
        <v>2199</v>
      </c>
      <c r="C2076" s="3" t="s">
        <v>2222</v>
      </c>
      <c r="D2076">
        <f t="shared" si="33"/>
        <v>33</v>
      </c>
    </row>
    <row r="2077" spans="1:4" x14ac:dyDescent="0.25">
      <c r="A2077" s="1">
        <v>52500</v>
      </c>
      <c r="B2077" s="2" t="s">
        <v>2199</v>
      </c>
      <c r="C2077" s="3" t="s">
        <v>2223</v>
      </c>
      <c r="D2077">
        <f t="shared" si="33"/>
        <v>33</v>
      </c>
    </row>
    <row r="2078" spans="1:4" x14ac:dyDescent="0.25">
      <c r="A2078" s="1">
        <v>52500</v>
      </c>
      <c r="B2078" s="2" t="s">
        <v>2199</v>
      </c>
      <c r="C2078" s="3" t="s">
        <v>2224</v>
      </c>
      <c r="D2078">
        <f t="shared" si="33"/>
        <v>33</v>
      </c>
    </row>
    <row r="2079" spans="1:4" x14ac:dyDescent="0.25">
      <c r="A2079" s="1">
        <v>52500</v>
      </c>
      <c r="B2079" s="2" t="s">
        <v>2199</v>
      </c>
      <c r="C2079" s="3" t="s">
        <v>2225</v>
      </c>
      <c r="D2079">
        <f t="shared" si="33"/>
        <v>33</v>
      </c>
    </row>
    <row r="2080" spans="1:4" x14ac:dyDescent="0.25">
      <c r="A2080" s="1">
        <v>52500</v>
      </c>
      <c r="B2080" s="2" t="s">
        <v>2199</v>
      </c>
      <c r="C2080" s="3" t="s">
        <v>2226</v>
      </c>
      <c r="D2080">
        <f t="shared" si="33"/>
        <v>33</v>
      </c>
    </row>
    <row r="2081" spans="1:4" x14ac:dyDescent="0.25">
      <c r="A2081" s="1">
        <v>52500</v>
      </c>
      <c r="B2081" s="2" t="s">
        <v>2199</v>
      </c>
      <c r="C2081" s="3" t="s">
        <v>2227</v>
      </c>
      <c r="D2081">
        <f t="shared" si="33"/>
        <v>33</v>
      </c>
    </row>
    <row r="2082" spans="1:4" x14ac:dyDescent="0.25">
      <c r="A2082" s="1">
        <v>52500</v>
      </c>
      <c r="B2082" s="2" t="s">
        <v>2199</v>
      </c>
      <c r="C2082" s="3" t="s">
        <v>2228</v>
      </c>
      <c r="D2082">
        <f t="shared" si="33"/>
        <v>33</v>
      </c>
    </row>
    <row r="2083" spans="1:4" x14ac:dyDescent="0.25">
      <c r="A2083" s="1">
        <v>52500</v>
      </c>
      <c r="B2083" s="2" t="s">
        <v>2199</v>
      </c>
      <c r="C2083" s="3" t="s">
        <v>2229</v>
      </c>
      <c r="D2083">
        <f t="shared" si="33"/>
        <v>33</v>
      </c>
    </row>
    <row r="2084" spans="1:4" x14ac:dyDescent="0.25">
      <c r="A2084" s="1">
        <v>52500</v>
      </c>
      <c r="B2084" s="2" t="s">
        <v>2199</v>
      </c>
      <c r="C2084" s="3" t="s">
        <v>2230</v>
      </c>
      <c r="D2084">
        <f t="shared" si="33"/>
        <v>33</v>
      </c>
    </row>
    <row r="2085" spans="1:4" x14ac:dyDescent="0.25">
      <c r="A2085" s="1">
        <v>52500</v>
      </c>
      <c r="B2085" s="2" t="s">
        <v>2199</v>
      </c>
      <c r="C2085" s="3" t="s">
        <v>2231</v>
      </c>
      <c r="D2085">
        <f t="shared" si="33"/>
        <v>33</v>
      </c>
    </row>
    <row r="2086" spans="1:4" x14ac:dyDescent="0.25">
      <c r="A2086" s="1">
        <v>52600</v>
      </c>
      <c r="B2086" s="2" t="s">
        <v>2232</v>
      </c>
      <c r="C2086" s="3" t="s">
        <v>2233</v>
      </c>
      <c r="D2086">
        <f t="shared" si="33"/>
        <v>20</v>
      </c>
    </row>
    <row r="2087" spans="1:4" x14ac:dyDescent="0.25">
      <c r="A2087" s="1">
        <v>52600</v>
      </c>
      <c r="B2087" s="2" t="s">
        <v>2232</v>
      </c>
      <c r="C2087" s="3" t="s">
        <v>2234</v>
      </c>
      <c r="D2087">
        <f t="shared" si="33"/>
        <v>20</v>
      </c>
    </row>
    <row r="2088" spans="1:4" x14ac:dyDescent="0.25">
      <c r="A2088" s="1">
        <v>52600</v>
      </c>
      <c r="B2088" s="2" t="s">
        <v>2232</v>
      </c>
      <c r="C2088" s="3" t="s">
        <v>2235</v>
      </c>
      <c r="D2088">
        <f t="shared" si="33"/>
        <v>20</v>
      </c>
    </row>
    <row r="2089" spans="1:4" x14ac:dyDescent="0.25">
      <c r="A2089" s="1">
        <v>52600</v>
      </c>
      <c r="B2089" s="2" t="s">
        <v>2232</v>
      </c>
      <c r="C2089" s="3" t="s">
        <v>2236</v>
      </c>
      <c r="D2089">
        <f t="shared" si="33"/>
        <v>20</v>
      </c>
    </row>
    <row r="2090" spans="1:4" x14ac:dyDescent="0.25">
      <c r="A2090" s="1">
        <v>52600</v>
      </c>
      <c r="B2090" s="2" t="s">
        <v>2232</v>
      </c>
      <c r="C2090" s="3" t="s">
        <v>2237</v>
      </c>
      <c r="D2090">
        <f t="shared" si="33"/>
        <v>20</v>
      </c>
    </row>
    <row r="2091" spans="1:4" x14ac:dyDescent="0.25">
      <c r="A2091" s="1">
        <v>52600</v>
      </c>
      <c r="B2091" s="2" t="s">
        <v>2232</v>
      </c>
      <c r="C2091" s="3" t="s">
        <v>783</v>
      </c>
      <c r="D2091">
        <f t="shared" si="33"/>
        <v>20</v>
      </c>
    </row>
    <row r="2092" spans="1:4" x14ac:dyDescent="0.25">
      <c r="A2092" s="1">
        <v>52600</v>
      </c>
      <c r="B2092" s="2" t="s">
        <v>2232</v>
      </c>
      <c r="C2092" s="3" t="s">
        <v>2238</v>
      </c>
      <c r="D2092">
        <f t="shared" si="33"/>
        <v>20</v>
      </c>
    </row>
    <row r="2093" spans="1:4" x14ac:dyDescent="0.25">
      <c r="A2093" s="1">
        <v>52600</v>
      </c>
      <c r="B2093" s="2" t="s">
        <v>2232</v>
      </c>
      <c r="C2093" s="3" t="s">
        <v>2239</v>
      </c>
      <c r="D2093">
        <f t="shared" si="33"/>
        <v>20</v>
      </c>
    </row>
    <row r="2094" spans="1:4" x14ac:dyDescent="0.25">
      <c r="A2094" s="1">
        <v>52600</v>
      </c>
      <c r="B2094" s="2" t="s">
        <v>2232</v>
      </c>
      <c r="C2094" s="3" t="s">
        <v>2240</v>
      </c>
      <c r="D2094">
        <f t="shared" si="33"/>
        <v>20</v>
      </c>
    </row>
    <row r="2095" spans="1:4" x14ac:dyDescent="0.25">
      <c r="A2095" s="1">
        <v>52600</v>
      </c>
      <c r="B2095" s="2" t="s">
        <v>2232</v>
      </c>
      <c r="C2095" s="3" t="s">
        <v>2241</v>
      </c>
      <c r="D2095">
        <f t="shared" si="33"/>
        <v>20</v>
      </c>
    </row>
    <row r="2096" spans="1:4" x14ac:dyDescent="0.25">
      <c r="A2096" s="1">
        <v>52600</v>
      </c>
      <c r="B2096" s="2" t="s">
        <v>2232</v>
      </c>
      <c r="C2096" s="3" t="s">
        <v>2242</v>
      </c>
      <c r="D2096">
        <f t="shared" si="33"/>
        <v>20</v>
      </c>
    </row>
    <row r="2097" spans="1:4" x14ac:dyDescent="0.25">
      <c r="A2097" s="1">
        <v>52600</v>
      </c>
      <c r="B2097" s="2" t="s">
        <v>2232</v>
      </c>
      <c r="C2097" s="3" t="s">
        <v>2243</v>
      </c>
      <c r="D2097">
        <f t="shared" si="33"/>
        <v>20</v>
      </c>
    </row>
    <row r="2098" spans="1:4" x14ac:dyDescent="0.25">
      <c r="A2098" s="1">
        <v>52600</v>
      </c>
      <c r="B2098" s="2" t="s">
        <v>2232</v>
      </c>
      <c r="C2098" s="3" t="s">
        <v>2244</v>
      </c>
      <c r="D2098">
        <f t="shared" si="33"/>
        <v>20</v>
      </c>
    </row>
    <row r="2099" spans="1:4" x14ac:dyDescent="0.25">
      <c r="A2099" s="1">
        <v>52600</v>
      </c>
      <c r="B2099" s="2" t="s">
        <v>2232</v>
      </c>
      <c r="C2099" s="3" t="s">
        <v>2245</v>
      </c>
      <c r="D2099">
        <f t="shared" si="33"/>
        <v>20</v>
      </c>
    </row>
    <row r="2100" spans="1:4" x14ac:dyDescent="0.25">
      <c r="A2100" s="1">
        <v>52600</v>
      </c>
      <c r="B2100" s="2" t="s">
        <v>2232</v>
      </c>
      <c r="C2100" s="3" t="s">
        <v>2246</v>
      </c>
      <c r="D2100">
        <f t="shared" si="33"/>
        <v>20</v>
      </c>
    </row>
    <row r="2101" spans="1:4" x14ac:dyDescent="0.25">
      <c r="A2101" s="1">
        <v>52600</v>
      </c>
      <c r="B2101" s="2" t="s">
        <v>2232</v>
      </c>
      <c r="C2101" s="3" t="s">
        <v>2247</v>
      </c>
      <c r="D2101">
        <f t="shared" si="33"/>
        <v>20</v>
      </c>
    </row>
    <row r="2102" spans="1:4" x14ac:dyDescent="0.25">
      <c r="A2102" s="1">
        <v>52600</v>
      </c>
      <c r="B2102" s="2" t="s">
        <v>2232</v>
      </c>
      <c r="C2102" s="3" t="s">
        <v>2248</v>
      </c>
      <c r="D2102">
        <f t="shared" si="33"/>
        <v>20</v>
      </c>
    </row>
    <row r="2103" spans="1:4" x14ac:dyDescent="0.25">
      <c r="A2103" s="1">
        <v>52600</v>
      </c>
      <c r="B2103" s="2" t="s">
        <v>2232</v>
      </c>
      <c r="C2103" s="3" t="s">
        <v>2249</v>
      </c>
      <c r="D2103">
        <f t="shared" si="33"/>
        <v>20</v>
      </c>
    </row>
    <row r="2104" spans="1:4" x14ac:dyDescent="0.25">
      <c r="A2104" s="1">
        <v>52600</v>
      </c>
      <c r="B2104" s="2" t="s">
        <v>2232</v>
      </c>
      <c r="C2104" s="3" t="s">
        <v>2250</v>
      </c>
      <c r="D2104">
        <f t="shared" si="33"/>
        <v>20</v>
      </c>
    </row>
    <row r="2105" spans="1:4" x14ac:dyDescent="0.25">
      <c r="A2105" s="1">
        <v>52600</v>
      </c>
      <c r="B2105" s="2" t="s">
        <v>2232</v>
      </c>
      <c r="C2105" s="3" t="s">
        <v>2251</v>
      </c>
      <c r="D2105">
        <f t="shared" si="33"/>
        <v>20</v>
      </c>
    </row>
    <row r="2106" spans="1:4" x14ac:dyDescent="0.25">
      <c r="A2106" s="1">
        <v>52700</v>
      </c>
      <c r="B2106" s="2" t="s">
        <v>2252</v>
      </c>
      <c r="C2106" s="3" t="s">
        <v>2253</v>
      </c>
      <c r="D2106">
        <f t="shared" si="33"/>
        <v>34</v>
      </c>
    </row>
    <row r="2107" spans="1:4" x14ac:dyDescent="0.25">
      <c r="A2107" s="1">
        <v>52700</v>
      </c>
      <c r="B2107" s="2" t="s">
        <v>2252</v>
      </c>
      <c r="C2107" s="3" t="s">
        <v>2254</v>
      </c>
      <c r="D2107">
        <f t="shared" si="33"/>
        <v>34</v>
      </c>
    </row>
    <row r="2108" spans="1:4" x14ac:dyDescent="0.25">
      <c r="A2108" s="1">
        <v>52700</v>
      </c>
      <c r="B2108" s="2" t="s">
        <v>2252</v>
      </c>
      <c r="C2108" s="3" t="s">
        <v>2255</v>
      </c>
      <c r="D2108">
        <f t="shared" si="33"/>
        <v>34</v>
      </c>
    </row>
    <row r="2109" spans="1:4" x14ac:dyDescent="0.25">
      <c r="A2109" s="1">
        <v>52700</v>
      </c>
      <c r="B2109" s="2" t="s">
        <v>2252</v>
      </c>
      <c r="C2109" s="3" t="s">
        <v>2256</v>
      </c>
      <c r="D2109">
        <f t="shared" si="33"/>
        <v>34</v>
      </c>
    </row>
    <row r="2110" spans="1:4" x14ac:dyDescent="0.25">
      <c r="A2110" s="1">
        <v>52700</v>
      </c>
      <c r="B2110" s="2" t="s">
        <v>2252</v>
      </c>
      <c r="C2110" s="3" t="s">
        <v>2257</v>
      </c>
      <c r="D2110">
        <f t="shared" si="33"/>
        <v>34</v>
      </c>
    </row>
    <row r="2111" spans="1:4" x14ac:dyDescent="0.25">
      <c r="A2111" s="1">
        <v>52700</v>
      </c>
      <c r="B2111" s="2" t="s">
        <v>2252</v>
      </c>
      <c r="C2111" s="3" t="s">
        <v>2258</v>
      </c>
      <c r="D2111">
        <f t="shared" si="33"/>
        <v>34</v>
      </c>
    </row>
    <row r="2112" spans="1:4" x14ac:dyDescent="0.25">
      <c r="A2112" s="1">
        <v>52700</v>
      </c>
      <c r="B2112" s="2" t="s">
        <v>2252</v>
      </c>
      <c r="C2112" s="3" t="s">
        <v>2259</v>
      </c>
      <c r="D2112">
        <f t="shared" si="33"/>
        <v>34</v>
      </c>
    </row>
    <row r="2113" spans="1:4" x14ac:dyDescent="0.25">
      <c r="A2113" s="1">
        <v>52700</v>
      </c>
      <c r="B2113" s="2" t="s">
        <v>2252</v>
      </c>
      <c r="C2113" s="3" t="s">
        <v>2260</v>
      </c>
      <c r="D2113">
        <f t="shared" si="33"/>
        <v>34</v>
      </c>
    </row>
    <row r="2114" spans="1:4" x14ac:dyDescent="0.25">
      <c r="A2114" s="1">
        <v>52700</v>
      </c>
      <c r="B2114" s="2" t="s">
        <v>2252</v>
      </c>
      <c r="C2114" s="3" t="s">
        <v>2261</v>
      </c>
      <c r="D2114">
        <f t="shared" ref="D2114:D2177" si="34">COUNTIF($B$2:$B$5669,B2114)</f>
        <v>34</v>
      </c>
    </row>
    <row r="2115" spans="1:4" x14ac:dyDescent="0.25">
      <c r="A2115" s="1">
        <v>52700</v>
      </c>
      <c r="B2115" s="2" t="s">
        <v>2252</v>
      </c>
      <c r="C2115" s="3" t="s">
        <v>2262</v>
      </c>
      <c r="D2115">
        <f t="shared" si="34"/>
        <v>34</v>
      </c>
    </row>
    <row r="2116" spans="1:4" x14ac:dyDescent="0.25">
      <c r="A2116" s="1">
        <v>52700</v>
      </c>
      <c r="B2116" s="2" t="s">
        <v>2252</v>
      </c>
      <c r="C2116" s="3" t="s">
        <v>2263</v>
      </c>
      <c r="D2116">
        <f t="shared" si="34"/>
        <v>34</v>
      </c>
    </row>
    <row r="2117" spans="1:4" x14ac:dyDescent="0.25">
      <c r="A2117" s="1">
        <v>52700</v>
      </c>
      <c r="B2117" s="2" t="s">
        <v>2252</v>
      </c>
      <c r="C2117" s="3" t="s">
        <v>2264</v>
      </c>
      <c r="D2117">
        <f t="shared" si="34"/>
        <v>34</v>
      </c>
    </row>
    <row r="2118" spans="1:4" x14ac:dyDescent="0.25">
      <c r="A2118" s="1">
        <v>52700</v>
      </c>
      <c r="B2118" s="2" t="s">
        <v>2252</v>
      </c>
      <c r="C2118" s="3" t="s">
        <v>2265</v>
      </c>
      <c r="D2118">
        <f t="shared" si="34"/>
        <v>34</v>
      </c>
    </row>
    <row r="2119" spans="1:4" x14ac:dyDescent="0.25">
      <c r="A2119" s="1">
        <v>52700</v>
      </c>
      <c r="B2119" s="2" t="s">
        <v>2252</v>
      </c>
      <c r="C2119" s="3" t="s">
        <v>2266</v>
      </c>
      <c r="D2119">
        <f t="shared" si="34"/>
        <v>34</v>
      </c>
    </row>
    <row r="2120" spans="1:4" x14ac:dyDescent="0.25">
      <c r="A2120" s="1">
        <v>52700</v>
      </c>
      <c r="B2120" s="2" t="s">
        <v>2252</v>
      </c>
      <c r="C2120" s="3" t="s">
        <v>2267</v>
      </c>
      <c r="D2120">
        <f t="shared" si="34"/>
        <v>34</v>
      </c>
    </row>
    <row r="2121" spans="1:4" x14ac:dyDescent="0.25">
      <c r="A2121" s="1">
        <v>52700</v>
      </c>
      <c r="B2121" s="2" t="s">
        <v>2252</v>
      </c>
      <c r="C2121" s="3" t="s">
        <v>2268</v>
      </c>
      <c r="D2121">
        <f t="shared" si="34"/>
        <v>34</v>
      </c>
    </row>
    <row r="2122" spans="1:4" x14ac:dyDescent="0.25">
      <c r="A2122" s="1">
        <v>52700</v>
      </c>
      <c r="B2122" s="2" t="s">
        <v>2252</v>
      </c>
      <c r="C2122" s="3" t="s">
        <v>2269</v>
      </c>
      <c r="D2122">
        <f t="shared" si="34"/>
        <v>34</v>
      </c>
    </row>
    <row r="2123" spans="1:4" x14ac:dyDescent="0.25">
      <c r="A2123" s="1">
        <v>52700</v>
      </c>
      <c r="B2123" s="2" t="s">
        <v>2252</v>
      </c>
      <c r="C2123" s="3" t="s">
        <v>2270</v>
      </c>
      <c r="D2123">
        <f t="shared" si="34"/>
        <v>34</v>
      </c>
    </row>
    <row r="2124" spans="1:4" x14ac:dyDescent="0.25">
      <c r="A2124" s="1">
        <v>52700</v>
      </c>
      <c r="B2124" s="2" t="s">
        <v>2252</v>
      </c>
      <c r="C2124" s="3" t="s">
        <v>2271</v>
      </c>
      <c r="D2124">
        <f t="shared" si="34"/>
        <v>34</v>
      </c>
    </row>
    <row r="2125" spans="1:4" x14ac:dyDescent="0.25">
      <c r="A2125" s="1">
        <v>52700</v>
      </c>
      <c r="B2125" s="2" t="s">
        <v>2252</v>
      </c>
      <c r="C2125" s="3" t="s">
        <v>2272</v>
      </c>
      <c r="D2125">
        <f t="shared" si="34"/>
        <v>34</v>
      </c>
    </row>
    <row r="2126" spans="1:4" x14ac:dyDescent="0.25">
      <c r="A2126" s="1">
        <v>52700</v>
      </c>
      <c r="B2126" s="2" t="s">
        <v>2252</v>
      </c>
      <c r="C2126" s="3" t="s">
        <v>2273</v>
      </c>
      <c r="D2126">
        <f t="shared" si="34"/>
        <v>34</v>
      </c>
    </row>
    <row r="2127" spans="1:4" x14ac:dyDescent="0.25">
      <c r="A2127" s="1">
        <v>52700</v>
      </c>
      <c r="B2127" s="2" t="s">
        <v>2252</v>
      </c>
      <c r="C2127" s="3" t="s">
        <v>2274</v>
      </c>
      <c r="D2127">
        <f t="shared" si="34"/>
        <v>34</v>
      </c>
    </row>
    <row r="2128" spans="1:4" x14ac:dyDescent="0.25">
      <c r="A2128" s="1">
        <v>52700</v>
      </c>
      <c r="B2128" s="2" t="s">
        <v>2252</v>
      </c>
      <c r="C2128" s="3" t="s">
        <v>2275</v>
      </c>
      <c r="D2128">
        <f t="shared" si="34"/>
        <v>34</v>
      </c>
    </row>
    <row r="2129" spans="1:4" x14ac:dyDescent="0.25">
      <c r="A2129" s="1">
        <v>52700</v>
      </c>
      <c r="B2129" s="2" t="s">
        <v>2252</v>
      </c>
      <c r="C2129" s="3" t="s">
        <v>2276</v>
      </c>
      <c r="D2129">
        <f t="shared" si="34"/>
        <v>34</v>
      </c>
    </row>
    <row r="2130" spans="1:4" x14ac:dyDescent="0.25">
      <c r="A2130" s="1">
        <v>52700</v>
      </c>
      <c r="B2130" s="2" t="s">
        <v>2252</v>
      </c>
      <c r="C2130" s="3" t="s">
        <v>2277</v>
      </c>
      <c r="D2130">
        <f t="shared" si="34"/>
        <v>34</v>
      </c>
    </row>
    <row r="2131" spans="1:4" x14ac:dyDescent="0.25">
      <c r="A2131" s="1">
        <v>52700</v>
      </c>
      <c r="B2131" s="2" t="s">
        <v>2252</v>
      </c>
      <c r="C2131" s="3" t="s">
        <v>2278</v>
      </c>
      <c r="D2131">
        <f t="shared" si="34"/>
        <v>34</v>
      </c>
    </row>
    <row r="2132" spans="1:4" x14ac:dyDescent="0.25">
      <c r="A2132" s="1">
        <v>52700</v>
      </c>
      <c r="B2132" s="2" t="s">
        <v>2252</v>
      </c>
      <c r="C2132" s="3" t="s">
        <v>2279</v>
      </c>
      <c r="D2132">
        <f t="shared" si="34"/>
        <v>34</v>
      </c>
    </row>
    <row r="2133" spans="1:4" x14ac:dyDescent="0.25">
      <c r="A2133" s="1">
        <v>52700</v>
      </c>
      <c r="B2133" s="2" t="s">
        <v>2252</v>
      </c>
      <c r="C2133" s="3" t="s">
        <v>2280</v>
      </c>
      <c r="D2133">
        <f t="shared" si="34"/>
        <v>34</v>
      </c>
    </row>
    <row r="2134" spans="1:4" x14ac:dyDescent="0.25">
      <c r="A2134" s="1">
        <v>52700</v>
      </c>
      <c r="B2134" s="2" t="s">
        <v>2252</v>
      </c>
      <c r="C2134" s="3" t="s">
        <v>2281</v>
      </c>
      <c r="D2134">
        <f t="shared" si="34"/>
        <v>34</v>
      </c>
    </row>
    <row r="2135" spans="1:4" x14ac:dyDescent="0.25">
      <c r="A2135" s="1">
        <v>52700</v>
      </c>
      <c r="B2135" s="2" t="s">
        <v>2252</v>
      </c>
      <c r="C2135" s="3" t="s">
        <v>2282</v>
      </c>
      <c r="D2135">
        <f t="shared" si="34"/>
        <v>34</v>
      </c>
    </row>
    <row r="2136" spans="1:4" x14ac:dyDescent="0.25">
      <c r="A2136" s="1">
        <v>52700</v>
      </c>
      <c r="B2136" s="2" t="s">
        <v>2252</v>
      </c>
      <c r="C2136" s="3" t="s">
        <v>2283</v>
      </c>
      <c r="D2136">
        <f t="shared" si="34"/>
        <v>34</v>
      </c>
    </row>
    <row r="2137" spans="1:4" x14ac:dyDescent="0.25">
      <c r="A2137" s="1">
        <v>52700</v>
      </c>
      <c r="B2137" s="2" t="s">
        <v>2252</v>
      </c>
      <c r="C2137" s="3" t="s">
        <v>2284</v>
      </c>
      <c r="D2137">
        <f t="shared" si="34"/>
        <v>34</v>
      </c>
    </row>
    <row r="2138" spans="1:4" x14ac:dyDescent="0.25">
      <c r="A2138" s="1">
        <v>52700</v>
      </c>
      <c r="B2138" s="2" t="s">
        <v>2252</v>
      </c>
      <c r="C2138" s="3" t="s">
        <v>2285</v>
      </c>
      <c r="D2138">
        <f t="shared" si="34"/>
        <v>34</v>
      </c>
    </row>
    <row r="2139" spans="1:4" x14ac:dyDescent="0.25">
      <c r="A2139" s="1">
        <v>52700</v>
      </c>
      <c r="B2139" s="2" t="s">
        <v>2252</v>
      </c>
      <c r="C2139" s="3" t="s">
        <v>2286</v>
      </c>
      <c r="D2139">
        <f t="shared" si="34"/>
        <v>34</v>
      </c>
    </row>
    <row r="2140" spans="1:4" x14ac:dyDescent="0.25">
      <c r="A2140" s="1">
        <v>52800</v>
      </c>
      <c r="B2140" s="2" t="s">
        <v>2287</v>
      </c>
      <c r="C2140" s="3" t="s">
        <v>2288</v>
      </c>
      <c r="D2140">
        <f t="shared" si="34"/>
        <v>16</v>
      </c>
    </row>
    <row r="2141" spans="1:4" x14ac:dyDescent="0.25">
      <c r="A2141" s="1">
        <v>52800</v>
      </c>
      <c r="B2141" s="2" t="s">
        <v>2287</v>
      </c>
      <c r="C2141" s="3" t="s">
        <v>2289</v>
      </c>
      <c r="D2141">
        <f t="shared" si="34"/>
        <v>16</v>
      </c>
    </row>
    <row r="2142" spans="1:4" x14ac:dyDescent="0.25">
      <c r="A2142" s="1">
        <v>52800</v>
      </c>
      <c r="B2142" s="2" t="s">
        <v>2287</v>
      </c>
      <c r="C2142" s="3" t="s">
        <v>2290</v>
      </c>
      <c r="D2142">
        <f t="shared" si="34"/>
        <v>16</v>
      </c>
    </row>
    <row r="2143" spans="1:4" x14ac:dyDescent="0.25">
      <c r="A2143" s="1">
        <v>52800</v>
      </c>
      <c r="B2143" s="2" t="s">
        <v>2287</v>
      </c>
      <c r="C2143" s="3" t="s">
        <v>2291</v>
      </c>
      <c r="D2143">
        <f t="shared" si="34"/>
        <v>16</v>
      </c>
    </row>
    <row r="2144" spans="1:4" x14ac:dyDescent="0.25">
      <c r="A2144" s="1">
        <v>52800</v>
      </c>
      <c r="B2144" s="2" t="s">
        <v>2287</v>
      </c>
      <c r="C2144" s="3" t="s">
        <v>2292</v>
      </c>
      <c r="D2144">
        <f t="shared" si="34"/>
        <v>16</v>
      </c>
    </row>
    <row r="2145" spans="1:4" x14ac:dyDescent="0.25">
      <c r="A2145" s="1">
        <v>52800</v>
      </c>
      <c r="B2145" s="2" t="s">
        <v>2287</v>
      </c>
      <c r="C2145" s="3" t="s">
        <v>2293</v>
      </c>
      <c r="D2145">
        <f t="shared" si="34"/>
        <v>16</v>
      </c>
    </row>
    <row r="2146" spans="1:4" x14ac:dyDescent="0.25">
      <c r="A2146" s="1">
        <v>52800</v>
      </c>
      <c r="B2146" s="2" t="s">
        <v>2287</v>
      </c>
      <c r="C2146" s="3" t="s">
        <v>2294</v>
      </c>
      <c r="D2146">
        <f t="shared" si="34"/>
        <v>16</v>
      </c>
    </row>
    <row r="2147" spans="1:4" x14ac:dyDescent="0.25">
      <c r="A2147" s="1">
        <v>52800</v>
      </c>
      <c r="B2147" s="2" t="s">
        <v>2287</v>
      </c>
      <c r="C2147" s="3" t="s">
        <v>2295</v>
      </c>
      <c r="D2147">
        <f t="shared" si="34"/>
        <v>16</v>
      </c>
    </row>
    <row r="2148" spans="1:4" x14ac:dyDescent="0.25">
      <c r="A2148" s="1">
        <v>52800</v>
      </c>
      <c r="B2148" s="2" t="s">
        <v>2287</v>
      </c>
      <c r="C2148" s="3" t="s">
        <v>2296</v>
      </c>
      <c r="D2148">
        <f t="shared" si="34"/>
        <v>16</v>
      </c>
    </row>
    <row r="2149" spans="1:4" x14ac:dyDescent="0.25">
      <c r="A2149" s="1">
        <v>52800</v>
      </c>
      <c r="B2149" s="2" t="s">
        <v>2287</v>
      </c>
      <c r="C2149" s="3" t="s">
        <v>2297</v>
      </c>
      <c r="D2149">
        <f t="shared" si="34"/>
        <v>16</v>
      </c>
    </row>
    <row r="2150" spans="1:4" x14ac:dyDescent="0.25">
      <c r="A2150" s="1">
        <v>52800</v>
      </c>
      <c r="B2150" s="2" t="s">
        <v>2287</v>
      </c>
      <c r="C2150" s="3" t="s">
        <v>2298</v>
      </c>
      <c r="D2150">
        <f t="shared" si="34"/>
        <v>16</v>
      </c>
    </row>
    <row r="2151" spans="1:4" x14ac:dyDescent="0.25">
      <c r="A2151" s="1">
        <v>52800</v>
      </c>
      <c r="B2151" s="2" t="s">
        <v>2287</v>
      </c>
      <c r="C2151" s="3" t="s">
        <v>2299</v>
      </c>
      <c r="D2151">
        <f t="shared" si="34"/>
        <v>16</v>
      </c>
    </row>
    <row r="2152" spans="1:4" x14ac:dyDescent="0.25">
      <c r="A2152" s="1">
        <v>52800</v>
      </c>
      <c r="B2152" s="2" t="s">
        <v>2287</v>
      </c>
      <c r="C2152" s="3" t="s">
        <v>2300</v>
      </c>
      <c r="D2152">
        <f t="shared" si="34"/>
        <v>16</v>
      </c>
    </row>
    <row r="2153" spans="1:4" x14ac:dyDescent="0.25">
      <c r="A2153" s="1">
        <v>52800</v>
      </c>
      <c r="B2153" s="2" t="s">
        <v>2287</v>
      </c>
      <c r="C2153" s="3" t="s">
        <v>2301</v>
      </c>
      <c r="D2153">
        <f t="shared" si="34"/>
        <v>16</v>
      </c>
    </row>
    <row r="2154" spans="1:4" x14ac:dyDescent="0.25">
      <c r="A2154" s="1">
        <v>52800</v>
      </c>
      <c r="B2154" s="2" t="s">
        <v>2287</v>
      </c>
      <c r="C2154" s="3" t="s">
        <v>2302</v>
      </c>
      <c r="D2154">
        <f t="shared" si="34"/>
        <v>16</v>
      </c>
    </row>
    <row r="2155" spans="1:4" x14ac:dyDescent="0.25">
      <c r="A2155" s="1">
        <v>52800</v>
      </c>
      <c r="B2155" s="2" t="s">
        <v>2287</v>
      </c>
      <c r="C2155" s="3" t="s">
        <v>2303</v>
      </c>
      <c r="D2155">
        <f t="shared" si="34"/>
        <v>16</v>
      </c>
    </row>
    <row r="2156" spans="1:4" x14ac:dyDescent="0.25">
      <c r="A2156" s="1">
        <v>54000</v>
      </c>
      <c r="B2156" s="2" t="s">
        <v>2304</v>
      </c>
      <c r="C2156" s="3" t="s">
        <v>2305</v>
      </c>
      <c r="D2156">
        <f t="shared" si="34"/>
        <v>1</v>
      </c>
    </row>
    <row r="2157" spans="1:4" x14ac:dyDescent="0.25">
      <c r="A2157" s="1">
        <v>54110</v>
      </c>
      <c r="B2157" s="2" t="s">
        <v>2306</v>
      </c>
      <c r="C2157" s="3" t="s">
        <v>2307</v>
      </c>
      <c r="D2157">
        <f t="shared" si="34"/>
        <v>14</v>
      </c>
    </row>
    <row r="2158" spans="1:4" x14ac:dyDescent="0.25">
      <c r="A2158" s="1">
        <v>54110</v>
      </c>
      <c r="B2158" s="2" t="s">
        <v>2306</v>
      </c>
      <c r="C2158" s="3" t="s">
        <v>2308</v>
      </c>
      <c r="D2158">
        <f t="shared" si="34"/>
        <v>14</v>
      </c>
    </row>
    <row r="2159" spans="1:4" x14ac:dyDescent="0.25">
      <c r="A2159" s="1">
        <v>54110</v>
      </c>
      <c r="B2159" s="2" t="s">
        <v>2306</v>
      </c>
      <c r="C2159" s="3" t="s">
        <v>2309</v>
      </c>
      <c r="D2159">
        <f t="shared" si="34"/>
        <v>14</v>
      </c>
    </row>
    <row r="2160" spans="1:4" x14ac:dyDescent="0.25">
      <c r="A2160" s="1">
        <v>54110</v>
      </c>
      <c r="B2160" s="2" t="s">
        <v>2306</v>
      </c>
      <c r="C2160" s="3" t="s">
        <v>2310</v>
      </c>
      <c r="D2160">
        <f t="shared" si="34"/>
        <v>14</v>
      </c>
    </row>
    <row r="2161" spans="1:4" x14ac:dyDescent="0.25">
      <c r="A2161" s="1">
        <v>54110</v>
      </c>
      <c r="B2161" s="2" t="s">
        <v>2306</v>
      </c>
      <c r="C2161" s="3" t="s">
        <v>2311</v>
      </c>
      <c r="D2161">
        <f t="shared" si="34"/>
        <v>14</v>
      </c>
    </row>
    <row r="2162" spans="1:4" x14ac:dyDescent="0.25">
      <c r="A2162" s="1">
        <v>54110</v>
      </c>
      <c r="B2162" s="2" t="s">
        <v>2306</v>
      </c>
      <c r="C2162" s="3" t="s">
        <v>2312</v>
      </c>
      <c r="D2162">
        <f t="shared" si="34"/>
        <v>14</v>
      </c>
    </row>
    <row r="2163" spans="1:4" x14ac:dyDescent="0.25">
      <c r="A2163" s="1">
        <v>54110</v>
      </c>
      <c r="B2163" s="2" t="s">
        <v>2306</v>
      </c>
      <c r="C2163" s="3" t="s">
        <v>2313</v>
      </c>
      <c r="D2163">
        <f t="shared" si="34"/>
        <v>14</v>
      </c>
    </row>
    <row r="2164" spans="1:4" x14ac:dyDescent="0.25">
      <c r="A2164" s="1">
        <v>54110</v>
      </c>
      <c r="B2164" s="2" t="s">
        <v>2306</v>
      </c>
      <c r="C2164" s="3" t="s">
        <v>1001</v>
      </c>
      <c r="D2164">
        <f t="shared" si="34"/>
        <v>14</v>
      </c>
    </row>
    <row r="2165" spans="1:4" x14ac:dyDescent="0.25">
      <c r="A2165" s="1">
        <v>54110</v>
      </c>
      <c r="B2165" s="2" t="s">
        <v>2306</v>
      </c>
      <c r="C2165" s="3" t="s">
        <v>2314</v>
      </c>
      <c r="D2165">
        <f t="shared" si="34"/>
        <v>14</v>
      </c>
    </row>
    <row r="2166" spans="1:4" x14ac:dyDescent="0.25">
      <c r="A2166" s="1">
        <v>54110</v>
      </c>
      <c r="B2166" s="2" t="s">
        <v>2306</v>
      </c>
      <c r="C2166" s="3" t="s">
        <v>2315</v>
      </c>
      <c r="D2166">
        <f t="shared" si="34"/>
        <v>14</v>
      </c>
    </row>
    <row r="2167" spans="1:4" x14ac:dyDescent="0.25">
      <c r="A2167" s="1">
        <v>54110</v>
      </c>
      <c r="B2167" s="2" t="s">
        <v>2306</v>
      </c>
      <c r="C2167" s="3" t="s">
        <v>2316</v>
      </c>
      <c r="D2167">
        <f t="shared" si="34"/>
        <v>14</v>
      </c>
    </row>
    <row r="2168" spans="1:4" x14ac:dyDescent="0.25">
      <c r="A2168" s="1">
        <v>54110</v>
      </c>
      <c r="B2168" s="2" t="s">
        <v>2306</v>
      </c>
      <c r="C2168" s="3" t="s">
        <v>2317</v>
      </c>
      <c r="D2168">
        <f t="shared" si="34"/>
        <v>14</v>
      </c>
    </row>
    <row r="2169" spans="1:4" x14ac:dyDescent="0.25">
      <c r="A2169" s="1">
        <v>54110</v>
      </c>
      <c r="B2169" s="2" t="s">
        <v>2306</v>
      </c>
      <c r="C2169" s="3" t="s">
        <v>2318</v>
      </c>
      <c r="D2169">
        <f t="shared" si="34"/>
        <v>14</v>
      </c>
    </row>
    <row r="2170" spans="1:4" x14ac:dyDescent="0.25">
      <c r="A2170" s="1">
        <v>54110</v>
      </c>
      <c r="B2170" s="2" t="s">
        <v>2306</v>
      </c>
      <c r="C2170" s="3" t="s">
        <v>2319</v>
      </c>
      <c r="D2170">
        <f t="shared" si="34"/>
        <v>14</v>
      </c>
    </row>
    <row r="2171" spans="1:4" x14ac:dyDescent="0.25">
      <c r="A2171" s="1">
        <v>54111</v>
      </c>
      <c r="B2171" s="2" t="s">
        <v>2320</v>
      </c>
      <c r="C2171" s="3" t="s">
        <v>2321</v>
      </c>
      <c r="D2171">
        <f t="shared" si="34"/>
        <v>1</v>
      </c>
    </row>
    <row r="2172" spans="1:4" x14ac:dyDescent="0.25">
      <c r="A2172" s="1">
        <v>54112</v>
      </c>
      <c r="B2172" s="2" t="s">
        <v>2322</v>
      </c>
      <c r="C2172" s="3" t="s">
        <v>2323</v>
      </c>
      <c r="D2172">
        <f t="shared" si="34"/>
        <v>4</v>
      </c>
    </row>
    <row r="2173" spans="1:4" x14ac:dyDescent="0.25">
      <c r="A2173" s="1">
        <v>54112</v>
      </c>
      <c r="B2173" s="2" t="s">
        <v>2322</v>
      </c>
      <c r="C2173" s="3" t="s">
        <v>2324</v>
      </c>
      <c r="D2173">
        <f t="shared" si="34"/>
        <v>4</v>
      </c>
    </row>
    <row r="2174" spans="1:4" x14ac:dyDescent="0.25">
      <c r="A2174" s="1">
        <v>54112</v>
      </c>
      <c r="B2174" s="2" t="s">
        <v>2322</v>
      </c>
      <c r="C2174" s="3" t="s">
        <v>2325</v>
      </c>
      <c r="D2174">
        <f t="shared" si="34"/>
        <v>4</v>
      </c>
    </row>
    <row r="2175" spans="1:4" x14ac:dyDescent="0.25">
      <c r="A2175" s="1">
        <v>54112</v>
      </c>
      <c r="B2175" s="2" t="s">
        <v>2322</v>
      </c>
      <c r="C2175" s="3" t="s">
        <v>2326</v>
      </c>
      <c r="D2175">
        <f t="shared" si="34"/>
        <v>4</v>
      </c>
    </row>
    <row r="2176" spans="1:4" x14ac:dyDescent="0.25">
      <c r="A2176" s="1">
        <v>54113</v>
      </c>
      <c r="B2176" s="2" t="s">
        <v>2327</v>
      </c>
      <c r="C2176" s="3" t="s">
        <v>2328</v>
      </c>
      <c r="D2176">
        <f t="shared" si="34"/>
        <v>7</v>
      </c>
    </row>
    <row r="2177" spans="1:4" x14ac:dyDescent="0.25">
      <c r="A2177" s="1">
        <v>54113</v>
      </c>
      <c r="B2177" s="2" t="s">
        <v>2327</v>
      </c>
      <c r="C2177" s="3" t="s">
        <v>2329</v>
      </c>
      <c r="D2177">
        <f t="shared" si="34"/>
        <v>7</v>
      </c>
    </row>
    <row r="2178" spans="1:4" x14ac:dyDescent="0.25">
      <c r="A2178" s="1">
        <v>54113</v>
      </c>
      <c r="B2178" s="2" t="s">
        <v>2327</v>
      </c>
      <c r="C2178" s="3" t="s">
        <v>2330</v>
      </c>
      <c r="D2178">
        <f t="shared" ref="D2178:D2241" si="35">COUNTIF($B$2:$B$5669,B2178)</f>
        <v>7</v>
      </c>
    </row>
    <row r="2179" spans="1:4" x14ac:dyDescent="0.25">
      <c r="A2179" s="1">
        <v>54113</v>
      </c>
      <c r="B2179" s="2" t="s">
        <v>2327</v>
      </c>
      <c r="C2179" s="3" t="s">
        <v>2331</v>
      </c>
      <c r="D2179">
        <f t="shared" si="35"/>
        <v>7</v>
      </c>
    </row>
    <row r="2180" spans="1:4" x14ac:dyDescent="0.25">
      <c r="A2180" s="1">
        <v>54113</v>
      </c>
      <c r="B2180" s="2" t="s">
        <v>2327</v>
      </c>
      <c r="C2180" s="3" t="s">
        <v>2332</v>
      </c>
      <c r="D2180">
        <f t="shared" si="35"/>
        <v>7</v>
      </c>
    </row>
    <row r="2181" spans="1:4" x14ac:dyDescent="0.25">
      <c r="A2181" s="1">
        <v>54113</v>
      </c>
      <c r="B2181" s="2" t="s">
        <v>2327</v>
      </c>
      <c r="C2181" s="3" t="s">
        <v>2333</v>
      </c>
      <c r="D2181">
        <f t="shared" si="35"/>
        <v>7</v>
      </c>
    </row>
    <row r="2182" spans="1:4" x14ac:dyDescent="0.25">
      <c r="A2182" s="1">
        <v>54113</v>
      </c>
      <c r="B2182" s="2" t="s">
        <v>2327</v>
      </c>
      <c r="C2182" s="3" t="s">
        <v>2334</v>
      </c>
      <c r="D2182">
        <f t="shared" si="35"/>
        <v>7</v>
      </c>
    </row>
    <row r="2183" spans="1:4" x14ac:dyDescent="0.25">
      <c r="A2183" s="1">
        <v>54114</v>
      </c>
      <c r="B2183" s="2" t="s">
        <v>2335</v>
      </c>
      <c r="C2183" s="3" t="s">
        <v>2336</v>
      </c>
      <c r="D2183">
        <f t="shared" si="35"/>
        <v>1</v>
      </c>
    </row>
    <row r="2184" spans="1:4" x14ac:dyDescent="0.25">
      <c r="A2184" s="1">
        <v>54115</v>
      </c>
      <c r="B2184" s="2" t="s">
        <v>2337</v>
      </c>
      <c r="C2184" s="3" t="s">
        <v>2338</v>
      </c>
      <c r="D2184">
        <f t="shared" si="35"/>
        <v>17</v>
      </c>
    </row>
    <row r="2185" spans="1:4" x14ac:dyDescent="0.25">
      <c r="A2185" s="1">
        <v>54115</v>
      </c>
      <c r="B2185" s="2" t="s">
        <v>2337</v>
      </c>
      <c r="C2185" s="3" t="s">
        <v>2339</v>
      </c>
      <c r="D2185">
        <f t="shared" si="35"/>
        <v>17</v>
      </c>
    </row>
    <row r="2186" spans="1:4" x14ac:dyDescent="0.25">
      <c r="A2186" s="1">
        <v>54115</v>
      </c>
      <c r="B2186" s="2" t="s">
        <v>2337</v>
      </c>
      <c r="C2186" s="3" t="s">
        <v>2340</v>
      </c>
      <c r="D2186">
        <f t="shared" si="35"/>
        <v>17</v>
      </c>
    </row>
    <row r="2187" spans="1:4" x14ac:dyDescent="0.25">
      <c r="A2187" s="1">
        <v>54115</v>
      </c>
      <c r="B2187" s="2" t="s">
        <v>2337</v>
      </c>
      <c r="C2187" s="3" t="s">
        <v>2341</v>
      </c>
      <c r="D2187">
        <f t="shared" si="35"/>
        <v>17</v>
      </c>
    </row>
    <row r="2188" spans="1:4" x14ac:dyDescent="0.25">
      <c r="A2188" s="1">
        <v>54115</v>
      </c>
      <c r="B2188" s="2" t="s">
        <v>2337</v>
      </c>
      <c r="C2188" s="3" t="s">
        <v>2342</v>
      </c>
      <c r="D2188">
        <f t="shared" si="35"/>
        <v>17</v>
      </c>
    </row>
    <row r="2189" spans="1:4" x14ac:dyDescent="0.25">
      <c r="A2189" s="1">
        <v>54115</v>
      </c>
      <c r="B2189" s="2" t="s">
        <v>2337</v>
      </c>
      <c r="C2189" s="3" t="s">
        <v>2343</v>
      </c>
      <c r="D2189">
        <f t="shared" si="35"/>
        <v>17</v>
      </c>
    </row>
    <row r="2190" spans="1:4" x14ac:dyDescent="0.25">
      <c r="A2190" s="1">
        <v>54115</v>
      </c>
      <c r="B2190" s="2" t="s">
        <v>2337</v>
      </c>
      <c r="C2190" s="3" t="s">
        <v>2344</v>
      </c>
      <c r="D2190">
        <f t="shared" si="35"/>
        <v>17</v>
      </c>
    </row>
    <row r="2191" spans="1:4" x14ac:dyDescent="0.25">
      <c r="A2191" s="1">
        <v>54115</v>
      </c>
      <c r="B2191" s="2" t="s">
        <v>2337</v>
      </c>
      <c r="C2191" s="3" t="s">
        <v>2345</v>
      </c>
      <c r="D2191">
        <f t="shared" si="35"/>
        <v>17</v>
      </c>
    </row>
    <row r="2192" spans="1:4" x14ac:dyDescent="0.25">
      <c r="A2192" s="1">
        <v>54115</v>
      </c>
      <c r="B2192" s="2" t="s">
        <v>2337</v>
      </c>
      <c r="C2192" s="3" t="s">
        <v>2346</v>
      </c>
      <c r="D2192">
        <f t="shared" si="35"/>
        <v>17</v>
      </c>
    </row>
    <row r="2193" spans="1:4" x14ac:dyDescent="0.25">
      <c r="A2193" s="1">
        <v>54115</v>
      </c>
      <c r="B2193" s="2" t="s">
        <v>2337</v>
      </c>
      <c r="C2193" s="3" t="s">
        <v>2347</v>
      </c>
      <c r="D2193">
        <f t="shared" si="35"/>
        <v>17</v>
      </c>
    </row>
    <row r="2194" spans="1:4" x14ac:dyDescent="0.25">
      <c r="A2194" s="1">
        <v>54115</v>
      </c>
      <c r="B2194" s="2" t="s">
        <v>2337</v>
      </c>
      <c r="C2194" s="3" t="s">
        <v>2348</v>
      </c>
      <c r="D2194">
        <f t="shared" si="35"/>
        <v>17</v>
      </c>
    </row>
    <row r="2195" spans="1:4" x14ac:dyDescent="0.25">
      <c r="A2195" s="1">
        <v>54115</v>
      </c>
      <c r="B2195" s="2" t="s">
        <v>2337</v>
      </c>
      <c r="C2195" s="3" t="s">
        <v>2349</v>
      </c>
      <c r="D2195">
        <f t="shared" si="35"/>
        <v>17</v>
      </c>
    </row>
    <row r="2196" spans="1:4" x14ac:dyDescent="0.25">
      <c r="A2196" s="1">
        <v>54115</v>
      </c>
      <c r="B2196" s="2" t="s">
        <v>2337</v>
      </c>
      <c r="C2196" s="3" t="s">
        <v>2350</v>
      </c>
      <c r="D2196">
        <f t="shared" si="35"/>
        <v>17</v>
      </c>
    </row>
    <row r="2197" spans="1:4" x14ac:dyDescent="0.25">
      <c r="A2197" s="1">
        <v>54115</v>
      </c>
      <c r="B2197" s="2" t="s">
        <v>2337</v>
      </c>
      <c r="C2197" s="3" t="s">
        <v>2351</v>
      </c>
      <c r="D2197">
        <f t="shared" si="35"/>
        <v>17</v>
      </c>
    </row>
    <row r="2198" spans="1:4" x14ac:dyDescent="0.25">
      <c r="A2198" s="1">
        <v>54115</v>
      </c>
      <c r="B2198" s="2" t="s">
        <v>2337</v>
      </c>
      <c r="C2198" s="3" t="s">
        <v>2352</v>
      </c>
      <c r="D2198">
        <f t="shared" si="35"/>
        <v>17</v>
      </c>
    </row>
    <row r="2199" spans="1:4" x14ac:dyDescent="0.25">
      <c r="A2199" s="1">
        <v>54115</v>
      </c>
      <c r="B2199" s="2" t="s">
        <v>2337</v>
      </c>
      <c r="C2199" s="3" t="s">
        <v>2353</v>
      </c>
      <c r="D2199">
        <f t="shared" si="35"/>
        <v>17</v>
      </c>
    </row>
    <row r="2200" spans="1:4" x14ac:dyDescent="0.25">
      <c r="A2200" s="1">
        <v>54115</v>
      </c>
      <c r="B2200" s="2" t="s">
        <v>2337</v>
      </c>
      <c r="C2200" s="3" t="s">
        <v>2354</v>
      </c>
      <c r="D2200">
        <f t="shared" si="35"/>
        <v>17</v>
      </c>
    </row>
    <row r="2201" spans="1:4" x14ac:dyDescent="0.25">
      <c r="A2201" s="1">
        <v>54116</v>
      </c>
      <c r="B2201" s="2" t="s">
        <v>2355</v>
      </c>
      <c r="C2201" s="3" t="s">
        <v>2356</v>
      </c>
      <c r="D2201">
        <f t="shared" si="35"/>
        <v>1</v>
      </c>
    </row>
    <row r="2202" spans="1:4" x14ac:dyDescent="0.25">
      <c r="A2202" s="1">
        <v>54118</v>
      </c>
      <c r="B2202" s="2" t="s">
        <v>2357</v>
      </c>
      <c r="C2202" s="3" t="s">
        <v>2358</v>
      </c>
      <c r="D2202">
        <f t="shared" si="35"/>
        <v>1</v>
      </c>
    </row>
    <row r="2203" spans="1:4" x14ac:dyDescent="0.25">
      <c r="A2203" s="1">
        <v>54119</v>
      </c>
      <c r="B2203" s="2" t="s">
        <v>2359</v>
      </c>
      <c r="C2203" s="3" t="s">
        <v>2360</v>
      </c>
      <c r="D2203">
        <f t="shared" si="35"/>
        <v>1</v>
      </c>
    </row>
    <row r="2204" spans="1:4" x14ac:dyDescent="0.25">
      <c r="A2204" s="1">
        <v>54120</v>
      </c>
      <c r="B2204" s="2" t="s">
        <v>2361</v>
      </c>
      <c r="C2204" s="3" t="s">
        <v>2362</v>
      </c>
      <c r="D2204">
        <f t="shared" si="35"/>
        <v>14</v>
      </c>
    </row>
    <row r="2205" spans="1:4" x14ac:dyDescent="0.25">
      <c r="A2205" s="1">
        <v>54120</v>
      </c>
      <c r="B2205" s="2" t="s">
        <v>2361</v>
      </c>
      <c r="C2205" s="3" t="s">
        <v>2363</v>
      </c>
      <c r="D2205">
        <f t="shared" si="35"/>
        <v>14</v>
      </c>
    </row>
    <row r="2206" spans="1:4" x14ac:dyDescent="0.25">
      <c r="A2206" s="1">
        <v>54120</v>
      </c>
      <c r="B2206" s="2" t="s">
        <v>2361</v>
      </c>
      <c r="C2206" s="3" t="s">
        <v>2364</v>
      </c>
      <c r="D2206">
        <f t="shared" si="35"/>
        <v>14</v>
      </c>
    </row>
    <row r="2207" spans="1:4" x14ac:dyDescent="0.25">
      <c r="A2207" s="1">
        <v>54120</v>
      </c>
      <c r="B2207" s="2" t="s">
        <v>2361</v>
      </c>
      <c r="C2207" s="3" t="s">
        <v>2365</v>
      </c>
      <c r="D2207">
        <f t="shared" si="35"/>
        <v>14</v>
      </c>
    </row>
    <row r="2208" spans="1:4" x14ac:dyDescent="0.25">
      <c r="A2208" s="1">
        <v>54120</v>
      </c>
      <c r="B2208" s="2" t="s">
        <v>2361</v>
      </c>
      <c r="C2208" s="3" t="s">
        <v>2366</v>
      </c>
      <c r="D2208">
        <f t="shared" si="35"/>
        <v>14</v>
      </c>
    </row>
    <row r="2209" spans="1:4" x14ac:dyDescent="0.25">
      <c r="A2209" s="1">
        <v>54120</v>
      </c>
      <c r="B2209" s="2" t="s">
        <v>2361</v>
      </c>
      <c r="C2209" s="3" t="s">
        <v>2367</v>
      </c>
      <c r="D2209">
        <f t="shared" si="35"/>
        <v>14</v>
      </c>
    </row>
    <row r="2210" spans="1:4" x14ac:dyDescent="0.25">
      <c r="A2210" s="1">
        <v>54120</v>
      </c>
      <c r="B2210" s="2" t="s">
        <v>2361</v>
      </c>
      <c r="C2210" s="3" t="s">
        <v>2368</v>
      </c>
      <c r="D2210">
        <f t="shared" si="35"/>
        <v>14</v>
      </c>
    </row>
    <row r="2211" spans="1:4" x14ac:dyDescent="0.25">
      <c r="A2211" s="1">
        <v>54120</v>
      </c>
      <c r="B2211" s="2" t="s">
        <v>2361</v>
      </c>
      <c r="C2211" s="3" t="s">
        <v>2369</v>
      </c>
      <c r="D2211">
        <f t="shared" si="35"/>
        <v>14</v>
      </c>
    </row>
    <row r="2212" spans="1:4" x14ac:dyDescent="0.25">
      <c r="A2212" s="1">
        <v>54120</v>
      </c>
      <c r="B2212" s="2" t="s">
        <v>2361</v>
      </c>
      <c r="C2212" s="3" t="s">
        <v>2370</v>
      </c>
      <c r="D2212">
        <f t="shared" si="35"/>
        <v>14</v>
      </c>
    </row>
    <row r="2213" spans="1:4" x14ac:dyDescent="0.25">
      <c r="A2213" s="1">
        <v>54120</v>
      </c>
      <c r="B2213" s="2" t="s">
        <v>2361</v>
      </c>
      <c r="C2213" s="3" t="s">
        <v>2371</v>
      </c>
      <c r="D2213">
        <f t="shared" si="35"/>
        <v>14</v>
      </c>
    </row>
    <row r="2214" spans="1:4" x14ac:dyDescent="0.25">
      <c r="A2214" s="1">
        <v>54120</v>
      </c>
      <c r="B2214" s="2" t="s">
        <v>2361</v>
      </c>
      <c r="C2214" s="3" t="s">
        <v>2372</v>
      </c>
      <c r="D2214">
        <f t="shared" si="35"/>
        <v>14</v>
      </c>
    </row>
    <row r="2215" spans="1:4" x14ac:dyDescent="0.25">
      <c r="A2215" s="1">
        <v>54120</v>
      </c>
      <c r="B2215" s="2" t="s">
        <v>2361</v>
      </c>
      <c r="C2215" s="3" t="s">
        <v>2373</v>
      </c>
      <c r="D2215">
        <f t="shared" si="35"/>
        <v>14</v>
      </c>
    </row>
    <row r="2216" spans="1:4" x14ac:dyDescent="0.25">
      <c r="A2216" s="1">
        <v>54120</v>
      </c>
      <c r="B2216" s="2" t="s">
        <v>2361</v>
      </c>
      <c r="C2216" s="3" t="s">
        <v>2374</v>
      </c>
      <c r="D2216">
        <f t="shared" si="35"/>
        <v>14</v>
      </c>
    </row>
    <row r="2217" spans="1:4" x14ac:dyDescent="0.25">
      <c r="A2217" s="1">
        <v>54120</v>
      </c>
      <c r="B2217" s="2" t="s">
        <v>2361</v>
      </c>
      <c r="C2217" s="3" t="s">
        <v>2375</v>
      </c>
      <c r="D2217">
        <f t="shared" si="35"/>
        <v>14</v>
      </c>
    </row>
    <row r="2218" spans="1:4" x14ac:dyDescent="0.25">
      <c r="A2218" s="1">
        <v>54121</v>
      </c>
      <c r="B2218" s="2" t="s">
        <v>2376</v>
      </c>
      <c r="C2218" s="3" t="s">
        <v>1677</v>
      </c>
      <c r="D2218">
        <f t="shared" si="35"/>
        <v>1</v>
      </c>
    </row>
    <row r="2219" spans="1:4" x14ac:dyDescent="0.25">
      <c r="A2219" s="1">
        <v>54122</v>
      </c>
      <c r="B2219" s="2" t="s">
        <v>2377</v>
      </c>
      <c r="C2219" s="3" t="s">
        <v>2378</v>
      </c>
      <c r="D2219">
        <f t="shared" si="35"/>
        <v>6</v>
      </c>
    </row>
    <row r="2220" spans="1:4" x14ac:dyDescent="0.25">
      <c r="A2220" s="1">
        <v>54122</v>
      </c>
      <c r="B2220" s="2" t="s">
        <v>2377</v>
      </c>
      <c r="C2220" s="3" t="s">
        <v>2379</v>
      </c>
      <c r="D2220">
        <f t="shared" si="35"/>
        <v>6</v>
      </c>
    </row>
    <row r="2221" spans="1:4" x14ac:dyDescent="0.25">
      <c r="A2221" s="1">
        <v>54122</v>
      </c>
      <c r="B2221" s="2" t="s">
        <v>2377</v>
      </c>
      <c r="C2221" s="3" t="s">
        <v>2380</v>
      </c>
      <c r="D2221">
        <f t="shared" si="35"/>
        <v>6</v>
      </c>
    </row>
    <row r="2222" spans="1:4" x14ac:dyDescent="0.25">
      <c r="A2222" s="1">
        <v>54122</v>
      </c>
      <c r="B2222" s="2" t="s">
        <v>2377</v>
      </c>
      <c r="C2222" s="3" t="s">
        <v>2381</v>
      </c>
      <c r="D2222">
        <f t="shared" si="35"/>
        <v>6</v>
      </c>
    </row>
    <row r="2223" spans="1:4" x14ac:dyDescent="0.25">
      <c r="A2223" s="1">
        <v>54122</v>
      </c>
      <c r="B2223" s="2" t="s">
        <v>2377</v>
      </c>
      <c r="C2223" s="3" t="s">
        <v>2382</v>
      </c>
      <c r="D2223">
        <f t="shared" si="35"/>
        <v>6</v>
      </c>
    </row>
    <row r="2224" spans="1:4" x14ac:dyDescent="0.25">
      <c r="A2224" s="1">
        <v>54122</v>
      </c>
      <c r="B2224" s="2" t="s">
        <v>2377</v>
      </c>
      <c r="C2224" s="3" t="s">
        <v>2383</v>
      </c>
      <c r="D2224">
        <f t="shared" si="35"/>
        <v>6</v>
      </c>
    </row>
    <row r="2225" spans="1:4" x14ac:dyDescent="0.25">
      <c r="A2225" s="1">
        <v>54123</v>
      </c>
      <c r="B2225" s="2" t="s">
        <v>2384</v>
      </c>
      <c r="C2225" s="3" t="s">
        <v>2385</v>
      </c>
      <c r="D2225">
        <f t="shared" si="35"/>
        <v>1</v>
      </c>
    </row>
    <row r="2226" spans="1:4" x14ac:dyDescent="0.25">
      <c r="A2226" s="1">
        <v>54125</v>
      </c>
      <c r="B2226" s="2" t="s">
        <v>2386</v>
      </c>
      <c r="C2226" s="3" t="s">
        <v>2387</v>
      </c>
      <c r="D2226">
        <f t="shared" si="35"/>
        <v>1</v>
      </c>
    </row>
    <row r="2227" spans="1:4" x14ac:dyDescent="0.25">
      <c r="A2227" s="1">
        <v>54126</v>
      </c>
      <c r="B2227" s="2" t="s">
        <v>2388</v>
      </c>
      <c r="C2227" s="3" t="s">
        <v>2389</v>
      </c>
      <c r="D2227">
        <f t="shared" si="35"/>
        <v>1</v>
      </c>
    </row>
    <row r="2228" spans="1:4" x14ac:dyDescent="0.25">
      <c r="A2228" s="1">
        <v>54129</v>
      </c>
      <c r="B2228" s="2" t="s">
        <v>2390</v>
      </c>
      <c r="C2228" s="3" t="s">
        <v>2391</v>
      </c>
      <c r="D2228">
        <f t="shared" si="35"/>
        <v>1</v>
      </c>
    </row>
    <row r="2229" spans="1:4" x14ac:dyDescent="0.25">
      <c r="A2229" s="1">
        <v>54130</v>
      </c>
      <c r="B2229" s="2" t="s">
        <v>2392</v>
      </c>
      <c r="C2229" s="3" t="s">
        <v>2393</v>
      </c>
      <c r="D2229">
        <f t="shared" si="35"/>
        <v>2</v>
      </c>
    </row>
    <row r="2230" spans="1:4" x14ac:dyDescent="0.25">
      <c r="A2230" s="1">
        <v>54130</v>
      </c>
      <c r="B2230" s="2" t="s">
        <v>2392</v>
      </c>
      <c r="C2230" s="3" t="s">
        <v>2394</v>
      </c>
      <c r="D2230">
        <f t="shared" si="35"/>
        <v>2</v>
      </c>
    </row>
    <row r="2231" spans="1:4" x14ac:dyDescent="0.25">
      <c r="A2231" s="1">
        <v>54133</v>
      </c>
      <c r="B2231" s="2" t="s">
        <v>2395</v>
      </c>
      <c r="C2231" s="3" t="s">
        <v>2396</v>
      </c>
      <c r="D2231">
        <f t="shared" si="35"/>
        <v>1</v>
      </c>
    </row>
    <row r="2232" spans="1:4" x14ac:dyDescent="0.25">
      <c r="A2232" s="1">
        <v>54134</v>
      </c>
      <c r="B2232" s="2" t="s">
        <v>2397</v>
      </c>
      <c r="C2232" s="3" t="s">
        <v>2398</v>
      </c>
      <c r="D2232">
        <f t="shared" si="35"/>
        <v>2</v>
      </c>
    </row>
    <row r="2233" spans="1:4" x14ac:dyDescent="0.25">
      <c r="A2233" s="1">
        <v>54134</v>
      </c>
      <c r="B2233" s="2" t="s">
        <v>2397</v>
      </c>
      <c r="C2233" s="3" t="s">
        <v>2399</v>
      </c>
      <c r="D2233">
        <f t="shared" si="35"/>
        <v>2</v>
      </c>
    </row>
    <row r="2234" spans="1:4" x14ac:dyDescent="0.25">
      <c r="A2234" s="1">
        <v>54135</v>
      </c>
      <c r="B2234" s="2" t="s">
        <v>2400</v>
      </c>
      <c r="C2234" s="3" t="s">
        <v>2401</v>
      </c>
      <c r="D2234">
        <f t="shared" si="35"/>
        <v>1</v>
      </c>
    </row>
    <row r="2235" spans="1:4" x14ac:dyDescent="0.25">
      <c r="A2235" s="1">
        <v>54136</v>
      </c>
      <c r="B2235" s="2" t="s">
        <v>2402</v>
      </c>
      <c r="C2235" s="3" t="s">
        <v>2403</v>
      </c>
      <c r="D2235">
        <f t="shared" si="35"/>
        <v>1</v>
      </c>
    </row>
    <row r="2236" spans="1:4" x14ac:dyDescent="0.25">
      <c r="A2236" s="1">
        <v>54140</v>
      </c>
      <c r="B2236" s="2" t="s">
        <v>2404</v>
      </c>
      <c r="C2236" s="3" t="s">
        <v>2405</v>
      </c>
      <c r="D2236">
        <f t="shared" si="35"/>
        <v>1</v>
      </c>
    </row>
    <row r="2237" spans="1:4" x14ac:dyDescent="0.25">
      <c r="A2237" s="1">
        <v>54150</v>
      </c>
      <c r="B2237" s="2" t="s">
        <v>2406</v>
      </c>
      <c r="C2237" s="3" t="s">
        <v>2407</v>
      </c>
      <c r="D2237">
        <f t="shared" si="35"/>
        <v>14</v>
      </c>
    </row>
    <row r="2238" spans="1:4" x14ac:dyDescent="0.25">
      <c r="A2238" s="1">
        <v>54150</v>
      </c>
      <c r="B2238" s="2" t="s">
        <v>2406</v>
      </c>
      <c r="C2238" s="3" t="s">
        <v>2408</v>
      </c>
      <c r="D2238">
        <f t="shared" si="35"/>
        <v>14</v>
      </c>
    </row>
    <row r="2239" spans="1:4" x14ac:dyDescent="0.25">
      <c r="A2239" s="1">
        <v>54150</v>
      </c>
      <c r="B2239" s="2" t="s">
        <v>2406</v>
      </c>
      <c r="C2239" s="3" t="s">
        <v>2409</v>
      </c>
      <c r="D2239">
        <f t="shared" si="35"/>
        <v>14</v>
      </c>
    </row>
    <row r="2240" spans="1:4" x14ac:dyDescent="0.25">
      <c r="A2240" s="1">
        <v>54150</v>
      </c>
      <c r="B2240" s="2" t="s">
        <v>2406</v>
      </c>
      <c r="C2240" s="3" t="s">
        <v>2410</v>
      </c>
      <c r="D2240">
        <f t="shared" si="35"/>
        <v>14</v>
      </c>
    </row>
    <row r="2241" spans="1:4" x14ac:dyDescent="0.25">
      <c r="A2241" s="1">
        <v>54150</v>
      </c>
      <c r="B2241" s="2" t="s">
        <v>2406</v>
      </c>
      <c r="C2241" s="3" t="s">
        <v>2411</v>
      </c>
      <c r="D2241">
        <f t="shared" si="35"/>
        <v>14</v>
      </c>
    </row>
    <row r="2242" spans="1:4" x14ac:dyDescent="0.25">
      <c r="A2242" s="1">
        <v>54150</v>
      </c>
      <c r="B2242" s="2" t="s">
        <v>2406</v>
      </c>
      <c r="C2242" s="3" t="s">
        <v>2412</v>
      </c>
      <c r="D2242">
        <f t="shared" ref="D2242:D2305" si="36">COUNTIF($B$2:$B$5669,B2242)</f>
        <v>14</v>
      </c>
    </row>
    <row r="2243" spans="1:4" x14ac:dyDescent="0.25">
      <c r="A2243" s="1">
        <v>54150</v>
      </c>
      <c r="B2243" s="2" t="s">
        <v>2406</v>
      </c>
      <c r="C2243" s="3" t="s">
        <v>2413</v>
      </c>
      <c r="D2243">
        <f t="shared" si="36"/>
        <v>14</v>
      </c>
    </row>
    <row r="2244" spans="1:4" x14ac:dyDescent="0.25">
      <c r="A2244" s="1">
        <v>54150</v>
      </c>
      <c r="B2244" s="2" t="s">
        <v>2406</v>
      </c>
      <c r="C2244" s="3" t="s">
        <v>2414</v>
      </c>
      <c r="D2244">
        <f t="shared" si="36"/>
        <v>14</v>
      </c>
    </row>
    <row r="2245" spans="1:4" x14ac:dyDescent="0.25">
      <c r="A2245" s="1">
        <v>54150</v>
      </c>
      <c r="B2245" s="2" t="s">
        <v>2406</v>
      </c>
      <c r="C2245" s="3" t="s">
        <v>2415</v>
      </c>
      <c r="D2245">
        <f t="shared" si="36"/>
        <v>14</v>
      </c>
    </row>
    <row r="2246" spans="1:4" x14ac:dyDescent="0.25">
      <c r="A2246" s="1">
        <v>54150</v>
      </c>
      <c r="B2246" s="2" t="s">
        <v>2406</v>
      </c>
      <c r="C2246" s="3" t="s">
        <v>2416</v>
      </c>
      <c r="D2246">
        <f t="shared" si="36"/>
        <v>14</v>
      </c>
    </row>
    <row r="2247" spans="1:4" x14ac:dyDescent="0.25">
      <c r="A2247" s="1">
        <v>54150</v>
      </c>
      <c r="B2247" s="2" t="s">
        <v>2406</v>
      </c>
      <c r="C2247" s="3" t="s">
        <v>2417</v>
      </c>
      <c r="D2247">
        <f t="shared" si="36"/>
        <v>14</v>
      </c>
    </row>
    <row r="2248" spans="1:4" x14ac:dyDescent="0.25">
      <c r="A2248" s="1">
        <v>54150</v>
      </c>
      <c r="B2248" s="2" t="s">
        <v>2406</v>
      </c>
      <c r="C2248" s="3" t="s">
        <v>2418</v>
      </c>
      <c r="D2248">
        <f t="shared" si="36"/>
        <v>14</v>
      </c>
    </row>
    <row r="2249" spans="1:4" x14ac:dyDescent="0.25">
      <c r="A2249" s="1">
        <v>54150</v>
      </c>
      <c r="B2249" s="2" t="s">
        <v>2406</v>
      </c>
      <c r="C2249" s="3" t="s">
        <v>2419</v>
      </c>
      <c r="D2249">
        <f t="shared" si="36"/>
        <v>14</v>
      </c>
    </row>
    <row r="2250" spans="1:4" x14ac:dyDescent="0.25">
      <c r="A2250" s="1">
        <v>54150</v>
      </c>
      <c r="B2250" s="2" t="s">
        <v>2406</v>
      </c>
      <c r="C2250" s="3" t="s">
        <v>2420</v>
      </c>
      <c r="D2250">
        <f t="shared" si="36"/>
        <v>14</v>
      </c>
    </row>
    <row r="2251" spans="1:4" x14ac:dyDescent="0.25">
      <c r="A2251" s="1">
        <v>54160</v>
      </c>
      <c r="B2251" s="2" t="s">
        <v>2421</v>
      </c>
      <c r="C2251" s="3" t="s">
        <v>2422</v>
      </c>
      <c r="D2251">
        <f t="shared" si="36"/>
        <v>1</v>
      </c>
    </row>
    <row r="2252" spans="1:4" x14ac:dyDescent="0.25">
      <c r="A2252" s="1">
        <v>54170</v>
      </c>
      <c r="B2252" s="2" t="s">
        <v>2423</v>
      </c>
      <c r="C2252" s="3" t="s">
        <v>2424</v>
      </c>
      <c r="D2252">
        <f t="shared" si="36"/>
        <v>13</v>
      </c>
    </row>
    <row r="2253" spans="1:4" x14ac:dyDescent="0.25">
      <c r="A2253" s="1">
        <v>54170</v>
      </c>
      <c r="B2253" s="2" t="s">
        <v>2423</v>
      </c>
      <c r="C2253" s="3" t="s">
        <v>1354</v>
      </c>
      <c r="D2253">
        <f t="shared" si="36"/>
        <v>13</v>
      </c>
    </row>
    <row r="2254" spans="1:4" x14ac:dyDescent="0.25">
      <c r="A2254" s="1">
        <v>54170</v>
      </c>
      <c r="B2254" s="2" t="s">
        <v>2423</v>
      </c>
      <c r="C2254" s="3" t="s">
        <v>2425</v>
      </c>
      <c r="D2254">
        <f t="shared" si="36"/>
        <v>13</v>
      </c>
    </row>
    <row r="2255" spans="1:4" x14ac:dyDescent="0.25">
      <c r="A2255" s="1">
        <v>54170</v>
      </c>
      <c r="B2255" s="2" t="s">
        <v>2423</v>
      </c>
      <c r="C2255" s="3" t="s">
        <v>2426</v>
      </c>
      <c r="D2255">
        <f t="shared" si="36"/>
        <v>13</v>
      </c>
    </row>
    <row r="2256" spans="1:4" x14ac:dyDescent="0.25">
      <c r="A2256" s="1">
        <v>54170</v>
      </c>
      <c r="B2256" s="2" t="s">
        <v>2423</v>
      </c>
      <c r="C2256" s="3" t="s">
        <v>2427</v>
      </c>
      <c r="D2256">
        <f t="shared" si="36"/>
        <v>13</v>
      </c>
    </row>
    <row r="2257" spans="1:4" x14ac:dyDescent="0.25">
      <c r="A2257" s="1">
        <v>54170</v>
      </c>
      <c r="B2257" s="2" t="s">
        <v>2423</v>
      </c>
      <c r="C2257" s="3" t="s">
        <v>2428</v>
      </c>
      <c r="D2257">
        <f t="shared" si="36"/>
        <v>13</v>
      </c>
    </row>
    <row r="2258" spans="1:4" x14ac:dyDescent="0.25">
      <c r="A2258" s="1">
        <v>54170</v>
      </c>
      <c r="B2258" s="2" t="s">
        <v>2423</v>
      </c>
      <c r="C2258" s="3" t="s">
        <v>2429</v>
      </c>
      <c r="D2258">
        <f t="shared" si="36"/>
        <v>13</v>
      </c>
    </row>
    <row r="2259" spans="1:4" x14ac:dyDescent="0.25">
      <c r="A2259" s="1">
        <v>54170</v>
      </c>
      <c r="B2259" s="2" t="s">
        <v>2423</v>
      </c>
      <c r="C2259" s="3" t="s">
        <v>2430</v>
      </c>
      <c r="D2259">
        <f t="shared" si="36"/>
        <v>13</v>
      </c>
    </row>
    <row r="2260" spans="1:4" x14ac:dyDescent="0.25">
      <c r="A2260" s="1">
        <v>54170</v>
      </c>
      <c r="B2260" s="2" t="s">
        <v>2423</v>
      </c>
      <c r="C2260" s="3" t="s">
        <v>2431</v>
      </c>
      <c r="D2260">
        <f t="shared" si="36"/>
        <v>13</v>
      </c>
    </row>
    <row r="2261" spans="1:4" x14ac:dyDescent="0.25">
      <c r="A2261" s="1">
        <v>54170</v>
      </c>
      <c r="B2261" s="2" t="s">
        <v>2423</v>
      </c>
      <c r="C2261" s="3" t="s">
        <v>2432</v>
      </c>
      <c r="D2261">
        <f t="shared" si="36"/>
        <v>13</v>
      </c>
    </row>
    <row r="2262" spans="1:4" x14ac:dyDescent="0.25">
      <c r="A2262" s="1">
        <v>54170</v>
      </c>
      <c r="B2262" s="2" t="s">
        <v>2423</v>
      </c>
      <c r="C2262" s="3" t="s">
        <v>2433</v>
      </c>
      <c r="D2262">
        <f t="shared" si="36"/>
        <v>13</v>
      </c>
    </row>
    <row r="2263" spans="1:4" x14ac:dyDescent="0.25">
      <c r="A2263" s="1">
        <v>54170</v>
      </c>
      <c r="B2263" s="2" t="s">
        <v>2423</v>
      </c>
      <c r="C2263" s="3" t="s">
        <v>2434</v>
      </c>
      <c r="D2263">
        <f t="shared" si="36"/>
        <v>13</v>
      </c>
    </row>
    <row r="2264" spans="1:4" x14ac:dyDescent="0.25">
      <c r="A2264" s="1">
        <v>54170</v>
      </c>
      <c r="B2264" s="2" t="s">
        <v>2423</v>
      </c>
      <c r="C2264" s="3" t="s">
        <v>2435</v>
      </c>
      <c r="D2264">
        <f t="shared" si="36"/>
        <v>13</v>
      </c>
    </row>
    <row r="2265" spans="1:4" x14ac:dyDescent="0.25">
      <c r="A2265" s="1">
        <v>54180</v>
      </c>
      <c r="B2265" s="2" t="s">
        <v>2436</v>
      </c>
      <c r="C2265" s="3" t="s">
        <v>2437</v>
      </c>
      <c r="D2265">
        <f t="shared" si="36"/>
        <v>2</v>
      </c>
    </row>
    <row r="2266" spans="1:4" x14ac:dyDescent="0.25">
      <c r="A2266" s="1">
        <v>54180</v>
      </c>
      <c r="B2266" s="2" t="s">
        <v>2436</v>
      </c>
      <c r="C2266" s="3" t="s">
        <v>2438</v>
      </c>
      <c r="D2266">
        <f t="shared" si="36"/>
        <v>2</v>
      </c>
    </row>
    <row r="2267" spans="1:4" x14ac:dyDescent="0.25">
      <c r="A2267" s="1">
        <v>54190</v>
      </c>
      <c r="B2267" s="2" t="s">
        <v>2439</v>
      </c>
      <c r="C2267" s="3" t="s">
        <v>2440</v>
      </c>
      <c r="D2267">
        <f t="shared" si="36"/>
        <v>4</v>
      </c>
    </row>
    <row r="2268" spans="1:4" x14ac:dyDescent="0.25">
      <c r="A2268" s="1">
        <v>54190</v>
      </c>
      <c r="B2268" s="2" t="s">
        <v>2439</v>
      </c>
      <c r="C2268" s="3" t="s">
        <v>2441</v>
      </c>
      <c r="D2268">
        <f t="shared" si="36"/>
        <v>4</v>
      </c>
    </row>
    <row r="2269" spans="1:4" x14ac:dyDescent="0.25">
      <c r="A2269" s="1">
        <v>54190</v>
      </c>
      <c r="B2269" s="2" t="s">
        <v>2439</v>
      </c>
      <c r="C2269" s="3" t="s">
        <v>2442</v>
      </c>
      <c r="D2269">
        <f t="shared" si="36"/>
        <v>4</v>
      </c>
    </row>
    <row r="2270" spans="1:4" x14ac:dyDescent="0.25">
      <c r="A2270" s="1">
        <v>54190</v>
      </c>
      <c r="B2270" s="2" t="s">
        <v>2439</v>
      </c>
      <c r="C2270" s="3" t="s">
        <v>2443</v>
      </c>
      <c r="D2270">
        <f t="shared" si="36"/>
        <v>4</v>
      </c>
    </row>
    <row r="2271" spans="1:4" x14ac:dyDescent="0.25">
      <c r="A2271" s="1">
        <v>54200</v>
      </c>
      <c r="B2271" s="2" t="s">
        <v>2444</v>
      </c>
      <c r="C2271" s="3" t="s">
        <v>2445</v>
      </c>
      <c r="D2271">
        <f t="shared" si="36"/>
        <v>22</v>
      </c>
    </row>
    <row r="2272" spans="1:4" x14ac:dyDescent="0.25">
      <c r="A2272" s="1">
        <v>54200</v>
      </c>
      <c r="B2272" s="2" t="s">
        <v>2444</v>
      </c>
      <c r="C2272" s="3" t="s">
        <v>2446</v>
      </c>
      <c r="D2272">
        <f t="shared" si="36"/>
        <v>22</v>
      </c>
    </row>
    <row r="2273" spans="1:4" x14ac:dyDescent="0.25">
      <c r="A2273" s="1">
        <v>54200</v>
      </c>
      <c r="B2273" s="2" t="s">
        <v>2444</v>
      </c>
      <c r="C2273" s="3" t="s">
        <v>2447</v>
      </c>
      <c r="D2273">
        <f t="shared" si="36"/>
        <v>22</v>
      </c>
    </row>
    <row r="2274" spans="1:4" x14ac:dyDescent="0.25">
      <c r="A2274" s="1">
        <v>54200</v>
      </c>
      <c r="B2274" s="2" t="s">
        <v>2444</v>
      </c>
      <c r="C2274" s="3" t="s">
        <v>2448</v>
      </c>
      <c r="D2274">
        <f t="shared" si="36"/>
        <v>22</v>
      </c>
    </row>
    <row r="2275" spans="1:4" x14ac:dyDescent="0.25">
      <c r="A2275" s="1">
        <v>54200</v>
      </c>
      <c r="B2275" s="2" t="s">
        <v>2444</v>
      </c>
      <c r="C2275" s="3" t="s">
        <v>2449</v>
      </c>
      <c r="D2275">
        <f t="shared" si="36"/>
        <v>22</v>
      </c>
    </row>
    <row r="2276" spans="1:4" x14ac:dyDescent="0.25">
      <c r="A2276" s="1">
        <v>54200</v>
      </c>
      <c r="B2276" s="2" t="s">
        <v>2444</v>
      </c>
      <c r="C2276" s="3" t="s">
        <v>2450</v>
      </c>
      <c r="D2276">
        <f t="shared" si="36"/>
        <v>22</v>
      </c>
    </row>
    <row r="2277" spans="1:4" x14ac:dyDescent="0.25">
      <c r="A2277" s="1">
        <v>54200</v>
      </c>
      <c r="B2277" s="2" t="s">
        <v>2444</v>
      </c>
      <c r="C2277" s="3" t="s">
        <v>2451</v>
      </c>
      <c r="D2277">
        <f t="shared" si="36"/>
        <v>22</v>
      </c>
    </row>
    <row r="2278" spans="1:4" x14ac:dyDescent="0.25">
      <c r="A2278" s="1">
        <v>54200</v>
      </c>
      <c r="B2278" s="2" t="s">
        <v>2444</v>
      </c>
      <c r="C2278" s="3" t="s">
        <v>2452</v>
      </c>
      <c r="D2278">
        <f t="shared" si="36"/>
        <v>22</v>
      </c>
    </row>
    <row r="2279" spans="1:4" x14ac:dyDescent="0.25">
      <c r="A2279" s="1">
        <v>54200</v>
      </c>
      <c r="B2279" s="2" t="s">
        <v>2444</v>
      </c>
      <c r="C2279" s="3" t="s">
        <v>2453</v>
      </c>
      <c r="D2279">
        <f t="shared" si="36"/>
        <v>22</v>
      </c>
    </row>
    <row r="2280" spans="1:4" x14ac:dyDescent="0.25">
      <c r="A2280" s="1">
        <v>54200</v>
      </c>
      <c r="B2280" s="2" t="s">
        <v>2444</v>
      </c>
      <c r="C2280" s="3" t="s">
        <v>1321</v>
      </c>
      <c r="D2280">
        <f t="shared" si="36"/>
        <v>22</v>
      </c>
    </row>
    <row r="2281" spans="1:4" x14ac:dyDescent="0.25">
      <c r="A2281" s="1">
        <v>54200</v>
      </c>
      <c r="B2281" s="2" t="s">
        <v>2444</v>
      </c>
      <c r="C2281" s="3" t="s">
        <v>2454</v>
      </c>
      <c r="D2281">
        <f t="shared" si="36"/>
        <v>22</v>
      </c>
    </row>
    <row r="2282" spans="1:4" x14ac:dyDescent="0.25">
      <c r="A2282" s="1">
        <v>54200</v>
      </c>
      <c r="B2282" s="2" t="s">
        <v>2444</v>
      </c>
      <c r="C2282" s="3" t="s">
        <v>2455</v>
      </c>
      <c r="D2282">
        <f t="shared" si="36"/>
        <v>22</v>
      </c>
    </row>
    <row r="2283" spans="1:4" x14ac:dyDescent="0.25">
      <c r="A2283" s="1">
        <v>54200</v>
      </c>
      <c r="B2283" s="2" t="s">
        <v>2444</v>
      </c>
      <c r="C2283" s="3" t="s">
        <v>2456</v>
      </c>
      <c r="D2283">
        <f t="shared" si="36"/>
        <v>22</v>
      </c>
    </row>
    <row r="2284" spans="1:4" x14ac:dyDescent="0.25">
      <c r="A2284" s="1">
        <v>54200</v>
      </c>
      <c r="B2284" s="2" t="s">
        <v>2444</v>
      </c>
      <c r="C2284" s="3" t="s">
        <v>2457</v>
      </c>
      <c r="D2284">
        <f t="shared" si="36"/>
        <v>22</v>
      </c>
    </row>
    <row r="2285" spans="1:4" x14ac:dyDescent="0.25">
      <c r="A2285" s="1">
        <v>54200</v>
      </c>
      <c r="B2285" s="2" t="s">
        <v>2444</v>
      </c>
      <c r="C2285" s="3" t="s">
        <v>2458</v>
      </c>
      <c r="D2285">
        <f t="shared" si="36"/>
        <v>22</v>
      </c>
    </row>
    <row r="2286" spans="1:4" x14ac:dyDescent="0.25">
      <c r="A2286" s="1">
        <v>54200</v>
      </c>
      <c r="B2286" s="2" t="s">
        <v>2444</v>
      </c>
      <c r="C2286" s="3" t="s">
        <v>2459</v>
      </c>
      <c r="D2286">
        <f t="shared" si="36"/>
        <v>22</v>
      </c>
    </row>
    <row r="2287" spans="1:4" x14ac:dyDescent="0.25">
      <c r="A2287" s="1">
        <v>54200</v>
      </c>
      <c r="B2287" s="2" t="s">
        <v>2444</v>
      </c>
      <c r="C2287" s="3" t="s">
        <v>2460</v>
      </c>
      <c r="D2287">
        <f t="shared" si="36"/>
        <v>22</v>
      </c>
    </row>
    <row r="2288" spans="1:4" x14ac:dyDescent="0.25">
      <c r="A2288" s="1">
        <v>54200</v>
      </c>
      <c r="B2288" s="2" t="s">
        <v>2444</v>
      </c>
      <c r="C2288" s="3" t="s">
        <v>2461</v>
      </c>
      <c r="D2288">
        <f t="shared" si="36"/>
        <v>22</v>
      </c>
    </row>
    <row r="2289" spans="1:4" x14ac:dyDescent="0.25">
      <c r="A2289" s="1">
        <v>54200</v>
      </c>
      <c r="B2289" s="2" t="s">
        <v>2444</v>
      </c>
      <c r="C2289" s="3" t="s">
        <v>2462</v>
      </c>
      <c r="D2289">
        <f t="shared" si="36"/>
        <v>22</v>
      </c>
    </row>
    <row r="2290" spans="1:4" x14ac:dyDescent="0.25">
      <c r="A2290" s="1">
        <v>54200</v>
      </c>
      <c r="B2290" s="2" t="s">
        <v>2444</v>
      </c>
      <c r="C2290" s="3" t="s">
        <v>2463</v>
      </c>
      <c r="D2290">
        <f t="shared" si="36"/>
        <v>22</v>
      </c>
    </row>
    <row r="2291" spans="1:4" x14ac:dyDescent="0.25">
      <c r="A2291" s="1">
        <v>54200</v>
      </c>
      <c r="B2291" s="2" t="s">
        <v>2444</v>
      </c>
      <c r="C2291" s="3" t="s">
        <v>2464</v>
      </c>
      <c r="D2291">
        <f t="shared" si="36"/>
        <v>22</v>
      </c>
    </row>
    <row r="2292" spans="1:4" x14ac:dyDescent="0.25">
      <c r="A2292" s="1">
        <v>54200</v>
      </c>
      <c r="B2292" s="2" t="s">
        <v>2444</v>
      </c>
      <c r="C2292" s="3" t="s">
        <v>2465</v>
      </c>
      <c r="D2292">
        <f t="shared" si="36"/>
        <v>22</v>
      </c>
    </row>
    <row r="2293" spans="1:4" x14ac:dyDescent="0.25">
      <c r="A2293" s="1">
        <v>54210</v>
      </c>
      <c r="B2293" s="2" t="s">
        <v>2466</v>
      </c>
      <c r="C2293" s="3" t="s">
        <v>2467</v>
      </c>
      <c r="D2293">
        <f t="shared" si="36"/>
        <v>10</v>
      </c>
    </row>
    <row r="2294" spans="1:4" x14ac:dyDescent="0.25">
      <c r="A2294" s="1">
        <v>54210</v>
      </c>
      <c r="B2294" s="2" t="s">
        <v>2466</v>
      </c>
      <c r="C2294" s="3" t="s">
        <v>2468</v>
      </c>
      <c r="D2294">
        <f t="shared" si="36"/>
        <v>10</v>
      </c>
    </row>
    <row r="2295" spans="1:4" x14ac:dyDescent="0.25">
      <c r="A2295" s="1">
        <v>54210</v>
      </c>
      <c r="B2295" s="2" t="s">
        <v>2466</v>
      </c>
      <c r="C2295" s="3" t="s">
        <v>2469</v>
      </c>
      <c r="D2295">
        <f t="shared" si="36"/>
        <v>10</v>
      </c>
    </row>
    <row r="2296" spans="1:4" x14ac:dyDescent="0.25">
      <c r="A2296" s="1">
        <v>54210</v>
      </c>
      <c r="B2296" s="2" t="s">
        <v>2466</v>
      </c>
      <c r="C2296" s="3" t="s">
        <v>2470</v>
      </c>
      <c r="D2296">
        <f t="shared" si="36"/>
        <v>10</v>
      </c>
    </row>
    <row r="2297" spans="1:4" x14ac:dyDescent="0.25">
      <c r="A2297" s="1">
        <v>54210</v>
      </c>
      <c r="B2297" s="2" t="s">
        <v>2466</v>
      </c>
      <c r="C2297" s="3" t="s">
        <v>2471</v>
      </c>
      <c r="D2297">
        <f t="shared" si="36"/>
        <v>10</v>
      </c>
    </row>
    <row r="2298" spans="1:4" x14ac:dyDescent="0.25">
      <c r="A2298" s="1">
        <v>54210</v>
      </c>
      <c r="B2298" s="2" t="s">
        <v>2466</v>
      </c>
      <c r="C2298" s="3" t="s">
        <v>2472</v>
      </c>
      <c r="D2298">
        <f t="shared" si="36"/>
        <v>10</v>
      </c>
    </row>
    <row r="2299" spans="1:4" x14ac:dyDescent="0.25">
      <c r="A2299" s="1">
        <v>54210</v>
      </c>
      <c r="B2299" s="2" t="s">
        <v>2466</v>
      </c>
      <c r="C2299" s="3" t="s">
        <v>2473</v>
      </c>
      <c r="D2299">
        <f t="shared" si="36"/>
        <v>10</v>
      </c>
    </row>
    <row r="2300" spans="1:4" x14ac:dyDescent="0.25">
      <c r="A2300" s="1">
        <v>54210</v>
      </c>
      <c r="B2300" s="2" t="s">
        <v>2466</v>
      </c>
      <c r="C2300" s="3" t="s">
        <v>2474</v>
      </c>
      <c r="D2300">
        <f t="shared" si="36"/>
        <v>10</v>
      </c>
    </row>
    <row r="2301" spans="1:4" x14ac:dyDescent="0.25">
      <c r="A2301" s="1">
        <v>54210</v>
      </c>
      <c r="B2301" s="2" t="s">
        <v>2466</v>
      </c>
      <c r="C2301" s="3" t="s">
        <v>2475</v>
      </c>
      <c r="D2301">
        <f t="shared" si="36"/>
        <v>10</v>
      </c>
    </row>
    <row r="2302" spans="1:4" x14ac:dyDescent="0.25">
      <c r="A2302" s="1">
        <v>54210</v>
      </c>
      <c r="B2302" s="2" t="s">
        <v>2466</v>
      </c>
      <c r="C2302" s="3" t="s">
        <v>2476</v>
      </c>
      <c r="D2302">
        <f t="shared" si="36"/>
        <v>10</v>
      </c>
    </row>
    <row r="2303" spans="1:4" x14ac:dyDescent="0.25">
      <c r="A2303" s="1">
        <v>54220</v>
      </c>
      <c r="B2303" s="2" t="s">
        <v>2477</v>
      </c>
      <c r="C2303" s="3" t="s">
        <v>2478</v>
      </c>
      <c r="D2303">
        <f t="shared" si="36"/>
        <v>1</v>
      </c>
    </row>
    <row r="2304" spans="1:4" x14ac:dyDescent="0.25">
      <c r="A2304" s="1">
        <v>54230</v>
      </c>
      <c r="B2304" s="2" t="s">
        <v>2479</v>
      </c>
      <c r="C2304" s="3" t="s">
        <v>2480</v>
      </c>
      <c r="D2304">
        <f t="shared" si="36"/>
        <v>4</v>
      </c>
    </row>
    <row r="2305" spans="1:4" x14ac:dyDescent="0.25">
      <c r="A2305" s="1">
        <v>54230</v>
      </c>
      <c r="B2305" s="2" t="s">
        <v>2479</v>
      </c>
      <c r="C2305" s="3" t="s">
        <v>2481</v>
      </c>
      <c r="D2305">
        <f t="shared" si="36"/>
        <v>4</v>
      </c>
    </row>
    <row r="2306" spans="1:4" x14ac:dyDescent="0.25">
      <c r="A2306" s="1">
        <v>54230</v>
      </c>
      <c r="B2306" s="2" t="s">
        <v>2479</v>
      </c>
      <c r="C2306" s="3" t="s">
        <v>2482</v>
      </c>
      <c r="D2306">
        <f t="shared" ref="D2306:D2369" si="37">COUNTIF($B$2:$B$5669,B2306)</f>
        <v>4</v>
      </c>
    </row>
    <row r="2307" spans="1:4" x14ac:dyDescent="0.25">
      <c r="A2307" s="1">
        <v>54230</v>
      </c>
      <c r="B2307" s="2" t="s">
        <v>2479</v>
      </c>
      <c r="C2307" s="3" t="s">
        <v>2483</v>
      </c>
      <c r="D2307">
        <f t="shared" si="37"/>
        <v>4</v>
      </c>
    </row>
    <row r="2308" spans="1:4" x14ac:dyDescent="0.25">
      <c r="A2308" s="1">
        <v>54240</v>
      </c>
      <c r="B2308" s="2" t="s">
        <v>2484</v>
      </c>
      <c r="C2308" s="3" t="s">
        <v>2485</v>
      </c>
      <c r="D2308">
        <f t="shared" si="37"/>
        <v>1</v>
      </c>
    </row>
    <row r="2309" spans="1:4" x14ac:dyDescent="0.25">
      <c r="A2309" s="1">
        <v>54250</v>
      </c>
      <c r="B2309" s="2" t="s">
        <v>2486</v>
      </c>
      <c r="C2309" s="3" t="s">
        <v>2487</v>
      </c>
      <c r="D2309">
        <f t="shared" si="37"/>
        <v>1</v>
      </c>
    </row>
    <row r="2310" spans="1:4" x14ac:dyDescent="0.25">
      <c r="A2310" s="1">
        <v>54260</v>
      </c>
      <c r="B2310" s="2" t="s">
        <v>2488</v>
      </c>
      <c r="C2310" s="3" t="s">
        <v>2489</v>
      </c>
      <c r="D2310">
        <f t="shared" si="37"/>
        <v>21</v>
      </c>
    </row>
    <row r="2311" spans="1:4" x14ac:dyDescent="0.25">
      <c r="A2311" s="1">
        <v>54260</v>
      </c>
      <c r="B2311" s="2" t="s">
        <v>2488</v>
      </c>
      <c r="C2311" s="3" t="s">
        <v>2490</v>
      </c>
      <c r="D2311">
        <f t="shared" si="37"/>
        <v>21</v>
      </c>
    </row>
    <row r="2312" spans="1:4" x14ac:dyDescent="0.25">
      <c r="A2312" s="1">
        <v>54260</v>
      </c>
      <c r="B2312" s="2" t="s">
        <v>2488</v>
      </c>
      <c r="C2312" s="3" t="s">
        <v>2491</v>
      </c>
      <c r="D2312">
        <f t="shared" si="37"/>
        <v>21</v>
      </c>
    </row>
    <row r="2313" spans="1:4" x14ac:dyDescent="0.25">
      <c r="A2313" s="1">
        <v>54260</v>
      </c>
      <c r="B2313" s="2" t="s">
        <v>2488</v>
      </c>
      <c r="C2313" s="3" t="s">
        <v>2492</v>
      </c>
      <c r="D2313">
        <f t="shared" si="37"/>
        <v>21</v>
      </c>
    </row>
    <row r="2314" spans="1:4" x14ac:dyDescent="0.25">
      <c r="A2314" s="1">
        <v>54260</v>
      </c>
      <c r="B2314" s="2" t="s">
        <v>2488</v>
      </c>
      <c r="C2314" s="3" t="s">
        <v>2493</v>
      </c>
      <c r="D2314">
        <f t="shared" si="37"/>
        <v>21</v>
      </c>
    </row>
    <row r="2315" spans="1:4" x14ac:dyDescent="0.25">
      <c r="A2315" s="1">
        <v>54260</v>
      </c>
      <c r="B2315" s="2" t="s">
        <v>2488</v>
      </c>
      <c r="C2315" s="3" t="s">
        <v>2494</v>
      </c>
      <c r="D2315">
        <f t="shared" si="37"/>
        <v>21</v>
      </c>
    </row>
    <row r="2316" spans="1:4" x14ac:dyDescent="0.25">
      <c r="A2316" s="1">
        <v>54260</v>
      </c>
      <c r="B2316" s="2" t="s">
        <v>2488</v>
      </c>
      <c r="C2316" s="3" t="s">
        <v>2495</v>
      </c>
      <c r="D2316">
        <f t="shared" si="37"/>
        <v>21</v>
      </c>
    </row>
    <row r="2317" spans="1:4" x14ac:dyDescent="0.25">
      <c r="A2317" s="1">
        <v>54260</v>
      </c>
      <c r="B2317" s="2" t="s">
        <v>2488</v>
      </c>
      <c r="C2317" s="3" t="s">
        <v>2496</v>
      </c>
      <c r="D2317">
        <f t="shared" si="37"/>
        <v>21</v>
      </c>
    </row>
    <row r="2318" spans="1:4" x14ac:dyDescent="0.25">
      <c r="A2318" s="1">
        <v>54260</v>
      </c>
      <c r="B2318" s="2" t="s">
        <v>2488</v>
      </c>
      <c r="C2318" s="3" t="s">
        <v>2497</v>
      </c>
      <c r="D2318">
        <f t="shared" si="37"/>
        <v>21</v>
      </c>
    </row>
    <row r="2319" spans="1:4" x14ac:dyDescent="0.25">
      <c r="A2319" s="1">
        <v>54260</v>
      </c>
      <c r="B2319" s="2" t="s">
        <v>2488</v>
      </c>
      <c r="C2319" s="3" t="s">
        <v>2498</v>
      </c>
      <c r="D2319">
        <f t="shared" si="37"/>
        <v>21</v>
      </c>
    </row>
    <row r="2320" spans="1:4" x14ac:dyDescent="0.25">
      <c r="A2320" s="1">
        <v>54260</v>
      </c>
      <c r="B2320" s="2" t="s">
        <v>2488</v>
      </c>
      <c r="C2320" s="3" t="s">
        <v>2499</v>
      </c>
      <c r="D2320">
        <f t="shared" si="37"/>
        <v>21</v>
      </c>
    </row>
    <row r="2321" spans="1:4" x14ac:dyDescent="0.25">
      <c r="A2321" s="1">
        <v>54260</v>
      </c>
      <c r="B2321" s="2" t="s">
        <v>2488</v>
      </c>
      <c r="C2321" s="3" t="s">
        <v>2500</v>
      </c>
      <c r="D2321">
        <f t="shared" si="37"/>
        <v>21</v>
      </c>
    </row>
    <row r="2322" spans="1:4" x14ac:dyDescent="0.25">
      <c r="A2322" s="1">
        <v>54260</v>
      </c>
      <c r="B2322" s="2" t="s">
        <v>2488</v>
      </c>
      <c r="C2322" s="3" t="s">
        <v>2501</v>
      </c>
      <c r="D2322">
        <f t="shared" si="37"/>
        <v>21</v>
      </c>
    </row>
    <row r="2323" spans="1:4" x14ac:dyDescent="0.25">
      <c r="A2323" s="1">
        <v>54260</v>
      </c>
      <c r="B2323" s="2" t="s">
        <v>2488</v>
      </c>
      <c r="C2323" s="3" t="s">
        <v>2502</v>
      </c>
      <c r="D2323">
        <f t="shared" si="37"/>
        <v>21</v>
      </c>
    </row>
    <row r="2324" spans="1:4" x14ac:dyDescent="0.25">
      <c r="A2324" s="1">
        <v>54260</v>
      </c>
      <c r="B2324" s="2" t="s">
        <v>2488</v>
      </c>
      <c r="C2324" s="3" t="s">
        <v>2503</v>
      </c>
      <c r="D2324">
        <f t="shared" si="37"/>
        <v>21</v>
      </c>
    </row>
    <row r="2325" spans="1:4" x14ac:dyDescent="0.25">
      <c r="A2325" s="1">
        <v>54260</v>
      </c>
      <c r="B2325" s="2" t="s">
        <v>2488</v>
      </c>
      <c r="C2325" s="3" t="s">
        <v>2504</v>
      </c>
      <c r="D2325">
        <f t="shared" si="37"/>
        <v>21</v>
      </c>
    </row>
    <row r="2326" spans="1:4" x14ac:dyDescent="0.25">
      <c r="A2326" s="1">
        <v>54260</v>
      </c>
      <c r="B2326" s="2" t="s">
        <v>2488</v>
      </c>
      <c r="C2326" s="3" t="s">
        <v>2505</v>
      </c>
      <c r="D2326">
        <f t="shared" si="37"/>
        <v>21</v>
      </c>
    </row>
    <row r="2327" spans="1:4" x14ac:dyDescent="0.25">
      <c r="A2327" s="1">
        <v>54260</v>
      </c>
      <c r="B2327" s="2" t="s">
        <v>2488</v>
      </c>
      <c r="C2327" s="3" t="s">
        <v>2506</v>
      </c>
      <c r="D2327">
        <f t="shared" si="37"/>
        <v>21</v>
      </c>
    </row>
    <row r="2328" spans="1:4" x14ac:dyDescent="0.25">
      <c r="A2328" s="1">
        <v>54260</v>
      </c>
      <c r="B2328" s="2" t="s">
        <v>2488</v>
      </c>
      <c r="C2328" s="3" t="s">
        <v>2507</v>
      </c>
      <c r="D2328">
        <f t="shared" si="37"/>
        <v>21</v>
      </c>
    </row>
    <row r="2329" spans="1:4" x14ac:dyDescent="0.25">
      <c r="A2329" s="1">
        <v>54260</v>
      </c>
      <c r="B2329" s="2" t="s">
        <v>2488</v>
      </c>
      <c r="C2329" s="3" t="s">
        <v>2508</v>
      </c>
      <c r="D2329">
        <f t="shared" si="37"/>
        <v>21</v>
      </c>
    </row>
    <row r="2330" spans="1:4" x14ac:dyDescent="0.25">
      <c r="A2330" s="1">
        <v>54260</v>
      </c>
      <c r="B2330" s="2" t="s">
        <v>2488</v>
      </c>
      <c r="C2330" s="3" t="s">
        <v>2509</v>
      </c>
      <c r="D2330">
        <f t="shared" si="37"/>
        <v>21</v>
      </c>
    </row>
    <row r="2331" spans="1:4" x14ac:dyDescent="0.25">
      <c r="A2331" s="1">
        <v>54270</v>
      </c>
      <c r="B2331" s="2" t="s">
        <v>2510</v>
      </c>
      <c r="C2331" s="3" t="s">
        <v>2511</v>
      </c>
      <c r="D2331">
        <f t="shared" si="37"/>
        <v>1</v>
      </c>
    </row>
    <row r="2332" spans="1:4" x14ac:dyDescent="0.25">
      <c r="A2332" s="1">
        <v>54280</v>
      </c>
      <c r="B2332" s="2" t="s">
        <v>2512</v>
      </c>
      <c r="C2332" s="3" t="s">
        <v>2513</v>
      </c>
      <c r="D2332">
        <f t="shared" si="37"/>
        <v>9</v>
      </c>
    </row>
    <row r="2333" spans="1:4" x14ac:dyDescent="0.25">
      <c r="A2333" s="1">
        <v>54280</v>
      </c>
      <c r="B2333" s="2" t="s">
        <v>2512</v>
      </c>
      <c r="C2333" s="3" t="s">
        <v>2514</v>
      </c>
      <c r="D2333">
        <f t="shared" si="37"/>
        <v>9</v>
      </c>
    </row>
    <row r="2334" spans="1:4" x14ac:dyDescent="0.25">
      <c r="A2334" s="1">
        <v>54280</v>
      </c>
      <c r="B2334" s="2" t="s">
        <v>2512</v>
      </c>
      <c r="C2334" s="3" t="s">
        <v>2515</v>
      </c>
      <c r="D2334">
        <f t="shared" si="37"/>
        <v>9</v>
      </c>
    </row>
    <row r="2335" spans="1:4" x14ac:dyDescent="0.25">
      <c r="A2335" s="1">
        <v>54280</v>
      </c>
      <c r="B2335" s="2" t="s">
        <v>2512</v>
      </c>
      <c r="C2335" s="3" t="s">
        <v>2516</v>
      </c>
      <c r="D2335">
        <f t="shared" si="37"/>
        <v>9</v>
      </c>
    </row>
    <row r="2336" spans="1:4" x14ac:dyDescent="0.25">
      <c r="A2336" s="1">
        <v>54280</v>
      </c>
      <c r="B2336" s="2" t="s">
        <v>2512</v>
      </c>
      <c r="C2336" s="3" t="s">
        <v>2517</v>
      </c>
      <c r="D2336">
        <f t="shared" si="37"/>
        <v>9</v>
      </c>
    </row>
    <row r="2337" spans="1:4" x14ac:dyDescent="0.25">
      <c r="A2337" s="1">
        <v>54280</v>
      </c>
      <c r="B2337" s="2" t="s">
        <v>2512</v>
      </c>
      <c r="C2337" s="3" t="s">
        <v>2518</v>
      </c>
      <c r="D2337">
        <f t="shared" si="37"/>
        <v>9</v>
      </c>
    </row>
    <row r="2338" spans="1:4" x14ac:dyDescent="0.25">
      <c r="A2338" s="1">
        <v>54280</v>
      </c>
      <c r="B2338" s="2" t="s">
        <v>2512</v>
      </c>
      <c r="C2338" s="3" t="s">
        <v>2519</v>
      </c>
      <c r="D2338">
        <f t="shared" si="37"/>
        <v>9</v>
      </c>
    </row>
    <row r="2339" spans="1:4" x14ac:dyDescent="0.25">
      <c r="A2339" s="1">
        <v>54280</v>
      </c>
      <c r="B2339" s="2" t="s">
        <v>2512</v>
      </c>
      <c r="C2339" s="3" t="s">
        <v>2520</v>
      </c>
      <c r="D2339">
        <f t="shared" si="37"/>
        <v>9</v>
      </c>
    </row>
    <row r="2340" spans="1:4" x14ac:dyDescent="0.25">
      <c r="A2340" s="1">
        <v>54280</v>
      </c>
      <c r="B2340" s="2" t="s">
        <v>2512</v>
      </c>
      <c r="C2340" s="3" t="s">
        <v>2521</v>
      </c>
      <c r="D2340">
        <f t="shared" si="37"/>
        <v>9</v>
      </c>
    </row>
    <row r="2341" spans="1:4" x14ac:dyDescent="0.25">
      <c r="A2341" s="1">
        <v>54290</v>
      </c>
      <c r="B2341" s="2" t="s">
        <v>2522</v>
      </c>
      <c r="C2341" s="3" t="s">
        <v>2523</v>
      </c>
      <c r="D2341">
        <f t="shared" si="37"/>
        <v>24</v>
      </c>
    </row>
    <row r="2342" spans="1:4" x14ac:dyDescent="0.25">
      <c r="A2342" s="1">
        <v>54290</v>
      </c>
      <c r="B2342" s="2" t="s">
        <v>2522</v>
      </c>
      <c r="C2342" s="3" t="s">
        <v>2524</v>
      </c>
      <c r="D2342">
        <f t="shared" si="37"/>
        <v>24</v>
      </c>
    </row>
    <row r="2343" spans="1:4" x14ac:dyDescent="0.25">
      <c r="A2343" s="1">
        <v>54290</v>
      </c>
      <c r="B2343" s="2" t="s">
        <v>2522</v>
      </c>
      <c r="C2343" s="3" t="s">
        <v>2525</v>
      </c>
      <c r="D2343">
        <f t="shared" si="37"/>
        <v>24</v>
      </c>
    </row>
    <row r="2344" spans="1:4" x14ac:dyDescent="0.25">
      <c r="A2344" s="1">
        <v>54290</v>
      </c>
      <c r="B2344" s="2" t="s">
        <v>2522</v>
      </c>
      <c r="C2344" s="3" t="s">
        <v>2526</v>
      </c>
      <c r="D2344">
        <f t="shared" si="37"/>
        <v>24</v>
      </c>
    </row>
    <row r="2345" spans="1:4" x14ac:dyDescent="0.25">
      <c r="A2345" s="1">
        <v>54290</v>
      </c>
      <c r="B2345" s="2" t="s">
        <v>2522</v>
      </c>
      <c r="C2345" s="3" t="s">
        <v>2527</v>
      </c>
      <c r="D2345">
        <f t="shared" si="37"/>
        <v>24</v>
      </c>
    </row>
    <row r="2346" spans="1:4" x14ac:dyDescent="0.25">
      <c r="A2346" s="1">
        <v>54290</v>
      </c>
      <c r="B2346" s="2" t="s">
        <v>2522</v>
      </c>
      <c r="C2346" s="3" t="s">
        <v>2528</v>
      </c>
      <c r="D2346">
        <f t="shared" si="37"/>
        <v>24</v>
      </c>
    </row>
    <row r="2347" spans="1:4" x14ac:dyDescent="0.25">
      <c r="A2347" s="1">
        <v>54290</v>
      </c>
      <c r="B2347" s="2" t="s">
        <v>2522</v>
      </c>
      <c r="C2347" s="3" t="s">
        <v>2529</v>
      </c>
      <c r="D2347">
        <f t="shared" si="37"/>
        <v>24</v>
      </c>
    </row>
    <row r="2348" spans="1:4" x14ac:dyDescent="0.25">
      <c r="A2348" s="1">
        <v>54290</v>
      </c>
      <c r="B2348" s="2" t="s">
        <v>2522</v>
      </c>
      <c r="C2348" s="3" t="s">
        <v>2530</v>
      </c>
      <c r="D2348">
        <f t="shared" si="37"/>
        <v>24</v>
      </c>
    </row>
    <row r="2349" spans="1:4" x14ac:dyDescent="0.25">
      <c r="A2349" s="1">
        <v>54290</v>
      </c>
      <c r="B2349" s="2" t="s">
        <v>2522</v>
      </c>
      <c r="C2349" s="3" t="s">
        <v>2531</v>
      </c>
      <c r="D2349">
        <f t="shared" si="37"/>
        <v>24</v>
      </c>
    </row>
    <row r="2350" spans="1:4" x14ac:dyDescent="0.25">
      <c r="A2350" s="1">
        <v>54290</v>
      </c>
      <c r="B2350" s="2" t="s">
        <v>2522</v>
      </c>
      <c r="C2350" s="3" t="s">
        <v>2532</v>
      </c>
      <c r="D2350">
        <f t="shared" si="37"/>
        <v>24</v>
      </c>
    </row>
    <row r="2351" spans="1:4" x14ac:dyDescent="0.25">
      <c r="A2351" s="1">
        <v>54290</v>
      </c>
      <c r="B2351" s="2" t="s">
        <v>2522</v>
      </c>
      <c r="C2351" s="3" t="s">
        <v>2533</v>
      </c>
      <c r="D2351">
        <f t="shared" si="37"/>
        <v>24</v>
      </c>
    </row>
    <row r="2352" spans="1:4" x14ac:dyDescent="0.25">
      <c r="A2352" s="1">
        <v>54290</v>
      </c>
      <c r="B2352" s="2" t="s">
        <v>2522</v>
      </c>
      <c r="C2352" s="3" t="s">
        <v>2534</v>
      </c>
      <c r="D2352">
        <f t="shared" si="37"/>
        <v>24</v>
      </c>
    </row>
    <row r="2353" spans="1:4" x14ac:dyDescent="0.25">
      <c r="A2353" s="1">
        <v>54290</v>
      </c>
      <c r="B2353" s="2" t="s">
        <v>2522</v>
      </c>
      <c r="C2353" s="3" t="s">
        <v>2535</v>
      </c>
      <c r="D2353">
        <f t="shared" si="37"/>
        <v>24</v>
      </c>
    </row>
    <row r="2354" spans="1:4" x14ac:dyDescent="0.25">
      <c r="A2354" s="1">
        <v>54290</v>
      </c>
      <c r="B2354" s="2" t="s">
        <v>2522</v>
      </c>
      <c r="C2354" s="3" t="s">
        <v>2536</v>
      </c>
      <c r="D2354">
        <f t="shared" si="37"/>
        <v>24</v>
      </c>
    </row>
    <row r="2355" spans="1:4" x14ac:dyDescent="0.25">
      <c r="A2355" s="1">
        <v>54290</v>
      </c>
      <c r="B2355" s="2" t="s">
        <v>2522</v>
      </c>
      <c r="C2355" s="3" t="s">
        <v>2537</v>
      </c>
      <c r="D2355">
        <f t="shared" si="37"/>
        <v>24</v>
      </c>
    </row>
    <row r="2356" spans="1:4" x14ac:dyDescent="0.25">
      <c r="A2356" s="1">
        <v>54290</v>
      </c>
      <c r="B2356" s="2" t="s">
        <v>2522</v>
      </c>
      <c r="C2356" s="3" t="s">
        <v>2538</v>
      </c>
      <c r="D2356">
        <f t="shared" si="37"/>
        <v>24</v>
      </c>
    </row>
    <row r="2357" spans="1:4" x14ac:dyDescent="0.25">
      <c r="A2357" s="1">
        <v>54290</v>
      </c>
      <c r="B2357" s="2" t="s">
        <v>2522</v>
      </c>
      <c r="C2357" s="3" t="s">
        <v>2539</v>
      </c>
      <c r="D2357">
        <f t="shared" si="37"/>
        <v>24</v>
      </c>
    </row>
    <row r="2358" spans="1:4" x14ac:dyDescent="0.25">
      <c r="A2358" s="1">
        <v>54290</v>
      </c>
      <c r="B2358" s="2" t="s">
        <v>2522</v>
      </c>
      <c r="C2358" s="3" t="s">
        <v>2540</v>
      </c>
      <c r="D2358">
        <f t="shared" si="37"/>
        <v>24</v>
      </c>
    </row>
    <row r="2359" spans="1:4" x14ac:dyDescent="0.25">
      <c r="A2359" s="1">
        <v>54290</v>
      </c>
      <c r="B2359" s="2" t="s">
        <v>2522</v>
      </c>
      <c r="C2359" s="3" t="s">
        <v>61</v>
      </c>
      <c r="D2359">
        <f t="shared" si="37"/>
        <v>24</v>
      </c>
    </row>
    <row r="2360" spans="1:4" x14ac:dyDescent="0.25">
      <c r="A2360" s="1">
        <v>54290</v>
      </c>
      <c r="B2360" s="2" t="s">
        <v>2522</v>
      </c>
      <c r="C2360" s="3" t="s">
        <v>2541</v>
      </c>
      <c r="D2360">
        <f t="shared" si="37"/>
        <v>24</v>
      </c>
    </row>
    <row r="2361" spans="1:4" x14ac:dyDescent="0.25">
      <c r="A2361" s="1">
        <v>54290</v>
      </c>
      <c r="B2361" s="2" t="s">
        <v>2522</v>
      </c>
      <c r="C2361" s="3" t="s">
        <v>2542</v>
      </c>
      <c r="D2361">
        <f t="shared" si="37"/>
        <v>24</v>
      </c>
    </row>
    <row r="2362" spans="1:4" x14ac:dyDescent="0.25">
      <c r="A2362" s="1">
        <v>54290</v>
      </c>
      <c r="B2362" s="2" t="s">
        <v>2522</v>
      </c>
      <c r="C2362" s="3" t="s">
        <v>2543</v>
      </c>
      <c r="D2362">
        <f t="shared" si="37"/>
        <v>24</v>
      </c>
    </row>
    <row r="2363" spans="1:4" x14ac:dyDescent="0.25">
      <c r="A2363" s="1">
        <v>54290</v>
      </c>
      <c r="B2363" s="2" t="s">
        <v>2522</v>
      </c>
      <c r="C2363" s="3" t="s">
        <v>2544</v>
      </c>
      <c r="D2363">
        <f t="shared" si="37"/>
        <v>24</v>
      </c>
    </row>
    <row r="2364" spans="1:4" x14ac:dyDescent="0.25">
      <c r="A2364" s="1">
        <v>54290</v>
      </c>
      <c r="B2364" s="2" t="s">
        <v>2522</v>
      </c>
      <c r="C2364" s="3" t="s">
        <v>2545</v>
      </c>
      <c r="D2364">
        <f t="shared" si="37"/>
        <v>24</v>
      </c>
    </row>
    <row r="2365" spans="1:4" x14ac:dyDescent="0.25">
      <c r="A2365" s="1">
        <v>54300</v>
      </c>
      <c r="B2365" s="2" t="s">
        <v>2546</v>
      </c>
      <c r="C2365" s="3" t="s">
        <v>2547</v>
      </c>
      <c r="D2365">
        <f t="shared" si="37"/>
        <v>18</v>
      </c>
    </row>
    <row r="2366" spans="1:4" x14ac:dyDescent="0.25">
      <c r="A2366" s="1">
        <v>54300</v>
      </c>
      <c r="B2366" s="2" t="s">
        <v>2546</v>
      </c>
      <c r="C2366" s="3" t="s">
        <v>2548</v>
      </c>
      <c r="D2366">
        <f t="shared" si="37"/>
        <v>18</v>
      </c>
    </row>
    <row r="2367" spans="1:4" x14ac:dyDescent="0.25">
      <c r="A2367" s="1">
        <v>54300</v>
      </c>
      <c r="B2367" s="2" t="s">
        <v>2546</v>
      </c>
      <c r="C2367" s="3" t="s">
        <v>2549</v>
      </c>
      <c r="D2367">
        <f t="shared" si="37"/>
        <v>18</v>
      </c>
    </row>
    <row r="2368" spans="1:4" x14ac:dyDescent="0.25">
      <c r="A2368" s="1">
        <v>54300</v>
      </c>
      <c r="B2368" s="2" t="s">
        <v>2546</v>
      </c>
      <c r="C2368" s="3" t="s">
        <v>2550</v>
      </c>
      <c r="D2368">
        <f t="shared" si="37"/>
        <v>18</v>
      </c>
    </row>
    <row r="2369" spans="1:4" x14ac:dyDescent="0.25">
      <c r="A2369" s="1">
        <v>54300</v>
      </c>
      <c r="B2369" s="2" t="s">
        <v>2546</v>
      </c>
      <c r="C2369" s="3" t="s">
        <v>2551</v>
      </c>
      <c r="D2369">
        <f t="shared" si="37"/>
        <v>18</v>
      </c>
    </row>
    <row r="2370" spans="1:4" x14ac:dyDescent="0.25">
      <c r="A2370" s="1">
        <v>54300</v>
      </c>
      <c r="B2370" s="2" t="s">
        <v>2546</v>
      </c>
      <c r="C2370" s="3" t="s">
        <v>2552</v>
      </c>
      <c r="D2370">
        <f t="shared" ref="D2370:D2433" si="38">COUNTIF($B$2:$B$5669,B2370)</f>
        <v>18</v>
      </c>
    </row>
    <row r="2371" spans="1:4" x14ac:dyDescent="0.25">
      <c r="A2371" s="1">
        <v>54300</v>
      </c>
      <c r="B2371" s="2" t="s">
        <v>2546</v>
      </c>
      <c r="C2371" s="3" t="s">
        <v>2553</v>
      </c>
      <c r="D2371">
        <f t="shared" si="38"/>
        <v>18</v>
      </c>
    </row>
    <row r="2372" spans="1:4" x14ac:dyDescent="0.25">
      <c r="A2372" s="1">
        <v>54300</v>
      </c>
      <c r="B2372" s="2" t="s">
        <v>2546</v>
      </c>
      <c r="C2372" s="3" t="s">
        <v>2554</v>
      </c>
      <c r="D2372">
        <f t="shared" si="38"/>
        <v>18</v>
      </c>
    </row>
    <row r="2373" spans="1:4" x14ac:dyDescent="0.25">
      <c r="A2373" s="1">
        <v>54300</v>
      </c>
      <c r="B2373" s="2" t="s">
        <v>2546</v>
      </c>
      <c r="C2373" s="3" t="s">
        <v>2555</v>
      </c>
      <c r="D2373">
        <f t="shared" si="38"/>
        <v>18</v>
      </c>
    </row>
    <row r="2374" spans="1:4" x14ac:dyDescent="0.25">
      <c r="A2374" s="1">
        <v>54300</v>
      </c>
      <c r="B2374" s="2" t="s">
        <v>2546</v>
      </c>
      <c r="C2374" s="3" t="s">
        <v>2556</v>
      </c>
      <c r="D2374">
        <f t="shared" si="38"/>
        <v>18</v>
      </c>
    </row>
    <row r="2375" spans="1:4" x14ac:dyDescent="0.25">
      <c r="A2375" s="1">
        <v>54300</v>
      </c>
      <c r="B2375" s="2" t="s">
        <v>2546</v>
      </c>
      <c r="C2375" s="3" t="s">
        <v>2557</v>
      </c>
      <c r="D2375">
        <f t="shared" si="38"/>
        <v>18</v>
      </c>
    </row>
    <row r="2376" spans="1:4" x14ac:dyDescent="0.25">
      <c r="A2376" s="1">
        <v>54300</v>
      </c>
      <c r="B2376" s="2" t="s">
        <v>2546</v>
      </c>
      <c r="C2376" s="3" t="s">
        <v>2558</v>
      </c>
      <c r="D2376">
        <f t="shared" si="38"/>
        <v>18</v>
      </c>
    </row>
    <row r="2377" spans="1:4" x14ac:dyDescent="0.25">
      <c r="A2377" s="1">
        <v>54300</v>
      </c>
      <c r="B2377" s="2" t="s">
        <v>2546</v>
      </c>
      <c r="C2377" s="3" t="s">
        <v>2559</v>
      </c>
      <c r="D2377">
        <f t="shared" si="38"/>
        <v>18</v>
      </c>
    </row>
    <row r="2378" spans="1:4" x14ac:dyDescent="0.25">
      <c r="A2378" s="1">
        <v>54300</v>
      </c>
      <c r="B2378" s="2" t="s">
        <v>2546</v>
      </c>
      <c r="C2378" s="3" t="s">
        <v>2560</v>
      </c>
      <c r="D2378">
        <f t="shared" si="38"/>
        <v>18</v>
      </c>
    </row>
    <row r="2379" spans="1:4" x14ac:dyDescent="0.25">
      <c r="A2379" s="1">
        <v>54300</v>
      </c>
      <c r="B2379" s="2" t="s">
        <v>2546</v>
      </c>
      <c r="C2379" s="3" t="s">
        <v>2561</v>
      </c>
      <c r="D2379">
        <f t="shared" si="38"/>
        <v>18</v>
      </c>
    </row>
    <row r="2380" spans="1:4" x14ac:dyDescent="0.25">
      <c r="A2380" s="1">
        <v>54300</v>
      </c>
      <c r="B2380" s="2" t="s">
        <v>2546</v>
      </c>
      <c r="C2380" s="3" t="s">
        <v>2562</v>
      </c>
      <c r="D2380">
        <f t="shared" si="38"/>
        <v>18</v>
      </c>
    </row>
    <row r="2381" spans="1:4" x14ac:dyDescent="0.25">
      <c r="A2381" s="1">
        <v>54300</v>
      </c>
      <c r="B2381" s="2" t="s">
        <v>2546</v>
      </c>
      <c r="C2381" s="3" t="s">
        <v>2563</v>
      </c>
      <c r="D2381">
        <f t="shared" si="38"/>
        <v>18</v>
      </c>
    </row>
    <row r="2382" spans="1:4" x14ac:dyDescent="0.25">
      <c r="A2382" s="1">
        <v>54300</v>
      </c>
      <c r="B2382" s="2" t="s">
        <v>2546</v>
      </c>
      <c r="C2382" s="3" t="s">
        <v>2564</v>
      </c>
      <c r="D2382">
        <f t="shared" si="38"/>
        <v>18</v>
      </c>
    </row>
    <row r="2383" spans="1:4" x14ac:dyDescent="0.25">
      <c r="A2383" s="1">
        <v>54310</v>
      </c>
      <c r="B2383" s="2" t="s">
        <v>2565</v>
      </c>
      <c r="C2383" s="3" t="s">
        <v>2566</v>
      </c>
      <c r="D2383">
        <f t="shared" si="38"/>
        <v>1</v>
      </c>
    </row>
    <row r="2384" spans="1:4" x14ac:dyDescent="0.25">
      <c r="A2384" s="1">
        <v>54320</v>
      </c>
      <c r="B2384" s="2" t="s">
        <v>2567</v>
      </c>
      <c r="C2384" s="3" t="s">
        <v>2568</v>
      </c>
      <c r="D2384">
        <f t="shared" si="38"/>
        <v>2</v>
      </c>
    </row>
    <row r="2385" spans="1:4" x14ac:dyDescent="0.25">
      <c r="A2385" s="1">
        <v>54320</v>
      </c>
      <c r="B2385" s="2" t="s">
        <v>2567</v>
      </c>
      <c r="C2385" s="3" t="s">
        <v>2569</v>
      </c>
      <c r="D2385">
        <f t="shared" si="38"/>
        <v>2</v>
      </c>
    </row>
    <row r="2386" spans="1:4" x14ac:dyDescent="0.25">
      <c r="A2386" s="1">
        <v>54330</v>
      </c>
      <c r="B2386" s="2" t="s">
        <v>2570</v>
      </c>
      <c r="C2386" s="3" t="s">
        <v>2571</v>
      </c>
      <c r="D2386">
        <f t="shared" si="38"/>
        <v>21</v>
      </c>
    </row>
    <row r="2387" spans="1:4" x14ac:dyDescent="0.25">
      <c r="A2387" s="1">
        <v>54330</v>
      </c>
      <c r="B2387" s="2" t="s">
        <v>2570</v>
      </c>
      <c r="C2387" s="3" t="s">
        <v>2572</v>
      </c>
      <c r="D2387">
        <f t="shared" si="38"/>
        <v>21</v>
      </c>
    </row>
    <row r="2388" spans="1:4" x14ac:dyDescent="0.25">
      <c r="A2388" s="1">
        <v>54330</v>
      </c>
      <c r="B2388" s="2" t="s">
        <v>2570</v>
      </c>
      <c r="C2388" s="3" t="s">
        <v>2573</v>
      </c>
      <c r="D2388">
        <f t="shared" si="38"/>
        <v>21</v>
      </c>
    </row>
    <row r="2389" spans="1:4" x14ac:dyDescent="0.25">
      <c r="A2389" s="1">
        <v>54330</v>
      </c>
      <c r="B2389" s="2" t="s">
        <v>2570</v>
      </c>
      <c r="C2389" s="3" t="s">
        <v>2574</v>
      </c>
      <c r="D2389">
        <f t="shared" si="38"/>
        <v>21</v>
      </c>
    </row>
    <row r="2390" spans="1:4" x14ac:dyDescent="0.25">
      <c r="A2390" s="1">
        <v>54330</v>
      </c>
      <c r="B2390" s="2" t="s">
        <v>2570</v>
      </c>
      <c r="C2390" s="3" t="s">
        <v>2575</v>
      </c>
      <c r="D2390">
        <f t="shared" si="38"/>
        <v>21</v>
      </c>
    </row>
    <row r="2391" spans="1:4" x14ac:dyDescent="0.25">
      <c r="A2391" s="1">
        <v>54330</v>
      </c>
      <c r="B2391" s="2" t="s">
        <v>2570</v>
      </c>
      <c r="C2391" s="3" t="s">
        <v>2576</v>
      </c>
      <c r="D2391">
        <f t="shared" si="38"/>
        <v>21</v>
      </c>
    </row>
    <row r="2392" spans="1:4" x14ac:dyDescent="0.25">
      <c r="A2392" s="1">
        <v>54330</v>
      </c>
      <c r="B2392" s="2" t="s">
        <v>2570</v>
      </c>
      <c r="C2392" s="3" t="s">
        <v>2577</v>
      </c>
      <c r="D2392">
        <f t="shared" si="38"/>
        <v>21</v>
      </c>
    </row>
    <row r="2393" spans="1:4" x14ac:dyDescent="0.25">
      <c r="A2393" s="1">
        <v>54330</v>
      </c>
      <c r="B2393" s="2" t="s">
        <v>2570</v>
      </c>
      <c r="C2393" s="3" t="s">
        <v>2578</v>
      </c>
      <c r="D2393">
        <f t="shared" si="38"/>
        <v>21</v>
      </c>
    </row>
    <row r="2394" spans="1:4" x14ac:dyDescent="0.25">
      <c r="A2394" s="1">
        <v>54330</v>
      </c>
      <c r="B2394" s="2" t="s">
        <v>2570</v>
      </c>
      <c r="C2394" s="3" t="s">
        <v>2579</v>
      </c>
      <c r="D2394">
        <f t="shared" si="38"/>
        <v>21</v>
      </c>
    </row>
    <row r="2395" spans="1:4" x14ac:dyDescent="0.25">
      <c r="A2395" s="1">
        <v>54330</v>
      </c>
      <c r="B2395" s="2" t="s">
        <v>2570</v>
      </c>
      <c r="C2395" s="3" t="s">
        <v>2580</v>
      </c>
      <c r="D2395">
        <f t="shared" si="38"/>
        <v>21</v>
      </c>
    </row>
    <row r="2396" spans="1:4" x14ac:dyDescent="0.25">
      <c r="A2396" s="1">
        <v>54330</v>
      </c>
      <c r="B2396" s="2" t="s">
        <v>2570</v>
      </c>
      <c r="C2396" s="3" t="s">
        <v>2581</v>
      </c>
      <c r="D2396">
        <f t="shared" si="38"/>
        <v>21</v>
      </c>
    </row>
    <row r="2397" spans="1:4" x14ac:dyDescent="0.25">
      <c r="A2397" s="1">
        <v>54330</v>
      </c>
      <c r="B2397" s="2" t="s">
        <v>2570</v>
      </c>
      <c r="C2397" s="3" t="s">
        <v>2582</v>
      </c>
      <c r="D2397">
        <f t="shared" si="38"/>
        <v>21</v>
      </c>
    </row>
    <row r="2398" spans="1:4" x14ac:dyDescent="0.25">
      <c r="A2398" s="1">
        <v>54330</v>
      </c>
      <c r="B2398" s="2" t="s">
        <v>2570</v>
      </c>
      <c r="C2398" s="3" t="s">
        <v>2583</v>
      </c>
      <c r="D2398">
        <f t="shared" si="38"/>
        <v>21</v>
      </c>
    </row>
    <row r="2399" spans="1:4" x14ac:dyDescent="0.25">
      <c r="A2399" s="1">
        <v>54330</v>
      </c>
      <c r="B2399" s="2" t="s">
        <v>2570</v>
      </c>
      <c r="C2399" s="3" t="s">
        <v>2584</v>
      </c>
      <c r="D2399">
        <f t="shared" si="38"/>
        <v>21</v>
      </c>
    </row>
    <row r="2400" spans="1:4" x14ac:dyDescent="0.25">
      <c r="A2400" s="1">
        <v>54330</v>
      </c>
      <c r="B2400" s="2" t="s">
        <v>2570</v>
      </c>
      <c r="C2400" s="3" t="s">
        <v>2585</v>
      </c>
      <c r="D2400">
        <f t="shared" si="38"/>
        <v>21</v>
      </c>
    </row>
    <row r="2401" spans="1:4" x14ac:dyDescent="0.25">
      <c r="A2401" s="1">
        <v>54330</v>
      </c>
      <c r="B2401" s="2" t="s">
        <v>2570</v>
      </c>
      <c r="C2401" s="3" t="s">
        <v>2586</v>
      </c>
      <c r="D2401">
        <f t="shared" si="38"/>
        <v>21</v>
      </c>
    </row>
    <row r="2402" spans="1:4" x14ac:dyDescent="0.25">
      <c r="A2402" s="1">
        <v>54330</v>
      </c>
      <c r="B2402" s="2" t="s">
        <v>2570</v>
      </c>
      <c r="C2402" s="3" t="s">
        <v>2587</v>
      </c>
      <c r="D2402">
        <f t="shared" si="38"/>
        <v>21</v>
      </c>
    </row>
    <row r="2403" spans="1:4" x14ac:dyDescent="0.25">
      <c r="A2403" s="1">
        <v>54330</v>
      </c>
      <c r="B2403" s="2" t="s">
        <v>2570</v>
      </c>
      <c r="C2403" s="3" t="s">
        <v>2588</v>
      </c>
      <c r="D2403">
        <f t="shared" si="38"/>
        <v>21</v>
      </c>
    </row>
    <row r="2404" spans="1:4" x14ac:dyDescent="0.25">
      <c r="A2404" s="1">
        <v>54330</v>
      </c>
      <c r="B2404" s="2" t="s">
        <v>2570</v>
      </c>
      <c r="C2404" s="3" t="s">
        <v>2589</v>
      </c>
      <c r="D2404">
        <f t="shared" si="38"/>
        <v>21</v>
      </c>
    </row>
    <row r="2405" spans="1:4" x14ac:dyDescent="0.25">
      <c r="A2405" s="1">
        <v>54330</v>
      </c>
      <c r="B2405" s="2" t="s">
        <v>2570</v>
      </c>
      <c r="C2405" s="3" t="s">
        <v>2590</v>
      </c>
      <c r="D2405">
        <f t="shared" si="38"/>
        <v>21</v>
      </c>
    </row>
    <row r="2406" spans="1:4" x14ac:dyDescent="0.25">
      <c r="A2406" s="1">
        <v>54330</v>
      </c>
      <c r="B2406" s="2" t="s">
        <v>2570</v>
      </c>
      <c r="C2406" s="3" t="s">
        <v>2591</v>
      </c>
      <c r="D2406">
        <f t="shared" si="38"/>
        <v>21</v>
      </c>
    </row>
    <row r="2407" spans="1:4" x14ac:dyDescent="0.25">
      <c r="A2407" s="1">
        <v>54340</v>
      </c>
      <c r="B2407" s="2" t="s">
        <v>2592</v>
      </c>
      <c r="C2407" s="3" t="s">
        <v>2593</v>
      </c>
      <c r="D2407">
        <f t="shared" si="38"/>
        <v>1</v>
      </c>
    </row>
    <row r="2408" spans="1:4" x14ac:dyDescent="0.25">
      <c r="A2408" s="1">
        <v>54350</v>
      </c>
      <c r="B2408" s="2" t="s">
        <v>2594</v>
      </c>
      <c r="C2408" s="3" t="s">
        <v>945</v>
      </c>
      <c r="D2408">
        <f t="shared" si="38"/>
        <v>1</v>
      </c>
    </row>
    <row r="2409" spans="1:4" x14ac:dyDescent="0.25">
      <c r="A2409" s="1">
        <v>54360</v>
      </c>
      <c r="B2409" s="2" t="s">
        <v>2595</v>
      </c>
      <c r="C2409" s="3" t="s">
        <v>2596</v>
      </c>
      <c r="D2409">
        <f t="shared" si="38"/>
        <v>10</v>
      </c>
    </row>
    <row r="2410" spans="1:4" x14ac:dyDescent="0.25">
      <c r="A2410" s="1">
        <v>54360</v>
      </c>
      <c r="B2410" s="2" t="s">
        <v>2595</v>
      </c>
      <c r="C2410" s="3" t="s">
        <v>2597</v>
      </c>
      <c r="D2410">
        <f t="shared" si="38"/>
        <v>10</v>
      </c>
    </row>
    <row r="2411" spans="1:4" x14ac:dyDescent="0.25">
      <c r="A2411" s="1">
        <v>54360</v>
      </c>
      <c r="B2411" s="2" t="s">
        <v>2595</v>
      </c>
      <c r="C2411" s="3" t="s">
        <v>2598</v>
      </c>
      <c r="D2411">
        <f t="shared" si="38"/>
        <v>10</v>
      </c>
    </row>
    <row r="2412" spans="1:4" x14ac:dyDescent="0.25">
      <c r="A2412" s="1">
        <v>54360</v>
      </c>
      <c r="B2412" s="2" t="s">
        <v>2595</v>
      </c>
      <c r="C2412" s="3" t="s">
        <v>2599</v>
      </c>
      <c r="D2412">
        <f t="shared" si="38"/>
        <v>10</v>
      </c>
    </row>
    <row r="2413" spans="1:4" x14ac:dyDescent="0.25">
      <c r="A2413" s="1">
        <v>54360</v>
      </c>
      <c r="B2413" s="2" t="s">
        <v>2595</v>
      </c>
      <c r="C2413" s="3" t="s">
        <v>2600</v>
      </c>
      <c r="D2413">
        <f t="shared" si="38"/>
        <v>10</v>
      </c>
    </row>
    <row r="2414" spans="1:4" x14ac:dyDescent="0.25">
      <c r="A2414" s="1">
        <v>54360</v>
      </c>
      <c r="B2414" s="2" t="s">
        <v>2595</v>
      </c>
      <c r="C2414" s="3" t="s">
        <v>2601</v>
      </c>
      <c r="D2414">
        <f t="shared" si="38"/>
        <v>10</v>
      </c>
    </row>
    <row r="2415" spans="1:4" x14ac:dyDescent="0.25">
      <c r="A2415" s="1">
        <v>54360</v>
      </c>
      <c r="B2415" s="2" t="s">
        <v>2595</v>
      </c>
      <c r="C2415" s="3" t="s">
        <v>2602</v>
      </c>
      <c r="D2415">
        <f t="shared" si="38"/>
        <v>10</v>
      </c>
    </row>
    <row r="2416" spans="1:4" x14ac:dyDescent="0.25">
      <c r="A2416" s="1">
        <v>54360</v>
      </c>
      <c r="B2416" s="2" t="s">
        <v>2595</v>
      </c>
      <c r="C2416" s="3" t="s">
        <v>2603</v>
      </c>
      <c r="D2416">
        <f t="shared" si="38"/>
        <v>10</v>
      </c>
    </row>
    <row r="2417" spans="1:4" x14ac:dyDescent="0.25">
      <c r="A2417" s="1">
        <v>54360</v>
      </c>
      <c r="B2417" s="2" t="s">
        <v>2595</v>
      </c>
      <c r="C2417" s="3" t="s">
        <v>1161</v>
      </c>
      <c r="D2417">
        <f t="shared" si="38"/>
        <v>10</v>
      </c>
    </row>
    <row r="2418" spans="1:4" x14ac:dyDescent="0.25">
      <c r="A2418" s="1">
        <v>54360</v>
      </c>
      <c r="B2418" s="2" t="s">
        <v>2595</v>
      </c>
      <c r="C2418" s="3" t="s">
        <v>2604</v>
      </c>
      <c r="D2418">
        <f t="shared" si="38"/>
        <v>10</v>
      </c>
    </row>
    <row r="2419" spans="1:4" x14ac:dyDescent="0.25">
      <c r="A2419" s="1">
        <v>54370</v>
      </c>
      <c r="B2419" s="2" t="s">
        <v>2605</v>
      </c>
      <c r="C2419" s="3" t="s">
        <v>2606</v>
      </c>
      <c r="D2419">
        <f t="shared" si="38"/>
        <v>26</v>
      </c>
    </row>
    <row r="2420" spans="1:4" x14ac:dyDescent="0.25">
      <c r="A2420" s="1">
        <v>54370</v>
      </c>
      <c r="B2420" s="2" t="s">
        <v>2605</v>
      </c>
      <c r="C2420" s="3" t="s">
        <v>2607</v>
      </c>
      <c r="D2420">
        <f t="shared" si="38"/>
        <v>26</v>
      </c>
    </row>
    <row r="2421" spans="1:4" x14ac:dyDescent="0.25">
      <c r="A2421" s="1">
        <v>54370</v>
      </c>
      <c r="B2421" s="2" t="s">
        <v>2605</v>
      </c>
      <c r="C2421" s="3" t="s">
        <v>2608</v>
      </c>
      <c r="D2421">
        <f t="shared" si="38"/>
        <v>26</v>
      </c>
    </row>
    <row r="2422" spans="1:4" x14ac:dyDescent="0.25">
      <c r="A2422" s="1">
        <v>54370</v>
      </c>
      <c r="B2422" s="2" t="s">
        <v>2605</v>
      </c>
      <c r="C2422" s="3" t="s">
        <v>2609</v>
      </c>
      <c r="D2422">
        <f t="shared" si="38"/>
        <v>26</v>
      </c>
    </row>
    <row r="2423" spans="1:4" x14ac:dyDescent="0.25">
      <c r="A2423" s="1">
        <v>54370</v>
      </c>
      <c r="B2423" s="2" t="s">
        <v>2605</v>
      </c>
      <c r="C2423" s="3" t="s">
        <v>2610</v>
      </c>
      <c r="D2423">
        <f t="shared" si="38"/>
        <v>26</v>
      </c>
    </row>
    <row r="2424" spans="1:4" x14ac:dyDescent="0.25">
      <c r="A2424" s="1">
        <v>54370</v>
      </c>
      <c r="B2424" s="2" t="s">
        <v>2605</v>
      </c>
      <c r="C2424" s="3" t="s">
        <v>2611</v>
      </c>
      <c r="D2424">
        <f t="shared" si="38"/>
        <v>26</v>
      </c>
    </row>
    <row r="2425" spans="1:4" x14ac:dyDescent="0.25">
      <c r="A2425" s="1">
        <v>54370</v>
      </c>
      <c r="B2425" s="2" t="s">
        <v>2605</v>
      </c>
      <c r="C2425" s="3" t="s">
        <v>2612</v>
      </c>
      <c r="D2425">
        <f t="shared" si="38"/>
        <v>26</v>
      </c>
    </row>
    <row r="2426" spans="1:4" x14ac:dyDescent="0.25">
      <c r="A2426" s="1">
        <v>54370</v>
      </c>
      <c r="B2426" s="2" t="s">
        <v>2605</v>
      </c>
      <c r="C2426" s="3" t="s">
        <v>2613</v>
      </c>
      <c r="D2426">
        <f t="shared" si="38"/>
        <v>26</v>
      </c>
    </row>
    <row r="2427" spans="1:4" x14ac:dyDescent="0.25">
      <c r="A2427" s="1">
        <v>54370</v>
      </c>
      <c r="B2427" s="2" t="s">
        <v>2605</v>
      </c>
      <c r="C2427" s="3" t="s">
        <v>2614</v>
      </c>
      <c r="D2427">
        <f t="shared" si="38"/>
        <v>26</v>
      </c>
    </row>
    <row r="2428" spans="1:4" x14ac:dyDescent="0.25">
      <c r="A2428" s="1">
        <v>54370</v>
      </c>
      <c r="B2428" s="2" t="s">
        <v>2605</v>
      </c>
      <c r="C2428" s="3" t="s">
        <v>2615</v>
      </c>
      <c r="D2428">
        <f t="shared" si="38"/>
        <v>26</v>
      </c>
    </row>
    <row r="2429" spans="1:4" x14ac:dyDescent="0.25">
      <c r="A2429" s="1">
        <v>54370</v>
      </c>
      <c r="B2429" s="2" t="s">
        <v>2605</v>
      </c>
      <c r="C2429" s="3" t="s">
        <v>2616</v>
      </c>
      <c r="D2429">
        <f t="shared" si="38"/>
        <v>26</v>
      </c>
    </row>
    <row r="2430" spans="1:4" x14ac:dyDescent="0.25">
      <c r="A2430" s="1">
        <v>54370</v>
      </c>
      <c r="B2430" s="2" t="s">
        <v>2605</v>
      </c>
      <c r="C2430" s="3" t="s">
        <v>2617</v>
      </c>
      <c r="D2430">
        <f t="shared" si="38"/>
        <v>26</v>
      </c>
    </row>
    <row r="2431" spans="1:4" x14ac:dyDescent="0.25">
      <c r="A2431" s="1">
        <v>54370</v>
      </c>
      <c r="B2431" s="2" t="s">
        <v>2605</v>
      </c>
      <c r="C2431" s="3" t="s">
        <v>2618</v>
      </c>
      <c r="D2431">
        <f t="shared" si="38"/>
        <v>26</v>
      </c>
    </row>
    <row r="2432" spans="1:4" x14ac:dyDescent="0.25">
      <c r="A2432" s="1">
        <v>54370</v>
      </c>
      <c r="B2432" s="2" t="s">
        <v>2605</v>
      </c>
      <c r="C2432" s="3" t="s">
        <v>2619</v>
      </c>
      <c r="D2432">
        <f t="shared" si="38"/>
        <v>26</v>
      </c>
    </row>
    <row r="2433" spans="1:4" x14ac:dyDescent="0.25">
      <c r="A2433" s="1">
        <v>54370</v>
      </c>
      <c r="B2433" s="2" t="s">
        <v>2605</v>
      </c>
      <c r="C2433" s="3" t="s">
        <v>2620</v>
      </c>
      <c r="D2433">
        <f t="shared" si="38"/>
        <v>26</v>
      </c>
    </row>
    <row r="2434" spans="1:4" x14ac:dyDescent="0.25">
      <c r="A2434" s="1">
        <v>54370</v>
      </c>
      <c r="B2434" s="2" t="s">
        <v>2605</v>
      </c>
      <c r="C2434" s="3" t="s">
        <v>2621</v>
      </c>
      <c r="D2434">
        <f t="shared" ref="D2434:D2497" si="39">COUNTIF($B$2:$B$5669,B2434)</f>
        <v>26</v>
      </c>
    </row>
    <row r="2435" spans="1:4" x14ac:dyDescent="0.25">
      <c r="A2435" s="1">
        <v>54370</v>
      </c>
      <c r="B2435" s="2" t="s">
        <v>2605</v>
      </c>
      <c r="C2435" s="3" t="s">
        <v>2622</v>
      </c>
      <c r="D2435">
        <f t="shared" si="39"/>
        <v>26</v>
      </c>
    </row>
    <row r="2436" spans="1:4" x14ac:dyDescent="0.25">
      <c r="A2436" s="1">
        <v>54370</v>
      </c>
      <c r="B2436" s="2" t="s">
        <v>2605</v>
      </c>
      <c r="C2436" s="3" t="s">
        <v>2623</v>
      </c>
      <c r="D2436">
        <f t="shared" si="39"/>
        <v>26</v>
      </c>
    </row>
    <row r="2437" spans="1:4" x14ac:dyDescent="0.25">
      <c r="A2437" s="1">
        <v>54370</v>
      </c>
      <c r="B2437" s="2" t="s">
        <v>2605</v>
      </c>
      <c r="C2437" s="3" t="s">
        <v>2624</v>
      </c>
      <c r="D2437">
        <f t="shared" si="39"/>
        <v>26</v>
      </c>
    </row>
    <row r="2438" spans="1:4" x14ac:dyDescent="0.25">
      <c r="A2438" s="1">
        <v>54370</v>
      </c>
      <c r="B2438" s="2" t="s">
        <v>2605</v>
      </c>
      <c r="C2438" s="3" t="s">
        <v>2625</v>
      </c>
      <c r="D2438">
        <f t="shared" si="39"/>
        <v>26</v>
      </c>
    </row>
    <row r="2439" spans="1:4" x14ac:dyDescent="0.25">
      <c r="A2439" s="1">
        <v>54370</v>
      </c>
      <c r="B2439" s="2" t="s">
        <v>2605</v>
      </c>
      <c r="C2439" s="3" t="s">
        <v>2626</v>
      </c>
      <c r="D2439">
        <f t="shared" si="39"/>
        <v>26</v>
      </c>
    </row>
    <row r="2440" spans="1:4" x14ac:dyDescent="0.25">
      <c r="A2440" s="1">
        <v>54370</v>
      </c>
      <c r="B2440" s="2" t="s">
        <v>2605</v>
      </c>
      <c r="C2440" s="3" t="s">
        <v>2627</v>
      </c>
      <c r="D2440">
        <f t="shared" si="39"/>
        <v>26</v>
      </c>
    </row>
    <row r="2441" spans="1:4" x14ac:dyDescent="0.25">
      <c r="A2441" s="1">
        <v>54370</v>
      </c>
      <c r="B2441" s="2" t="s">
        <v>2605</v>
      </c>
      <c r="C2441" s="3" t="s">
        <v>2628</v>
      </c>
      <c r="D2441">
        <f t="shared" si="39"/>
        <v>26</v>
      </c>
    </row>
    <row r="2442" spans="1:4" x14ac:dyDescent="0.25">
      <c r="A2442" s="1">
        <v>54370</v>
      </c>
      <c r="B2442" s="2" t="s">
        <v>2605</v>
      </c>
      <c r="C2442" s="3" t="s">
        <v>2629</v>
      </c>
      <c r="D2442">
        <f t="shared" si="39"/>
        <v>26</v>
      </c>
    </row>
    <row r="2443" spans="1:4" x14ac:dyDescent="0.25">
      <c r="A2443" s="1">
        <v>54370</v>
      </c>
      <c r="B2443" s="2" t="s">
        <v>2605</v>
      </c>
      <c r="C2443" s="3" t="s">
        <v>2630</v>
      </c>
      <c r="D2443">
        <f t="shared" si="39"/>
        <v>26</v>
      </c>
    </row>
    <row r="2444" spans="1:4" x14ac:dyDescent="0.25">
      <c r="A2444" s="1">
        <v>54370</v>
      </c>
      <c r="B2444" s="2" t="s">
        <v>2605</v>
      </c>
      <c r="C2444" s="3" t="s">
        <v>2631</v>
      </c>
      <c r="D2444">
        <f t="shared" si="39"/>
        <v>26</v>
      </c>
    </row>
    <row r="2445" spans="1:4" x14ac:dyDescent="0.25">
      <c r="A2445" s="1">
        <v>54380</v>
      </c>
      <c r="B2445" s="2" t="s">
        <v>2632</v>
      </c>
      <c r="C2445" s="3" t="s">
        <v>2633</v>
      </c>
      <c r="D2445">
        <f t="shared" si="39"/>
        <v>20</v>
      </c>
    </row>
    <row r="2446" spans="1:4" x14ac:dyDescent="0.25">
      <c r="A2446" s="1">
        <v>54380</v>
      </c>
      <c r="B2446" s="2" t="s">
        <v>2632</v>
      </c>
      <c r="C2446" s="3" t="s">
        <v>1806</v>
      </c>
      <c r="D2446">
        <f t="shared" si="39"/>
        <v>20</v>
      </c>
    </row>
    <row r="2447" spans="1:4" x14ac:dyDescent="0.25">
      <c r="A2447" s="1">
        <v>54380</v>
      </c>
      <c r="B2447" s="2" t="s">
        <v>2632</v>
      </c>
      <c r="C2447" s="3" t="s">
        <v>2634</v>
      </c>
      <c r="D2447">
        <f t="shared" si="39"/>
        <v>20</v>
      </c>
    </row>
    <row r="2448" spans="1:4" x14ac:dyDescent="0.25">
      <c r="A2448" s="1">
        <v>54380</v>
      </c>
      <c r="B2448" s="2" t="s">
        <v>2632</v>
      </c>
      <c r="C2448" s="3" t="s">
        <v>2635</v>
      </c>
      <c r="D2448">
        <f t="shared" si="39"/>
        <v>20</v>
      </c>
    </row>
    <row r="2449" spans="1:4" x14ac:dyDescent="0.25">
      <c r="A2449" s="1">
        <v>54380</v>
      </c>
      <c r="B2449" s="2" t="s">
        <v>2632</v>
      </c>
      <c r="C2449" s="3" t="s">
        <v>2636</v>
      </c>
      <c r="D2449">
        <f t="shared" si="39"/>
        <v>20</v>
      </c>
    </row>
    <row r="2450" spans="1:4" x14ac:dyDescent="0.25">
      <c r="A2450" s="1">
        <v>54380</v>
      </c>
      <c r="B2450" s="2" t="s">
        <v>2632</v>
      </c>
      <c r="C2450" s="3" t="s">
        <v>2637</v>
      </c>
      <c r="D2450">
        <f t="shared" si="39"/>
        <v>20</v>
      </c>
    </row>
    <row r="2451" spans="1:4" x14ac:dyDescent="0.25">
      <c r="A2451" s="1">
        <v>54380</v>
      </c>
      <c r="B2451" s="2" t="s">
        <v>2632</v>
      </c>
      <c r="C2451" s="3" t="s">
        <v>2638</v>
      </c>
      <c r="D2451">
        <f t="shared" si="39"/>
        <v>20</v>
      </c>
    </row>
    <row r="2452" spans="1:4" x14ac:dyDescent="0.25">
      <c r="A2452" s="1">
        <v>54380</v>
      </c>
      <c r="B2452" s="2" t="s">
        <v>2632</v>
      </c>
      <c r="C2452" s="3" t="s">
        <v>2639</v>
      </c>
      <c r="D2452">
        <f t="shared" si="39"/>
        <v>20</v>
      </c>
    </row>
    <row r="2453" spans="1:4" x14ac:dyDescent="0.25">
      <c r="A2453" s="1">
        <v>54380</v>
      </c>
      <c r="B2453" s="2" t="s">
        <v>2632</v>
      </c>
      <c r="C2453" s="3" t="s">
        <v>2640</v>
      </c>
      <c r="D2453">
        <f t="shared" si="39"/>
        <v>20</v>
      </c>
    </row>
    <row r="2454" spans="1:4" x14ac:dyDescent="0.25">
      <c r="A2454" s="1">
        <v>54380</v>
      </c>
      <c r="B2454" s="2" t="s">
        <v>2632</v>
      </c>
      <c r="C2454" s="3" t="s">
        <v>2641</v>
      </c>
      <c r="D2454">
        <f t="shared" si="39"/>
        <v>20</v>
      </c>
    </row>
    <row r="2455" spans="1:4" x14ac:dyDescent="0.25">
      <c r="A2455" s="1">
        <v>54380</v>
      </c>
      <c r="B2455" s="2" t="s">
        <v>2632</v>
      </c>
      <c r="C2455" s="3" t="s">
        <v>2642</v>
      </c>
      <c r="D2455">
        <f t="shared" si="39"/>
        <v>20</v>
      </c>
    </row>
    <row r="2456" spans="1:4" x14ac:dyDescent="0.25">
      <c r="A2456" s="1">
        <v>54380</v>
      </c>
      <c r="B2456" s="2" t="s">
        <v>2632</v>
      </c>
      <c r="C2456" s="3" t="s">
        <v>2643</v>
      </c>
      <c r="D2456">
        <f t="shared" si="39"/>
        <v>20</v>
      </c>
    </row>
    <row r="2457" spans="1:4" x14ac:dyDescent="0.25">
      <c r="A2457" s="1">
        <v>54380</v>
      </c>
      <c r="B2457" s="2" t="s">
        <v>2632</v>
      </c>
      <c r="C2457" s="3" t="s">
        <v>2644</v>
      </c>
      <c r="D2457">
        <f t="shared" si="39"/>
        <v>20</v>
      </c>
    </row>
    <row r="2458" spans="1:4" x14ac:dyDescent="0.25">
      <c r="A2458" s="1">
        <v>54380</v>
      </c>
      <c r="B2458" s="2" t="s">
        <v>2632</v>
      </c>
      <c r="C2458" s="3" t="s">
        <v>2645</v>
      </c>
      <c r="D2458">
        <f t="shared" si="39"/>
        <v>20</v>
      </c>
    </row>
    <row r="2459" spans="1:4" x14ac:dyDescent="0.25">
      <c r="A2459" s="1">
        <v>54380</v>
      </c>
      <c r="B2459" s="2" t="s">
        <v>2632</v>
      </c>
      <c r="C2459" s="3" t="s">
        <v>2646</v>
      </c>
      <c r="D2459">
        <f t="shared" si="39"/>
        <v>20</v>
      </c>
    </row>
    <row r="2460" spans="1:4" x14ac:dyDescent="0.25">
      <c r="A2460" s="1">
        <v>54380</v>
      </c>
      <c r="B2460" s="2" t="s">
        <v>2632</v>
      </c>
      <c r="C2460" s="3" t="s">
        <v>2647</v>
      </c>
      <c r="D2460">
        <f t="shared" si="39"/>
        <v>20</v>
      </c>
    </row>
    <row r="2461" spans="1:4" x14ac:dyDescent="0.25">
      <c r="A2461" s="1">
        <v>54380</v>
      </c>
      <c r="B2461" s="2" t="s">
        <v>2632</v>
      </c>
      <c r="C2461" s="3" t="s">
        <v>2648</v>
      </c>
      <c r="D2461">
        <f t="shared" si="39"/>
        <v>20</v>
      </c>
    </row>
    <row r="2462" spans="1:4" x14ac:dyDescent="0.25">
      <c r="A2462" s="1">
        <v>54380</v>
      </c>
      <c r="B2462" s="2" t="s">
        <v>2632</v>
      </c>
      <c r="C2462" s="3" t="s">
        <v>2649</v>
      </c>
      <c r="D2462">
        <f t="shared" si="39"/>
        <v>20</v>
      </c>
    </row>
    <row r="2463" spans="1:4" x14ac:dyDescent="0.25">
      <c r="A2463" s="1">
        <v>54380</v>
      </c>
      <c r="B2463" s="2" t="s">
        <v>2632</v>
      </c>
      <c r="C2463" s="3" t="s">
        <v>2650</v>
      </c>
      <c r="D2463">
        <f t="shared" si="39"/>
        <v>20</v>
      </c>
    </row>
    <row r="2464" spans="1:4" x14ac:dyDescent="0.25">
      <c r="A2464" s="1">
        <v>54380</v>
      </c>
      <c r="B2464" s="2" t="s">
        <v>2632</v>
      </c>
      <c r="C2464" s="3" t="s">
        <v>2651</v>
      </c>
      <c r="D2464">
        <f t="shared" si="39"/>
        <v>20</v>
      </c>
    </row>
    <row r="2465" spans="1:4" x14ac:dyDescent="0.25">
      <c r="A2465" s="1">
        <v>54390</v>
      </c>
      <c r="B2465" s="2" t="s">
        <v>2652</v>
      </c>
      <c r="C2465" s="3" t="s">
        <v>2653</v>
      </c>
      <c r="D2465">
        <f t="shared" si="39"/>
        <v>1</v>
      </c>
    </row>
    <row r="2466" spans="1:4" x14ac:dyDescent="0.25">
      <c r="A2466" s="1">
        <v>54400</v>
      </c>
      <c r="B2466" s="2" t="s">
        <v>2654</v>
      </c>
      <c r="C2466" s="3" t="s">
        <v>2655</v>
      </c>
      <c r="D2466">
        <f t="shared" si="39"/>
        <v>3</v>
      </c>
    </row>
    <row r="2467" spans="1:4" x14ac:dyDescent="0.25">
      <c r="A2467" s="1">
        <v>54400</v>
      </c>
      <c r="B2467" s="2" t="s">
        <v>2654</v>
      </c>
      <c r="C2467" s="3" t="s">
        <v>2656</v>
      </c>
      <c r="D2467">
        <f t="shared" si="39"/>
        <v>3</v>
      </c>
    </row>
    <row r="2468" spans="1:4" x14ac:dyDescent="0.25">
      <c r="A2468" s="1">
        <v>54400</v>
      </c>
      <c r="B2468" s="2" t="s">
        <v>2654</v>
      </c>
      <c r="C2468" s="3" t="s">
        <v>2657</v>
      </c>
      <c r="D2468">
        <f t="shared" si="39"/>
        <v>3</v>
      </c>
    </row>
    <row r="2469" spans="1:4" x14ac:dyDescent="0.25">
      <c r="A2469" s="1">
        <v>54410</v>
      </c>
      <c r="B2469" s="2" t="s">
        <v>2658</v>
      </c>
      <c r="C2469" s="3" t="s">
        <v>2659</v>
      </c>
      <c r="D2469">
        <f t="shared" si="39"/>
        <v>2</v>
      </c>
    </row>
    <row r="2470" spans="1:4" x14ac:dyDescent="0.25">
      <c r="A2470" s="1">
        <v>54410</v>
      </c>
      <c r="B2470" s="2" t="s">
        <v>2658</v>
      </c>
      <c r="C2470" s="3" t="s">
        <v>2660</v>
      </c>
      <c r="D2470">
        <f t="shared" si="39"/>
        <v>2</v>
      </c>
    </row>
    <row r="2471" spans="1:4" x14ac:dyDescent="0.25">
      <c r="A2471" s="1">
        <v>54420</v>
      </c>
      <c r="B2471" s="2" t="s">
        <v>2661</v>
      </c>
      <c r="C2471" s="3" t="s">
        <v>2662</v>
      </c>
      <c r="D2471">
        <f t="shared" si="39"/>
        <v>3</v>
      </c>
    </row>
    <row r="2472" spans="1:4" x14ac:dyDescent="0.25">
      <c r="A2472" s="1">
        <v>54420</v>
      </c>
      <c r="B2472" s="2" t="s">
        <v>2661</v>
      </c>
      <c r="C2472" s="3" t="s">
        <v>2663</v>
      </c>
      <c r="D2472">
        <f t="shared" si="39"/>
        <v>3</v>
      </c>
    </row>
    <row r="2473" spans="1:4" x14ac:dyDescent="0.25">
      <c r="A2473" s="1">
        <v>54420</v>
      </c>
      <c r="B2473" s="2" t="s">
        <v>2661</v>
      </c>
      <c r="C2473" s="3" t="s">
        <v>2664</v>
      </c>
      <c r="D2473">
        <f t="shared" si="39"/>
        <v>3</v>
      </c>
    </row>
    <row r="2474" spans="1:4" x14ac:dyDescent="0.25">
      <c r="A2474" s="1">
        <v>54430</v>
      </c>
      <c r="B2474" s="2" t="s">
        <v>2665</v>
      </c>
      <c r="C2474" s="3" t="s">
        <v>2666</v>
      </c>
      <c r="D2474">
        <f t="shared" si="39"/>
        <v>2</v>
      </c>
    </row>
    <row r="2475" spans="1:4" x14ac:dyDescent="0.25">
      <c r="A2475" s="1">
        <v>54430</v>
      </c>
      <c r="B2475" s="2" t="s">
        <v>2665</v>
      </c>
      <c r="C2475" s="3" t="s">
        <v>2667</v>
      </c>
      <c r="D2475">
        <f t="shared" si="39"/>
        <v>2</v>
      </c>
    </row>
    <row r="2476" spans="1:4" x14ac:dyDescent="0.25">
      <c r="A2476" s="1">
        <v>54440</v>
      </c>
      <c r="B2476" s="2" t="s">
        <v>2668</v>
      </c>
      <c r="C2476" s="3" t="s">
        <v>2669</v>
      </c>
      <c r="D2476">
        <f t="shared" si="39"/>
        <v>1</v>
      </c>
    </row>
    <row r="2477" spans="1:4" x14ac:dyDescent="0.25">
      <c r="A2477" s="1">
        <v>54450</v>
      </c>
      <c r="B2477" s="2" t="s">
        <v>2670</v>
      </c>
      <c r="C2477" s="3" t="s">
        <v>2671</v>
      </c>
      <c r="D2477">
        <f t="shared" si="39"/>
        <v>30</v>
      </c>
    </row>
    <row r="2478" spans="1:4" x14ac:dyDescent="0.25">
      <c r="A2478" s="1">
        <v>54450</v>
      </c>
      <c r="B2478" s="2" t="s">
        <v>2670</v>
      </c>
      <c r="C2478" s="3" t="s">
        <v>2672</v>
      </c>
      <c r="D2478">
        <f t="shared" si="39"/>
        <v>30</v>
      </c>
    </row>
    <row r="2479" spans="1:4" x14ac:dyDescent="0.25">
      <c r="A2479" s="1">
        <v>54450</v>
      </c>
      <c r="B2479" s="2" t="s">
        <v>2670</v>
      </c>
      <c r="C2479" s="3" t="s">
        <v>2673</v>
      </c>
      <c r="D2479">
        <f t="shared" si="39"/>
        <v>30</v>
      </c>
    </row>
    <row r="2480" spans="1:4" x14ac:dyDescent="0.25">
      <c r="A2480" s="1">
        <v>54450</v>
      </c>
      <c r="B2480" s="2" t="s">
        <v>2670</v>
      </c>
      <c r="C2480" s="3" t="s">
        <v>2674</v>
      </c>
      <c r="D2480">
        <f t="shared" si="39"/>
        <v>30</v>
      </c>
    </row>
    <row r="2481" spans="1:4" x14ac:dyDescent="0.25">
      <c r="A2481" s="1">
        <v>54450</v>
      </c>
      <c r="B2481" s="2" t="s">
        <v>2670</v>
      </c>
      <c r="C2481" s="3" t="s">
        <v>2675</v>
      </c>
      <c r="D2481">
        <f t="shared" si="39"/>
        <v>30</v>
      </c>
    </row>
    <row r="2482" spans="1:4" x14ac:dyDescent="0.25">
      <c r="A2482" s="1">
        <v>54450</v>
      </c>
      <c r="B2482" s="2" t="s">
        <v>2670</v>
      </c>
      <c r="C2482" s="3" t="s">
        <v>2676</v>
      </c>
      <c r="D2482">
        <f t="shared" si="39"/>
        <v>30</v>
      </c>
    </row>
    <row r="2483" spans="1:4" x14ac:dyDescent="0.25">
      <c r="A2483" s="1">
        <v>54450</v>
      </c>
      <c r="B2483" s="2" t="s">
        <v>2670</v>
      </c>
      <c r="C2483" s="3" t="s">
        <v>2677</v>
      </c>
      <c r="D2483">
        <f t="shared" si="39"/>
        <v>30</v>
      </c>
    </row>
    <row r="2484" spans="1:4" x14ac:dyDescent="0.25">
      <c r="A2484" s="1">
        <v>54450</v>
      </c>
      <c r="B2484" s="2" t="s">
        <v>2670</v>
      </c>
      <c r="C2484" s="3" t="s">
        <v>2678</v>
      </c>
      <c r="D2484">
        <f t="shared" si="39"/>
        <v>30</v>
      </c>
    </row>
    <row r="2485" spans="1:4" x14ac:dyDescent="0.25">
      <c r="A2485" s="1">
        <v>54450</v>
      </c>
      <c r="B2485" s="2" t="s">
        <v>2670</v>
      </c>
      <c r="C2485" s="3" t="s">
        <v>2679</v>
      </c>
      <c r="D2485">
        <f t="shared" si="39"/>
        <v>30</v>
      </c>
    </row>
    <row r="2486" spans="1:4" x14ac:dyDescent="0.25">
      <c r="A2486" s="1">
        <v>54450</v>
      </c>
      <c r="B2486" s="2" t="s">
        <v>2670</v>
      </c>
      <c r="C2486" s="3" t="s">
        <v>2680</v>
      </c>
      <c r="D2486">
        <f t="shared" si="39"/>
        <v>30</v>
      </c>
    </row>
    <row r="2487" spans="1:4" x14ac:dyDescent="0.25">
      <c r="A2487" s="1">
        <v>54450</v>
      </c>
      <c r="B2487" s="2" t="s">
        <v>2670</v>
      </c>
      <c r="C2487" s="3" t="s">
        <v>2681</v>
      </c>
      <c r="D2487">
        <f t="shared" si="39"/>
        <v>30</v>
      </c>
    </row>
    <row r="2488" spans="1:4" x14ac:dyDescent="0.25">
      <c r="A2488" s="1">
        <v>54450</v>
      </c>
      <c r="B2488" s="2" t="s">
        <v>2670</v>
      </c>
      <c r="C2488" s="3" t="s">
        <v>2682</v>
      </c>
      <c r="D2488">
        <f t="shared" si="39"/>
        <v>30</v>
      </c>
    </row>
    <row r="2489" spans="1:4" x14ac:dyDescent="0.25">
      <c r="A2489" s="1">
        <v>54450</v>
      </c>
      <c r="B2489" s="2" t="s">
        <v>2670</v>
      </c>
      <c r="C2489" s="3" t="s">
        <v>2683</v>
      </c>
      <c r="D2489">
        <f t="shared" si="39"/>
        <v>30</v>
      </c>
    </row>
    <row r="2490" spans="1:4" x14ac:dyDescent="0.25">
      <c r="A2490" s="1">
        <v>54450</v>
      </c>
      <c r="B2490" s="2" t="s">
        <v>2670</v>
      </c>
      <c r="C2490" s="3" t="s">
        <v>2684</v>
      </c>
      <c r="D2490">
        <f t="shared" si="39"/>
        <v>30</v>
      </c>
    </row>
    <row r="2491" spans="1:4" x14ac:dyDescent="0.25">
      <c r="A2491" s="1">
        <v>54450</v>
      </c>
      <c r="B2491" s="2" t="s">
        <v>2670</v>
      </c>
      <c r="C2491" s="3" t="s">
        <v>2685</v>
      </c>
      <c r="D2491">
        <f t="shared" si="39"/>
        <v>30</v>
      </c>
    </row>
    <row r="2492" spans="1:4" x14ac:dyDescent="0.25">
      <c r="A2492" s="1">
        <v>54450</v>
      </c>
      <c r="B2492" s="2" t="s">
        <v>2670</v>
      </c>
      <c r="C2492" s="3" t="s">
        <v>2686</v>
      </c>
      <c r="D2492">
        <f t="shared" si="39"/>
        <v>30</v>
      </c>
    </row>
    <row r="2493" spans="1:4" x14ac:dyDescent="0.25">
      <c r="A2493" s="1">
        <v>54450</v>
      </c>
      <c r="B2493" s="2" t="s">
        <v>2670</v>
      </c>
      <c r="C2493" s="3" t="s">
        <v>2687</v>
      </c>
      <c r="D2493">
        <f t="shared" si="39"/>
        <v>30</v>
      </c>
    </row>
    <row r="2494" spans="1:4" x14ac:dyDescent="0.25">
      <c r="A2494" s="1">
        <v>54450</v>
      </c>
      <c r="B2494" s="2" t="s">
        <v>2670</v>
      </c>
      <c r="C2494" s="3" t="s">
        <v>2688</v>
      </c>
      <c r="D2494">
        <f t="shared" si="39"/>
        <v>30</v>
      </c>
    </row>
    <row r="2495" spans="1:4" x14ac:dyDescent="0.25">
      <c r="A2495" s="1">
        <v>54450</v>
      </c>
      <c r="B2495" s="2" t="s">
        <v>2670</v>
      </c>
      <c r="C2495" s="3" t="s">
        <v>2689</v>
      </c>
      <c r="D2495">
        <f t="shared" si="39"/>
        <v>30</v>
      </c>
    </row>
    <row r="2496" spans="1:4" x14ac:dyDescent="0.25">
      <c r="A2496" s="1">
        <v>54450</v>
      </c>
      <c r="B2496" s="2" t="s">
        <v>2670</v>
      </c>
      <c r="C2496" s="3" t="s">
        <v>2690</v>
      </c>
      <c r="D2496">
        <f t="shared" si="39"/>
        <v>30</v>
      </c>
    </row>
    <row r="2497" spans="1:4" x14ac:dyDescent="0.25">
      <c r="A2497" s="1">
        <v>54450</v>
      </c>
      <c r="B2497" s="2" t="s">
        <v>2670</v>
      </c>
      <c r="C2497" s="3" t="s">
        <v>2691</v>
      </c>
      <c r="D2497">
        <f t="shared" si="39"/>
        <v>30</v>
      </c>
    </row>
    <row r="2498" spans="1:4" x14ac:dyDescent="0.25">
      <c r="A2498" s="1">
        <v>54450</v>
      </c>
      <c r="B2498" s="2" t="s">
        <v>2670</v>
      </c>
      <c r="C2498" s="3" t="s">
        <v>2692</v>
      </c>
      <c r="D2498">
        <f t="shared" ref="D2498:D2561" si="40">COUNTIF($B$2:$B$5669,B2498)</f>
        <v>30</v>
      </c>
    </row>
    <row r="2499" spans="1:4" x14ac:dyDescent="0.25">
      <c r="A2499" s="1">
        <v>54450</v>
      </c>
      <c r="B2499" s="2" t="s">
        <v>2670</v>
      </c>
      <c r="C2499" s="3" t="s">
        <v>2693</v>
      </c>
      <c r="D2499">
        <f t="shared" si="40"/>
        <v>30</v>
      </c>
    </row>
    <row r="2500" spans="1:4" x14ac:dyDescent="0.25">
      <c r="A2500" s="1">
        <v>54450</v>
      </c>
      <c r="B2500" s="2" t="s">
        <v>2670</v>
      </c>
      <c r="C2500" s="3" t="s">
        <v>2694</v>
      </c>
      <c r="D2500">
        <f t="shared" si="40"/>
        <v>30</v>
      </c>
    </row>
    <row r="2501" spans="1:4" x14ac:dyDescent="0.25">
      <c r="A2501" s="1">
        <v>54450</v>
      </c>
      <c r="B2501" s="2" t="s">
        <v>2670</v>
      </c>
      <c r="C2501" s="3" t="s">
        <v>2695</v>
      </c>
      <c r="D2501">
        <f t="shared" si="40"/>
        <v>30</v>
      </c>
    </row>
    <row r="2502" spans="1:4" x14ac:dyDescent="0.25">
      <c r="A2502" s="1">
        <v>54450</v>
      </c>
      <c r="B2502" s="2" t="s">
        <v>2670</v>
      </c>
      <c r="C2502" s="3" t="s">
        <v>2696</v>
      </c>
      <c r="D2502">
        <f t="shared" si="40"/>
        <v>30</v>
      </c>
    </row>
    <row r="2503" spans="1:4" x14ac:dyDescent="0.25">
      <c r="A2503" s="1">
        <v>54450</v>
      </c>
      <c r="B2503" s="2" t="s">
        <v>2670</v>
      </c>
      <c r="C2503" s="3" t="s">
        <v>2697</v>
      </c>
      <c r="D2503">
        <f t="shared" si="40"/>
        <v>30</v>
      </c>
    </row>
    <row r="2504" spans="1:4" x14ac:dyDescent="0.25">
      <c r="A2504" s="1">
        <v>54450</v>
      </c>
      <c r="B2504" s="2" t="s">
        <v>2670</v>
      </c>
      <c r="C2504" s="3" t="s">
        <v>2698</v>
      </c>
      <c r="D2504">
        <f t="shared" si="40"/>
        <v>30</v>
      </c>
    </row>
    <row r="2505" spans="1:4" x14ac:dyDescent="0.25">
      <c r="A2505" s="1">
        <v>54450</v>
      </c>
      <c r="B2505" s="2" t="s">
        <v>2670</v>
      </c>
      <c r="C2505" s="3" t="s">
        <v>2699</v>
      </c>
      <c r="D2505">
        <f t="shared" si="40"/>
        <v>30</v>
      </c>
    </row>
    <row r="2506" spans="1:4" x14ac:dyDescent="0.25">
      <c r="A2506" s="1">
        <v>54450</v>
      </c>
      <c r="B2506" s="2" t="s">
        <v>2670</v>
      </c>
      <c r="C2506" s="3" t="s">
        <v>2700</v>
      </c>
      <c r="D2506">
        <f t="shared" si="40"/>
        <v>30</v>
      </c>
    </row>
    <row r="2507" spans="1:4" x14ac:dyDescent="0.25">
      <c r="A2507" s="1">
        <v>54460</v>
      </c>
      <c r="B2507" s="2" t="s">
        <v>2701</v>
      </c>
      <c r="C2507" s="3" t="s">
        <v>2702</v>
      </c>
      <c r="D2507">
        <f t="shared" si="40"/>
        <v>2</v>
      </c>
    </row>
    <row r="2508" spans="1:4" x14ac:dyDescent="0.25">
      <c r="A2508" s="1">
        <v>54460</v>
      </c>
      <c r="B2508" s="2" t="s">
        <v>2701</v>
      </c>
      <c r="C2508" s="3" t="s">
        <v>2703</v>
      </c>
      <c r="D2508">
        <f t="shared" si="40"/>
        <v>2</v>
      </c>
    </row>
    <row r="2509" spans="1:4" x14ac:dyDescent="0.25">
      <c r="A2509" s="1">
        <v>54470</v>
      </c>
      <c r="B2509" s="2" t="s">
        <v>2704</v>
      </c>
      <c r="C2509" s="3" t="s">
        <v>2705</v>
      </c>
      <c r="D2509">
        <f t="shared" si="40"/>
        <v>27</v>
      </c>
    </row>
    <row r="2510" spans="1:4" x14ac:dyDescent="0.25">
      <c r="A2510" s="1">
        <v>54470</v>
      </c>
      <c r="B2510" s="2" t="s">
        <v>2704</v>
      </c>
      <c r="C2510" s="3" t="s">
        <v>2706</v>
      </c>
      <c r="D2510">
        <f t="shared" si="40"/>
        <v>27</v>
      </c>
    </row>
    <row r="2511" spans="1:4" x14ac:dyDescent="0.25">
      <c r="A2511" s="1">
        <v>54470</v>
      </c>
      <c r="B2511" s="2" t="s">
        <v>2704</v>
      </c>
      <c r="C2511" s="3" t="s">
        <v>2707</v>
      </c>
      <c r="D2511">
        <f t="shared" si="40"/>
        <v>27</v>
      </c>
    </row>
    <row r="2512" spans="1:4" x14ac:dyDescent="0.25">
      <c r="A2512" s="1">
        <v>54470</v>
      </c>
      <c r="B2512" s="2" t="s">
        <v>2704</v>
      </c>
      <c r="C2512" s="3" t="s">
        <v>2708</v>
      </c>
      <c r="D2512">
        <f t="shared" si="40"/>
        <v>27</v>
      </c>
    </row>
    <row r="2513" spans="1:4" x14ac:dyDescent="0.25">
      <c r="A2513" s="1">
        <v>54470</v>
      </c>
      <c r="B2513" s="2" t="s">
        <v>2704</v>
      </c>
      <c r="C2513" s="3" t="s">
        <v>2709</v>
      </c>
      <c r="D2513">
        <f t="shared" si="40"/>
        <v>27</v>
      </c>
    </row>
    <row r="2514" spans="1:4" x14ac:dyDescent="0.25">
      <c r="A2514" s="1">
        <v>54470</v>
      </c>
      <c r="B2514" s="2" t="s">
        <v>2704</v>
      </c>
      <c r="C2514" s="3" t="s">
        <v>2710</v>
      </c>
      <c r="D2514">
        <f t="shared" si="40"/>
        <v>27</v>
      </c>
    </row>
    <row r="2515" spans="1:4" x14ac:dyDescent="0.25">
      <c r="A2515" s="1">
        <v>54470</v>
      </c>
      <c r="B2515" s="2" t="s">
        <v>2704</v>
      </c>
      <c r="C2515" s="3" t="s">
        <v>2711</v>
      </c>
      <c r="D2515">
        <f t="shared" si="40"/>
        <v>27</v>
      </c>
    </row>
    <row r="2516" spans="1:4" x14ac:dyDescent="0.25">
      <c r="A2516" s="1">
        <v>54470</v>
      </c>
      <c r="B2516" s="2" t="s">
        <v>2704</v>
      </c>
      <c r="C2516" s="3" t="s">
        <v>2712</v>
      </c>
      <c r="D2516">
        <f t="shared" si="40"/>
        <v>27</v>
      </c>
    </row>
    <row r="2517" spans="1:4" x14ac:dyDescent="0.25">
      <c r="A2517" s="1">
        <v>54470</v>
      </c>
      <c r="B2517" s="2" t="s">
        <v>2704</v>
      </c>
      <c r="C2517" s="3" t="s">
        <v>2713</v>
      </c>
      <c r="D2517">
        <f t="shared" si="40"/>
        <v>27</v>
      </c>
    </row>
    <row r="2518" spans="1:4" x14ac:dyDescent="0.25">
      <c r="A2518" s="1">
        <v>54470</v>
      </c>
      <c r="B2518" s="2" t="s">
        <v>2704</v>
      </c>
      <c r="C2518" s="3" t="s">
        <v>2714</v>
      </c>
      <c r="D2518">
        <f t="shared" si="40"/>
        <v>27</v>
      </c>
    </row>
    <row r="2519" spans="1:4" x14ac:dyDescent="0.25">
      <c r="A2519" s="1">
        <v>54470</v>
      </c>
      <c r="B2519" s="2" t="s">
        <v>2704</v>
      </c>
      <c r="C2519" s="3" t="s">
        <v>2715</v>
      </c>
      <c r="D2519">
        <f t="shared" si="40"/>
        <v>27</v>
      </c>
    </row>
    <row r="2520" spans="1:4" x14ac:dyDescent="0.25">
      <c r="A2520" s="1">
        <v>54470</v>
      </c>
      <c r="B2520" s="2" t="s">
        <v>2704</v>
      </c>
      <c r="C2520" s="3" t="s">
        <v>2716</v>
      </c>
      <c r="D2520">
        <f t="shared" si="40"/>
        <v>27</v>
      </c>
    </row>
    <row r="2521" spans="1:4" x14ac:dyDescent="0.25">
      <c r="A2521" s="1">
        <v>54470</v>
      </c>
      <c r="B2521" s="2" t="s">
        <v>2704</v>
      </c>
      <c r="C2521" s="3" t="s">
        <v>2717</v>
      </c>
      <c r="D2521">
        <f t="shared" si="40"/>
        <v>27</v>
      </c>
    </row>
    <row r="2522" spans="1:4" x14ac:dyDescent="0.25">
      <c r="A2522" s="1">
        <v>54470</v>
      </c>
      <c r="B2522" s="2" t="s">
        <v>2704</v>
      </c>
      <c r="C2522" s="3" t="s">
        <v>2718</v>
      </c>
      <c r="D2522">
        <f t="shared" si="40"/>
        <v>27</v>
      </c>
    </row>
    <row r="2523" spans="1:4" x14ac:dyDescent="0.25">
      <c r="A2523" s="1">
        <v>54470</v>
      </c>
      <c r="B2523" s="2" t="s">
        <v>2704</v>
      </c>
      <c r="C2523" s="3" t="s">
        <v>2719</v>
      </c>
      <c r="D2523">
        <f t="shared" si="40"/>
        <v>27</v>
      </c>
    </row>
    <row r="2524" spans="1:4" x14ac:dyDescent="0.25">
      <c r="A2524" s="1">
        <v>54470</v>
      </c>
      <c r="B2524" s="2" t="s">
        <v>2704</v>
      </c>
      <c r="C2524" s="3" t="s">
        <v>2720</v>
      </c>
      <c r="D2524">
        <f t="shared" si="40"/>
        <v>27</v>
      </c>
    </row>
    <row r="2525" spans="1:4" x14ac:dyDescent="0.25">
      <c r="A2525" s="1">
        <v>54470</v>
      </c>
      <c r="B2525" s="2" t="s">
        <v>2704</v>
      </c>
      <c r="C2525" s="3" t="s">
        <v>2721</v>
      </c>
      <c r="D2525">
        <f t="shared" si="40"/>
        <v>27</v>
      </c>
    </row>
    <row r="2526" spans="1:4" x14ac:dyDescent="0.25">
      <c r="A2526" s="1">
        <v>54470</v>
      </c>
      <c r="B2526" s="2" t="s">
        <v>2704</v>
      </c>
      <c r="C2526" s="3" t="s">
        <v>2722</v>
      </c>
      <c r="D2526">
        <f t="shared" si="40"/>
        <v>27</v>
      </c>
    </row>
    <row r="2527" spans="1:4" x14ac:dyDescent="0.25">
      <c r="A2527" s="1">
        <v>54470</v>
      </c>
      <c r="B2527" s="2" t="s">
        <v>2704</v>
      </c>
      <c r="C2527" s="3" t="s">
        <v>2723</v>
      </c>
      <c r="D2527">
        <f t="shared" si="40"/>
        <v>27</v>
      </c>
    </row>
    <row r="2528" spans="1:4" x14ac:dyDescent="0.25">
      <c r="A2528" s="1">
        <v>54470</v>
      </c>
      <c r="B2528" s="2" t="s">
        <v>2704</v>
      </c>
      <c r="C2528" s="3" t="s">
        <v>2724</v>
      </c>
      <c r="D2528">
        <f t="shared" si="40"/>
        <v>27</v>
      </c>
    </row>
    <row r="2529" spans="1:4" x14ac:dyDescent="0.25">
      <c r="A2529" s="1">
        <v>54470</v>
      </c>
      <c r="B2529" s="2" t="s">
        <v>2704</v>
      </c>
      <c r="C2529" s="3" t="s">
        <v>2725</v>
      </c>
      <c r="D2529">
        <f t="shared" si="40"/>
        <v>27</v>
      </c>
    </row>
    <row r="2530" spans="1:4" x14ac:dyDescent="0.25">
      <c r="A2530" s="1">
        <v>54470</v>
      </c>
      <c r="B2530" s="2" t="s">
        <v>2704</v>
      </c>
      <c r="C2530" s="3" t="s">
        <v>2726</v>
      </c>
      <c r="D2530">
        <f t="shared" si="40"/>
        <v>27</v>
      </c>
    </row>
    <row r="2531" spans="1:4" x14ac:dyDescent="0.25">
      <c r="A2531" s="1">
        <v>54470</v>
      </c>
      <c r="B2531" s="2" t="s">
        <v>2704</v>
      </c>
      <c r="C2531" s="3" t="s">
        <v>2727</v>
      </c>
      <c r="D2531">
        <f t="shared" si="40"/>
        <v>27</v>
      </c>
    </row>
    <row r="2532" spans="1:4" x14ac:dyDescent="0.25">
      <c r="A2532" s="1">
        <v>54470</v>
      </c>
      <c r="B2532" s="2" t="s">
        <v>2704</v>
      </c>
      <c r="C2532" s="3" t="s">
        <v>2728</v>
      </c>
      <c r="D2532">
        <f t="shared" si="40"/>
        <v>27</v>
      </c>
    </row>
    <row r="2533" spans="1:4" x14ac:dyDescent="0.25">
      <c r="A2533" s="1">
        <v>54470</v>
      </c>
      <c r="B2533" s="2" t="s">
        <v>2704</v>
      </c>
      <c r="C2533" s="3" t="s">
        <v>2729</v>
      </c>
      <c r="D2533">
        <f t="shared" si="40"/>
        <v>27</v>
      </c>
    </row>
    <row r="2534" spans="1:4" x14ac:dyDescent="0.25">
      <c r="A2534" s="1">
        <v>54470</v>
      </c>
      <c r="B2534" s="2" t="s">
        <v>2704</v>
      </c>
      <c r="C2534" s="3" t="s">
        <v>2730</v>
      </c>
      <c r="D2534">
        <f t="shared" si="40"/>
        <v>27</v>
      </c>
    </row>
    <row r="2535" spans="1:4" x14ac:dyDescent="0.25">
      <c r="A2535" s="1">
        <v>54470</v>
      </c>
      <c r="B2535" s="2" t="s">
        <v>2704</v>
      </c>
      <c r="C2535" s="3" t="s">
        <v>2731</v>
      </c>
      <c r="D2535">
        <f t="shared" si="40"/>
        <v>27</v>
      </c>
    </row>
    <row r="2536" spans="1:4" x14ac:dyDescent="0.25">
      <c r="A2536" s="1">
        <v>54480</v>
      </c>
      <c r="B2536" s="2" t="s">
        <v>2732</v>
      </c>
      <c r="C2536" s="3" t="s">
        <v>2733</v>
      </c>
      <c r="D2536">
        <f t="shared" si="40"/>
        <v>7</v>
      </c>
    </row>
    <row r="2537" spans="1:4" x14ac:dyDescent="0.25">
      <c r="A2537" s="1">
        <v>54480</v>
      </c>
      <c r="B2537" s="2" t="s">
        <v>2732</v>
      </c>
      <c r="C2537" s="3" t="s">
        <v>2734</v>
      </c>
      <c r="D2537">
        <f t="shared" si="40"/>
        <v>7</v>
      </c>
    </row>
    <row r="2538" spans="1:4" x14ac:dyDescent="0.25">
      <c r="A2538" s="1">
        <v>54480</v>
      </c>
      <c r="B2538" s="2" t="s">
        <v>2732</v>
      </c>
      <c r="C2538" s="3" t="s">
        <v>2735</v>
      </c>
      <c r="D2538">
        <f t="shared" si="40"/>
        <v>7</v>
      </c>
    </row>
    <row r="2539" spans="1:4" x14ac:dyDescent="0.25">
      <c r="A2539" s="1">
        <v>54480</v>
      </c>
      <c r="B2539" s="2" t="s">
        <v>2732</v>
      </c>
      <c r="C2539" s="3" t="s">
        <v>2736</v>
      </c>
      <c r="D2539">
        <f t="shared" si="40"/>
        <v>7</v>
      </c>
    </row>
    <row r="2540" spans="1:4" x14ac:dyDescent="0.25">
      <c r="A2540" s="1">
        <v>54480</v>
      </c>
      <c r="B2540" s="2" t="s">
        <v>2732</v>
      </c>
      <c r="C2540" s="3" t="s">
        <v>2737</v>
      </c>
      <c r="D2540">
        <f t="shared" si="40"/>
        <v>7</v>
      </c>
    </row>
    <row r="2541" spans="1:4" x14ac:dyDescent="0.25">
      <c r="A2541" s="1">
        <v>54480</v>
      </c>
      <c r="B2541" s="2" t="s">
        <v>2732</v>
      </c>
      <c r="C2541" s="3" t="s">
        <v>2738</v>
      </c>
      <c r="D2541">
        <f t="shared" si="40"/>
        <v>7</v>
      </c>
    </row>
    <row r="2542" spans="1:4" x14ac:dyDescent="0.25">
      <c r="A2542" s="1">
        <v>54480</v>
      </c>
      <c r="B2542" s="2" t="s">
        <v>2732</v>
      </c>
      <c r="C2542" s="3" t="s">
        <v>2739</v>
      </c>
      <c r="D2542">
        <f t="shared" si="40"/>
        <v>7</v>
      </c>
    </row>
    <row r="2543" spans="1:4" x14ac:dyDescent="0.25">
      <c r="A2543" s="1">
        <v>54490</v>
      </c>
      <c r="B2543" s="2" t="s">
        <v>2740</v>
      </c>
      <c r="C2543" s="3" t="s">
        <v>2741</v>
      </c>
      <c r="D2543">
        <f t="shared" si="40"/>
        <v>8</v>
      </c>
    </row>
    <row r="2544" spans="1:4" x14ac:dyDescent="0.25">
      <c r="A2544" s="1">
        <v>54490</v>
      </c>
      <c r="B2544" s="2" t="s">
        <v>2740</v>
      </c>
      <c r="C2544" s="3" t="s">
        <v>2742</v>
      </c>
      <c r="D2544">
        <f t="shared" si="40"/>
        <v>8</v>
      </c>
    </row>
    <row r="2545" spans="1:4" x14ac:dyDescent="0.25">
      <c r="A2545" s="1">
        <v>54490</v>
      </c>
      <c r="B2545" s="2" t="s">
        <v>2740</v>
      </c>
      <c r="C2545" s="3" t="s">
        <v>2743</v>
      </c>
      <c r="D2545">
        <f t="shared" si="40"/>
        <v>8</v>
      </c>
    </row>
    <row r="2546" spans="1:4" x14ac:dyDescent="0.25">
      <c r="A2546" s="1">
        <v>54490</v>
      </c>
      <c r="B2546" s="2" t="s">
        <v>2740</v>
      </c>
      <c r="C2546" s="3" t="s">
        <v>2744</v>
      </c>
      <c r="D2546">
        <f t="shared" si="40"/>
        <v>8</v>
      </c>
    </row>
    <row r="2547" spans="1:4" x14ac:dyDescent="0.25">
      <c r="A2547" s="1">
        <v>54490</v>
      </c>
      <c r="B2547" s="2" t="s">
        <v>2740</v>
      </c>
      <c r="C2547" s="3" t="s">
        <v>2745</v>
      </c>
      <c r="D2547">
        <f t="shared" si="40"/>
        <v>8</v>
      </c>
    </row>
    <row r="2548" spans="1:4" x14ac:dyDescent="0.25">
      <c r="A2548" s="1">
        <v>54490</v>
      </c>
      <c r="B2548" s="2" t="s">
        <v>2740</v>
      </c>
      <c r="C2548" s="3" t="s">
        <v>2746</v>
      </c>
      <c r="D2548">
        <f t="shared" si="40"/>
        <v>8</v>
      </c>
    </row>
    <row r="2549" spans="1:4" x14ac:dyDescent="0.25">
      <c r="A2549" s="1">
        <v>54490</v>
      </c>
      <c r="B2549" s="2" t="s">
        <v>2740</v>
      </c>
      <c r="C2549" s="3" t="s">
        <v>2747</v>
      </c>
      <c r="D2549">
        <f t="shared" si="40"/>
        <v>8</v>
      </c>
    </row>
    <row r="2550" spans="1:4" x14ac:dyDescent="0.25">
      <c r="A2550" s="1">
        <v>54490</v>
      </c>
      <c r="B2550" s="2" t="s">
        <v>2740</v>
      </c>
      <c r="C2550" s="3" t="s">
        <v>2748</v>
      </c>
      <c r="D2550">
        <f t="shared" si="40"/>
        <v>8</v>
      </c>
    </row>
    <row r="2551" spans="1:4" x14ac:dyDescent="0.25">
      <c r="A2551" s="1">
        <v>54500</v>
      </c>
      <c r="B2551" s="2" t="s">
        <v>2749</v>
      </c>
      <c r="C2551" s="3" t="s">
        <v>2750</v>
      </c>
      <c r="D2551">
        <f t="shared" si="40"/>
        <v>1</v>
      </c>
    </row>
    <row r="2552" spans="1:4" x14ac:dyDescent="0.25">
      <c r="A2552" s="1">
        <v>54510</v>
      </c>
      <c r="B2552" s="2" t="s">
        <v>2751</v>
      </c>
      <c r="C2552" s="3" t="s">
        <v>2752</v>
      </c>
      <c r="D2552">
        <f t="shared" si="40"/>
        <v>3</v>
      </c>
    </row>
    <row r="2553" spans="1:4" x14ac:dyDescent="0.25">
      <c r="A2553" s="1">
        <v>54510</v>
      </c>
      <c r="B2553" s="2" t="s">
        <v>2751</v>
      </c>
      <c r="C2553" s="3" t="s">
        <v>2753</v>
      </c>
      <c r="D2553">
        <f t="shared" si="40"/>
        <v>3</v>
      </c>
    </row>
    <row r="2554" spans="1:4" x14ac:dyDescent="0.25">
      <c r="A2554" s="1">
        <v>54510</v>
      </c>
      <c r="B2554" s="2" t="s">
        <v>2751</v>
      </c>
      <c r="C2554" s="3" t="s">
        <v>2754</v>
      </c>
      <c r="D2554">
        <f t="shared" si="40"/>
        <v>3</v>
      </c>
    </row>
    <row r="2555" spans="1:4" x14ac:dyDescent="0.25">
      <c r="A2555" s="1">
        <v>54520</v>
      </c>
      <c r="B2555" s="2" t="s">
        <v>2755</v>
      </c>
      <c r="C2555" s="3" t="s">
        <v>2756</v>
      </c>
      <c r="D2555">
        <f t="shared" si="40"/>
        <v>2</v>
      </c>
    </row>
    <row r="2556" spans="1:4" x14ac:dyDescent="0.25">
      <c r="A2556" s="1">
        <v>54520</v>
      </c>
      <c r="B2556" s="2" t="s">
        <v>2755</v>
      </c>
      <c r="C2556" s="3" t="s">
        <v>2757</v>
      </c>
      <c r="D2556">
        <f t="shared" si="40"/>
        <v>2</v>
      </c>
    </row>
    <row r="2557" spans="1:4" x14ac:dyDescent="0.25">
      <c r="A2557" s="1">
        <v>54530</v>
      </c>
      <c r="B2557" s="2" t="s">
        <v>2758</v>
      </c>
      <c r="C2557" s="3" t="s">
        <v>2759</v>
      </c>
      <c r="D2557">
        <f t="shared" si="40"/>
        <v>3</v>
      </c>
    </row>
    <row r="2558" spans="1:4" x14ac:dyDescent="0.25">
      <c r="A2558" s="1">
        <v>54530</v>
      </c>
      <c r="B2558" s="2" t="s">
        <v>2758</v>
      </c>
      <c r="C2558" s="3" t="s">
        <v>2760</v>
      </c>
      <c r="D2558">
        <f t="shared" si="40"/>
        <v>3</v>
      </c>
    </row>
    <row r="2559" spans="1:4" x14ac:dyDescent="0.25">
      <c r="A2559" s="1">
        <v>54530</v>
      </c>
      <c r="B2559" s="2" t="s">
        <v>2758</v>
      </c>
      <c r="C2559" s="3" t="s">
        <v>2761</v>
      </c>
      <c r="D2559">
        <f t="shared" si="40"/>
        <v>3</v>
      </c>
    </row>
    <row r="2560" spans="1:4" x14ac:dyDescent="0.25">
      <c r="A2560" s="1">
        <v>54540</v>
      </c>
      <c r="B2560" s="2" t="s">
        <v>2762</v>
      </c>
      <c r="C2560" s="3" t="s">
        <v>2763</v>
      </c>
      <c r="D2560">
        <f t="shared" si="40"/>
        <v>16</v>
      </c>
    </row>
    <row r="2561" spans="1:4" x14ac:dyDescent="0.25">
      <c r="A2561" s="1">
        <v>54540</v>
      </c>
      <c r="B2561" s="2" t="s">
        <v>2762</v>
      </c>
      <c r="C2561" s="3" t="s">
        <v>2764</v>
      </c>
      <c r="D2561">
        <f t="shared" si="40"/>
        <v>16</v>
      </c>
    </row>
    <row r="2562" spans="1:4" x14ac:dyDescent="0.25">
      <c r="A2562" s="1">
        <v>54540</v>
      </c>
      <c r="B2562" s="2" t="s">
        <v>2762</v>
      </c>
      <c r="C2562" s="3" t="s">
        <v>2765</v>
      </c>
      <c r="D2562">
        <f t="shared" ref="D2562:D2625" si="41">COUNTIF($B$2:$B$5669,B2562)</f>
        <v>16</v>
      </c>
    </row>
    <row r="2563" spans="1:4" x14ac:dyDescent="0.25">
      <c r="A2563" s="1">
        <v>54540</v>
      </c>
      <c r="B2563" s="2" t="s">
        <v>2762</v>
      </c>
      <c r="C2563" s="3" t="s">
        <v>2766</v>
      </c>
      <c r="D2563">
        <f t="shared" si="41"/>
        <v>16</v>
      </c>
    </row>
    <row r="2564" spans="1:4" x14ac:dyDescent="0.25">
      <c r="A2564" s="1">
        <v>54540</v>
      </c>
      <c r="B2564" s="2" t="s">
        <v>2762</v>
      </c>
      <c r="C2564" s="3" t="s">
        <v>2767</v>
      </c>
      <c r="D2564">
        <f t="shared" si="41"/>
        <v>16</v>
      </c>
    </row>
    <row r="2565" spans="1:4" x14ac:dyDescent="0.25">
      <c r="A2565" s="1">
        <v>54540</v>
      </c>
      <c r="B2565" s="2" t="s">
        <v>2762</v>
      </c>
      <c r="C2565" s="3" t="s">
        <v>2768</v>
      </c>
      <c r="D2565">
        <f t="shared" si="41"/>
        <v>16</v>
      </c>
    </row>
    <row r="2566" spans="1:4" x14ac:dyDescent="0.25">
      <c r="A2566" s="1">
        <v>54540</v>
      </c>
      <c r="B2566" s="2" t="s">
        <v>2762</v>
      </c>
      <c r="C2566" s="3" t="s">
        <v>2769</v>
      </c>
      <c r="D2566">
        <f t="shared" si="41"/>
        <v>16</v>
      </c>
    </row>
    <row r="2567" spans="1:4" x14ac:dyDescent="0.25">
      <c r="A2567" s="1">
        <v>54540</v>
      </c>
      <c r="B2567" s="2" t="s">
        <v>2762</v>
      </c>
      <c r="C2567" s="3" t="s">
        <v>2770</v>
      </c>
      <c r="D2567">
        <f t="shared" si="41"/>
        <v>16</v>
      </c>
    </row>
    <row r="2568" spans="1:4" x14ac:dyDescent="0.25">
      <c r="A2568" s="1">
        <v>54540</v>
      </c>
      <c r="B2568" s="2" t="s">
        <v>2762</v>
      </c>
      <c r="C2568" s="3" t="s">
        <v>2771</v>
      </c>
      <c r="D2568">
        <f t="shared" si="41"/>
        <v>16</v>
      </c>
    </row>
    <row r="2569" spans="1:4" x14ac:dyDescent="0.25">
      <c r="A2569" s="1">
        <v>54540</v>
      </c>
      <c r="B2569" s="2" t="s">
        <v>2762</v>
      </c>
      <c r="C2569" s="3" t="s">
        <v>2772</v>
      </c>
      <c r="D2569">
        <f t="shared" si="41"/>
        <v>16</v>
      </c>
    </row>
    <row r="2570" spans="1:4" x14ac:dyDescent="0.25">
      <c r="A2570" s="1">
        <v>54540</v>
      </c>
      <c r="B2570" s="2" t="s">
        <v>2762</v>
      </c>
      <c r="C2570" s="3" t="s">
        <v>2773</v>
      </c>
      <c r="D2570">
        <f t="shared" si="41"/>
        <v>16</v>
      </c>
    </row>
    <row r="2571" spans="1:4" x14ac:dyDescent="0.25">
      <c r="A2571" s="1">
        <v>54540</v>
      </c>
      <c r="B2571" s="2" t="s">
        <v>2762</v>
      </c>
      <c r="C2571" s="3" t="s">
        <v>2774</v>
      </c>
      <c r="D2571">
        <f t="shared" si="41"/>
        <v>16</v>
      </c>
    </row>
    <row r="2572" spans="1:4" x14ac:dyDescent="0.25">
      <c r="A2572" s="1">
        <v>54540</v>
      </c>
      <c r="B2572" s="2" t="s">
        <v>2762</v>
      </c>
      <c r="C2572" s="3" t="s">
        <v>2775</v>
      </c>
      <c r="D2572">
        <f t="shared" si="41"/>
        <v>16</v>
      </c>
    </row>
    <row r="2573" spans="1:4" x14ac:dyDescent="0.25">
      <c r="A2573" s="1">
        <v>54540</v>
      </c>
      <c r="B2573" s="2" t="s">
        <v>2762</v>
      </c>
      <c r="C2573" s="3" t="s">
        <v>2776</v>
      </c>
      <c r="D2573">
        <f t="shared" si="41"/>
        <v>16</v>
      </c>
    </row>
    <row r="2574" spans="1:4" x14ac:dyDescent="0.25">
      <c r="A2574" s="1">
        <v>54540</v>
      </c>
      <c r="B2574" s="2" t="s">
        <v>2762</v>
      </c>
      <c r="C2574" s="3" t="s">
        <v>2777</v>
      </c>
      <c r="D2574">
        <f t="shared" si="41"/>
        <v>16</v>
      </c>
    </row>
    <row r="2575" spans="1:4" x14ac:dyDescent="0.25">
      <c r="A2575" s="1">
        <v>54540</v>
      </c>
      <c r="B2575" s="2" t="s">
        <v>2762</v>
      </c>
      <c r="C2575" s="3" t="s">
        <v>2778</v>
      </c>
      <c r="D2575">
        <f t="shared" si="41"/>
        <v>16</v>
      </c>
    </row>
    <row r="2576" spans="1:4" x14ac:dyDescent="0.25">
      <c r="A2576" s="1">
        <v>54550</v>
      </c>
      <c r="B2576" s="2" t="s">
        <v>2779</v>
      </c>
      <c r="C2576" s="3" t="s">
        <v>2780</v>
      </c>
      <c r="D2576">
        <f t="shared" si="41"/>
        <v>4</v>
      </c>
    </row>
    <row r="2577" spans="1:4" x14ac:dyDescent="0.25">
      <c r="A2577" s="1">
        <v>54550</v>
      </c>
      <c r="B2577" s="2" t="s">
        <v>2779</v>
      </c>
      <c r="C2577" s="3" t="s">
        <v>2079</v>
      </c>
      <c r="D2577">
        <f t="shared" si="41"/>
        <v>4</v>
      </c>
    </row>
    <row r="2578" spans="1:4" x14ac:dyDescent="0.25">
      <c r="A2578" s="1">
        <v>54550</v>
      </c>
      <c r="B2578" s="2" t="s">
        <v>2779</v>
      </c>
      <c r="C2578" s="3" t="s">
        <v>2781</v>
      </c>
      <c r="D2578">
        <f t="shared" si="41"/>
        <v>4</v>
      </c>
    </row>
    <row r="2579" spans="1:4" x14ac:dyDescent="0.25">
      <c r="A2579" s="1">
        <v>54550</v>
      </c>
      <c r="B2579" s="2" t="s">
        <v>2779</v>
      </c>
      <c r="C2579" s="3" t="s">
        <v>2782</v>
      </c>
      <c r="D2579">
        <f t="shared" si="41"/>
        <v>4</v>
      </c>
    </row>
    <row r="2580" spans="1:4" x14ac:dyDescent="0.25">
      <c r="A2580" s="1">
        <v>54560</v>
      </c>
      <c r="B2580" s="2" t="s">
        <v>2783</v>
      </c>
      <c r="C2580" s="3" t="s">
        <v>2784</v>
      </c>
      <c r="D2580">
        <f t="shared" si="41"/>
        <v>9</v>
      </c>
    </row>
    <row r="2581" spans="1:4" x14ac:dyDescent="0.25">
      <c r="A2581" s="1">
        <v>54560</v>
      </c>
      <c r="B2581" s="2" t="s">
        <v>2783</v>
      </c>
      <c r="C2581" s="3" t="s">
        <v>2785</v>
      </c>
      <c r="D2581">
        <f t="shared" si="41"/>
        <v>9</v>
      </c>
    </row>
    <row r="2582" spans="1:4" x14ac:dyDescent="0.25">
      <c r="A2582" s="1">
        <v>54560</v>
      </c>
      <c r="B2582" s="2" t="s">
        <v>2783</v>
      </c>
      <c r="C2582" s="3" t="s">
        <v>2786</v>
      </c>
      <c r="D2582">
        <f t="shared" si="41"/>
        <v>9</v>
      </c>
    </row>
    <row r="2583" spans="1:4" x14ac:dyDescent="0.25">
      <c r="A2583" s="1">
        <v>54560</v>
      </c>
      <c r="B2583" s="2" t="s">
        <v>2783</v>
      </c>
      <c r="C2583" s="3" t="s">
        <v>2787</v>
      </c>
      <c r="D2583">
        <f t="shared" si="41"/>
        <v>9</v>
      </c>
    </row>
    <row r="2584" spans="1:4" x14ac:dyDescent="0.25">
      <c r="A2584" s="1">
        <v>54560</v>
      </c>
      <c r="B2584" s="2" t="s">
        <v>2783</v>
      </c>
      <c r="C2584" s="3" t="s">
        <v>2788</v>
      </c>
      <c r="D2584">
        <f t="shared" si="41"/>
        <v>9</v>
      </c>
    </row>
    <row r="2585" spans="1:4" x14ac:dyDescent="0.25">
      <c r="A2585" s="1">
        <v>54560</v>
      </c>
      <c r="B2585" s="2" t="s">
        <v>2783</v>
      </c>
      <c r="C2585" s="3" t="s">
        <v>2789</v>
      </c>
      <c r="D2585">
        <f t="shared" si="41"/>
        <v>9</v>
      </c>
    </row>
    <row r="2586" spans="1:4" x14ac:dyDescent="0.25">
      <c r="A2586" s="1">
        <v>54560</v>
      </c>
      <c r="B2586" s="2" t="s">
        <v>2783</v>
      </c>
      <c r="C2586" s="3" t="s">
        <v>2790</v>
      </c>
      <c r="D2586">
        <f t="shared" si="41"/>
        <v>9</v>
      </c>
    </row>
    <row r="2587" spans="1:4" x14ac:dyDescent="0.25">
      <c r="A2587" s="1">
        <v>54560</v>
      </c>
      <c r="B2587" s="2" t="s">
        <v>2783</v>
      </c>
      <c r="C2587" s="3" t="s">
        <v>2791</v>
      </c>
      <c r="D2587">
        <f t="shared" si="41"/>
        <v>9</v>
      </c>
    </row>
    <row r="2588" spans="1:4" x14ac:dyDescent="0.25">
      <c r="A2588" s="1">
        <v>54560</v>
      </c>
      <c r="B2588" s="2" t="s">
        <v>2783</v>
      </c>
      <c r="C2588" s="3" t="s">
        <v>2792</v>
      </c>
      <c r="D2588">
        <f t="shared" si="41"/>
        <v>9</v>
      </c>
    </row>
    <row r="2589" spans="1:4" x14ac:dyDescent="0.25">
      <c r="A2589" s="1">
        <v>54570</v>
      </c>
      <c r="B2589" s="2" t="s">
        <v>2793</v>
      </c>
      <c r="C2589" s="3" t="s">
        <v>2794</v>
      </c>
      <c r="D2589">
        <f t="shared" si="41"/>
        <v>4</v>
      </c>
    </row>
    <row r="2590" spans="1:4" x14ac:dyDescent="0.25">
      <c r="A2590" s="1">
        <v>54570</v>
      </c>
      <c r="B2590" s="2" t="s">
        <v>2793</v>
      </c>
      <c r="C2590" s="3" t="s">
        <v>2795</v>
      </c>
      <c r="D2590">
        <f t="shared" si="41"/>
        <v>4</v>
      </c>
    </row>
    <row r="2591" spans="1:4" x14ac:dyDescent="0.25">
      <c r="A2591" s="1">
        <v>54570</v>
      </c>
      <c r="B2591" s="2" t="s">
        <v>2793</v>
      </c>
      <c r="C2591" s="3" t="s">
        <v>2796</v>
      </c>
      <c r="D2591">
        <f t="shared" si="41"/>
        <v>4</v>
      </c>
    </row>
    <row r="2592" spans="1:4" x14ac:dyDescent="0.25">
      <c r="A2592" s="1">
        <v>54570</v>
      </c>
      <c r="B2592" s="2" t="s">
        <v>2793</v>
      </c>
      <c r="C2592" s="3" t="s">
        <v>2797</v>
      </c>
      <c r="D2592">
        <f t="shared" si="41"/>
        <v>4</v>
      </c>
    </row>
    <row r="2593" spans="1:4" x14ac:dyDescent="0.25">
      <c r="A2593" s="1">
        <v>54580</v>
      </c>
      <c r="B2593" s="2" t="s">
        <v>2798</v>
      </c>
      <c r="C2593" s="3" t="s">
        <v>2799</v>
      </c>
      <c r="D2593">
        <f t="shared" si="41"/>
        <v>4</v>
      </c>
    </row>
    <row r="2594" spans="1:4" x14ac:dyDescent="0.25">
      <c r="A2594" s="1">
        <v>54580</v>
      </c>
      <c r="B2594" s="2" t="s">
        <v>2798</v>
      </c>
      <c r="C2594" s="3" t="s">
        <v>2800</v>
      </c>
      <c r="D2594">
        <f t="shared" si="41"/>
        <v>4</v>
      </c>
    </row>
    <row r="2595" spans="1:4" x14ac:dyDescent="0.25">
      <c r="A2595" s="1">
        <v>54580</v>
      </c>
      <c r="B2595" s="2" t="s">
        <v>2798</v>
      </c>
      <c r="C2595" s="3" t="s">
        <v>2801</v>
      </c>
      <c r="D2595">
        <f t="shared" si="41"/>
        <v>4</v>
      </c>
    </row>
    <row r="2596" spans="1:4" x14ac:dyDescent="0.25">
      <c r="A2596" s="1">
        <v>54580</v>
      </c>
      <c r="B2596" s="2" t="s">
        <v>2798</v>
      </c>
      <c r="C2596" s="3" t="s">
        <v>2802</v>
      </c>
      <c r="D2596">
        <f t="shared" si="41"/>
        <v>4</v>
      </c>
    </row>
    <row r="2597" spans="1:4" x14ac:dyDescent="0.25">
      <c r="A2597" s="1">
        <v>54590</v>
      </c>
      <c r="B2597" s="2" t="s">
        <v>2803</v>
      </c>
      <c r="C2597" s="3" t="s">
        <v>2804</v>
      </c>
      <c r="D2597">
        <f t="shared" si="41"/>
        <v>1</v>
      </c>
    </row>
    <row r="2598" spans="1:4" x14ac:dyDescent="0.25">
      <c r="A2598" s="1">
        <v>54600</v>
      </c>
      <c r="B2598" s="2" t="s">
        <v>2805</v>
      </c>
      <c r="C2598" s="3" t="s">
        <v>2806</v>
      </c>
      <c r="D2598">
        <f t="shared" si="41"/>
        <v>1</v>
      </c>
    </row>
    <row r="2599" spans="1:4" x14ac:dyDescent="0.25">
      <c r="A2599" s="1">
        <v>54610</v>
      </c>
      <c r="B2599" s="2" t="s">
        <v>2807</v>
      </c>
      <c r="C2599" s="3" t="s">
        <v>2808</v>
      </c>
      <c r="D2599">
        <f t="shared" si="41"/>
        <v>18</v>
      </c>
    </row>
    <row r="2600" spans="1:4" x14ac:dyDescent="0.25">
      <c r="A2600" s="1">
        <v>54610</v>
      </c>
      <c r="B2600" s="2" t="s">
        <v>2807</v>
      </c>
      <c r="C2600" s="3" t="s">
        <v>2809</v>
      </c>
      <c r="D2600">
        <f t="shared" si="41"/>
        <v>18</v>
      </c>
    </row>
    <row r="2601" spans="1:4" x14ac:dyDescent="0.25">
      <c r="A2601" s="1">
        <v>54610</v>
      </c>
      <c r="B2601" s="2" t="s">
        <v>2807</v>
      </c>
      <c r="C2601" s="3" t="s">
        <v>2810</v>
      </c>
      <c r="D2601">
        <f t="shared" si="41"/>
        <v>18</v>
      </c>
    </row>
    <row r="2602" spans="1:4" x14ac:dyDescent="0.25">
      <c r="A2602" s="1">
        <v>54610</v>
      </c>
      <c r="B2602" s="2" t="s">
        <v>2807</v>
      </c>
      <c r="C2602" s="3" t="s">
        <v>2811</v>
      </c>
      <c r="D2602">
        <f t="shared" si="41"/>
        <v>18</v>
      </c>
    </row>
    <row r="2603" spans="1:4" x14ac:dyDescent="0.25">
      <c r="A2603" s="1">
        <v>54610</v>
      </c>
      <c r="B2603" s="2" t="s">
        <v>2807</v>
      </c>
      <c r="C2603" s="3" t="s">
        <v>2812</v>
      </c>
      <c r="D2603">
        <f t="shared" si="41"/>
        <v>18</v>
      </c>
    </row>
    <row r="2604" spans="1:4" x14ac:dyDescent="0.25">
      <c r="A2604" s="1">
        <v>54610</v>
      </c>
      <c r="B2604" s="2" t="s">
        <v>2807</v>
      </c>
      <c r="C2604" s="3" t="s">
        <v>2813</v>
      </c>
      <c r="D2604">
        <f t="shared" si="41"/>
        <v>18</v>
      </c>
    </row>
    <row r="2605" spans="1:4" x14ac:dyDescent="0.25">
      <c r="A2605" s="1">
        <v>54610</v>
      </c>
      <c r="B2605" s="2" t="s">
        <v>2807</v>
      </c>
      <c r="C2605" s="3" t="s">
        <v>2814</v>
      </c>
      <c r="D2605">
        <f t="shared" si="41"/>
        <v>18</v>
      </c>
    </row>
    <row r="2606" spans="1:4" x14ac:dyDescent="0.25">
      <c r="A2606" s="1">
        <v>54610</v>
      </c>
      <c r="B2606" s="2" t="s">
        <v>2807</v>
      </c>
      <c r="C2606" s="3" t="s">
        <v>2815</v>
      </c>
      <c r="D2606">
        <f t="shared" si="41"/>
        <v>18</v>
      </c>
    </row>
    <row r="2607" spans="1:4" x14ac:dyDescent="0.25">
      <c r="A2607" s="1">
        <v>54610</v>
      </c>
      <c r="B2607" s="2" t="s">
        <v>2807</v>
      </c>
      <c r="C2607" s="3" t="s">
        <v>2816</v>
      </c>
      <c r="D2607">
        <f t="shared" si="41"/>
        <v>18</v>
      </c>
    </row>
    <row r="2608" spans="1:4" x14ac:dyDescent="0.25">
      <c r="A2608" s="1">
        <v>54610</v>
      </c>
      <c r="B2608" s="2" t="s">
        <v>2807</v>
      </c>
      <c r="C2608" s="3" t="s">
        <v>2817</v>
      </c>
      <c r="D2608">
        <f t="shared" si="41"/>
        <v>18</v>
      </c>
    </row>
    <row r="2609" spans="1:4" x14ac:dyDescent="0.25">
      <c r="A2609" s="1">
        <v>54610</v>
      </c>
      <c r="B2609" s="2" t="s">
        <v>2807</v>
      </c>
      <c r="C2609" s="3" t="s">
        <v>2818</v>
      </c>
      <c r="D2609">
        <f t="shared" si="41"/>
        <v>18</v>
      </c>
    </row>
    <row r="2610" spans="1:4" x14ac:dyDescent="0.25">
      <c r="A2610" s="1">
        <v>54610</v>
      </c>
      <c r="B2610" s="2" t="s">
        <v>2807</v>
      </c>
      <c r="C2610" s="3" t="s">
        <v>2819</v>
      </c>
      <c r="D2610">
        <f t="shared" si="41"/>
        <v>18</v>
      </c>
    </row>
    <row r="2611" spans="1:4" x14ac:dyDescent="0.25">
      <c r="A2611" s="1">
        <v>54610</v>
      </c>
      <c r="B2611" s="2" t="s">
        <v>2807</v>
      </c>
      <c r="C2611" s="3" t="s">
        <v>2820</v>
      </c>
      <c r="D2611">
        <f t="shared" si="41"/>
        <v>18</v>
      </c>
    </row>
    <row r="2612" spans="1:4" x14ac:dyDescent="0.25">
      <c r="A2612" s="1">
        <v>54610</v>
      </c>
      <c r="B2612" s="2" t="s">
        <v>2807</v>
      </c>
      <c r="C2612" s="3" t="s">
        <v>2821</v>
      </c>
      <c r="D2612">
        <f t="shared" si="41"/>
        <v>18</v>
      </c>
    </row>
    <row r="2613" spans="1:4" x14ac:dyDescent="0.25">
      <c r="A2613" s="1">
        <v>54610</v>
      </c>
      <c r="B2613" s="2" t="s">
        <v>2807</v>
      </c>
      <c r="C2613" s="3" t="s">
        <v>2822</v>
      </c>
      <c r="D2613">
        <f t="shared" si="41"/>
        <v>18</v>
      </c>
    </row>
    <row r="2614" spans="1:4" x14ac:dyDescent="0.25">
      <c r="A2614" s="1">
        <v>54610</v>
      </c>
      <c r="B2614" s="2" t="s">
        <v>2807</v>
      </c>
      <c r="C2614" s="3" t="s">
        <v>2823</v>
      </c>
      <c r="D2614">
        <f t="shared" si="41"/>
        <v>18</v>
      </c>
    </row>
    <row r="2615" spans="1:4" x14ac:dyDescent="0.25">
      <c r="A2615" s="1">
        <v>54610</v>
      </c>
      <c r="B2615" s="2" t="s">
        <v>2807</v>
      </c>
      <c r="C2615" s="3" t="s">
        <v>2824</v>
      </c>
      <c r="D2615">
        <f t="shared" si="41"/>
        <v>18</v>
      </c>
    </row>
    <row r="2616" spans="1:4" x14ac:dyDescent="0.25">
      <c r="A2616" s="1">
        <v>54610</v>
      </c>
      <c r="B2616" s="2" t="s">
        <v>2807</v>
      </c>
      <c r="C2616" s="3" t="s">
        <v>2825</v>
      </c>
      <c r="D2616">
        <f t="shared" si="41"/>
        <v>18</v>
      </c>
    </row>
    <row r="2617" spans="1:4" x14ac:dyDescent="0.25">
      <c r="A2617" s="1">
        <v>54620</v>
      </c>
      <c r="B2617" s="2" t="s">
        <v>2826</v>
      </c>
      <c r="C2617" s="3" t="s">
        <v>2827</v>
      </c>
      <c r="D2617">
        <f t="shared" si="41"/>
        <v>10</v>
      </c>
    </row>
    <row r="2618" spans="1:4" x14ac:dyDescent="0.25">
      <c r="A2618" s="1">
        <v>54620</v>
      </c>
      <c r="B2618" s="2" t="s">
        <v>2826</v>
      </c>
      <c r="C2618" s="3" t="s">
        <v>2828</v>
      </c>
      <c r="D2618">
        <f t="shared" si="41"/>
        <v>10</v>
      </c>
    </row>
    <row r="2619" spans="1:4" x14ac:dyDescent="0.25">
      <c r="A2619" s="1">
        <v>54620</v>
      </c>
      <c r="B2619" s="2" t="s">
        <v>2826</v>
      </c>
      <c r="C2619" s="3" t="s">
        <v>2829</v>
      </c>
      <c r="D2619">
        <f t="shared" si="41"/>
        <v>10</v>
      </c>
    </row>
    <row r="2620" spans="1:4" x14ac:dyDescent="0.25">
      <c r="A2620" s="1">
        <v>54620</v>
      </c>
      <c r="B2620" s="2" t="s">
        <v>2826</v>
      </c>
      <c r="C2620" s="3" t="s">
        <v>2830</v>
      </c>
      <c r="D2620">
        <f t="shared" si="41"/>
        <v>10</v>
      </c>
    </row>
    <row r="2621" spans="1:4" x14ac:dyDescent="0.25">
      <c r="A2621" s="1">
        <v>54620</v>
      </c>
      <c r="B2621" s="2" t="s">
        <v>2826</v>
      </c>
      <c r="C2621" s="3" t="s">
        <v>2831</v>
      </c>
      <c r="D2621">
        <f t="shared" si="41"/>
        <v>10</v>
      </c>
    </row>
    <row r="2622" spans="1:4" x14ac:dyDescent="0.25">
      <c r="A2622" s="1">
        <v>54620</v>
      </c>
      <c r="B2622" s="2" t="s">
        <v>2826</v>
      </c>
      <c r="C2622" s="3" t="s">
        <v>2832</v>
      </c>
      <c r="D2622">
        <f t="shared" si="41"/>
        <v>10</v>
      </c>
    </row>
    <row r="2623" spans="1:4" x14ac:dyDescent="0.25">
      <c r="A2623" s="1">
        <v>54620</v>
      </c>
      <c r="B2623" s="2" t="s">
        <v>2826</v>
      </c>
      <c r="C2623" s="3" t="s">
        <v>2833</v>
      </c>
      <c r="D2623">
        <f t="shared" si="41"/>
        <v>10</v>
      </c>
    </row>
    <row r="2624" spans="1:4" x14ac:dyDescent="0.25">
      <c r="A2624" s="1">
        <v>54620</v>
      </c>
      <c r="B2624" s="2" t="s">
        <v>2826</v>
      </c>
      <c r="C2624" s="3" t="s">
        <v>2834</v>
      </c>
      <c r="D2624">
        <f t="shared" si="41"/>
        <v>10</v>
      </c>
    </row>
    <row r="2625" spans="1:4" x14ac:dyDescent="0.25">
      <c r="A2625" s="1">
        <v>54620</v>
      </c>
      <c r="B2625" s="2" t="s">
        <v>2826</v>
      </c>
      <c r="C2625" s="3" t="s">
        <v>2835</v>
      </c>
      <c r="D2625">
        <f t="shared" si="41"/>
        <v>10</v>
      </c>
    </row>
    <row r="2626" spans="1:4" x14ac:dyDescent="0.25">
      <c r="A2626" s="1">
        <v>54620</v>
      </c>
      <c r="B2626" s="2" t="s">
        <v>2826</v>
      </c>
      <c r="C2626" s="3" t="s">
        <v>2836</v>
      </c>
      <c r="D2626">
        <f t="shared" ref="D2626:D2689" si="42">COUNTIF($B$2:$B$5669,B2626)</f>
        <v>10</v>
      </c>
    </row>
    <row r="2627" spans="1:4" x14ac:dyDescent="0.25">
      <c r="A2627" s="1">
        <v>54630</v>
      </c>
      <c r="B2627" s="2" t="s">
        <v>2837</v>
      </c>
      <c r="C2627" s="3" t="s">
        <v>2838</v>
      </c>
      <c r="D2627">
        <f t="shared" si="42"/>
        <v>2</v>
      </c>
    </row>
    <row r="2628" spans="1:4" x14ac:dyDescent="0.25">
      <c r="A2628" s="1">
        <v>54630</v>
      </c>
      <c r="B2628" s="2" t="s">
        <v>2837</v>
      </c>
      <c r="C2628" s="3" t="s">
        <v>2839</v>
      </c>
      <c r="D2628">
        <f t="shared" si="42"/>
        <v>2</v>
      </c>
    </row>
    <row r="2629" spans="1:4" x14ac:dyDescent="0.25">
      <c r="A2629" s="1">
        <v>54640</v>
      </c>
      <c r="B2629" s="2" t="s">
        <v>2840</v>
      </c>
      <c r="C2629" s="3" t="s">
        <v>2841</v>
      </c>
      <c r="D2629">
        <f t="shared" si="42"/>
        <v>2</v>
      </c>
    </row>
    <row r="2630" spans="1:4" x14ac:dyDescent="0.25">
      <c r="A2630" s="1">
        <v>54640</v>
      </c>
      <c r="B2630" s="2" t="s">
        <v>2840</v>
      </c>
      <c r="C2630" s="3" t="s">
        <v>2842</v>
      </c>
      <c r="D2630">
        <f t="shared" si="42"/>
        <v>2</v>
      </c>
    </row>
    <row r="2631" spans="1:4" x14ac:dyDescent="0.25">
      <c r="A2631" s="1">
        <v>54650</v>
      </c>
      <c r="B2631" s="2" t="s">
        <v>2843</v>
      </c>
      <c r="C2631" s="3" t="s">
        <v>2844</v>
      </c>
      <c r="D2631">
        <f t="shared" si="42"/>
        <v>1</v>
      </c>
    </row>
    <row r="2632" spans="1:4" x14ac:dyDescent="0.25">
      <c r="A2632" s="1">
        <v>54660</v>
      </c>
      <c r="B2632" s="2" t="s">
        <v>2845</v>
      </c>
      <c r="C2632" s="3" t="s">
        <v>2846</v>
      </c>
      <c r="D2632">
        <f t="shared" si="42"/>
        <v>1</v>
      </c>
    </row>
    <row r="2633" spans="1:4" x14ac:dyDescent="0.25">
      <c r="A2633" s="1">
        <v>54670</v>
      </c>
      <c r="B2633" s="2" t="s">
        <v>2847</v>
      </c>
      <c r="C2633" s="3" t="s">
        <v>2848</v>
      </c>
      <c r="D2633">
        <f t="shared" si="42"/>
        <v>2</v>
      </c>
    </row>
    <row r="2634" spans="1:4" x14ac:dyDescent="0.25">
      <c r="A2634" s="1">
        <v>54670</v>
      </c>
      <c r="B2634" s="2" t="s">
        <v>2847</v>
      </c>
      <c r="C2634" s="3" t="s">
        <v>2849</v>
      </c>
      <c r="D2634">
        <f t="shared" si="42"/>
        <v>2</v>
      </c>
    </row>
    <row r="2635" spans="1:4" x14ac:dyDescent="0.25">
      <c r="A2635" s="1">
        <v>54680</v>
      </c>
      <c r="B2635" s="2" t="s">
        <v>2850</v>
      </c>
      <c r="C2635" s="3" t="s">
        <v>2851</v>
      </c>
      <c r="D2635">
        <f t="shared" si="42"/>
        <v>2</v>
      </c>
    </row>
    <row r="2636" spans="1:4" x14ac:dyDescent="0.25">
      <c r="A2636" s="1">
        <v>54680</v>
      </c>
      <c r="B2636" s="2" t="s">
        <v>2850</v>
      </c>
      <c r="C2636" s="3" t="s">
        <v>2852</v>
      </c>
      <c r="D2636">
        <f t="shared" si="42"/>
        <v>2</v>
      </c>
    </row>
    <row r="2637" spans="1:4" x14ac:dyDescent="0.25">
      <c r="A2637" s="1">
        <v>54690</v>
      </c>
      <c r="B2637" s="2" t="s">
        <v>2853</v>
      </c>
      <c r="C2637" s="3" t="s">
        <v>2854</v>
      </c>
      <c r="D2637">
        <f t="shared" si="42"/>
        <v>2</v>
      </c>
    </row>
    <row r="2638" spans="1:4" x14ac:dyDescent="0.25">
      <c r="A2638" s="1">
        <v>54690</v>
      </c>
      <c r="B2638" s="2" t="s">
        <v>2853</v>
      </c>
      <c r="C2638" s="3" t="s">
        <v>2855</v>
      </c>
      <c r="D2638">
        <f t="shared" si="42"/>
        <v>2</v>
      </c>
    </row>
    <row r="2639" spans="1:4" x14ac:dyDescent="0.25">
      <c r="A2639" s="1">
        <v>54700</v>
      </c>
      <c r="B2639" s="2" t="s">
        <v>2856</v>
      </c>
      <c r="C2639" s="3" t="s">
        <v>2857</v>
      </c>
      <c r="D2639">
        <f t="shared" si="42"/>
        <v>18</v>
      </c>
    </row>
    <row r="2640" spans="1:4" x14ac:dyDescent="0.25">
      <c r="A2640" s="1">
        <v>54700</v>
      </c>
      <c r="B2640" s="2" t="s">
        <v>2856</v>
      </c>
      <c r="C2640" s="3" t="s">
        <v>2858</v>
      </c>
      <c r="D2640">
        <f t="shared" si="42"/>
        <v>18</v>
      </c>
    </row>
    <row r="2641" spans="1:4" x14ac:dyDescent="0.25">
      <c r="A2641" s="1">
        <v>54700</v>
      </c>
      <c r="B2641" s="2" t="s">
        <v>2856</v>
      </c>
      <c r="C2641" s="3" t="s">
        <v>2859</v>
      </c>
      <c r="D2641">
        <f t="shared" si="42"/>
        <v>18</v>
      </c>
    </row>
    <row r="2642" spans="1:4" x14ac:dyDescent="0.25">
      <c r="A2642" s="1">
        <v>54700</v>
      </c>
      <c r="B2642" s="2" t="s">
        <v>2856</v>
      </c>
      <c r="C2642" s="3" t="s">
        <v>2860</v>
      </c>
      <c r="D2642">
        <f t="shared" si="42"/>
        <v>18</v>
      </c>
    </row>
    <row r="2643" spans="1:4" x14ac:dyDescent="0.25">
      <c r="A2643" s="1">
        <v>54700</v>
      </c>
      <c r="B2643" s="2" t="s">
        <v>2856</v>
      </c>
      <c r="C2643" s="3" t="s">
        <v>2861</v>
      </c>
      <c r="D2643">
        <f t="shared" si="42"/>
        <v>18</v>
      </c>
    </row>
    <row r="2644" spans="1:4" x14ac:dyDescent="0.25">
      <c r="A2644" s="1">
        <v>54700</v>
      </c>
      <c r="B2644" s="2" t="s">
        <v>2856</v>
      </c>
      <c r="C2644" s="3" t="s">
        <v>2862</v>
      </c>
      <c r="D2644">
        <f t="shared" si="42"/>
        <v>18</v>
      </c>
    </row>
    <row r="2645" spans="1:4" x14ac:dyDescent="0.25">
      <c r="A2645" s="1">
        <v>54700</v>
      </c>
      <c r="B2645" s="2" t="s">
        <v>2856</v>
      </c>
      <c r="C2645" s="3" t="s">
        <v>2863</v>
      </c>
      <c r="D2645">
        <f t="shared" si="42"/>
        <v>18</v>
      </c>
    </row>
    <row r="2646" spans="1:4" x14ac:dyDescent="0.25">
      <c r="A2646" s="1">
        <v>54700</v>
      </c>
      <c r="B2646" s="2" t="s">
        <v>2856</v>
      </c>
      <c r="C2646" s="3" t="s">
        <v>2864</v>
      </c>
      <c r="D2646">
        <f t="shared" si="42"/>
        <v>18</v>
      </c>
    </row>
    <row r="2647" spans="1:4" x14ac:dyDescent="0.25">
      <c r="A2647" s="1">
        <v>54700</v>
      </c>
      <c r="B2647" s="2" t="s">
        <v>2856</v>
      </c>
      <c r="C2647" s="3" t="s">
        <v>2865</v>
      </c>
      <c r="D2647">
        <f t="shared" si="42"/>
        <v>18</v>
      </c>
    </row>
    <row r="2648" spans="1:4" x14ac:dyDescent="0.25">
      <c r="A2648" s="1">
        <v>54700</v>
      </c>
      <c r="B2648" s="2" t="s">
        <v>2856</v>
      </c>
      <c r="C2648" s="3" t="s">
        <v>2866</v>
      </c>
      <c r="D2648">
        <f t="shared" si="42"/>
        <v>18</v>
      </c>
    </row>
    <row r="2649" spans="1:4" x14ac:dyDescent="0.25">
      <c r="A2649" s="1">
        <v>54700</v>
      </c>
      <c r="B2649" s="2" t="s">
        <v>2856</v>
      </c>
      <c r="C2649" s="3" t="s">
        <v>2867</v>
      </c>
      <c r="D2649">
        <f t="shared" si="42"/>
        <v>18</v>
      </c>
    </row>
    <row r="2650" spans="1:4" x14ac:dyDescent="0.25">
      <c r="A2650" s="1">
        <v>54700</v>
      </c>
      <c r="B2650" s="2" t="s">
        <v>2856</v>
      </c>
      <c r="C2650" s="3" t="s">
        <v>2868</v>
      </c>
      <c r="D2650">
        <f t="shared" si="42"/>
        <v>18</v>
      </c>
    </row>
    <row r="2651" spans="1:4" x14ac:dyDescent="0.25">
      <c r="A2651" s="1">
        <v>54700</v>
      </c>
      <c r="B2651" s="2" t="s">
        <v>2856</v>
      </c>
      <c r="C2651" s="3" t="s">
        <v>2869</v>
      </c>
      <c r="D2651">
        <f t="shared" si="42"/>
        <v>18</v>
      </c>
    </row>
    <row r="2652" spans="1:4" x14ac:dyDescent="0.25">
      <c r="A2652" s="1">
        <v>54700</v>
      </c>
      <c r="B2652" s="2" t="s">
        <v>2856</v>
      </c>
      <c r="C2652" s="3" t="s">
        <v>2870</v>
      </c>
      <c r="D2652">
        <f t="shared" si="42"/>
        <v>18</v>
      </c>
    </row>
    <row r="2653" spans="1:4" x14ac:dyDescent="0.25">
      <c r="A2653" s="1">
        <v>54700</v>
      </c>
      <c r="B2653" s="2" t="s">
        <v>2856</v>
      </c>
      <c r="C2653" s="3" t="s">
        <v>2871</v>
      </c>
      <c r="D2653">
        <f t="shared" si="42"/>
        <v>18</v>
      </c>
    </row>
    <row r="2654" spans="1:4" x14ac:dyDescent="0.25">
      <c r="A2654" s="1">
        <v>54700</v>
      </c>
      <c r="B2654" s="2" t="s">
        <v>2856</v>
      </c>
      <c r="C2654" s="3" t="s">
        <v>2872</v>
      </c>
      <c r="D2654">
        <f t="shared" si="42"/>
        <v>18</v>
      </c>
    </row>
    <row r="2655" spans="1:4" x14ac:dyDescent="0.25">
      <c r="A2655" s="1">
        <v>54700</v>
      </c>
      <c r="B2655" s="2" t="s">
        <v>2856</v>
      </c>
      <c r="C2655" s="3" t="s">
        <v>2873</v>
      </c>
      <c r="D2655">
        <f t="shared" si="42"/>
        <v>18</v>
      </c>
    </row>
    <row r="2656" spans="1:4" x14ac:dyDescent="0.25">
      <c r="A2656" s="1">
        <v>54700</v>
      </c>
      <c r="B2656" s="2" t="s">
        <v>2856</v>
      </c>
      <c r="C2656" s="3" t="s">
        <v>2874</v>
      </c>
      <c r="D2656">
        <f t="shared" si="42"/>
        <v>18</v>
      </c>
    </row>
    <row r="2657" spans="1:4" x14ac:dyDescent="0.25">
      <c r="A2657" s="1">
        <v>54710</v>
      </c>
      <c r="B2657" s="2" t="s">
        <v>2875</v>
      </c>
      <c r="C2657" s="3" t="s">
        <v>2876</v>
      </c>
      <c r="D2657">
        <f t="shared" si="42"/>
        <v>2</v>
      </c>
    </row>
    <row r="2658" spans="1:4" x14ac:dyDescent="0.25">
      <c r="A2658" s="1">
        <v>54710</v>
      </c>
      <c r="B2658" s="2" t="s">
        <v>2875</v>
      </c>
      <c r="C2658" s="3" t="s">
        <v>2877</v>
      </c>
      <c r="D2658">
        <f t="shared" si="42"/>
        <v>2</v>
      </c>
    </row>
    <row r="2659" spans="1:4" x14ac:dyDescent="0.25">
      <c r="A2659" s="1">
        <v>54720</v>
      </c>
      <c r="B2659" s="2" t="s">
        <v>2878</v>
      </c>
      <c r="C2659" s="3" t="s">
        <v>2879</v>
      </c>
      <c r="D2659">
        <f t="shared" si="42"/>
        <v>4</v>
      </c>
    </row>
    <row r="2660" spans="1:4" x14ac:dyDescent="0.25">
      <c r="A2660" s="1">
        <v>54720</v>
      </c>
      <c r="B2660" s="2" t="s">
        <v>2878</v>
      </c>
      <c r="C2660" s="3" t="s">
        <v>2880</v>
      </c>
      <c r="D2660">
        <f t="shared" si="42"/>
        <v>4</v>
      </c>
    </row>
    <row r="2661" spans="1:4" x14ac:dyDescent="0.25">
      <c r="A2661" s="1">
        <v>54720</v>
      </c>
      <c r="B2661" s="2" t="s">
        <v>2878</v>
      </c>
      <c r="C2661" s="3" t="s">
        <v>2881</v>
      </c>
      <c r="D2661">
        <f t="shared" si="42"/>
        <v>4</v>
      </c>
    </row>
    <row r="2662" spans="1:4" x14ac:dyDescent="0.25">
      <c r="A2662" s="1">
        <v>54720</v>
      </c>
      <c r="B2662" s="2" t="s">
        <v>2878</v>
      </c>
      <c r="C2662" s="3" t="s">
        <v>2882</v>
      </c>
      <c r="D2662">
        <f t="shared" si="42"/>
        <v>4</v>
      </c>
    </row>
    <row r="2663" spans="1:4" x14ac:dyDescent="0.25">
      <c r="A2663" s="1">
        <v>54730</v>
      </c>
      <c r="B2663" s="2" t="s">
        <v>2883</v>
      </c>
      <c r="C2663" s="3" t="s">
        <v>2884</v>
      </c>
      <c r="D2663">
        <f t="shared" si="42"/>
        <v>3</v>
      </c>
    </row>
    <row r="2664" spans="1:4" x14ac:dyDescent="0.25">
      <c r="A2664" s="1">
        <v>54730</v>
      </c>
      <c r="B2664" s="2" t="s">
        <v>2883</v>
      </c>
      <c r="C2664" s="3" t="s">
        <v>2885</v>
      </c>
      <c r="D2664">
        <f t="shared" si="42"/>
        <v>3</v>
      </c>
    </row>
    <row r="2665" spans="1:4" x14ac:dyDescent="0.25">
      <c r="A2665" s="1">
        <v>54730</v>
      </c>
      <c r="B2665" s="2" t="s">
        <v>2883</v>
      </c>
      <c r="C2665" s="3" t="s">
        <v>2886</v>
      </c>
      <c r="D2665">
        <f t="shared" si="42"/>
        <v>3</v>
      </c>
    </row>
    <row r="2666" spans="1:4" x14ac:dyDescent="0.25">
      <c r="A2666" s="1">
        <v>54740</v>
      </c>
      <c r="B2666" s="2" t="s">
        <v>2887</v>
      </c>
      <c r="C2666" s="3" t="s">
        <v>2888</v>
      </c>
      <c r="D2666">
        <f t="shared" si="42"/>
        <v>18</v>
      </c>
    </row>
    <row r="2667" spans="1:4" x14ac:dyDescent="0.25">
      <c r="A2667" s="1">
        <v>54740</v>
      </c>
      <c r="B2667" s="2" t="s">
        <v>2887</v>
      </c>
      <c r="C2667" s="3" t="s">
        <v>2889</v>
      </c>
      <c r="D2667">
        <f t="shared" si="42"/>
        <v>18</v>
      </c>
    </row>
    <row r="2668" spans="1:4" x14ac:dyDescent="0.25">
      <c r="A2668" s="1">
        <v>54740</v>
      </c>
      <c r="B2668" s="2" t="s">
        <v>2887</v>
      </c>
      <c r="C2668" s="3" t="s">
        <v>2890</v>
      </c>
      <c r="D2668">
        <f t="shared" si="42"/>
        <v>18</v>
      </c>
    </row>
    <row r="2669" spans="1:4" x14ac:dyDescent="0.25">
      <c r="A2669" s="1">
        <v>54740</v>
      </c>
      <c r="B2669" s="2" t="s">
        <v>2887</v>
      </c>
      <c r="C2669" s="3" t="s">
        <v>2891</v>
      </c>
      <c r="D2669">
        <f t="shared" si="42"/>
        <v>18</v>
      </c>
    </row>
    <row r="2670" spans="1:4" x14ac:dyDescent="0.25">
      <c r="A2670" s="1">
        <v>54740</v>
      </c>
      <c r="B2670" s="2" t="s">
        <v>2887</v>
      </c>
      <c r="C2670" s="3" t="s">
        <v>2892</v>
      </c>
      <c r="D2670">
        <f t="shared" si="42"/>
        <v>18</v>
      </c>
    </row>
    <row r="2671" spans="1:4" x14ac:dyDescent="0.25">
      <c r="A2671" s="1">
        <v>54740</v>
      </c>
      <c r="B2671" s="2" t="s">
        <v>2887</v>
      </c>
      <c r="C2671" s="3" t="s">
        <v>2893</v>
      </c>
      <c r="D2671">
        <f t="shared" si="42"/>
        <v>18</v>
      </c>
    </row>
    <row r="2672" spans="1:4" x14ac:dyDescent="0.25">
      <c r="A2672" s="1">
        <v>54740</v>
      </c>
      <c r="B2672" s="2" t="s">
        <v>2887</v>
      </c>
      <c r="C2672" s="3" t="s">
        <v>2894</v>
      </c>
      <c r="D2672">
        <f t="shared" si="42"/>
        <v>18</v>
      </c>
    </row>
    <row r="2673" spans="1:4" x14ac:dyDescent="0.25">
      <c r="A2673" s="1">
        <v>54740</v>
      </c>
      <c r="B2673" s="2" t="s">
        <v>2887</v>
      </c>
      <c r="C2673" s="3" t="s">
        <v>2895</v>
      </c>
      <c r="D2673">
        <f t="shared" si="42"/>
        <v>18</v>
      </c>
    </row>
    <row r="2674" spans="1:4" x14ac:dyDescent="0.25">
      <c r="A2674" s="1">
        <v>54740</v>
      </c>
      <c r="B2674" s="2" t="s">
        <v>2887</v>
      </c>
      <c r="C2674" s="3" t="s">
        <v>2896</v>
      </c>
      <c r="D2674">
        <f t="shared" si="42"/>
        <v>18</v>
      </c>
    </row>
    <row r="2675" spans="1:4" x14ac:dyDescent="0.25">
      <c r="A2675" s="1">
        <v>54740</v>
      </c>
      <c r="B2675" s="2" t="s">
        <v>2887</v>
      </c>
      <c r="C2675" s="3" t="s">
        <v>2897</v>
      </c>
      <c r="D2675">
        <f t="shared" si="42"/>
        <v>18</v>
      </c>
    </row>
    <row r="2676" spans="1:4" x14ac:dyDescent="0.25">
      <c r="A2676" s="1">
        <v>54740</v>
      </c>
      <c r="B2676" s="2" t="s">
        <v>2887</v>
      </c>
      <c r="C2676" s="3" t="s">
        <v>2898</v>
      </c>
      <c r="D2676">
        <f t="shared" si="42"/>
        <v>18</v>
      </c>
    </row>
    <row r="2677" spans="1:4" x14ac:dyDescent="0.25">
      <c r="A2677" s="1">
        <v>54740</v>
      </c>
      <c r="B2677" s="2" t="s">
        <v>2887</v>
      </c>
      <c r="C2677" s="3" t="s">
        <v>2899</v>
      </c>
      <c r="D2677">
        <f t="shared" si="42"/>
        <v>18</v>
      </c>
    </row>
    <row r="2678" spans="1:4" x14ac:dyDescent="0.25">
      <c r="A2678" s="1">
        <v>54740</v>
      </c>
      <c r="B2678" s="2" t="s">
        <v>2887</v>
      </c>
      <c r="C2678" s="3" t="s">
        <v>2900</v>
      </c>
      <c r="D2678">
        <f t="shared" si="42"/>
        <v>18</v>
      </c>
    </row>
    <row r="2679" spans="1:4" x14ac:dyDescent="0.25">
      <c r="A2679" s="1">
        <v>54740</v>
      </c>
      <c r="B2679" s="2" t="s">
        <v>2887</v>
      </c>
      <c r="C2679" s="3" t="s">
        <v>2901</v>
      </c>
      <c r="D2679">
        <f t="shared" si="42"/>
        <v>18</v>
      </c>
    </row>
    <row r="2680" spans="1:4" x14ac:dyDescent="0.25">
      <c r="A2680" s="1">
        <v>54740</v>
      </c>
      <c r="B2680" s="2" t="s">
        <v>2887</v>
      </c>
      <c r="C2680" s="3" t="s">
        <v>2902</v>
      </c>
      <c r="D2680">
        <f t="shared" si="42"/>
        <v>18</v>
      </c>
    </row>
    <row r="2681" spans="1:4" x14ac:dyDescent="0.25">
      <c r="A2681" s="1">
        <v>54740</v>
      </c>
      <c r="B2681" s="2" t="s">
        <v>2887</v>
      </c>
      <c r="C2681" s="3" t="s">
        <v>2903</v>
      </c>
      <c r="D2681">
        <f t="shared" si="42"/>
        <v>18</v>
      </c>
    </row>
    <row r="2682" spans="1:4" x14ac:dyDescent="0.25">
      <c r="A2682" s="1">
        <v>54740</v>
      </c>
      <c r="B2682" s="2" t="s">
        <v>2887</v>
      </c>
      <c r="C2682" s="3" t="s">
        <v>2904</v>
      </c>
      <c r="D2682">
        <f t="shared" si="42"/>
        <v>18</v>
      </c>
    </row>
    <row r="2683" spans="1:4" x14ac:dyDescent="0.25">
      <c r="A2683" s="1">
        <v>54740</v>
      </c>
      <c r="B2683" s="2" t="s">
        <v>2887</v>
      </c>
      <c r="C2683" s="3" t="s">
        <v>2905</v>
      </c>
      <c r="D2683">
        <f t="shared" si="42"/>
        <v>18</v>
      </c>
    </row>
    <row r="2684" spans="1:4" x14ac:dyDescent="0.25">
      <c r="A2684" s="1">
        <v>54750</v>
      </c>
      <c r="B2684" s="2" t="s">
        <v>2906</v>
      </c>
      <c r="C2684" s="3" t="s">
        <v>2907</v>
      </c>
      <c r="D2684">
        <f t="shared" si="42"/>
        <v>1</v>
      </c>
    </row>
    <row r="2685" spans="1:4" x14ac:dyDescent="0.25">
      <c r="A2685" s="1">
        <v>54760</v>
      </c>
      <c r="B2685" s="2" t="s">
        <v>2908</v>
      </c>
      <c r="C2685" s="3" t="s">
        <v>2909</v>
      </c>
      <c r="D2685">
        <f t="shared" si="42"/>
        <v>9</v>
      </c>
    </row>
    <row r="2686" spans="1:4" x14ac:dyDescent="0.25">
      <c r="A2686" s="1">
        <v>54760</v>
      </c>
      <c r="B2686" s="2" t="s">
        <v>2908</v>
      </c>
      <c r="C2686" s="3" t="s">
        <v>2910</v>
      </c>
      <c r="D2686">
        <f t="shared" si="42"/>
        <v>9</v>
      </c>
    </row>
    <row r="2687" spans="1:4" x14ac:dyDescent="0.25">
      <c r="A2687" s="1">
        <v>54760</v>
      </c>
      <c r="B2687" s="2" t="s">
        <v>2908</v>
      </c>
      <c r="C2687" s="3" t="s">
        <v>2911</v>
      </c>
      <c r="D2687">
        <f t="shared" si="42"/>
        <v>9</v>
      </c>
    </row>
    <row r="2688" spans="1:4" x14ac:dyDescent="0.25">
      <c r="A2688" s="1">
        <v>54760</v>
      </c>
      <c r="B2688" s="2" t="s">
        <v>2908</v>
      </c>
      <c r="C2688" s="3" t="s">
        <v>2912</v>
      </c>
      <c r="D2688">
        <f t="shared" si="42"/>
        <v>9</v>
      </c>
    </row>
    <row r="2689" spans="1:4" x14ac:dyDescent="0.25">
      <c r="A2689" s="1">
        <v>54760</v>
      </c>
      <c r="B2689" s="2" t="s">
        <v>2908</v>
      </c>
      <c r="C2689" s="3" t="s">
        <v>2913</v>
      </c>
      <c r="D2689">
        <f t="shared" si="42"/>
        <v>9</v>
      </c>
    </row>
    <row r="2690" spans="1:4" x14ac:dyDescent="0.25">
      <c r="A2690" s="1">
        <v>54760</v>
      </c>
      <c r="B2690" s="2" t="s">
        <v>2908</v>
      </c>
      <c r="C2690" s="3" t="s">
        <v>2914</v>
      </c>
      <c r="D2690">
        <f t="shared" ref="D2690:D2753" si="43">COUNTIF($B$2:$B$5669,B2690)</f>
        <v>9</v>
      </c>
    </row>
    <row r="2691" spans="1:4" x14ac:dyDescent="0.25">
      <c r="A2691" s="1">
        <v>54760</v>
      </c>
      <c r="B2691" s="2" t="s">
        <v>2908</v>
      </c>
      <c r="C2691" s="3" t="s">
        <v>2915</v>
      </c>
      <c r="D2691">
        <f t="shared" si="43"/>
        <v>9</v>
      </c>
    </row>
    <row r="2692" spans="1:4" x14ac:dyDescent="0.25">
      <c r="A2692" s="1">
        <v>54760</v>
      </c>
      <c r="B2692" s="2" t="s">
        <v>2908</v>
      </c>
      <c r="C2692" s="3" t="s">
        <v>2916</v>
      </c>
      <c r="D2692">
        <f t="shared" si="43"/>
        <v>9</v>
      </c>
    </row>
    <row r="2693" spans="1:4" x14ac:dyDescent="0.25">
      <c r="A2693" s="1">
        <v>54760</v>
      </c>
      <c r="B2693" s="2" t="s">
        <v>2908</v>
      </c>
      <c r="C2693" s="3" t="s">
        <v>2917</v>
      </c>
      <c r="D2693">
        <f t="shared" si="43"/>
        <v>9</v>
      </c>
    </row>
    <row r="2694" spans="1:4" x14ac:dyDescent="0.25">
      <c r="A2694" s="1">
        <v>54770</v>
      </c>
      <c r="B2694" s="2" t="s">
        <v>2918</v>
      </c>
      <c r="C2694" s="3" t="s">
        <v>2919</v>
      </c>
      <c r="D2694">
        <f t="shared" si="43"/>
        <v>6</v>
      </c>
    </row>
    <row r="2695" spans="1:4" x14ac:dyDescent="0.25">
      <c r="A2695" s="1">
        <v>54770</v>
      </c>
      <c r="B2695" s="2" t="s">
        <v>2918</v>
      </c>
      <c r="C2695" s="3" t="s">
        <v>84</v>
      </c>
      <c r="D2695">
        <f t="shared" si="43"/>
        <v>6</v>
      </c>
    </row>
    <row r="2696" spans="1:4" x14ac:dyDescent="0.25">
      <c r="A2696" s="1">
        <v>54770</v>
      </c>
      <c r="B2696" s="2" t="s">
        <v>2918</v>
      </c>
      <c r="C2696" s="3" t="s">
        <v>2920</v>
      </c>
      <c r="D2696">
        <f t="shared" si="43"/>
        <v>6</v>
      </c>
    </row>
    <row r="2697" spans="1:4" x14ac:dyDescent="0.25">
      <c r="A2697" s="1">
        <v>54770</v>
      </c>
      <c r="B2697" s="2" t="s">
        <v>2918</v>
      </c>
      <c r="C2697" s="3" t="s">
        <v>2921</v>
      </c>
      <c r="D2697">
        <f t="shared" si="43"/>
        <v>6</v>
      </c>
    </row>
    <row r="2698" spans="1:4" x14ac:dyDescent="0.25">
      <c r="A2698" s="1">
        <v>54770</v>
      </c>
      <c r="B2698" s="2" t="s">
        <v>2918</v>
      </c>
      <c r="C2698" s="3" t="s">
        <v>2922</v>
      </c>
      <c r="D2698">
        <f t="shared" si="43"/>
        <v>6</v>
      </c>
    </row>
    <row r="2699" spans="1:4" x14ac:dyDescent="0.25">
      <c r="A2699" s="1">
        <v>54770</v>
      </c>
      <c r="B2699" s="2" t="s">
        <v>2918</v>
      </c>
      <c r="C2699" s="3" t="s">
        <v>2923</v>
      </c>
      <c r="D2699">
        <f t="shared" si="43"/>
        <v>6</v>
      </c>
    </row>
    <row r="2700" spans="1:4" x14ac:dyDescent="0.25">
      <c r="A2700" s="1">
        <v>54780</v>
      </c>
      <c r="B2700" s="2" t="s">
        <v>2924</v>
      </c>
      <c r="C2700" s="3" t="s">
        <v>2925</v>
      </c>
      <c r="D2700">
        <f t="shared" si="43"/>
        <v>1</v>
      </c>
    </row>
    <row r="2701" spans="1:4" x14ac:dyDescent="0.25">
      <c r="A2701" s="1">
        <v>54790</v>
      </c>
      <c r="B2701" s="2" t="s">
        <v>2926</v>
      </c>
      <c r="C2701" s="3" t="s">
        <v>2927</v>
      </c>
      <c r="D2701">
        <f t="shared" si="43"/>
        <v>1</v>
      </c>
    </row>
    <row r="2702" spans="1:4" x14ac:dyDescent="0.25">
      <c r="A2702" s="1">
        <v>54800</v>
      </c>
      <c r="B2702" s="2" t="s">
        <v>2928</v>
      </c>
      <c r="C2702" s="3" t="s">
        <v>2929</v>
      </c>
      <c r="D2702">
        <f t="shared" si="43"/>
        <v>29</v>
      </c>
    </row>
    <row r="2703" spans="1:4" x14ac:dyDescent="0.25">
      <c r="A2703" s="1">
        <v>54800</v>
      </c>
      <c r="B2703" s="2" t="s">
        <v>2928</v>
      </c>
      <c r="C2703" s="3" t="s">
        <v>2930</v>
      </c>
      <c r="D2703">
        <f t="shared" si="43"/>
        <v>29</v>
      </c>
    </row>
    <row r="2704" spans="1:4" x14ac:dyDescent="0.25">
      <c r="A2704" s="1">
        <v>54800</v>
      </c>
      <c r="B2704" s="2" t="s">
        <v>2928</v>
      </c>
      <c r="C2704" s="3" t="s">
        <v>2931</v>
      </c>
      <c r="D2704">
        <f t="shared" si="43"/>
        <v>29</v>
      </c>
    </row>
    <row r="2705" spans="1:4" x14ac:dyDescent="0.25">
      <c r="A2705" s="1">
        <v>54800</v>
      </c>
      <c r="B2705" s="2" t="s">
        <v>2928</v>
      </c>
      <c r="C2705" s="3" t="s">
        <v>2932</v>
      </c>
      <c r="D2705">
        <f t="shared" si="43"/>
        <v>29</v>
      </c>
    </row>
    <row r="2706" spans="1:4" x14ac:dyDescent="0.25">
      <c r="A2706" s="1">
        <v>54800</v>
      </c>
      <c r="B2706" s="2" t="s">
        <v>2928</v>
      </c>
      <c r="C2706" s="3" t="s">
        <v>2933</v>
      </c>
      <c r="D2706">
        <f t="shared" si="43"/>
        <v>29</v>
      </c>
    </row>
    <row r="2707" spans="1:4" x14ac:dyDescent="0.25">
      <c r="A2707" s="1">
        <v>54800</v>
      </c>
      <c r="B2707" s="2" t="s">
        <v>2928</v>
      </c>
      <c r="C2707" s="3" t="s">
        <v>2934</v>
      </c>
      <c r="D2707">
        <f t="shared" si="43"/>
        <v>29</v>
      </c>
    </row>
    <row r="2708" spans="1:4" x14ac:dyDescent="0.25">
      <c r="A2708" s="1">
        <v>54800</v>
      </c>
      <c r="B2708" s="2" t="s">
        <v>2928</v>
      </c>
      <c r="C2708" s="3" t="s">
        <v>2935</v>
      </c>
      <c r="D2708">
        <f t="shared" si="43"/>
        <v>29</v>
      </c>
    </row>
    <row r="2709" spans="1:4" x14ac:dyDescent="0.25">
      <c r="A2709" s="1">
        <v>54800</v>
      </c>
      <c r="B2709" s="2" t="s">
        <v>2928</v>
      </c>
      <c r="C2709" s="3" t="s">
        <v>2936</v>
      </c>
      <c r="D2709">
        <f t="shared" si="43"/>
        <v>29</v>
      </c>
    </row>
    <row r="2710" spans="1:4" x14ac:dyDescent="0.25">
      <c r="A2710" s="1">
        <v>54800</v>
      </c>
      <c r="B2710" s="2" t="s">
        <v>2928</v>
      </c>
      <c r="C2710" s="3" t="s">
        <v>2937</v>
      </c>
      <c r="D2710">
        <f t="shared" si="43"/>
        <v>29</v>
      </c>
    </row>
    <row r="2711" spans="1:4" x14ac:dyDescent="0.25">
      <c r="A2711" s="1">
        <v>54800</v>
      </c>
      <c r="B2711" s="2" t="s">
        <v>2928</v>
      </c>
      <c r="C2711" s="3" t="s">
        <v>2938</v>
      </c>
      <c r="D2711">
        <f t="shared" si="43"/>
        <v>29</v>
      </c>
    </row>
    <row r="2712" spans="1:4" x14ac:dyDescent="0.25">
      <c r="A2712" s="1">
        <v>54800</v>
      </c>
      <c r="B2712" s="2" t="s">
        <v>2928</v>
      </c>
      <c r="C2712" s="3" t="s">
        <v>2939</v>
      </c>
      <c r="D2712">
        <f t="shared" si="43"/>
        <v>29</v>
      </c>
    </row>
    <row r="2713" spans="1:4" x14ac:dyDescent="0.25">
      <c r="A2713" s="1">
        <v>54800</v>
      </c>
      <c r="B2713" s="2" t="s">
        <v>2928</v>
      </c>
      <c r="C2713" s="3" t="s">
        <v>2940</v>
      </c>
      <c r="D2713">
        <f t="shared" si="43"/>
        <v>29</v>
      </c>
    </row>
    <row r="2714" spans="1:4" x14ac:dyDescent="0.25">
      <c r="A2714" s="1">
        <v>54800</v>
      </c>
      <c r="B2714" s="2" t="s">
        <v>2928</v>
      </c>
      <c r="C2714" s="3" t="s">
        <v>2941</v>
      </c>
      <c r="D2714">
        <f t="shared" si="43"/>
        <v>29</v>
      </c>
    </row>
    <row r="2715" spans="1:4" x14ac:dyDescent="0.25">
      <c r="A2715" s="1">
        <v>54800</v>
      </c>
      <c r="B2715" s="2" t="s">
        <v>2928</v>
      </c>
      <c r="C2715" s="3" t="s">
        <v>2942</v>
      </c>
      <c r="D2715">
        <f t="shared" si="43"/>
        <v>29</v>
      </c>
    </row>
    <row r="2716" spans="1:4" x14ac:dyDescent="0.25">
      <c r="A2716" s="1">
        <v>54800</v>
      </c>
      <c r="B2716" s="2" t="s">
        <v>2928</v>
      </c>
      <c r="C2716" s="3" t="s">
        <v>2943</v>
      </c>
      <c r="D2716">
        <f t="shared" si="43"/>
        <v>29</v>
      </c>
    </row>
    <row r="2717" spans="1:4" x14ac:dyDescent="0.25">
      <c r="A2717" s="1">
        <v>54800</v>
      </c>
      <c r="B2717" s="2" t="s">
        <v>2928</v>
      </c>
      <c r="C2717" s="3" t="s">
        <v>2944</v>
      </c>
      <c r="D2717">
        <f t="shared" si="43"/>
        <v>29</v>
      </c>
    </row>
    <row r="2718" spans="1:4" x14ac:dyDescent="0.25">
      <c r="A2718" s="1">
        <v>54800</v>
      </c>
      <c r="B2718" s="2" t="s">
        <v>2928</v>
      </c>
      <c r="C2718" s="3" t="s">
        <v>2945</v>
      </c>
      <c r="D2718">
        <f t="shared" si="43"/>
        <v>29</v>
      </c>
    </row>
    <row r="2719" spans="1:4" x14ac:dyDescent="0.25">
      <c r="A2719" s="1">
        <v>54800</v>
      </c>
      <c r="B2719" s="2" t="s">
        <v>2928</v>
      </c>
      <c r="C2719" s="3" t="s">
        <v>2946</v>
      </c>
      <c r="D2719">
        <f t="shared" si="43"/>
        <v>29</v>
      </c>
    </row>
    <row r="2720" spans="1:4" x14ac:dyDescent="0.25">
      <c r="A2720" s="1">
        <v>54800</v>
      </c>
      <c r="B2720" s="2" t="s">
        <v>2928</v>
      </c>
      <c r="C2720" s="3" t="s">
        <v>2947</v>
      </c>
      <c r="D2720">
        <f t="shared" si="43"/>
        <v>29</v>
      </c>
    </row>
    <row r="2721" spans="1:4" x14ac:dyDescent="0.25">
      <c r="A2721" s="1">
        <v>54800</v>
      </c>
      <c r="B2721" s="2" t="s">
        <v>2928</v>
      </c>
      <c r="C2721" s="3" t="s">
        <v>2948</v>
      </c>
      <c r="D2721">
        <f t="shared" si="43"/>
        <v>29</v>
      </c>
    </row>
    <row r="2722" spans="1:4" x14ac:dyDescent="0.25">
      <c r="A2722" s="1">
        <v>54800</v>
      </c>
      <c r="B2722" s="2" t="s">
        <v>2928</v>
      </c>
      <c r="C2722" s="3" t="s">
        <v>2949</v>
      </c>
      <c r="D2722">
        <f t="shared" si="43"/>
        <v>29</v>
      </c>
    </row>
    <row r="2723" spans="1:4" x14ac:dyDescent="0.25">
      <c r="A2723" s="1">
        <v>54800</v>
      </c>
      <c r="B2723" s="2" t="s">
        <v>2928</v>
      </c>
      <c r="C2723" s="3" t="s">
        <v>2950</v>
      </c>
      <c r="D2723">
        <f t="shared" si="43"/>
        <v>29</v>
      </c>
    </row>
    <row r="2724" spans="1:4" x14ac:dyDescent="0.25">
      <c r="A2724" s="1">
        <v>54800</v>
      </c>
      <c r="B2724" s="2" t="s">
        <v>2928</v>
      </c>
      <c r="C2724" s="3" t="s">
        <v>2951</v>
      </c>
      <c r="D2724">
        <f t="shared" si="43"/>
        <v>29</v>
      </c>
    </row>
    <row r="2725" spans="1:4" x14ac:dyDescent="0.25">
      <c r="A2725" s="1">
        <v>54800</v>
      </c>
      <c r="B2725" s="2" t="s">
        <v>2928</v>
      </c>
      <c r="C2725" s="3" t="s">
        <v>1029</v>
      </c>
      <c r="D2725">
        <f t="shared" si="43"/>
        <v>29</v>
      </c>
    </row>
    <row r="2726" spans="1:4" x14ac:dyDescent="0.25">
      <c r="A2726" s="1">
        <v>54800</v>
      </c>
      <c r="B2726" s="2" t="s">
        <v>2928</v>
      </c>
      <c r="C2726" s="3" t="s">
        <v>2952</v>
      </c>
      <c r="D2726">
        <f t="shared" si="43"/>
        <v>29</v>
      </c>
    </row>
    <row r="2727" spans="1:4" x14ac:dyDescent="0.25">
      <c r="A2727" s="1">
        <v>54800</v>
      </c>
      <c r="B2727" s="2" t="s">
        <v>2928</v>
      </c>
      <c r="C2727" s="3" t="s">
        <v>2953</v>
      </c>
      <c r="D2727">
        <f t="shared" si="43"/>
        <v>29</v>
      </c>
    </row>
    <row r="2728" spans="1:4" x14ac:dyDescent="0.25">
      <c r="A2728" s="1">
        <v>54800</v>
      </c>
      <c r="B2728" s="2" t="s">
        <v>2928</v>
      </c>
      <c r="C2728" s="3" t="s">
        <v>2954</v>
      </c>
      <c r="D2728">
        <f t="shared" si="43"/>
        <v>29</v>
      </c>
    </row>
    <row r="2729" spans="1:4" x14ac:dyDescent="0.25">
      <c r="A2729" s="1">
        <v>54800</v>
      </c>
      <c r="B2729" s="2" t="s">
        <v>2928</v>
      </c>
      <c r="C2729" s="3" t="s">
        <v>2955</v>
      </c>
      <c r="D2729">
        <f t="shared" si="43"/>
        <v>29</v>
      </c>
    </row>
    <row r="2730" spans="1:4" x14ac:dyDescent="0.25">
      <c r="A2730" s="1">
        <v>54800</v>
      </c>
      <c r="B2730" s="2" t="s">
        <v>2928</v>
      </c>
      <c r="C2730" s="3" t="s">
        <v>2956</v>
      </c>
      <c r="D2730">
        <f t="shared" si="43"/>
        <v>29</v>
      </c>
    </row>
    <row r="2731" spans="1:4" x14ac:dyDescent="0.25">
      <c r="A2731" s="1">
        <v>54810</v>
      </c>
      <c r="B2731" s="2" t="s">
        <v>2957</v>
      </c>
      <c r="C2731" s="3" t="s">
        <v>2958</v>
      </c>
      <c r="D2731">
        <f t="shared" si="43"/>
        <v>1</v>
      </c>
    </row>
    <row r="2732" spans="1:4" x14ac:dyDescent="0.25">
      <c r="A2732" s="1">
        <v>54820</v>
      </c>
      <c r="B2732" s="2" t="s">
        <v>2959</v>
      </c>
      <c r="C2732" s="3" t="s">
        <v>2960</v>
      </c>
      <c r="D2732">
        <f t="shared" si="43"/>
        <v>1</v>
      </c>
    </row>
    <row r="2733" spans="1:4" x14ac:dyDescent="0.25">
      <c r="A2733" s="1">
        <v>54830</v>
      </c>
      <c r="B2733" s="2" t="s">
        <v>2961</v>
      </c>
      <c r="C2733" s="3" t="s">
        <v>2962</v>
      </c>
      <c r="D2733">
        <f t="shared" si="43"/>
        <v>11</v>
      </c>
    </row>
    <row r="2734" spans="1:4" x14ac:dyDescent="0.25">
      <c r="A2734" s="1">
        <v>54830</v>
      </c>
      <c r="B2734" s="2" t="s">
        <v>2961</v>
      </c>
      <c r="C2734" s="3" t="s">
        <v>2963</v>
      </c>
      <c r="D2734">
        <f t="shared" si="43"/>
        <v>11</v>
      </c>
    </row>
    <row r="2735" spans="1:4" x14ac:dyDescent="0.25">
      <c r="A2735" s="1">
        <v>54830</v>
      </c>
      <c r="B2735" s="2" t="s">
        <v>2961</v>
      </c>
      <c r="C2735" s="3" t="s">
        <v>2964</v>
      </c>
      <c r="D2735">
        <f t="shared" si="43"/>
        <v>11</v>
      </c>
    </row>
    <row r="2736" spans="1:4" x14ac:dyDescent="0.25">
      <c r="A2736" s="1">
        <v>54830</v>
      </c>
      <c r="B2736" s="2" t="s">
        <v>2961</v>
      </c>
      <c r="C2736" s="3" t="s">
        <v>2965</v>
      </c>
      <c r="D2736">
        <f t="shared" si="43"/>
        <v>11</v>
      </c>
    </row>
    <row r="2737" spans="1:4" x14ac:dyDescent="0.25">
      <c r="A2737" s="1">
        <v>54830</v>
      </c>
      <c r="B2737" s="2" t="s">
        <v>2961</v>
      </c>
      <c r="C2737" s="3" t="s">
        <v>2966</v>
      </c>
      <c r="D2737">
        <f t="shared" si="43"/>
        <v>11</v>
      </c>
    </row>
    <row r="2738" spans="1:4" x14ac:dyDescent="0.25">
      <c r="A2738" s="1">
        <v>54830</v>
      </c>
      <c r="B2738" s="2" t="s">
        <v>2961</v>
      </c>
      <c r="C2738" s="3" t="s">
        <v>2967</v>
      </c>
      <c r="D2738">
        <f t="shared" si="43"/>
        <v>11</v>
      </c>
    </row>
    <row r="2739" spans="1:4" x14ac:dyDescent="0.25">
      <c r="A2739" s="1">
        <v>54830</v>
      </c>
      <c r="B2739" s="2" t="s">
        <v>2961</v>
      </c>
      <c r="C2739" s="3" t="s">
        <v>2968</v>
      </c>
      <c r="D2739">
        <f t="shared" si="43"/>
        <v>11</v>
      </c>
    </row>
    <row r="2740" spans="1:4" x14ac:dyDescent="0.25">
      <c r="A2740" s="1">
        <v>54830</v>
      </c>
      <c r="B2740" s="2" t="s">
        <v>2961</v>
      </c>
      <c r="C2740" s="3" t="s">
        <v>2969</v>
      </c>
      <c r="D2740">
        <f t="shared" si="43"/>
        <v>11</v>
      </c>
    </row>
    <row r="2741" spans="1:4" x14ac:dyDescent="0.25">
      <c r="A2741" s="1">
        <v>54830</v>
      </c>
      <c r="B2741" s="2" t="s">
        <v>2961</v>
      </c>
      <c r="C2741" s="3" t="s">
        <v>2970</v>
      </c>
      <c r="D2741">
        <f t="shared" si="43"/>
        <v>11</v>
      </c>
    </row>
    <row r="2742" spans="1:4" x14ac:dyDescent="0.25">
      <c r="A2742" s="1">
        <v>54830</v>
      </c>
      <c r="B2742" s="2" t="s">
        <v>2961</v>
      </c>
      <c r="C2742" s="3" t="s">
        <v>2971</v>
      </c>
      <c r="D2742">
        <f t="shared" si="43"/>
        <v>11</v>
      </c>
    </row>
    <row r="2743" spans="1:4" x14ac:dyDescent="0.25">
      <c r="A2743" s="1">
        <v>54830</v>
      </c>
      <c r="B2743" s="2" t="s">
        <v>2961</v>
      </c>
      <c r="C2743" s="3" t="s">
        <v>2972</v>
      </c>
      <c r="D2743">
        <f t="shared" si="43"/>
        <v>11</v>
      </c>
    </row>
    <row r="2744" spans="1:4" x14ac:dyDescent="0.25">
      <c r="A2744" s="1">
        <v>54840</v>
      </c>
      <c r="B2744" s="2" t="s">
        <v>2973</v>
      </c>
      <c r="C2744" s="3" t="s">
        <v>2974</v>
      </c>
      <c r="D2744">
        <f t="shared" si="43"/>
        <v>5</v>
      </c>
    </row>
    <row r="2745" spans="1:4" x14ac:dyDescent="0.25">
      <c r="A2745" s="1">
        <v>54840</v>
      </c>
      <c r="B2745" s="2" t="s">
        <v>2973</v>
      </c>
      <c r="C2745" s="3" t="s">
        <v>2975</v>
      </c>
      <c r="D2745">
        <f t="shared" si="43"/>
        <v>5</v>
      </c>
    </row>
    <row r="2746" spans="1:4" x14ac:dyDescent="0.25">
      <c r="A2746" s="1">
        <v>54840</v>
      </c>
      <c r="B2746" s="2" t="s">
        <v>2973</v>
      </c>
      <c r="C2746" s="3" t="s">
        <v>2976</v>
      </c>
      <c r="D2746">
        <f t="shared" si="43"/>
        <v>5</v>
      </c>
    </row>
    <row r="2747" spans="1:4" x14ac:dyDescent="0.25">
      <c r="A2747" s="1">
        <v>54840</v>
      </c>
      <c r="B2747" s="2" t="s">
        <v>2973</v>
      </c>
      <c r="C2747" s="3" t="s">
        <v>2977</v>
      </c>
      <c r="D2747">
        <f t="shared" si="43"/>
        <v>5</v>
      </c>
    </row>
    <row r="2748" spans="1:4" x14ac:dyDescent="0.25">
      <c r="A2748" s="1">
        <v>54840</v>
      </c>
      <c r="B2748" s="2" t="s">
        <v>2973</v>
      </c>
      <c r="C2748" s="3" t="s">
        <v>2978</v>
      </c>
      <c r="D2748">
        <f t="shared" si="43"/>
        <v>5</v>
      </c>
    </row>
    <row r="2749" spans="1:4" x14ac:dyDescent="0.25">
      <c r="A2749" s="1">
        <v>54850</v>
      </c>
      <c r="B2749" s="2" t="s">
        <v>2979</v>
      </c>
      <c r="C2749" s="3" t="s">
        <v>2980</v>
      </c>
      <c r="D2749">
        <f t="shared" si="43"/>
        <v>2</v>
      </c>
    </row>
    <row r="2750" spans="1:4" x14ac:dyDescent="0.25">
      <c r="A2750" s="1">
        <v>54850</v>
      </c>
      <c r="B2750" s="2" t="s">
        <v>2979</v>
      </c>
      <c r="C2750" s="3" t="s">
        <v>2981</v>
      </c>
      <c r="D2750">
        <f t="shared" si="43"/>
        <v>2</v>
      </c>
    </row>
    <row r="2751" spans="1:4" x14ac:dyDescent="0.25">
      <c r="A2751" s="1">
        <v>54860</v>
      </c>
      <c r="B2751" s="2" t="s">
        <v>2982</v>
      </c>
      <c r="C2751" s="3" t="s">
        <v>2983</v>
      </c>
      <c r="D2751">
        <f t="shared" si="43"/>
        <v>2</v>
      </c>
    </row>
    <row r="2752" spans="1:4" x14ac:dyDescent="0.25">
      <c r="A2752" s="1">
        <v>54860</v>
      </c>
      <c r="B2752" s="2" t="s">
        <v>2982</v>
      </c>
      <c r="C2752" s="3" t="s">
        <v>2984</v>
      </c>
      <c r="D2752">
        <f t="shared" si="43"/>
        <v>2</v>
      </c>
    </row>
    <row r="2753" spans="1:4" x14ac:dyDescent="0.25">
      <c r="A2753" s="1">
        <v>54870</v>
      </c>
      <c r="B2753" s="2" t="s">
        <v>2985</v>
      </c>
      <c r="C2753" s="3" t="s">
        <v>2986</v>
      </c>
      <c r="D2753">
        <f t="shared" si="43"/>
        <v>5</v>
      </c>
    </row>
    <row r="2754" spans="1:4" x14ac:dyDescent="0.25">
      <c r="A2754" s="1">
        <v>54870</v>
      </c>
      <c r="B2754" s="2" t="s">
        <v>2985</v>
      </c>
      <c r="C2754" s="3" t="s">
        <v>2987</v>
      </c>
      <c r="D2754">
        <f t="shared" ref="D2754:D2817" si="44">COUNTIF($B$2:$B$5669,B2754)</f>
        <v>5</v>
      </c>
    </row>
    <row r="2755" spans="1:4" x14ac:dyDescent="0.25">
      <c r="A2755" s="1">
        <v>54870</v>
      </c>
      <c r="B2755" s="2" t="s">
        <v>2985</v>
      </c>
      <c r="C2755" s="3" t="s">
        <v>2988</v>
      </c>
      <c r="D2755">
        <f t="shared" si="44"/>
        <v>5</v>
      </c>
    </row>
    <row r="2756" spans="1:4" x14ac:dyDescent="0.25">
      <c r="A2756" s="1">
        <v>54870</v>
      </c>
      <c r="B2756" s="2" t="s">
        <v>2985</v>
      </c>
      <c r="C2756" s="3" t="s">
        <v>2989</v>
      </c>
      <c r="D2756">
        <f t="shared" si="44"/>
        <v>5</v>
      </c>
    </row>
    <row r="2757" spans="1:4" x14ac:dyDescent="0.25">
      <c r="A2757" s="1">
        <v>54870</v>
      </c>
      <c r="B2757" s="2" t="s">
        <v>2985</v>
      </c>
      <c r="C2757" s="3" t="s">
        <v>2990</v>
      </c>
      <c r="D2757">
        <f t="shared" si="44"/>
        <v>5</v>
      </c>
    </row>
    <row r="2758" spans="1:4" x14ac:dyDescent="0.25">
      <c r="A2758" s="1">
        <v>54880</v>
      </c>
      <c r="B2758" s="2" t="s">
        <v>2991</v>
      </c>
      <c r="C2758" s="3" t="s">
        <v>199</v>
      </c>
      <c r="D2758">
        <f t="shared" si="44"/>
        <v>1</v>
      </c>
    </row>
    <row r="2759" spans="1:4" x14ac:dyDescent="0.25">
      <c r="A2759" s="1">
        <v>54890</v>
      </c>
      <c r="B2759" s="2" t="s">
        <v>2992</v>
      </c>
      <c r="C2759" s="3" t="s">
        <v>2993</v>
      </c>
      <c r="D2759">
        <f t="shared" si="44"/>
        <v>6</v>
      </c>
    </row>
    <row r="2760" spans="1:4" x14ac:dyDescent="0.25">
      <c r="A2760" s="1">
        <v>54890</v>
      </c>
      <c r="B2760" s="2" t="s">
        <v>2992</v>
      </c>
      <c r="C2760" s="3" t="s">
        <v>2994</v>
      </c>
      <c r="D2760">
        <f t="shared" si="44"/>
        <v>6</v>
      </c>
    </row>
    <row r="2761" spans="1:4" x14ac:dyDescent="0.25">
      <c r="A2761" s="1">
        <v>54890</v>
      </c>
      <c r="B2761" s="2" t="s">
        <v>2992</v>
      </c>
      <c r="C2761" s="3" t="s">
        <v>2995</v>
      </c>
      <c r="D2761">
        <f t="shared" si="44"/>
        <v>6</v>
      </c>
    </row>
    <row r="2762" spans="1:4" x14ac:dyDescent="0.25">
      <c r="A2762" s="1">
        <v>54890</v>
      </c>
      <c r="B2762" s="2" t="s">
        <v>2992</v>
      </c>
      <c r="C2762" s="3" t="s">
        <v>2996</v>
      </c>
      <c r="D2762">
        <f t="shared" si="44"/>
        <v>6</v>
      </c>
    </row>
    <row r="2763" spans="1:4" x14ac:dyDescent="0.25">
      <c r="A2763" s="1">
        <v>54890</v>
      </c>
      <c r="B2763" s="2" t="s">
        <v>2992</v>
      </c>
      <c r="C2763" s="3" t="s">
        <v>2997</v>
      </c>
      <c r="D2763">
        <f t="shared" si="44"/>
        <v>6</v>
      </c>
    </row>
    <row r="2764" spans="1:4" x14ac:dyDescent="0.25">
      <c r="A2764" s="1">
        <v>54890</v>
      </c>
      <c r="B2764" s="2" t="s">
        <v>2992</v>
      </c>
      <c r="C2764" s="3" t="s">
        <v>2998</v>
      </c>
      <c r="D2764">
        <f t="shared" si="44"/>
        <v>6</v>
      </c>
    </row>
    <row r="2765" spans="1:4" x14ac:dyDescent="0.25">
      <c r="A2765" s="1">
        <v>54910</v>
      </c>
      <c r="B2765" s="2" t="s">
        <v>2999</v>
      </c>
      <c r="C2765" s="3" t="s">
        <v>2229</v>
      </c>
      <c r="D2765">
        <f t="shared" si="44"/>
        <v>1</v>
      </c>
    </row>
    <row r="2766" spans="1:4" x14ac:dyDescent="0.25">
      <c r="A2766" s="1">
        <v>54920</v>
      </c>
      <c r="B2766" s="2" t="s">
        <v>3000</v>
      </c>
      <c r="C2766" s="3" t="s">
        <v>3001</v>
      </c>
      <c r="D2766">
        <f t="shared" si="44"/>
        <v>2</v>
      </c>
    </row>
    <row r="2767" spans="1:4" x14ac:dyDescent="0.25">
      <c r="A2767" s="1">
        <v>54920</v>
      </c>
      <c r="B2767" s="2" t="s">
        <v>3000</v>
      </c>
      <c r="C2767" s="3" t="s">
        <v>3002</v>
      </c>
      <c r="D2767">
        <f t="shared" si="44"/>
        <v>2</v>
      </c>
    </row>
    <row r="2768" spans="1:4" x14ac:dyDescent="0.25">
      <c r="A2768" s="1">
        <v>54930</v>
      </c>
      <c r="B2768" s="2" t="s">
        <v>3003</v>
      </c>
      <c r="C2768" s="3" t="s">
        <v>3004</v>
      </c>
      <c r="D2768">
        <f t="shared" si="44"/>
        <v>9</v>
      </c>
    </row>
    <row r="2769" spans="1:4" x14ac:dyDescent="0.25">
      <c r="A2769" s="1">
        <v>54930</v>
      </c>
      <c r="B2769" s="2" t="s">
        <v>3003</v>
      </c>
      <c r="C2769" s="3" t="s">
        <v>3005</v>
      </c>
      <c r="D2769">
        <f t="shared" si="44"/>
        <v>9</v>
      </c>
    </row>
    <row r="2770" spans="1:4" x14ac:dyDescent="0.25">
      <c r="A2770" s="1">
        <v>54930</v>
      </c>
      <c r="B2770" s="2" t="s">
        <v>3003</v>
      </c>
      <c r="C2770" s="3" t="s">
        <v>3006</v>
      </c>
      <c r="D2770">
        <f t="shared" si="44"/>
        <v>9</v>
      </c>
    </row>
    <row r="2771" spans="1:4" x14ac:dyDescent="0.25">
      <c r="A2771" s="1">
        <v>54930</v>
      </c>
      <c r="B2771" s="2" t="s">
        <v>3003</v>
      </c>
      <c r="C2771" s="3" t="s">
        <v>3007</v>
      </c>
      <c r="D2771">
        <f t="shared" si="44"/>
        <v>9</v>
      </c>
    </row>
    <row r="2772" spans="1:4" x14ac:dyDescent="0.25">
      <c r="A2772" s="1">
        <v>54930</v>
      </c>
      <c r="B2772" s="2" t="s">
        <v>3003</v>
      </c>
      <c r="C2772" s="3" t="s">
        <v>3008</v>
      </c>
      <c r="D2772">
        <f t="shared" si="44"/>
        <v>9</v>
      </c>
    </row>
    <row r="2773" spans="1:4" x14ac:dyDescent="0.25">
      <c r="A2773" s="1">
        <v>54930</v>
      </c>
      <c r="B2773" s="2" t="s">
        <v>3003</v>
      </c>
      <c r="C2773" s="3" t="s">
        <v>3009</v>
      </c>
      <c r="D2773">
        <f t="shared" si="44"/>
        <v>9</v>
      </c>
    </row>
    <row r="2774" spans="1:4" x14ac:dyDescent="0.25">
      <c r="A2774" s="1">
        <v>54930</v>
      </c>
      <c r="B2774" s="2" t="s">
        <v>3003</v>
      </c>
      <c r="C2774" s="3" t="s">
        <v>3010</v>
      </c>
      <c r="D2774">
        <f t="shared" si="44"/>
        <v>9</v>
      </c>
    </row>
    <row r="2775" spans="1:4" x14ac:dyDescent="0.25">
      <c r="A2775" s="1">
        <v>54930</v>
      </c>
      <c r="B2775" s="2" t="s">
        <v>3003</v>
      </c>
      <c r="C2775" s="3" t="s">
        <v>3011</v>
      </c>
      <c r="D2775">
        <f t="shared" si="44"/>
        <v>9</v>
      </c>
    </row>
    <row r="2776" spans="1:4" x14ac:dyDescent="0.25">
      <c r="A2776" s="1">
        <v>54930</v>
      </c>
      <c r="B2776" s="2" t="s">
        <v>3003</v>
      </c>
      <c r="C2776" s="3" t="s">
        <v>3012</v>
      </c>
      <c r="D2776">
        <f t="shared" si="44"/>
        <v>9</v>
      </c>
    </row>
    <row r="2777" spans="1:4" x14ac:dyDescent="0.25">
      <c r="A2777" s="1">
        <v>54940</v>
      </c>
      <c r="B2777" s="2" t="s">
        <v>3013</v>
      </c>
      <c r="C2777" s="3" t="s">
        <v>3014</v>
      </c>
      <c r="D2777">
        <f t="shared" si="44"/>
        <v>1</v>
      </c>
    </row>
    <row r="2778" spans="1:4" x14ac:dyDescent="0.25">
      <c r="A2778" s="1">
        <v>54950</v>
      </c>
      <c r="B2778" s="2" t="s">
        <v>3015</v>
      </c>
      <c r="C2778" s="3" t="s">
        <v>3016</v>
      </c>
      <c r="D2778">
        <f t="shared" si="44"/>
        <v>2</v>
      </c>
    </row>
    <row r="2779" spans="1:4" x14ac:dyDescent="0.25">
      <c r="A2779" s="1">
        <v>54950</v>
      </c>
      <c r="B2779" s="2" t="s">
        <v>3015</v>
      </c>
      <c r="C2779" s="3" t="s">
        <v>3017</v>
      </c>
      <c r="D2779">
        <f t="shared" si="44"/>
        <v>2</v>
      </c>
    </row>
    <row r="2780" spans="1:4" x14ac:dyDescent="0.25">
      <c r="A2780" s="1">
        <v>54960</v>
      </c>
      <c r="B2780" s="2" t="s">
        <v>3018</v>
      </c>
      <c r="C2780" s="3" t="s">
        <v>3019</v>
      </c>
      <c r="D2780">
        <f t="shared" si="44"/>
        <v>1</v>
      </c>
    </row>
    <row r="2781" spans="1:4" x14ac:dyDescent="0.25">
      <c r="A2781" s="1">
        <v>54970</v>
      </c>
      <c r="B2781" s="2" t="s">
        <v>3020</v>
      </c>
      <c r="C2781" s="3" t="s">
        <v>3021</v>
      </c>
      <c r="D2781">
        <f t="shared" si="44"/>
        <v>1</v>
      </c>
    </row>
    <row r="2782" spans="1:4" x14ac:dyDescent="0.25">
      <c r="A2782" s="1">
        <v>54980</v>
      </c>
      <c r="B2782" s="2" t="s">
        <v>3022</v>
      </c>
      <c r="C2782" s="3" t="s">
        <v>3023</v>
      </c>
      <c r="D2782">
        <f t="shared" si="44"/>
        <v>1</v>
      </c>
    </row>
    <row r="2783" spans="1:4" x14ac:dyDescent="0.25">
      <c r="A2783" s="1">
        <v>54990</v>
      </c>
      <c r="B2783" s="2" t="s">
        <v>3024</v>
      </c>
      <c r="C2783" s="3" t="s">
        <v>3025</v>
      </c>
      <c r="D2783">
        <f t="shared" si="44"/>
        <v>1</v>
      </c>
    </row>
    <row r="2784" spans="1:4" x14ac:dyDescent="0.25">
      <c r="A2784" s="1">
        <v>55000</v>
      </c>
      <c r="B2784" s="2" t="s">
        <v>3026</v>
      </c>
      <c r="C2784" s="3" t="s">
        <v>3027</v>
      </c>
      <c r="D2784">
        <f t="shared" si="44"/>
        <v>39</v>
      </c>
    </row>
    <row r="2785" spans="1:4" x14ac:dyDescent="0.25">
      <c r="A2785" s="1">
        <v>55000</v>
      </c>
      <c r="B2785" s="2" t="s">
        <v>3026</v>
      </c>
      <c r="C2785" s="3" t="s">
        <v>3028</v>
      </c>
      <c r="D2785">
        <f t="shared" si="44"/>
        <v>39</v>
      </c>
    </row>
    <row r="2786" spans="1:4" x14ac:dyDescent="0.25">
      <c r="A2786" s="1">
        <v>55000</v>
      </c>
      <c r="B2786" s="2" t="s">
        <v>3026</v>
      </c>
      <c r="C2786" s="3" t="s">
        <v>3029</v>
      </c>
      <c r="D2786">
        <f t="shared" si="44"/>
        <v>39</v>
      </c>
    </row>
    <row r="2787" spans="1:4" x14ac:dyDescent="0.25">
      <c r="A2787" s="1">
        <v>55000</v>
      </c>
      <c r="B2787" s="2" t="s">
        <v>3026</v>
      </c>
      <c r="C2787" s="3" t="s">
        <v>3030</v>
      </c>
      <c r="D2787">
        <f t="shared" si="44"/>
        <v>39</v>
      </c>
    </row>
    <row r="2788" spans="1:4" x14ac:dyDescent="0.25">
      <c r="A2788" s="1">
        <v>55000</v>
      </c>
      <c r="B2788" s="2" t="s">
        <v>3026</v>
      </c>
      <c r="C2788" s="3" t="s">
        <v>3031</v>
      </c>
      <c r="D2788">
        <f t="shared" si="44"/>
        <v>39</v>
      </c>
    </row>
    <row r="2789" spans="1:4" x14ac:dyDescent="0.25">
      <c r="A2789" s="1">
        <v>55000</v>
      </c>
      <c r="B2789" s="2" t="s">
        <v>3026</v>
      </c>
      <c r="C2789" s="3" t="s">
        <v>3032</v>
      </c>
      <c r="D2789">
        <f t="shared" si="44"/>
        <v>39</v>
      </c>
    </row>
    <row r="2790" spans="1:4" x14ac:dyDescent="0.25">
      <c r="A2790" s="1">
        <v>55000</v>
      </c>
      <c r="B2790" s="2" t="s">
        <v>3026</v>
      </c>
      <c r="C2790" s="3" t="s">
        <v>3033</v>
      </c>
      <c r="D2790">
        <f t="shared" si="44"/>
        <v>39</v>
      </c>
    </row>
    <row r="2791" spans="1:4" x14ac:dyDescent="0.25">
      <c r="A2791" s="1">
        <v>55000</v>
      </c>
      <c r="B2791" s="2" t="s">
        <v>3026</v>
      </c>
      <c r="C2791" s="3" t="s">
        <v>3034</v>
      </c>
      <c r="D2791">
        <f t="shared" si="44"/>
        <v>39</v>
      </c>
    </row>
    <row r="2792" spans="1:4" x14ac:dyDescent="0.25">
      <c r="A2792" s="1">
        <v>55000</v>
      </c>
      <c r="B2792" s="2" t="s">
        <v>3026</v>
      </c>
      <c r="C2792" s="3" t="s">
        <v>3035</v>
      </c>
      <c r="D2792">
        <f t="shared" si="44"/>
        <v>39</v>
      </c>
    </row>
    <row r="2793" spans="1:4" x14ac:dyDescent="0.25">
      <c r="A2793" s="1">
        <v>55000</v>
      </c>
      <c r="B2793" s="2" t="s">
        <v>3026</v>
      </c>
      <c r="C2793" s="3" t="s">
        <v>3036</v>
      </c>
      <c r="D2793">
        <f t="shared" si="44"/>
        <v>39</v>
      </c>
    </row>
    <row r="2794" spans="1:4" x14ac:dyDescent="0.25">
      <c r="A2794" s="1">
        <v>55000</v>
      </c>
      <c r="B2794" s="2" t="s">
        <v>3026</v>
      </c>
      <c r="C2794" s="3" t="s">
        <v>3037</v>
      </c>
      <c r="D2794">
        <f t="shared" si="44"/>
        <v>39</v>
      </c>
    </row>
    <row r="2795" spans="1:4" x14ac:dyDescent="0.25">
      <c r="A2795" s="1">
        <v>55000</v>
      </c>
      <c r="B2795" s="2" t="s">
        <v>3026</v>
      </c>
      <c r="C2795" s="3" t="s">
        <v>3038</v>
      </c>
      <c r="D2795">
        <f t="shared" si="44"/>
        <v>39</v>
      </c>
    </row>
    <row r="2796" spans="1:4" x14ac:dyDescent="0.25">
      <c r="A2796" s="1">
        <v>55000</v>
      </c>
      <c r="B2796" s="2" t="s">
        <v>3026</v>
      </c>
      <c r="C2796" s="3" t="s">
        <v>3039</v>
      </c>
      <c r="D2796">
        <f t="shared" si="44"/>
        <v>39</v>
      </c>
    </row>
    <row r="2797" spans="1:4" x14ac:dyDescent="0.25">
      <c r="A2797" s="1">
        <v>55000</v>
      </c>
      <c r="B2797" s="2" t="s">
        <v>3026</v>
      </c>
      <c r="C2797" s="3" t="s">
        <v>3040</v>
      </c>
      <c r="D2797">
        <f t="shared" si="44"/>
        <v>39</v>
      </c>
    </row>
    <row r="2798" spans="1:4" x14ac:dyDescent="0.25">
      <c r="A2798" s="1">
        <v>55000</v>
      </c>
      <c r="B2798" s="2" t="s">
        <v>3026</v>
      </c>
      <c r="C2798" s="3" t="s">
        <v>3041</v>
      </c>
      <c r="D2798">
        <f t="shared" si="44"/>
        <v>39</v>
      </c>
    </row>
    <row r="2799" spans="1:4" x14ac:dyDescent="0.25">
      <c r="A2799" s="1">
        <v>55000</v>
      </c>
      <c r="B2799" s="2" t="s">
        <v>3026</v>
      </c>
      <c r="C2799" s="3" t="s">
        <v>3042</v>
      </c>
      <c r="D2799">
        <f t="shared" si="44"/>
        <v>39</v>
      </c>
    </row>
    <row r="2800" spans="1:4" x14ac:dyDescent="0.25">
      <c r="A2800" s="1">
        <v>55000</v>
      </c>
      <c r="B2800" s="2" t="s">
        <v>3026</v>
      </c>
      <c r="C2800" s="3" t="s">
        <v>3043</v>
      </c>
      <c r="D2800">
        <f t="shared" si="44"/>
        <v>39</v>
      </c>
    </row>
    <row r="2801" spans="1:4" x14ac:dyDescent="0.25">
      <c r="A2801" s="1">
        <v>55000</v>
      </c>
      <c r="B2801" s="2" t="s">
        <v>3026</v>
      </c>
      <c r="C2801" s="3" t="s">
        <v>3044</v>
      </c>
      <c r="D2801">
        <f t="shared" si="44"/>
        <v>39</v>
      </c>
    </row>
    <row r="2802" spans="1:4" x14ac:dyDescent="0.25">
      <c r="A2802" s="1">
        <v>55000</v>
      </c>
      <c r="B2802" s="2" t="s">
        <v>3026</v>
      </c>
      <c r="C2802" s="3" t="s">
        <v>3045</v>
      </c>
      <c r="D2802">
        <f t="shared" si="44"/>
        <v>39</v>
      </c>
    </row>
    <row r="2803" spans="1:4" x14ac:dyDescent="0.25">
      <c r="A2803" s="1">
        <v>55000</v>
      </c>
      <c r="B2803" s="2" t="s">
        <v>3026</v>
      </c>
      <c r="C2803" s="3" t="s">
        <v>3046</v>
      </c>
      <c r="D2803">
        <f t="shared" si="44"/>
        <v>39</v>
      </c>
    </row>
    <row r="2804" spans="1:4" x14ac:dyDescent="0.25">
      <c r="A2804" s="1">
        <v>55000</v>
      </c>
      <c r="B2804" s="2" t="s">
        <v>3026</v>
      </c>
      <c r="C2804" s="3" t="s">
        <v>3047</v>
      </c>
      <c r="D2804">
        <f t="shared" si="44"/>
        <v>39</v>
      </c>
    </row>
    <row r="2805" spans="1:4" x14ac:dyDescent="0.25">
      <c r="A2805" s="1">
        <v>55000</v>
      </c>
      <c r="B2805" s="2" t="s">
        <v>3026</v>
      </c>
      <c r="C2805" s="3" t="s">
        <v>3048</v>
      </c>
      <c r="D2805">
        <f t="shared" si="44"/>
        <v>39</v>
      </c>
    </row>
    <row r="2806" spans="1:4" x14ac:dyDescent="0.25">
      <c r="A2806" s="1">
        <v>55000</v>
      </c>
      <c r="B2806" s="2" t="s">
        <v>3026</v>
      </c>
      <c r="C2806" s="3" t="s">
        <v>3049</v>
      </c>
      <c r="D2806">
        <f t="shared" si="44"/>
        <v>39</v>
      </c>
    </row>
    <row r="2807" spans="1:4" x14ac:dyDescent="0.25">
      <c r="A2807" s="1">
        <v>55000</v>
      </c>
      <c r="B2807" s="2" t="s">
        <v>3026</v>
      </c>
      <c r="C2807" s="3" t="s">
        <v>3050</v>
      </c>
      <c r="D2807">
        <f t="shared" si="44"/>
        <v>39</v>
      </c>
    </row>
    <row r="2808" spans="1:4" x14ac:dyDescent="0.25">
      <c r="A2808" s="1">
        <v>55000</v>
      </c>
      <c r="B2808" s="2" t="s">
        <v>3026</v>
      </c>
      <c r="C2808" s="3" t="s">
        <v>3051</v>
      </c>
      <c r="D2808">
        <f t="shared" si="44"/>
        <v>39</v>
      </c>
    </row>
    <row r="2809" spans="1:4" x14ac:dyDescent="0.25">
      <c r="A2809" s="1">
        <v>55000</v>
      </c>
      <c r="B2809" s="2" t="s">
        <v>3026</v>
      </c>
      <c r="C2809" s="3" t="s">
        <v>3052</v>
      </c>
      <c r="D2809">
        <f t="shared" si="44"/>
        <v>39</v>
      </c>
    </row>
    <row r="2810" spans="1:4" x14ac:dyDescent="0.25">
      <c r="A2810" s="1">
        <v>55000</v>
      </c>
      <c r="B2810" s="2" t="s">
        <v>3026</v>
      </c>
      <c r="C2810" s="3" t="s">
        <v>3053</v>
      </c>
      <c r="D2810">
        <f t="shared" si="44"/>
        <v>39</v>
      </c>
    </row>
    <row r="2811" spans="1:4" x14ac:dyDescent="0.25">
      <c r="A2811" s="1">
        <v>55000</v>
      </c>
      <c r="B2811" s="2" t="s">
        <v>3026</v>
      </c>
      <c r="C2811" s="3" t="s">
        <v>3054</v>
      </c>
      <c r="D2811">
        <f t="shared" si="44"/>
        <v>39</v>
      </c>
    </row>
    <row r="2812" spans="1:4" x14ac:dyDescent="0.25">
      <c r="A2812" s="1">
        <v>55000</v>
      </c>
      <c r="B2812" s="2" t="s">
        <v>3026</v>
      </c>
      <c r="C2812" s="3" t="s">
        <v>3055</v>
      </c>
      <c r="D2812">
        <f t="shared" si="44"/>
        <v>39</v>
      </c>
    </row>
    <row r="2813" spans="1:4" x14ac:dyDescent="0.25">
      <c r="A2813" s="1">
        <v>55000</v>
      </c>
      <c r="B2813" s="2" t="s">
        <v>3026</v>
      </c>
      <c r="C2813" s="3" t="s">
        <v>3056</v>
      </c>
      <c r="D2813">
        <f t="shared" si="44"/>
        <v>39</v>
      </c>
    </row>
    <row r="2814" spans="1:4" x14ac:dyDescent="0.25">
      <c r="A2814" s="1">
        <v>55000</v>
      </c>
      <c r="B2814" s="2" t="s">
        <v>3026</v>
      </c>
      <c r="C2814" s="3" t="s">
        <v>3057</v>
      </c>
      <c r="D2814">
        <f t="shared" si="44"/>
        <v>39</v>
      </c>
    </row>
    <row r="2815" spans="1:4" x14ac:dyDescent="0.25">
      <c r="A2815" s="1">
        <v>55000</v>
      </c>
      <c r="B2815" s="2" t="s">
        <v>3026</v>
      </c>
      <c r="C2815" s="3" t="s">
        <v>3058</v>
      </c>
      <c r="D2815">
        <f t="shared" si="44"/>
        <v>39</v>
      </c>
    </row>
    <row r="2816" spans="1:4" x14ac:dyDescent="0.25">
      <c r="A2816" s="1">
        <v>55000</v>
      </c>
      <c r="B2816" s="2" t="s">
        <v>3026</v>
      </c>
      <c r="C2816" s="3" t="s">
        <v>3059</v>
      </c>
      <c r="D2816">
        <f t="shared" si="44"/>
        <v>39</v>
      </c>
    </row>
    <row r="2817" spans="1:4" x14ac:dyDescent="0.25">
      <c r="A2817" s="1">
        <v>55000</v>
      </c>
      <c r="B2817" s="2" t="s">
        <v>3026</v>
      </c>
      <c r="C2817" s="3" t="s">
        <v>3060</v>
      </c>
      <c r="D2817">
        <f t="shared" si="44"/>
        <v>39</v>
      </c>
    </row>
    <row r="2818" spans="1:4" x14ac:dyDescent="0.25">
      <c r="A2818" s="1">
        <v>55000</v>
      </c>
      <c r="B2818" s="2" t="s">
        <v>3026</v>
      </c>
      <c r="C2818" s="3" t="s">
        <v>3061</v>
      </c>
      <c r="D2818">
        <f t="shared" ref="D2818:D2881" si="45">COUNTIF($B$2:$B$5669,B2818)</f>
        <v>39</v>
      </c>
    </row>
    <row r="2819" spans="1:4" x14ac:dyDescent="0.25">
      <c r="A2819" s="1">
        <v>55000</v>
      </c>
      <c r="B2819" s="2" t="s">
        <v>3026</v>
      </c>
      <c r="C2819" s="3" t="s">
        <v>3062</v>
      </c>
      <c r="D2819">
        <f t="shared" si="45"/>
        <v>39</v>
      </c>
    </row>
    <row r="2820" spans="1:4" x14ac:dyDescent="0.25">
      <c r="A2820" s="1">
        <v>55000</v>
      </c>
      <c r="B2820" s="2" t="s">
        <v>3026</v>
      </c>
      <c r="C2820" s="3" t="s">
        <v>3063</v>
      </c>
      <c r="D2820">
        <f t="shared" si="45"/>
        <v>39</v>
      </c>
    </row>
    <row r="2821" spans="1:4" x14ac:dyDescent="0.25">
      <c r="A2821" s="1">
        <v>55000</v>
      </c>
      <c r="B2821" s="2" t="s">
        <v>3026</v>
      </c>
      <c r="C2821" s="3" t="s">
        <v>3064</v>
      </c>
      <c r="D2821">
        <f t="shared" si="45"/>
        <v>39</v>
      </c>
    </row>
    <row r="2822" spans="1:4" x14ac:dyDescent="0.25">
      <c r="A2822" s="1">
        <v>55000</v>
      </c>
      <c r="B2822" s="2" t="s">
        <v>3026</v>
      </c>
      <c r="C2822" s="3" t="s">
        <v>3065</v>
      </c>
      <c r="D2822">
        <f t="shared" si="45"/>
        <v>39</v>
      </c>
    </row>
    <row r="2823" spans="1:4" x14ac:dyDescent="0.25">
      <c r="A2823" s="1">
        <v>55100</v>
      </c>
      <c r="B2823" s="2" t="s">
        <v>3066</v>
      </c>
      <c r="C2823" s="3" t="s">
        <v>3067</v>
      </c>
      <c r="D2823">
        <f t="shared" si="45"/>
        <v>25</v>
      </c>
    </row>
    <row r="2824" spans="1:4" x14ac:dyDescent="0.25">
      <c r="A2824" s="1">
        <v>55100</v>
      </c>
      <c r="B2824" s="2" t="s">
        <v>3066</v>
      </c>
      <c r="C2824" s="3" t="s">
        <v>3068</v>
      </c>
      <c r="D2824">
        <f t="shared" si="45"/>
        <v>25</v>
      </c>
    </row>
    <row r="2825" spans="1:4" x14ac:dyDescent="0.25">
      <c r="A2825" s="1">
        <v>55100</v>
      </c>
      <c r="B2825" s="2" t="s">
        <v>3066</v>
      </c>
      <c r="C2825" s="3" t="s">
        <v>3069</v>
      </c>
      <c r="D2825">
        <f t="shared" si="45"/>
        <v>25</v>
      </c>
    </row>
    <row r="2826" spans="1:4" x14ac:dyDescent="0.25">
      <c r="A2826" s="1">
        <v>55100</v>
      </c>
      <c r="B2826" s="2" t="s">
        <v>3066</v>
      </c>
      <c r="C2826" s="3" t="s">
        <v>3070</v>
      </c>
      <c r="D2826">
        <f t="shared" si="45"/>
        <v>25</v>
      </c>
    </row>
    <row r="2827" spans="1:4" x14ac:dyDescent="0.25">
      <c r="A2827" s="1">
        <v>55100</v>
      </c>
      <c r="B2827" s="2" t="s">
        <v>3066</v>
      </c>
      <c r="C2827" s="3" t="s">
        <v>3071</v>
      </c>
      <c r="D2827">
        <f t="shared" si="45"/>
        <v>25</v>
      </c>
    </row>
    <row r="2828" spans="1:4" x14ac:dyDescent="0.25">
      <c r="A2828" s="1">
        <v>55100</v>
      </c>
      <c r="B2828" s="2" t="s">
        <v>3066</v>
      </c>
      <c r="C2828" s="3" t="s">
        <v>3072</v>
      </c>
      <c r="D2828">
        <f t="shared" si="45"/>
        <v>25</v>
      </c>
    </row>
    <row r="2829" spans="1:4" x14ac:dyDescent="0.25">
      <c r="A2829" s="1">
        <v>55100</v>
      </c>
      <c r="B2829" s="2" t="s">
        <v>3066</v>
      </c>
      <c r="C2829" s="3" t="s">
        <v>3073</v>
      </c>
      <c r="D2829">
        <f t="shared" si="45"/>
        <v>25</v>
      </c>
    </row>
    <row r="2830" spans="1:4" x14ac:dyDescent="0.25">
      <c r="A2830" s="1">
        <v>55100</v>
      </c>
      <c r="B2830" s="2" t="s">
        <v>3066</v>
      </c>
      <c r="C2830" s="3" t="s">
        <v>3074</v>
      </c>
      <c r="D2830">
        <f t="shared" si="45"/>
        <v>25</v>
      </c>
    </row>
    <row r="2831" spans="1:4" x14ac:dyDescent="0.25">
      <c r="A2831" s="1">
        <v>55100</v>
      </c>
      <c r="B2831" s="2" t="s">
        <v>3066</v>
      </c>
      <c r="C2831" s="3" t="s">
        <v>3075</v>
      </c>
      <c r="D2831">
        <f t="shared" si="45"/>
        <v>25</v>
      </c>
    </row>
    <row r="2832" spans="1:4" x14ac:dyDescent="0.25">
      <c r="A2832" s="1">
        <v>55100</v>
      </c>
      <c r="B2832" s="2" t="s">
        <v>3066</v>
      </c>
      <c r="C2832" s="3" t="s">
        <v>3076</v>
      </c>
      <c r="D2832">
        <f t="shared" si="45"/>
        <v>25</v>
      </c>
    </row>
    <row r="2833" spans="1:4" x14ac:dyDescent="0.25">
      <c r="A2833" s="1">
        <v>55100</v>
      </c>
      <c r="B2833" s="2" t="s">
        <v>3066</v>
      </c>
      <c r="C2833" s="3" t="s">
        <v>3077</v>
      </c>
      <c r="D2833">
        <f t="shared" si="45"/>
        <v>25</v>
      </c>
    </row>
    <row r="2834" spans="1:4" x14ac:dyDescent="0.25">
      <c r="A2834" s="1">
        <v>55100</v>
      </c>
      <c r="B2834" s="2" t="s">
        <v>3066</v>
      </c>
      <c r="C2834" s="3" t="s">
        <v>3078</v>
      </c>
      <c r="D2834">
        <f t="shared" si="45"/>
        <v>25</v>
      </c>
    </row>
    <row r="2835" spans="1:4" x14ac:dyDescent="0.25">
      <c r="A2835" s="1">
        <v>55100</v>
      </c>
      <c r="B2835" s="2" t="s">
        <v>3066</v>
      </c>
      <c r="C2835" s="3" t="s">
        <v>3079</v>
      </c>
      <c r="D2835">
        <f t="shared" si="45"/>
        <v>25</v>
      </c>
    </row>
    <row r="2836" spans="1:4" x14ac:dyDescent="0.25">
      <c r="A2836" s="1">
        <v>55100</v>
      </c>
      <c r="B2836" s="2" t="s">
        <v>3066</v>
      </c>
      <c r="C2836" s="3" t="s">
        <v>3080</v>
      </c>
      <c r="D2836">
        <f t="shared" si="45"/>
        <v>25</v>
      </c>
    </row>
    <row r="2837" spans="1:4" x14ac:dyDescent="0.25">
      <c r="A2837" s="1">
        <v>55100</v>
      </c>
      <c r="B2837" s="2" t="s">
        <v>3066</v>
      </c>
      <c r="C2837" s="3" t="s">
        <v>3081</v>
      </c>
      <c r="D2837">
        <f t="shared" si="45"/>
        <v>25</v>
      </c>
    </row>
    <row r="2838" spans="1:4" x14ac:dyDescent="0.25">
      <c r="A2838" s="1">
        <v>55100</v>
      </c>
      <c r="B2838" s="2" t="s">
        <v>3066</v>
      </c>
      <c r="C2838" s="3" t="s">
        <v>3082</v>
      </c>
      <c r="D2838">
        <f t="shared" si="45"/>
        <v>25</v>
      </c>
    </row>
    <row r="2839" spans="1:4" x14ac:dyDescent="0.25">
      <c r="A2839" s="1">
        <v>55100</v>
      </c>
      <c r="B2839" s="2" t="s">
        <v>3066</v>
      </c>
      <c r="C2839" s="3" t="s">
        <v>3083</v>
      </c>
      <c r="D2839">
        <f t="shared" si="45"/>
        <v>25</v>
      </c>
    </row>
    <row r="2840" spans="1:4" x14ac:dyDescent="0.25">
      <c r="A2840" s="1">
        <v>55100</v>
      </c>
      <c r="B2840" s="2" t="s">
        <v>3066</v>
      </c>
      <c r="C2840" s="3" t="s">
        <v>3084</v>
      </c>
      <c r="D2840">
        <f t="shared" si="45"/>
        <v>25</v>
      </c>
    </row>
    <row r="2841" spans="1:4" x14ac:dyDescent="0.25">
      <c r="A2841" s="1">
        <v>55100</v>
      </c>
      <c r="B2841" s="2" t="s">
        <v>3066</v>
      </c>
      <c r="C2841" s="3" t="s">
        <v>3085</v>
      </c>
      <c r="D2841">
        <f t="shared" si="45"/>
        <v>25</v>
      </c>
    </row>
    <row r="2842" spans="1:4" x14ac:dyDescent="0.25">
      <c r="A2842" s="1">
        <v>55100</v>
      </c>
      <c r="B2842" s="2" t="s">
        <v>3066</v>
      </c>
      <c r="C2842" s="3" t="s">
        <v>3086</v>
      </c>
      <c r="D2842">
        <f t="shared" si="45"/>
        <v>25</v>
      </c>
    </row>
    <row r="2843" spans="1:4" x14ac:dyDescent="0.25">
      <c r="A2843" s="1">
        <v>55100</v>
      </c>
      <c r="B2843" s="2" t="s">
        <v>3066</v>
      </c>
      <c r="C2843" s="3" t="s">
        <v>3087</v>
      </c>
      <c r="D2843">
        <f t="shared" si="45"/>
        <v>25</v>
      </c>
    </row>
    <row r="2844" spans="1:4" x14ac:dyDescent="0.25">
      <c r="A2844" s="1">
        <v>55100</v>
      </c>
      <c r="B2844" s="2" t="s">
        <v>3066</v>
      </c>
      <c r="C2844" s="3" t="s">
        <v>3088</v>
      </c>
      <c r="D2844">
        <f t="shared" si="45"/>
        <v>25</v>
      </c>
    </row>
    <row r="2845" spans="1:4" x14ac:dyDescent="0.25">
      <c r="A2845" s="1">
        <v>55100</v>
      </c>
      <c r="B2845" s="2" t="s">
        <v>3066</v>
      </c>
      <c r="C2845" s="3" t="s">
        <v>3089</v>
      </c>
      <c r="D2845">
        <f t="shared" si="45"/>
        <v>25</v>
      </c>
    </row>
    <row r="2846" spans="1:4" x14ac:dyDescent="0.25">
      <c r="A2846" s="1">
        <v>55100</v>
      </c>
      <c r="B2846" s="2" t="s">
        <v>3066</v>
      </c>
      <c r="C2846" s="3" t="s">
        <v>3090</v>
      </c>
      <c r="D2846">
        <f t="shared" si="45"/>
        <v>25</v>
      </c>
    </row>
    <row r="2847" spans="1:4" x14ac:dyDescent="0.25">
      <c r="A2847" s="1">
        <v>55100</v>
      </c>
      <c r="B2847" s="2" t="s">
        <v>3066</v>
      </c>
      <c r="C2847" s="3" t="s">
        <v>3091</v>
      </c>
      <c r="D2847">
        <f t="shared" si="45"/>
        <v>25</v>
      </c>
    </row>
    <row r="2848" spans="1:4" x14ac:dyDescent="0.25">
      <c r="A2848" s="1">
        <v>55110</v>
      </c>
      <c r="B2848" s="2" t="s">
        <v>3092</v>
      </c>
      <c r="C2848" s="3" t="s">
        <v>3093</v>
      </c>
      <c r="D2848">
        <f t="shared" si="45"/>
        <v>28</v>
      </c>
    </row>
    <row r="2849" spans="1:4" x14ac:dyDescent="0.25">
      <c r="A2849" s="1">
        <v>55110</v>
      </c>
      <c r="B2849" s="2" t="s">
        <v>3092</v>
      </c>
      <c r="C2849" s="3" t="s">
        <v>3094</v>
      </c>
      <c r="D2849">
        <f t="shared" si="45"/>
        <v>28</v>
      </c>
    </row>
    <row r="2850" spans="1:4" x14ac:dyDescent="0.25">
      <c r="A2850" s="1">
        <v>55110</v>
      </c>
      <c r="B2850" s="2" t="s">
        <v>3092</v>
      </c>
      <c r="C2850" s="3" t="s">
        <v>3095</v>
      </c>
      <c r="D2850">
        <f t="shared" si="45"/>
        <v>28</v>
      </c>
    </row>
    <row r="2851" spans="1:4" x14ac:dyDescent="0.25">
      <c r="A2851" s="1">
        <v>55110</v>
      </c>
      <c r="B2851" s="2" t="s">
        <v>3092</v>
      </c>
      <c r="C2851" s="3" t="s">
        <v>3096</v>
      </c>
      <c r="D2851">
        <f t="shared" si="45"/>
        <v>28</v>
      </c>
    </row>
    <row r="2852" spans="1:4" x14ac:dyDescent="0.25">
      <c r="A2852" s="1">
        <v>55110</v>
      </c>
      <c r="B2852" s="2" t="s">
        <v>3092</v>
      </c>
      <c r="C2852" s="3" t="s">
        <v>3097</v>
      </c>
      <c r="D2852">
        <f t="shared" si="45"/>
        <v>28</v>
      </c>
    </row>
    <row r="2853" spans="1:4" x14ac:dyDescent="0.25">
      <c r="A2853" s="1">
        <v>55110</v>
      </c>
      <c r="B2853" s="2" t="s">
        <v>3092</v>
      </c>
      <c r="C2853" s="3" t="s">
        <v>3098</v>
      </c>
      <c r="D2853">
        <f t="shared" si="45"/>
        <v>28</v>
      </c>
    </row>
    <row r="2854" spans="1:4" x14ac:dyDescent="0.25">
      <c r="A2854" s="1">
        <v>55110</v>
      </c>
      <c r="B2854" s="2" t="s">
        <v>3092</v>
      </c>
      <c r="C2854" s="3" t="s">
        <v>3099</v>
      </c>
      <c r="D2854">
        <f t="shared" si="45"/>
        <v>28</v>
      </c>
    </row>
    <row r="2855" spans="1:4" x14ac:dyDescent="0.25">
      <c r="A2855" s="1">
        <v>55110</v>
      </c>
      <c r="B2855" s="2" t="s">
        <v>3092</v>
      </c>
      <c r="C2855" s="3" t="s">
        <v>3100</v>
      </c>
      <c r="D2855">
        <f t="shared" si="45"/>
        <v>28</v>
      </c>
    </row>
    <row r="2856" spans="1:4" x14ac:dyDescent="0.25">
      <c r="A2856" s="1">
        <v>55110</v>
      </c>
      <c r="B2856" s="2" t="s">
        <v>3092</v>
      </c>
      <c r="C2856" s="3" t="s">
        <v>3101</v>
      </c>
      <c r="D2856">
        <f t="shared" si="45"/>
        <v>28</v>
      </c>
    </row>
    <row r="2857" spans="1:4" x14ac:dyDescent="0.25">
      <c r="A2857" s="1">
        <v>55110</v>
      </c>
      <c r="B2857" s="2" t="s">
        <v>3092</v>
      </c>
      <c r="C2857" s="3" t="s">
        <v>3102</v>
      </c>
      <c r="D2857">
        <f t="shared" si="45"/>
        <v>28</v>
      </c>
    </row>
    <row r="2858" spans="1:4" x14ac:dyDescent="0.25">
      <c r="A2858" s="1">
        <v>55110</v>
      </c>
      <c r="B2858" s="2" t="s">
        <v>3092</v>
      </c>
      <c r="C2858" s="3" t="s">
        <v>3103</v>
      </c>
      <c r="D2858">
        <f t="shared" si="45"/>
        <v>28</v>
      </c>
    </row>
    <row r="2859" spans="1:4" x14ac:dyDescent="0.25">
      <c r="A2859" s="1">
        <v>55110</v>
      </c>
      <c r="B2859" s="2" t="s">
        <v>3092</v>
      </c>
      <c r="C2859" s="3" t="s">
        <v>3104</v>
      </c>
      <c r="D2859">
        <f t="shared" si="45"/>
        <v>28</v>
      </c>
    </row>
    <row r="2860" spans="1:4" x14ac:dyDescent="0.25">
      <c r="A2860" s="1">
        <v>55110</v>
      </c>
      <c r="B2860" s="2" t="s">
        <v>3092</v>
      </c>
      <c r="C2860" s="3" t="s">
        <v>3105</v>
      </c>
      <c r="D2860">
        <f t="shared" si="45"/>
        <v>28</v>
      </c>
    </row>
    <row r="2861" spans="1:4" x14ac:dyDescent="0.25">
      <c r="A2861" s="1">
        <v>55110</v>
      </c>
      <c r="B2861" s="2" t="s">
        <v>3092</v>
      </c>
      <c r="C2861" s="3" t="s">
        <v>3106</v>
      </c>
      <c r="D2861">
        <f t="shared" si="45"/>
        <v>28</v>
      </c>
    </row>
    <row r="2862" spans="1:4" x14ac:dyDescent="0.25">
      <c r="A2862" s="1">
        <v>55110</v>
      </c>
      <c r="B2862" s="2" t="s">
        <v>3092</v>
      </c>
      <c r="C2862" s="3" t="s">
        <v>3107</v>
      </c>
      <c r="D2862">
        <f t="shared" si="45"/>
        <v>28</v>
      </c>
    </row>
    <row r="2863" spans="1:4" x14ac:dyDescent="0.25">
      <c r="A2863" s="1">
        <v>55110</v>
      </c>
      <c r="B2863" s="2" t="s">
        <v>3092</v>
      </c>
      <c r="C2863" s="3" t="s">
        <v>3108</v>
      </c>
      <c r="D2863">
        <f t="shared" si="45"/>
        <v>28</v>
      </c>
    </row>
    <row r="2864" spans="1:4" x14ac:dyDescent="0.25">
      <c r="A2864" s="1">
        <v>55110</v>
      </c>
      <c r="B2864" s="2" t="s">
        <v>3092</v>
      </c>
      <c r="C2864" s="3" t="s">
        <v>3109</v>
      </c>
      <c r="D2864">
        <f t="shared" si="45"/>
        <v>28</v>
      </c>
    </row>
    <row r="2865" spans="1:4" x14ac:dyDescent="0.25">
      <c r="A2865" s="1">
        <v>55110</v>
      </c>
      <c r="B2865" s="2" t="s">
        <v>3092</v>
      </c>
      <c r="C2865" s="3" t="s">
        <v>3110</v>
      </c>
      <c r="D2865">
        <f t="shared" si="45"/>
        <v>28</v>
      </c>
    </row>
    <row r="2866" spans="1:4" x14ac:dyDescent="0.25">
      <c r="A2866" s="1">
        <v>55110</v>
      </c>
      <c r="B2866" s="2" t="s">
        <v>3092</v>
      </c>
      <c r="C2866" s="3" t="s">
        <v>3111</v>
      </c>
      <c r="D2866">
        <f t="shared" si="45"/>
        <v>28</v>
      </c>
    </row>
    <row r="2867" spans="1:4" x14ac:dyDescent="0.25">
      <c r="A2867" s="1">
        <v>55110</v>
      </c>
      <c r="B2867" s="2" t="s">
        <v>3092</v>
      </c>
      <c r="C2867" s="3" t="s">
        <v>3112</v>
      </c>
      <c r="D2867">
        <f t="shared" si="45"/>
        <v>28</v>
      </c>
    </row>
    <row r="2868" spans="1:4" x14ac:dyDescent="0.25">
      <c r="A2868" s="1">
        <v>55110</v>
      </c>
      <c r="B2868" s="2" t="s">
        <v>3092</v>
      </c>
      <c r="C2868" s="3" t="s">
        <v>3113</v>
      </c>
      <c r="D2868">
        <f t="shared" si="45"/>
        <v>28</v>
      </c>
    </row>
    <row r="2869" spans="1:4" x14ac:dyDescent="0.25">
      <c r="A2869" s="1">
        <v>55110</v>
      </c>
      <c r="B2869" s="2" t="s">
        <v>3092</v>
      </c>
      <c r="C2869" s="3" t="s">
        <v>3114</v>
      </c>
      <c r="D2869">
        <f t="shared" si="45"/>
        <v>28</v>
      </c>
    </row>
    <row r="2870" spans="1:4" x14ac:dyDescent="0.25">
      <c r="A2870" s="1">
        <v>55110</v>
      </c>
      <c r="B2870" s="2" t="s">
        <v>3092</v>
      </c>
      <c r="C2870" s="3" t="s">
        <v>3115</v>
      </c>
      <c r="D2870">
        <f t="shared" si="45"/>
        <v>28</v>
      </c>
    </row>
    <row r="2871" spans="1:4" x14ac:dyDescent="0.25">
      <c r="A2871" s="1">
        <v>55110</v>
      </c>
      <c r="B2871" s="2" t="s">
        <v>3092</v>
      </c>
      <c r="C2871" s="3" t="s">
        <v>3116</v>
      </c>
      <c r="D2871">
        <f t="shared" si="45"/>
        <v>28</v>
      </c>
    </row>
    <row r="2872" spans="1:4" x14ac:dyDescent="0.25">
      <c r="A2872" s="1">
        <v>55110</v>
      </c>
      <c r="B2872" s="2" t="s">
        <v>3092</v>
      </c>
      <c r="C2872" s="3" t="s">
        <v>3117</v>
      </c>
      <c r="D2872">
        <f t="shared" si="45"/>
        <v>28</v>
      </c>
    </row>
    <row r="2873" spans="1:4" x14ac:dyDescent="0.25">
      <c r="A2873" s="1">
        <v>55110</v>
      </c>
      <c r="B2873" s="2" t="s">
        <v>3092</v>
      </c>
      <c r="C2873" s="3" t="s">
        <v>3118</v>
      </c>
      <c r="D2873">
        <f t="shared" si="45"/>
        <v>28</v>
      </c>
    </row>
    <row r="2874" spans="1:4" x14ac:dyDescent="0.25">
      <c r="A2874" s="1">
        <v>55110</v>
      </c>
      <c r="B2874" s="2" t="s">
        <v>3092</v>
      </c>
      <c r="C2874" s="3" t="s">
        <v>3119</v>
      </c>
      <c r="D2874">
        <f t="shared" si="45"/>
        <v>28</v>
      </c>
    </row>
    <row r="2875" spans="1:4" x14ac:dyDescent="0.25">
      <c r="A2875" s="1">
        <v>55110</v>
      </c>
      <c r="B2875" s="2" t="s">
        <v>3092</v>
      </c>
      <c r="C2875" s="3" t="s">
        <v>3120</v>
      </c>
      <c r="D2875">
        <f t="shared" si="45"/>
        <v>28</v>
      </c>
    </row>
    <row r="2876" spans="1:4" x14ac:dyDescent="0.25">
      <c r="A2876" s="1">
        <v>55120</v>
      </c>
      <c r="B2876" s="2" t="s">
        <v>3121</v>
      </c>
      <c r="C2876" s="3" t="s">
        <v>3122</v>
      </c>
      <c r="D2876">
        <f t="shared" si="45"/>
        <v>24</v>
      </c>
    </row>
    <row r="2877" spans="1:4" x14ac:dyDescent="0.25">
      <c r="A2877" s="1">
        <v>55120</v>
      </c>
      <c r="B2877" s="2" t="s">
        <v>3121</v>
      </c>
      <c r="C2877" s="3" t="s">
        <v>3123</v>
      </c>
      <c r="D2877">
        <f t="shared" si="45"/>
        <v>24</v>
      </c>
    </row>
    <row r="2878" spans="1:4" x14ac:dyDescent="0.25">
      <c r="A2878" s="1">
        <v>55120</v>
      </c>
      <c r="B2878" s="2" t="s">
        <v>3121</v>
      </c>
      <c r="C2878" s="3" t="s">
        <v>3124</v>
      </c>
      <c r="D2878">
        <f t="shared" si="45"/>
        <v>24</v>
      </c>
    </row>
    <row r="2879" spans="1:4" x14ac:dyDescent="0.25">
      <c r="A2879" s="1">
        <v>55120</v>
      </c>
      <c r="B2879" s="2" t="s">
        <v>3121</v>
      </c>
      <c r="C2879" s="3" t="s">
        <v>3125</v>
      </c>
      <c r="D2879">
        <f t="shared" si="45"/>
        <v>24</v>
      </c>
    </row>
    <row r="2880" spans="1:4" x14ac:dyDescent="0.25">
      <c r="A2880" s="1">
        <v>55120</v>
      </c>
      <c r="B2880" s="2" t="s">
        <v>3121</v>
      </c>
      <c r="C2880" s="3" t="s">
        <v>3126</v>
      </c>
      <c r="D2880">
        <f t="shared" si="45"/>
        <v>24</v>
      </c>
    </row>
    <row r="2881" spans="1:4" x14ac:dyDescent="0.25">
      <c r="A2881" s="1">
        <v>55120</v>
      </c>
      <c r="B2881" s="2" t="s">
        <v>3121</v>
      </c>
      <c r="C2881" s="3" t="s">
        <v>3127</v>
      </c>
      <c r="D2881">
        <f t="shared" si="45"/>
        <v>24</v>
      </c>
    </row>
    <row r="2882" spans="1:4" x14ac:dyDescent="0.25">
      <c r="A2882" s="1">
        <v>55120</v>
      </c>
      <c r="B2882" s="2" t="s">
        <v>3121</v>
      </c>
      <c r="C2882" s="3" t="s">
        <v>3128</v>
      </c>
      <c r="D2882">
        <f t="shared" ref="D2882:D2945" si="46">COUNTIF($B$2:$B$5669,B2882)</f>
        <v>24</v>
      </c>
    </row>
    <row r="2883" spans="1:4" x14ac:dyDescent="0.25">
      <c r="A2883" s="1">
        <v>55120</v>
      </c>
      <c r="B2883" s="2" t="s">
        <v>3121</v>
      </c>
      <c r="C2883" s="3" t="s">
        <v>3129</v>
      </c>
      <c r="D2883">
        <f t="shared" si="46"/>
        <v>24</v>
      </c>
    </row>
    <row r="2884" spans="1:4" x14ac:dyDescent="0.25">
      <c r="A2884" s="1">
        <v>55120</v>
      </c>
      <c r="B2884" s="2" t="s">
        <v>3121</v>
      </c>
      <c r="C2884" s="3" t="s">
        <v>3130</v>
      </c>
      <c r="D2884">
        <f t="shared" si="46"/>
        <v>24</v>
      </c>
    </row>
    <row r="2885" spans="1:4" x14ac:dyDescent="0.25">
      <c r="A2885" s="1">
        <v>55120</v>
      </c>
      <c r="B2885" s="2" t="s">
        <v>3121</v>
      </c>
      <c r="C2885" s="3" t="s">
        <v>3131</v>
      </c>
      <c r="D2885">
        <f t="shared" si="46"/>
        <v>24</v>
      </c>
    </row>
    <row r="2886" spans="1:4" x14ac:dyDescent="0.25">
      <c r="A2886" s="1">
        <v>55120</v>
      </c>
      <c r="B2886" s="2" t="s">
        <v>3121</v>
      </c>
      <c r="C2886" s="3" t="s">
        <v>3132</v>
      </c>
      <c r="D2886">
        <f t="shared" si="46"/>
        <v>24</v>
      </c>
    </row>
    <row r="2887" spans="1:4" x14ac:dyDescent="0.25">
      <c r="A2887" s="1">
        <v>55120</v>
      </c>
      <c r="B2887" s="2" t="s">
        <v>3121</v>
      </c>
      <c r="C2887" s="3" t="s">
        <v>3133</v>
      </c>
      <c r="D2887">
        <f t="shared" si="46"/>
        <v>24</v>
      </c>
    </row>
    <row r="2888" spans="1:4" x14ac:dyDescent="0.25">
      <c r="A2888" s="1">
        <v>55120</v>
      </c>
      <c r="B2888" s="2" t="s">
        <v>3121</v>
      </c>
      <c r="C2888" s="3" t="s">
        <v>3134</v>
      </c>
      <c r="D2888">
        <f t="shared" si="46"/>
        <v>24</v>
      </c>
    </row>
    <row r="2889" spans="1:4" x14ac:dyDescent="0.25">
      <c r="A2889" s="1">
        <v>55120</v>
      </c>
      <c r="B2889" s="2" t="s">
        <v>3121</v>
      </c>
      <c r="C2889" s="3" t="s">
        <v>3135</v>
      </c>
      <c r="D2889">
        <f t="shared" si="46"/>
        <v>24</v>
      </c>
    </row>
    <row r="2890" spans="1:4" x14ac:dyDescent="0.25">
      <c r="A2890" s="1">
        <v>55120</v>
      </c>
      <c r="B2890" s="2" t="s">
        <v>3121</v>
      </c>
      <c r="C2890" s="3" t="s">
        <v>3136</v>
      </c>
      <c r="D2890">
        <f t="shared" si="46"/>
        <v>24</v>
      </c>
    </row>
    <row r="2891" spans="1:4" x14ac:dyDescent="0.25">
      <c r="A2891" s="1">
        <v>55120</v>
      </c>
      <c r="B2891" s="2" t="s">
        <v>3121</v>
      </c>
      <c r="C2891" s="3" t="s">
        <v>3137</v>
      </c>
      <c r="D2891">
        <f t="shared" si="46"/>
        <v>24</v>
      </c>
    </row>
    <row r="2892" spans="1:4" x14ac:dyDescent="0.25">
      <c r="A2892" s="1">
        <v>55120</v>
      </c>
      <c r="B2892" s="2" t="s">
        <v>3121</v>
      </c>
      <c r="C2892" s="3" t="s">
        <v>3138</v>
      </c>
      <c r="D2892">
        <f t="shared" si="46"/>
        <v>24</v>
      </c>
    </row>
    <row r="2893" spans="1:4" x14ac:dyDescent="0.25">
      <c r="A2893" s="1">
        <v>55120</v>
      </c>
      <c r="B2893" s="2" t="s">
        <v>3121</v>
      </c>
      <c r="C2893" s="3" t="s">
        <v>3139</v>
      </c>
      <c r="D2893">
        <f t="shared" si="46"/>
        <v>24</v>
      </c>
    </row>
    <row r="2894" spans="1:4" x14ac:dyDescent="0.25">
      <c r="A2894" s="1">
        <v>55120</v>
      </c>
      <c r="B2894" s="2" t="s">
        <v>3121</v>
      </c>
      <c r="C2894" s="3" t="s">
        <v>3140</v>
      </c>
      <c r="D2894">
        <f t="shared" si="46"/>
        <v>24</v>
      </c>
    </row>
    <row r="2895" spans="1:4" x14ac:dyDescent="0.25">
      <c r="A2895" s="1">
        <v>55120</v>
      </c>
      <c r="B2895" s="2" t="s">
        <v>3121</v>
      </c>
      <c r="C2895" s="3" t="s">
        <v>3141</v>
      </c>
      <c r="D2895">
        <f t="shared" si="46"/>
        <v>24</v>
      </c>
    </row>
    <row r="2896" spans="1:4" x14ac:dyDescent="0.25">
      <c r="A2896" s="1">
        <v>55120</v>
      </c>
      <c r="B2896" s="2" t="s">
        <v>3121</v>
      </c>
      <c r="C2896" s="3" t="s">
        <v>3142</v>
      </c>
      <c r="D2896">
        <f t="shared" si="46"/>
        <v>24</v>
      </c>
    </row>
    <row r="2897" spans="1:4" x14ac:dyDescent="0.25">
      <c r="A2897" s="1">
        <v>55120</v>
      </c>
      <c r="B2897" s="2" t="s">
        <v>3121</v>
      </c>
      <c r="C2897" s="3" t="s">
        <v>3143</v>
      </c>
      <c r="D2897">
        <f t="shared" si="46"/>
        <v>24</v>
      </c>
    </row>
    <row r="2898" spans="1:4" x14ac:dyDescent="0.25">
      <c r="A2898" s="1">
        <v>55120</v>
      </c>
      <c r="B2898" s="2" t="s">
        <v>3121</v>
      </c>
      <c r="C2898" s="3" t="s">
        <v>3144</v>
      </c>
      <c r="D2898">
        <f t="shared" si="46"/>
        <v>24</v>
      </c>
    </row>
    <row r="2899" spans="1:4" x14ac:dyDescent="0.25">
      <c r="A2899" s="1">
        <v>55120</v>
      </c>
      <c r="B2899" s="2" t="s">
        <v>3121</v>
      </c>
      <c r="C2899" s="3" t="s">
        <v>3145</v>
      </c>
      <c r="D2899">
        <f t="shared" si="46"/>
        <v>24</v>
      </c>
    </row>
    <row r="2900" spans="1:4" x14ac:dyDescent="0.25">
      <c r="A2900" s="1">
        <v>55130</v>
      </c>
      <c r="B2900" s="2" t="s">
        <v>3146</v>
      </c>
      <c r="C2900" s="3" t="s">
        <v>3147</v>
      </c>
      <c r="D2900">
        <f t="shared" si="46"/>
        <v>22</v>
      </c>
    </row>
    <row r="2901" spans="1:4" x14ac:dyDescent="0.25">
      <c r="A2901" s="1">
        <v>55130</v>
      </c>
      <c r="B2901" s="2" t="s">
        <v>3146</v>
      </c>
      <c r="C2901" s="3" t="s">
        <v>3148</v>
      </c>
      <c r="D2901">
        <f t="shared" si="46"/>
        <v>22</v>
      </c>
    </row>
    <row r="2902" spans="1:4" x14ac:dyDescent="0.25">
      <c r="A2902" s="1">
        <v>55130</v>
      </c>
      <c r="B2902" s="2" t="s">
        <v>3146</v>
      </c>
      <c r="C2902" s="3" t="s">
        <v>3149</v>
      </c>
      <c r="D2902">
        <f t="shared" si="46"/>
        <v>22</v>
      </c>
    </row>
    <row r="2903" spans="1:4" x14ac:dyDescent="0.25">
      <c r="A2903" s="1">
        <v>55130</v>
      </c>
      <c r="B2903" s="2" t="s">
        <v>3146</v>
      </c>
      <c r="C2903" s="3" t="s">
        <v>3150</v>
      </c>
      <c r="D2903">
        <f t="shared" si="46"/>
        <v>22</v>
      </c>
    </row>
    <row r="2904" spans="1:4" x14ac:dyDescent="0.25">
      <c r="A2904" s="1">
        <v>55130</v>
      </c>
      <c r="B2904" s="2" t="s">
        <v>3146</v>
      </c>
      <c r="C2904" s="3" t="s">
        <v>3151</v>
      </c>
      <c r="D2904">
        <f t="shared" si="46"/>
        <v>22</v>
      </c>
    </row>
    <row r="2905" spans="1:4" x14ac:dyDescent="0.25">
      <c r="A2905" s="1">
        <v>55130</v>
      </c>
      <c r="B2905" s="2" t="s">
        <v>3146</v>
      </c>
      <c r="C2905" s="3" t="s">
        <v>3152</v>
      </c>
      <c r="D2905">
        <f t="shared" si="46"/>
        <v>22</v>
      </c>
    </row>
    <row r="2906" spans="1:4" x14ac:dyDescent="0.25">
      <c r="A2906" s="1">
        <v>55130</v>
      </c>
      <c r="B2906" s="2" t="s">
        <v>3146</v>
      </c>
      <c r="C2906" s="3" t="s">
        <v>3153</v>
      </c>
      <c r="D2906">
        <f t="shared" si="46"/>
        <v>22</v>
      </c>
    </row>
    <row r="2907" spans="1:4" x14ac:dyDescent="0.25">
      <c r="A2907" s="1">
        <v>55130</v>
      </c>
      <c r="B2907" s="2" t="s">
        <v>3146</v>
      </c>
      <c r="C2907" s="3" t="s">
        <v>3154</v>
      </c>
      <c r="D2907">
        <f t="shared" si="46"/>
        <v>22</v>
      </c>
    </row>
    <row r="2908" spans="1:4" x14ac:dyDescent="0.25">
      <c r="A2908" s="1">
        <v>55130</v>
      </c>
      <c r="B2908" s="2" t="s">
        <v>3146</v>
      </c>
      <c r="C2908" s="3" t="s">
        <v>3155</v>
      </c>
      <c r="D2908">
        <f t="shared" si="46"/>
        <v>22</v>
      </c>
    </row>
    <row r="2909" spans="1:4" x14ac:dyDescent="0.25">
      <c r="A2909" s="1">
        <v>55130</v>
      </c>
      <c r="B2909" s="2" t="s">
        <v>3146</v>
      </c>
      <c r="C2909" s="3" t="s">
        <v>3156</v>
      </c>
      <c r="D2909">
        <f t="shared" si="46"/>
        <v>22</v>
      </c>
    </row>
    <row r="2910" spans="1:4" x14ac:dyDescent="0.25">
      <c r="A2910" s="1">
        <v>55130</v>
      </c>
      <c r="B2910" s="2" t="s">
        <v>3146</v>
      </c>
      <c r="C2910" s="3" t="s">
        <v>3157</v>
      </c>
      <c r="D2910">
        <f t="shared" si="46"/>
        <v>22</v>
      </c>
    </row>
    <row r="2911" spans="1:4" x14ac:dyDescent="0.25">
      <c r="A2911" s="1">
        <v>55130</v>
      </c>
      <c r="B2911" s="2" t="s">
        <v>3146</v>
      </c>
      <c r="C2911" s="3" t="s">
        <v>3158</v>
      </c>
      <c r="D2911">
        <f t="shared" si="46"/>
        <v>22</v>
      </c>
    </row>
    <row r="2912" spans="1:4" x14ac:dyDescent="0.25">
      <c r="A2912" s="1">
        <v>55130</v>
      </c>
      <c r="B2912" s="2" t="s">
        <v>3146</v>
      </c>
      <c r="C2912" s="3" t="s">
        <v>3159</v>
      </c>
      <c r="D2912">
        <f t="shared" si="46"/>
        <v>22</v>
      </c>
    </row>
    <row r="2913" spans="1:4" x14ac:dyDescent="0.25">
      <c r="A2913" s="1">
        <v>55130</v>
      </c>
      <c r="B2913" s="2" t="s">
        <v>3146</v>
      </c>
      <c r="C2913" s="3" t="s">
        <v>3160</v>
      </c>
      <c r="D2913">
        <f t="shared" si="46"/>
        <v>22</v>
      </c>
    </row>
    <row r="2914" spans="1:4" x14ac:dyDescent="0.25">
      <c r="A2914" s="1">
        <v>55130</v>
      </c>
      <c r="B2914" s="2" t="s">
        <v>3146</v>
      </c>
      <c r="C2914" s="3" t="s">
        <v>3161</v>
      </c>
      <c r="D2914">
        <f t="shared" si="46"/>
        <v>22</v>
      </c>
    </row>
    <row r="2915" spans="1:4" x14ac:dyDescent="0.25">
      <c r="A2915" s="1">
        <v>55130</v>
      </c>
      <c r="B2915" s="2" t="s">
        <v>3146</v>
      </c>
      <c r="C2915" s="3" t="s">
        <v>3162</v>
      </c>
      <c r="D2915">
        <f t="shared" si="46"/>
        <v>22</v>
      </c>
    </row>
    <row r="2916" spans="1:4" x14ac:dyDescent="0.25">
      <c r="A2916" s="1">
        <v>55130</v>
      </c>
      <c r="B2916" s="2" t="s">
        <v>3146</v>
      </c>
      <c r="C2916" s="3" t="s">
        <v>3163</v>
      </c>
      <c r="D2916">
        <f t="shared" si="46"/>
        <v>22</v>
      </c>
    </row>
    <row r="2917" spans="1:4" x14ac:dyDescent="0.25">
      <c r="A2917" s="1">
        <v>55130</v>
      </c>
      <c r="B2917" s="2" t="s">
        <v>3146</v>
      </c>
      <c r="C2917" s="3" t="s">
        <v>3164</v>
      </c>
      <c r="D2917">
        <f t="shared" si="46"/>
        <v>22</v>
      </c>
    </row>
    <row r="2918" spans="1:4" x14ac:dyDescent="0.25">
      <c r="A2918" s="1">
        <v>55130</v>
      </c>
      <c r="B2918" s="2" t="s">
        <v>3146</v>
      </c>
      <c r="C2918" s="3" t="s">
        <v>3165</v>
      </c>
      <c r="D2918">
        <f t="shared" si="46"/>
        <v>22</v>
      </c>
    </row>
    <row r="2919" spans="1:4" x14ac:dyDescent="0.25">
      <c r="A2919" s="1">
        <v>55130</v>
      </c>
      <c r="B2919" s="2" t="s">
        <v>3146</v>
      </c>
      <c r="C2919" s="3" t="s">
        <v>3166</v>
      </c>
      <c r="D2919">
        <f t="shared" si="46"/>
        <v>22</v>
      </c>
    </row>
    <row r="2920" spans="1:4" x14ac:dyDescent="0.25">
      <c r="A2920" s="1">
        <v>55130</v>
      </c>
      <c r="B2920" s="2" t="s">
        <v>3146</v>
      </c>
      <c r="C2920" s="3" t="s">
        <v>3167</v>
      </c>
      <c r="D2920">
        <f t="shared" si="46"/>
        <v>22</v>
      </c>
    </row>
    <row r="2921" spans="1:4" x14ac:dyDescent="0.25">
      <c r="A2921" s="1">
        <v>55130</v>
      </c>
      <c r="B2921" s="2" t="s">
        <v>3146</v>
      </c>
      <c r="C2921" s="3" t="s">
        <v>3168</v>
      </c>
      <c r="D2921">
        <f t="shared" si="46"/>
        <v>22</v>
      </c>
    </row>
    <row r="2922" spans="1:4" x14ac:dyDescent="0.25">
      <c r="A2922" s="1">
        <v>55140</v>
      </c>
      <c r="B2922" s="2" t="s">
        <v>3169</v>
      </c>
      <c r="C2922" s="3" t="s">
        <v>3170</v>
      </c>
      <c r="D2922">
        <f t="shared" si="46"/>
        <v>20</v>
      </c>
    </row>
    <row r="2923" spans="1:4" x14ac:dyDescent="0.25">
      <c r="A2923" s="1">
        <v>55140</v>
      </c>
      <c r="B2923" s="2" t="s">
        <v>3169</v>
      </c>
      <c r="C2923" s="3" t="s">
        <v>3171</v>
      </c>
      <c r="D2923">
        <f t="shared" si="46"/>
        <v>20</v>
      </c>
    </row>
    <row r="2924" spans="1:4" x14ac:dyDescent="0.25">
      <c r="A2924" s="1">
        <v>55140</v>
      </c>
      <c r="B2924" s="2" t="s">
        <v>3169</v>
      </c>
      <c r="C2924" s="3" t="s">
        <v>3172</v>
      </c>
      <c r="D2924">
        <f t="shared" si="46"/>
        <v>20</v>
      </c>
    </row>
    <row r="2925" spans="1:4" x14ac:dyDescent="0.25">
      <c r="A2925" s="1">
        <v>55140</v>
      </c>
      <c r="B2925" s="2" t="s">
        <v>3169</v>
      </c>
      <c r="C2925" s="3" t="s">
        <v>3173</v>
      </c>
      <c r="D2925">
        <f t="shared" si="46"/>
        <v>20</v>
      </c>
    </row>
    <row r="2926" spans="1:4" x14ac:dyDescent="0.25">
      <c r="A2926" s="1">
        <v>55140</v>
      </c>
      <c r="B2926" s="2" t="s">
        <v>3169</v>
      </c>
      <c r="C2926" s="3" t="s">
        <v>3174</v>
      </c>
      <c r="D2926">
        <f t="shared" si="46"/>
        <v>20</v>
      </c>
    </row>
    <row r="2927" spans="1:4" x14ac:dyDescent="0.25">
      <c r="A2927" s="1">
        <v>55140</v>
      </c>
      <c r="B2927" s="2" t="s">
        <v>3169</v>
      </c>
      <c r="C2927" s="3" t="s">
        <v>3175</v>
      </c>
      <c r="D2927">
        <f t="shared" si="46"/>
        <v>20</v>
      </c>
    </row>
    <row r="2928" spans="1:4" x14ac:dyDescent="0.25">
      <c r="A2928" s="1">
        <v>55140</v>
      </c>
      <c r="B2928" s="2" t="s">
        <v>3169</v>
      </c>
      <c r="C2928" s="3" t="s">
        <v>3176</v>
      </c>
      <c r="D2928">
        <f t="shared" si="46"/>
        <v>20</v>
      </c>
    </row>
    <row r="2929" spans="1:4" x14ac:dyDescent="0.25">
      <c r="A2929" s="1">
        <v>55140</v>
      </c>
      <c r="B2929" s="2" t="s">
        <v>3169</v>
      </c>
      <c r="C2929" s="3" t="s">
        <v>3177</v>
      </c>
      <c r="D2929">
        <f t="shared" si="46"/>
        <v>20</v>
      </c>
    </row>
    <row r="2930" spans="1:4" x14ac:dyDescent="0.25">
      <c r="A2930" s="1">
        <v>55140</v>
      </c>
      <c r="B2930" s="2" t="s">
        <v>3169</v>
      </c>
      <c r="C2930" s="3" t="s">
        <v>3178</v>
      </c>
      <c r="D2930">
        <f t="shared" si="46"/>
        <v>20</v>
      </c>
    </row>
    <row r="2931" spans="1:4" x14ac:dyDescent="0.25">
      <c r="A2931" s="1">
        <v>55140</v>
      </c>
      <c r="B2931" s="2" t="s">
        <v>3169</v>
      </c>
      <c r="C2931" s="3" t="s">
        <v>3179</v>
      </c>
      <c r="D2931">
        <f t="shared" si="46"/>
        <v>20</v>
      </c>
    </row>
    <row r="2932" spans="1:4" x14ac:dyDescent="0.25">
      <c r="A2932" s="1">
        <v>55140</v>
      </c>
      <c r="B2932" s="2" t="s">
        <v>3169</v>
      </c>
      <c r="C2932" s="3" t="s">
        <v>3180</v>
      </c>
      <c r="D2932">
        <f t="shared" si="46"/>
        <v>20</v>
      </c>
    </row>
    <row r="2933" spans="1:4" x14ac:dyDescent="0.25">
      <c r="A2933" s="1">
        <v>55140</v>
      </c>
      <c r="B2933" s="2" t="s">
        <v>3169</v>
      </c>
      <c r="C2933" s="3" t="s">
        <v>3181</v>
      </c>
      <c r="D2933">
        <f t="shared" si="46"/>
        <v>20</v>
      </c>
    </row>
    <row r="2934" spans="1:4" x14ac:dyDescent="0.25">
      <c r="A2934" s="1">
        <v>55140</v>
      </c>
      <c r="B2934" s="2" t="s">
        <v>3169</v>
      </c>
      <c r="C2934" s="3" t="s">
        <v>3182</v>
      </c>
      <c r="D2934">
        <f t="shared" si="46"/>
        <v>20</v>
      </c>
    </row>
    <row r="2935" spans="1:4" x14ac:dyDescent="0.25">
      <c r="A2935" s="1">
        <v>55140</v>
      </c>
      <c r="B2935" s="2" t="s">
        <v>3169</v>
      </c>
      <c r="C2935" s="3" t="s">
        <v>3183</v>
      </c>
      <c r="D2935">
        <f t="shared" si="46"/>
        <v>20</v>
      </c>
    </row>
    <row r="2936" spans="1:4" x14ac:dyDescent="0.25">
      <c r="A2936" s="1">
        <v>55140</v>
      </c>
      <c r="B2936" s="2" t="s">
        <v>3169</v>
      </c>
      <c r="C2936" s="3" t="s">
        <v>3184</v>
      </c>
      <c r="D2936">
        <f t="shared" si="46"/>
        <v>20</v>
      </c>
    </row>
    <row r="2937" spans="1:4" x14ac:dyDescent="0.25">
      <c r="A2937" s="1">
        <v>55140</v>
      </c>
      <c r="B2937" s="2" t="s">
        <v>3169</v>
      </c>
      <c r="C2937" s="3" t="s">
        <v>3185</v>
      </c>
      <c r="D2937">
        <f t="shared" si="46"/>
        <v>20</v>
      </c>
    </row>
    <row r="2938" spans="1:4" x14ac:dyDescent="0.25">
      <c r="A2938" s="1">
        <v>55140</v>
      </c>
      <c r="B2938" s="2" t="s">
        <v>3169</v>
      </c>
      <c r="C2938" s="3" t="s">
        <v>3186</v>
      </c>
      <c r="D2938">
        <f t="shared" si="46"/>
        <v>20</v>
      </c>
    </row>
    <row r="2939" spans="1:4" x14ac:dyDescent="0.25">
      <c r="A2939" s="1">
        <v>55140</v>
      </c>
      <c r="B2939" s="2" t="s">
        <v>3169</v>
      </c>
      <c r="C2939" s="3" t="s">
        <v>3187</v>
      </c>
      <c r="D2939">
        <f t="shared" si="46"/>
        <v>20</v>
      </c>
    </row>
    <row r="2940" spans="1:4" x14ac:dyDescent="0.25">
      <c r="A2940" s="1">
        <v>55140</v>
      </c>
      <c r="B2940" s="2" t="s">
        <v>3169</v>
      </c>
      <c r="C2940" s="3" t="s">
        <v>3188</v>
      </c>
      <c r="D2940">
        <f t="shared" si="46"/>
        <v>20</v>
      </c>
    </row>
    <row r="2941" spans="1:4" x14ac:dyDescent="0.25">
      <c r="A2941" s="1">
        <v>55140</v>
      </c>
      <c r="B2941" s="2" t="s">
        <v>3169</v>
      </c>
      <c r="C2941" s="3" t="s">
        <v>3189</v>
      </c>
      <c r="D2941">
        <f t="shared" si="46"/>
        <v>20</v>
      </c>
    </row>
    <row r="2942" spans="1:4" x14ac:dyDescent="0.25">
      <c r="A2942" s="1">
        <v>55150</v>
      </c>
      <c r="B2942" s="2" t="s">
        <v>3190</v>
      </c>
      <c r="C2942" s="3" t="s">
        <v>3191</v>
      </c>
      <c r="D2942">
        <f t="shared" si="46"/>
        <v>26</v>
      </c>
    </row>
    <row r="2943" spans="1:4" x14ac:dyDescent="0.25">
      <c r="A2943" s="1">
        <v>55150</v>
      </c>
      <c r="B2943" s="2" t="s">
        <v>3190</v>
      </c>
      <c r="C2943" s="3" t="s">
        <v>3192</v>
      </c>
      <c r="D2943">
        <f t="shared" si="46"/>
        <v>26</v>
      </c>
    </row>
    <row r="2944" spans="1:4" x14ac:dyDescent="0.25">
      <c r="A2944" s="1">
        <v>55150</v>
      </c>
      <c r="B2944" s="2" t="s">
        <v>3190</v>
      </c>
      <c r="C2944" s="3" t="s">
        <v>3193</v>
      </c>
      <c r="D2944">
        <f t="shared" si="46"/>
        <v>26</v>
      </c>
    </row>
    <row r="2945" spans="1:4" x14ac:dyDescent="0.25">
      <c r="A2945" s="1">
        <v>55150</v>
      </c>
      <c r="B2945" s="2" t="s">
        <v>3190</v>
      </c>
      <c r="C2945" s="3" t="s">
        <v>3194</v>
      </c>
      <c r="D2945">
        <f t="shared" si="46"/>
        <v>26</v>
      </c>
    </row>
    <row r="2946" spans="1:4" x14ac:dyDescent="0.25">
      <c r="A2946" s="1">
        <v>55150</v>
      </c>
      <c r="B2946" s="2" t="s">
        <v>3190</v>
      </c>
      <c r="C2946" s="3" t="s">
        <v>3195</v>
      </c>
      <c r="D2946">
        <f t="shared" ref="D2946:D3009" si="47">COUNTIF($B$2:$B$5669,B2946)</f>
        <v>26</v>
      </c>
    </row>
    <row r="2947" spans="1:4" x14ac:dyDescent="0.25">
      <c r="A2947" s="1">
        <v>55150</v>
      </c>
      <c r="B2947" s="2" t="s">
        <v>3190</v>
      </c>
      <c r="C2947" s="3" t="s">
        <v>3196</v>
      </c>
      <c r="D2947">
        <f t="shared" si="47"/>
        <v>26</v>
      </c>
    </row>
    <row r="2948" spans="1:4" x14ac:dyDescent="0.25">
      <c r="A2948" s="1">
        <v>55150</v>
      </c>
      <c r="B2948" s="2" t="s">
        <v>3190</v>
      </c>
      <c r="C2948" s="3" t="s">
        <v>3197</v>
      </c>
      <c r="D2948">
        <f t="shared" si="47"/>
        <v>26</v>
      </c>
    </row>
    <row r="2949" spans="1:4" x14ac:dyDescent="0.25">
      <c r="A2949" s="1">
        <v>55150</v>
      </c>
      <c r="B2949" s="2" t="s">
        <v>3190</v>
      </c>
      <c r="C2949" s="3" t="s">
        <v>3198</v>
      </c>
      <c r="D2949">
        <f t="shared" si="47"/>
        <v>26</v>
      </c>
    </row>
    <row r="2950" spans="1:4" x14ac:dyDescent="0.25">
      <c r="A2950" s="1">
        <v>55150</v>
      </c>
      <c r="B2950" s="2" t="s">
        <v>3190</v>
      </c>
      <c r="C2950" s="3" t="s">
        <v>3199</v>
      </c>
      <c r="D2950">
        <f t="shared" si="47"/>
        <v>26</v>
      </c>
    </row>
    <row r="2951" spans="1:4" x14ac:dyDescent="0.25">
      <c r="A2951" s="1">
        <v>55150</v>
      </c>
      <c r="B2951" s="2" t="s">
        <v>3190</v>
      </c>
      <c r="C2951" s="3" t="s">
        <v>3200</v>
      </c>
      <c r="D2951">
        <f t="shared" si="47"/>
        <v>26</v>
      </c>
    </row>
    <row r="2952" spans="1:4" x14ac:dyDescent="0.25">
      <c r="A2952" s="1">
        <v>55150</v>
      </c>
      <c r="B2952" s="2" t="s">
        <v>3190</v>
      </c>
      <c r="C2952" s="3" t="s">
        <v>3201</v>
      </c>
      <c r="D2952">
        <f t="shared" si="47"/>
        <v>26</v>
      </c>
    </row>
    <row r="2953" spans="1:4" x14ac:dyDescent="0.25">
      <c r="A2953" s="1">
        <v>55150</v>
      </c>
      <c r="B2953" s="2" t="s">
        <v>3190</v>
      </c>
      <c r="C2953" s="3" t="s">
        <v>3202</v>
      </c>
      <c r="D2953">
        <f t="shared" si="47"/>
        <v>26</v>
      </c>
    </row>
    <row r="2954" spans="1:4" x14ac:dyDescent="0.25">
      <c r="A2954" s="1">
        <v>55150</v>
      </c>
      <c r="B2954" s="2" t="s">
        <v>3190</v>
      </c>
      <c r="C2954" s="3" t="s">
        <v>3203</v>
      </c>
      <c r="D2954">
        <f t="shared" si="47"/>
        <v>26</v>
      </c>
    </row>
    <row r="2955" spans="1:4" x14ac:dyDescent="0.25">
      <c r="A2955" s="1">
        <v>55150</v>
      </c>
      <c r="B2955" s="2" t="s">
        <v>3190</v>
      </c>
      <c r="C2955" s="3" t="s">
        <v>3204</v>
      </c>
      <c r="D2955">
        <f t="shared" si="47"/>
        <v>26</v>
      </c>
    </row>
    <row r="2956" spans="1:4" x14ac:dyDescent="0.25">
      <c r="A2956" s="1">
        <v>55150</v>
      </c>
      <c r="B2956" s="2" t="s">
        <v>3190</v>
      </c>
      <c r="C2956" s="3" t="s">
        <v>3205</v>
      </c>
      <c r="D2956">
        <f t="shared" si="47"/>
        <v>26</v>
      </c>
    </row>
    <row r="2957" spans="1:4" x14ac:dyDescent="0.25">
      <c r="A2957" s="1">
        <v>55150</v>
      </c>
      <c r="B2957" s="2" t="s">
        <v>3190</v>
      </c>
      <c r="C2957" s="3" t="s">
        <v>3206</v>
      </c>
      <c r="D2957">
        <f t="shared" si="47"/>
        <v>26</v>
      </c>
    </row>
    <row r="2958" spans="1:4" x14ac:dyDescent="0.25">
      <c r="A2958" s="1">
        <v>55150</v>
      </c>
      <c r="B2958" s="2" t="s">
        <v>3190</v>
      </c>
      <c r="C2958" s="3" t="s">
        <v>3207</v>
      </c>
      <c r="D2958">
        <f t="shared" si="47"/>
        <v>26</v>
      </c>
    </row>
    <row r="2959" spans="1:4" x14ac:dyDescent="0.25">
      <c r="A2959" s="1">
        <v>55150</v>
      </c>
      <c r="B2959" s="2" t="s">
        <v>3190</v>
      </c>
      <c r="C2959" s="3" t="s">
        <v>3208</v>
      </c>
      <c r="D2959">
        <f t="shared" si="47"/>
        <v>26</v>
      </c>
    </row>
    <row r="2960" spans="1:4" x14ac:dyDescent="0.25">
      <c r="A2960" s="1">
        <v>55150</v>
      </c>
      <c r="B2960" s="2" t="s">
        <v>3190</v>
      </c>
      <c r="C2960" s="3" t="s">
        <v>3209</v>
      </c>
      <c r="D2960">
        <f t="shared" si="47"/>
        <v>26</v>
      </c>
    </row>
    <row r="2961" spans="1:4" x14ac:dyDescent="0.25">
      <c r="A2961" s="1">
        <v>55150</v>
      </c>
      <c r="B2961" s="2" t="s">
        <v>3190</v>
      </c>
      <c r="C2961" s="3" t="s">
        <v>3210</v>
      </c>
      <c r="D2961">
        <f t="shared" si="47"/>
        <v>26</v>
      </c>
    </row>
    <row r="2962" spans="1:4" x14ac:dyDescent="0.25">
      <c r="A2962" s="1">
        <v>55150</v>
      </c>
      <c r="B2962" s="2" t="s">
        <v>3190</v>
      </c>
      <c r="C2962" s="3" t="s">
        <v>3211</v>
      </c>
      <c r="D2962">
        <f t="shared" si="47"/>
        <v>26</v>
      </c>
    </row>
    <row r="2963" spans="1:4" x14ac:dyDescent="0.25">
      <c r="A2963" s="1">
        <v>55150</v>
      </c>
      <c r="B2963" s="2" t="s">
        <v>3190</v>
      </c>
      <c r="C2963" s="3" t="s">
        <v>3212</v>
      </c>
      <c r="D2963">
        <f t="shared" si="47"/>
        <v>26</v>
      </c>
    </row>
    <row r="2964" spans="1:4" x14ac:dyDescent="0.25">
      <c r="A2964" s="1">
        <v>55150</v>
      </c>
      <c r="B2964" s="2" t="s">
        <v>3190</v>
      </c>
      <c r="C2964" s="3" t="s">
        <v>3213</v>
      </c>
      <c r="D2964">
        <f t="shared" si="47"/>
        <v>26</v>
      </c>
    </row>
    <row r="2965" spans="1:4" x14ac:dyDescent="0.25">
      <c r="A2965" s="1">
        <v>55150</v>
      </c>
      <c r="B2965" s="2" t="s">
        <v>3190</v>
      </c>
      <c r="C2965" s="3" t="s">
        <v>3214</v>
      </c>
      <c r="D2965">
        <f t="shared" si="47"/>
        <v>26</v>
      </c>
    </row>
    <row r="2966" spans="1:4" x14ac:dyDescent="0.25">
      <c r="A2966" s="1">
        <v>55150</v>
      </c>
      <c r="B2966" s="2" t="s">
        <v>3190</v>
      </c>
      <c r="C2966" s="3" t="s">
        <v>3215</v>
      </c>
      <c r="D2966">
        <f t="shared" si="47"/>
        <v>26</v>
      </c>
    </row>
    <row r="2967" spans="1:4" x14ac:dyDescent="0.25">
      <c r="A2967" s="1">
        <v>55150</v>
      </c>
      <c r="B2967" s="2" t="s">
        <v>3190</v>
      </c>
      <c r="C2967" s="3" t="s">
        <v>3216</v>
      </c>
      <c r="D2967">
        <f t="shared" si="47"/>
        <v>26</v>
      </c>
    </row>
    <row r="2968" spans="1:4" x14ac:dyDescent="0.25">
      <c r="A2968" s="1">
        <v>55160</v>
      </c>
      <c r="B2968" s="2" t="s">
        <v>3217</v>
      </c>
      <c r="C2968" s="3" t="s">
        <v>3218</v>
      </c>
      <c r="D2968">
        <f t="shared" si="47"/>
        <v>32</v>
      </c>
    </row>
    <row r="2969" spans="1:4" x14ac:dyDescent="0.25">
      <c r="A2969" s="1">
        <v>55160</v>
      </c>
      <c r="B2969" s="2" t="s">
        <v>3217</v>
      </c>
      <c r="C2969" s="3" t="s">
        <v>3219</v>
      </c>
      <c r="D2969">
        <f t="shared" si="47"/>
        <v>32</v>
      </c>
    </row>
    <row r="2970" spans="1:4" x14ac:dyDescent="0.25">
      <c r="A2970" s="1">
        <v>55160</v>
      </c>
      <c r="B2970" s="2" t="s">
        <v>3217</v>
      </c>
      <c r="C2970" s="3" t="s">
        <v>3220</v>
      </c>
      <c r="D2970">
        <f t="shared" si="47"/>
        <v>32</v>
      </c>
    </row>
    <row r="2971" spans="1:4" x14ac:dyDescent="0.25">
      <c r="A2971" s="1">
        <v>55160</v>
      </c>
      <c r="B2971" s="2" t="s">
        <v>3217</v>
      </c>
      <c r="C2971" s="3" t="s">
        <v>3221</v>
      </c>
      <c r="D2971">
        <f t="shared" si="47"/>
        <v>32</v>
      </c>
    </row>
    <row r="2972" spans="1:4" x14ac:dyDescent="0.25">
      <c r="A2972" s="1">
        <v>55160</v>
      </c>
      <c r="B2972" s="2" t="s">
        <v>3217</v>
      </c>
      <c r="C2972" s="3" t="s">
        <v>3222</v>
      </c>
      <c r="D2972">
        <f t="shared" si="47"/>
        <v>32</v>
      </c>
    </row>
    <row r="2973" spans="1:4" x14ac:dyDescent="0.25">
      <c r="A2973" s="1">
        <v>55160</v>
      </c>
      <c r="B2973" s="2" t="s">
        <v>3217</v>
      </c>
      <c r="C2973" s="3" t="s">
        <v>3223</v>
      </c>
      <c r="D2973">
        <f t="shared" si="47"/>
        <v>32</v>
      </c>
    </row>
    <row r="2974" spans="1:4" x14ac:dyDescent="0.25">
      <c r="A2974" s="1">
        <v>55160</v>
      </c>
      <c r="B2974" s="2" t="s">
        <v>3217</v>
      </c>
      <c r="C2974" s="3" t="s">
        <v>3224</v>
      </c>
      <c r="D2974">
        <f t="shared" si="47"/>
        <v>32</v>
      </c>
    </row>
    <row r="2975" spans="1:4" x14ac:dyDescent="0.25">
      <c r="A2975" s="1">
        <v>55160</v>
      </c>
      <c r="B2975" s="2" t="s">
        <v>3217</v>
      </c>
      <c r="C2975" s="3" t="s">
        <v>3225</v>
      </c>
      <c r="D2975">
        <f t="shared" si="47"/>
        <v>32</v>
      </c>
    </row>
    <row r="2976" spans="1:4" x14ac:dyDescent="0.25">
      <c r="A2976" s="1">
        <v>55160</v>
      </c>
      <c r="B2976" s="2" t="s">
        <v>3217</v>
      </c>
      <c r="C2976" s="3" t="s">
        <v>3226</v>
      </c>
      <c r="D2976">
        <f t="shared" si="47"/>
        <v>32</v>
      </c>
    </row>
    <row r="2977" spans="1:4" x14ac:dyDescent="0.25">
      <c r="A2977" s="1">
        <v>55160</v>
      </c>
      <c r="B2977" s="2" t="s">
        <v>3217</v>
      </c>
      <c r="C2977" s="3" t="s">
        <v>3227</v>
      </c>
      <c r="D2977">
        <f t="shared" si="47"/>
        <v>32</v>
      </c>
    </row>
    <row r="2978" spans="1:4" x14ac:dyDescent="0.25">
      <c r="A2978" s="1">
        <v>55160</v>
      </c>
      <c r="B2978" s="2" t="s">
        <v>3217</v>
      </c>
      <c r="C2978" s="3" t="s">
        <v>3228</v>
      </c>
      <c r="D2978">
        <f t="shared" si="47"/>
        <v>32</v>
      </c>
    </row>
    <row r="2979" spans="1:4" x14ac:dyDescent="0.25">
      <c r="A2979" s="1">
        <v>55160</v>
      </c>
      <c r="B2979" s="2" t="s">
        <v>3217</v>
      </c>
      <c r="C2979" s="3" t="s">
        <v>3229</v>
      </c>
      <c r="D2979">
        <f t="shared" si="47"/>
        <v>32</v>
      </c>
    </row>
    <row r="2980" spans="1:4" x14ac:dyDescent="0.25">
      <c r="A2980" s="1">
        <v>55160</v>
      </c>
      <c r="B2980" s="2" t="s">
        <v>3217</v>
      </c>
      <c r="C2980" s="3" t="s">
        <v>3230</v>
      </c>
      <c r="D2980">
        <f t="shared" si="47"/>
        <v>32</v>
      </c>
    </row>
    <row r="2981" spans="1:4" x14ac:dyDescent="0.25">
      <c r="A2981" s="1">
        <v>55160</v>
      </c>
      <c r="B2981" s="2" t="s">
        <v>3217</v>
      </c>
      <c r="C2981" s="3" t="s">
        <v>3231</v>
      </c>
      <c r="D2981">
        <f t="shared" si="47"/>
        <v>32</v>
      </c>
    </row>
    <row r="2982" spans="1:4" x14ac:dyDescent="0.25">
      <c r="A2982" s="1">
        <v>55160</v>
      </c>
      <c r="B2982" s="2" t="s">
        <v>3217</v>
      </c>
      <c r="C2982" s="3" t="s">
        <v>3232</v>
      </c>
      <c r="D2982">
        <f t="shared" si="47"/>
        <v>32</v>
      </c>
    </row>
    <row r="2983" spans="1:4" x14ac:dyDescent="0.25">
      <c r="A2983" s="1">
        <v>55160</v>
      </c>
      <c r="B2983" s="2" t="s">
        <v>3217</v>
      </c>
      <c r="C2983" s="3" t="s">
        <v>3233</v>
      </c>
      <c r="D2983">
        <f t="shared" si="47"/>
        <v>32</v>
      </c>
    </row>
    <row r="2984" spans="1:4" x14ac:dyDescent="0.25">
      <c r="A2984" s="1">
        <v>55160</v>
      </c>
      <c r="B2984" s="2" t="s">
        <v>3217</v>
      </c>
      <c r="C2984" s="3" t="s">
        <v>3234</v>
      </c>
      <c r="D2984">
        <f t="shared" si="47"/>
        <v>32</v>
      </c>
    </row>
    <row r="2985" spans="1:4" x14ac:dyDescent="0.25">
      <c r="A2985" s="1">
        <v>55160</v>
      </c>
      <c r="B2985" s="2" t="s">
        <v>3217</v>
      </c>
      <c r="C2985" s="3" t="s">
        <v>3235</v>
      </c>
      <c r="D2985">
        <f t="shared" si="47"/>
        <v>32</v>
      </c>
    </row>
    <row r="2986" spans="1:4" x14ac:dyDescent="0.25">
      <c r="A2986" s="1">
        <v>55160</v>
      </c>
      <c r="B2986" s="2" t="s">
        <v>3217</v>
      </c>
      <c r="C2986" s="3" t="s">
        <v>3236</v>
      </c>
      <c r="D2986">
        <f t="shared" si="47"/>
        <v>32</v>
      </c>
    </row>
    <row r="2987" spans="1:4" x14ac:dyDescent="0.25">
      <c r="A2987" s="1">
        <v>55160</v>
      </c>
      <c r="B2987" s="2" t="s">
        <v>3217</v>
      </c>
      <c r="C2987" s="3" t="s">
        <v>3237</v>
      </c>
      <c r="D2987">
        <f t="shared" si="47"/>
        <v>32</v>
      </c>
    </row>
    <row r="2988" spans="1:4" x14ac:dyDescent="0.25">
      <c r="A2988" s="1">
        <v>55160</v>
      </c>
      <c r="B2988" s="2" t="s">
        <v>3217</v>
      </c>
      <c r="C2988" s="3" t="s">
        <v>3238</v>
      </c>
      <c r="D2988">
        <f t="shared" si="47"/>
        <v>32</v>
      </c>
    </row>
    <row r="2989" spans="1:4" x14ac:dyDescent="0.25">
      <c r="A2989" s="1">
        <v>55160</v>
      </c>
      <c r="B2989" s="2" t="s">
        <v>3217</v>
      </c>
      <c r="C2989" s="3" t="s">
        <v>3239</v>
      </c>
      <c r="D2989">
        <f t="shared" si="47"/>
        <v>32</v>
      </c>
    </row>
    <row r="2990" spans="1:4" x14ac:dyDescent="0.25">
      <c r="A2990" s="1">
        <v>55160</v>
      </c>
      <c r="B2990" s="2" t="s">
        <v>3217</v>
      </c>
      <c r="C2990" s="3" t="s">
        <v>3240</v>
      </c>
      <c r="D2990">
        <f t="shared" si="47"/>
        <v>32</v>
      </c>
    </row>
    <row r="2991" spans="1:4" x14ac:dyDescent="0.25">
      <c r="A2991" s="1">
        <v>55160</v>
      </c>
      <c r="B2991" s="2" t="s">
        <v>3217</v>
      </c>
      <c r="C2991" s="3" t="s">
        <v>3241</v>
      </c>
      <c r="D2991">
        <f t="shared" si="47"/>
        <v>32</v>
      </c>
    </row>
    <row r="2992" spans="1:4" x14ac:dyDescent="0.25">
      <c r="A2992" s="1">
        <v>55160</v>
      </c>
      <c r="B2992" s="2" t="s">
        <v>3217</v>
      </c>
      <c r="C2992" s="3" t="s">
        <v>3242</v>
      </c>
      <c r="D2992">
        <f t="shared" si="47"/>
        <v>32</v>
      </c>
    </row>
    <row r="2993" spans="1:4" x14ac:dyDescent="0.25">
      <c r="A2993" s="1">
        <v>55160</v>
      </c>
      <c r="B2993" s="2" t="s">
        <v>3217</v>
      </c>
      <c r="C2993" s="3" t="s">
        <v>3243</v>
      </c>
      <c r="D2993">
        <f t="shared" si="47"/>
        <v>32</v>
      </c>
    </row>
    <row r="2994" spans="1:4" x14ac:dyDescent="0.25">
      <c r="A2994" s="1">
        <v>55160</v>
      </c>
      <c r="B2994" s="2" t="s">
        <v>3217</v>
      </c>
      <c r="C2994" s="3" t="s">
        <v>3244</v>
      </c>
      <c r="D2994">
        <f t="shared" si="47"/>
        <v>32</v>
      </c>
    </row>
    <row r="2995" spans="1:4" x14ac:dyDescent="0.25">
      <c r="A2995" s="1">
        <v>55160</v>
      </c>
      <c r="B2995" s="2" t="s">
        <v>3217</v>
      </c>
      <c r="C2995" s="3" t="s">
        <v>3245</v>
      </c>
      <c r="D2995">
        <f t="shared" si="47"/>
        <v>32</v>
      </c>
    </row>
    <row r="2996" spans="1:4" x14ac:dyDescent="0.25">
      <c r="A2996" s="1">
        <v>55160</v>
      </c>
      <c r="B2996" s="2" t="s">
        <v>3217</v>
      </c>
      <c r="C2996" s="3" t="s">
        <v>3246</v>
      </c>
      <c r="D2996">
        <f t="shared" si="47"/>
        <v>32</v>
      </c>
    </row>
    <row r="2997" spans="1:4" x14ac:dyDescent="0.25">
      <c r="A2997" s="1">
        <v>55160</v>
      </c>
      <c r="B2997" s="2" t="s">
        <v>3217</v>
      </c>
      <c r="C2997" s="3" t="s">
        <v>3247</v>
      </c>
      <c r="D2997">
        <f t="shared" si="47"/>
        <v>32</v>
      </c>
    </row>
    <row r="2998" spans="1:4" x14ac:dyDescent="0.25">
      <c r="A2998" s="1">
        <v>55160</v>
      </c>
      <c r="B2998" s="2" t="s">
        <v>3217</v>
      </c>
      <c r="C2998" s="3" t="s">
        <v>3248</v>
      </c>
      <c r="D2998">
        <f t="shared" si="47"/>
        <v>32</v>
      </c>
    </row>
    <row r="2999" spans="1:4" x14ac:dyDescent="0.25">
      <c r="A2999" s="1">
        <v>55160</v>
      </c>
      <c r="B2999" s="2" t="s">
        <v>3217</v>
      </c>
      <c r="C2999" s="3" t="s">
        <v>3249</v>
      </c>
      <c r="D2999">
        <f t="shared" si="47"/>
        <v>32</v>
      </c>
    </row>
    <row r="3000" spans="1:4" x14ac:dyDescent="0.25">
      <c r="A3000" s="1">
        <v>55170</v>
      </c>
      <c r="B3000" s="2" t="s">
        <v>3250</v>
      </c>
      <c r="C3000" s="3" t="s">
        <v>3251</v>
      </c>
      <c r="D3000">
        <f t="shared" si="47"/>
        <v>11</v>
      </c>
    </row>
    <row r="3001" spans="1:4" x14ac:dyDescent="0.25">
      <c r="A3001" s="1">
        <v>55170</v>
      </c>
      <c r="B3001" s="2" t="s">
        <v>3250</v>
      </c>
      <c r="C3001" s="3" t="s">
        <v>3252</v>
      </c>
      <c r="D3001">
        <f t="shared" si="47"/>
        <v>11</v>
      </c>
    </row>
    <row r="3002" spans="1:4" x14ac:dyDescent="0.25">
      <c r="A3002" s="1">
        <v>55170</v>
      </c>
      <c r="B3002" s="2" t="s">
        <v>3250</v>
      </c>
      <c r="C3002" s="3" t="s">
        <v>3253</v>
      </c>
      <c r="D3002">
        <f t="shared" si="47"/>
        <v>11</v>
      </c>
    </row>
    <row r="3003" spans="1:4" x14ac:dyDescent="0.25">
      <c r="A3003" s="1">
        <v>55170</v>
      </c>
      <c r="B3003" s="2" t="s">
        <v>3250</v>
      </c>
      <c r="C3003" s="3" t="s">
        <v>3254</v>
      </c>
      <c r="D3003">
        <f t="shared" si="47"/>
        <v>11</v>
      </c>
    </row>
    <row r="3004" spans="1:4" x14ac:dyDescent="0.25">
      <c r="A3004" s="1">
        <v>55170</v>
      </c>
      <c r="B3004" s="2" t="s">
        <v>3250</v>
      </c>
      <c r="C3004" s="3" t="s">
        <v>3255</v>
      </c>
      <c r="D3004">
        <f t="shared" si="47"/>
        <v>11</v>
      </c>
    </row>
    <row r="3005" spans="1:4" x14ac:dyDescent="0.25">
      <c r="A3005" s="1">
        <v>55170</v>
      </c>
      <c r="B3005" s="2" t="s">
        <v>3250</v>
      </c>
      <c r="C3005" s="3" t="s">
        <v>3256</v>
      </c>
      <c r="D3005">
        <f t="shared" si="47"/>
        <v>11</v>
      </c>
    </row>
    <row r="3006" spans="1:4" x14ac:dyDescent="0.25">
      <c r="A3006" s="1">
        <v>55170</v>
      </c>
      <c r="B3006" s="2" t="s">
        <v>3250</v>
      </c>
      <c r="C3006" s="3" t="s">
        <v>3257</v>
      </c>
      <c r="D3006">
        <f t="shared" si="47"/>
        <v>11</v>
      </c>
    </row>
    <row r="3007" spans="1:4" x14ac:dyDescent="0.25">
      <c r="A3007" s="1">
        <v>55170</v>
      </c>
      <c r="B3007" s="2" t="s">
        <v>3250</v>
      </c>
      <c r="C3007" s="3" t="s">
        <v>3258</v>
      </c>
      <c r="D3007">
        <f t="shared" si="47"/>
        <v>11</v>
      </c>
    </row>
    <row r="3008" spans="1:4" x14ac:dyDescent="0.25">
      <c r="A3008" s="1">
        <v>55170</v>
      </c>
      <c r="B3008" s="2" t="s">
        <v>3250</v>
      </c>
      <c r="C3008" s="3" t="s">
        <v>3259</v>
      </c>
      <c r="D3008">
        <f t="shared" si="47"/>
        <v>11</v>
      </c>
    </row>
    <row r="3009" spans="1:4" x14ac:dyDescent="0.25">
      <c r="A3009" s="1">
        <v>55170</v>
      </c>
      <c r="B3009" s="2" t="s">
        <v>3250</v>
      </c>
      <c r="C3009" s="3" t="s">
        <v>3260</v>
      </c>
      <c r="D3009">
        <f t="shared" si="47"/>
        <v>11</v>
      </c>
    </row>
    <row r="3010" spans="1:4" x14ac:dyDescent="0.25">
      <c r="A3010" s="1">
        <v>55170</v>
      </c>
      <c r="B3010" s="2" t="s">
        <v>3250</v>
      </c>
      <c r="C3010" s="3" t="s">
        <v>3261</v>
      </c>
      <c r="D3010">
        <f t="shared" ref="D3010:D3073" si="48">COUNTIF($B$2:$B$5669,B3010)</f>
        <v>11</v>
      </c>
    </row>
    <row r="3011" spans="1:4" x14ac:dyDescent="0.25">
      <c r="A3011" s="1">
        <v>55190</v>
      </c>
      <c r="B3011" s="2" t="s">
        <v>3262</v>
      </c>
      <c r="C3011" s="3" t="s">
        <v>3263</v>
      </c>
      <c r="D3011">
        <f t="shared" si="48"/>
        <v>18</v>
      </c>
    </row>
    <row r="3012" spans="1:4" x14ac:dyDescent="0.25">
      <c r="A3012" s="1">
        <v>55190</v>
      </c>
      <c r="B3012" s="2" t="s">
        <v>3262</v>
      </c>
      <c r="C3012" s="3" t="s">
        <v>3264</v>
      </c>
      <c r="D3012">
        <f t="shared" si="48"/>
        <v>18</v>
      </c>
    </row>
    <row r="3013" spans="1:4" x14ac:dyDescent="0.25">
      <c r="A3013" s="1">
        <v>55190</v>
      </c>
      <c r="B3013" s="2" t="s">
        <v>3262</v>
      </c>
      <c r="C3013" s="3" t="s">
        <v>3265</v>
      </c>
      <c r="D3013">
        <f t="shared" si="48"/>
        <v>18</v>
      </c>
    </row>
    <row r="3014" spans="1:4" x14ac:dyDescent="0.25">
      <c r="A3014" s="1">
        <v>55190</v>
      </c>
      <c r="B3014" s="2" t="s">
        <v>3262</v>
      </c>
      <c r="C3014" s="3" t="s">
        <v>3266</v>
      </c>
      <c r="D3014">
        <f t="shared" si="48"/>
        <v>18</v>
      </c>
    </row>
    <row r="3015" spans="1:4" x14ac:dyDescent="0.25">
      <c r="A3015" s="1">
        <v>55190</v>
      </c>
      <c r="B3015" s="2" t="s">
        <v>3262</v>
      </c>
      <c r="C3015" s="3" t="s">
        <v>3267</v>
      </c>
      <c r="D3015">
        <f t="shared" si="48"/>
        <v>18</v>
      </c>
    </row>
    <row r="3016" spans="1:4" x14ac:dyDescent="0.25">
      <c r="A3016" s="1">
        <v>55190</v>
      </c>
      <c r="B3016" s="2" t="s">
        <v>3262</v>
      </c>
      <c r="C3016" s="3" t="s">
        <v>3268</v>
      </c>
      <c r="D3016">
        <f t="shared" si="48"/>
        <v>18</v>
      </c>
    </row>
    <row r="3017" spans="1:4" x14ac:dyDescent="0.25">
      <c r="A3017" s="1">
        <v>55190</v>
      </c>
      <c r="B3017" s="2" t="s">
        <v>3262</v>
      </c>
      <c r="C3017" s="3" t="s">
        <v>3269</v>
      </c>
      <c r="D3017">
        <f t="shared" si="48"/>
        <v>18</v>
      </c>
    </row>
    <row r="3018" spans="1:4" x14ac:dyDescent="0.25">
      <c r="A3018" s="1">
        <v>55190</v>
      </c>
      <c r="B3018" s="2" t="s">
        <v>3262</v>
      </c>
      <c r="C3018" s="3" t="s">
        <v>3270</v>
      </c>
      <c r="D3018">
        <f t="shared" si="48"/>
        <v>18</v>
      </c>
    </row>
    <row r="3019" spans="1:4" x14ac:dyDescent="0.25">
      <c r="A3019" s="1">
        <v>55190</v>
      </c>
      <c r="B3019" s="2" t="s">
        <v>3262</v>
      </c>
      <c r="C3019" s="3" t="s">
        <v>3271</v>
      </c>
      <c r="D3019">
        <f t="shared" si="48"/>
        <v>18</v>
      </c>
    </row>
    <row r="3020" spans="1:4" x14ac:dyDescent="0.25">
      <c r="A3020" s="1">
        <v>55190</v>
      </c>
      <c r="B3020" s="2" t="s">
        <v>3262</v>
      </c>
      <c r="C3020" s="3" t="s">
        <v>3272</v>
      </c>
      <c r="D3020">
        <f t="shared" si="48"/>
        <v>18</v>
      </c>
    </row>
    <row r="3021" spans="1:4" x14ac:dyDescent="0.25">
      <c r="A3021" s="1">
        <v>55190</v>
      </c>
      <c r="B3021" s="2" t="s">
        <v>3262</v>
      </c>
      <c r="C3021" s="3" t="s">
        <v>3273</v>
      </c>
      <c r="D3021">
        <f t="shared" si="48"/>
        <v>18</v>
      </c>
    </row>
    <row r="3022" spans="1:4" x14ac:dyDescent="0.25">
      <c r="A3022" s="1">
        <v>55190</v>
      </c>
      <c r="B3022" s="2" t="s">
        <v>3262</v>
      </c>
      <c r="C3022" s="3" t="s">
        <v>3274</v>
      </c>
      <c r="D3022">
        <f t="shared" si="48"/>
        <v>18</v>
      </c>
    </row>
    <row r="3023" spans="1:4" x14ac:dyDescent="0.25">
      <c r="A3023" s="1">
        <v>55190</v>
      </c>
      <c r="B3023" s="2" t="s">
        <v>3262</v>
      </c>
      <c r="C3023" s="3" t="s">
        <v>3275</v>
      </c>
      <c r="D3023">
        <f t="shared" si="48"/>
        <v>18</v>
      </c>
    </row>
    <row r="3024" spans="1:4" x14ac:dyDescent="0.25">
      <c r="A3024" s="1">
        <v>55190</v>
      </c>
      <c r="B3024" s="2" t="s">
        <v>3262</v>
      </c>
      <c r="C3024" s="3" t="s">
        <v>3276</v>
      </c>
      <c r="D3024">
        <f t="shared" si="48"/>
        <v>18</v>
      </c>
    </row>
    <row r="3025" spans="1:4" x14ac:dyDescent="0.25">
      <c r="A3025" s="1">
        <v>55190</v>
      </c>
      <c r="B3025" s="2" t="s">
        <v>3262</v>
      </c>
      <c r="C3025" s="3" t="s">
        <v>3277</v>
      </c>
      <c r="D3025">
        <f t="shared" si="48"/>
        <v>18</v>
      </c>
    </row>
    <row r="3026" spans="1:4" x14ac:dyDescent="0.25">
      <c r="A3026" s="1">
        <v>55190</v>
      </c>
      <c r="B3026" s="2" t="s">
        <v>3262</v>
      </c>
      <c r="C3026" s="3" t="s">
        <v>3278</v>
      </c>
      <c r="D3026">
        <f t="shared" si="48"/>
        <v>18</v>
      </c>
    </row>
    <row r="3027" spans="1:4" x14ac:dyDescent="0.25">
      <c r="A3027" s="1">
        <v>55190</v>
      </c>
      <c r="B3027" s="2" t="s">
        <v>3262</v>
      </c>
      <c r="C3027" s="3" t="s">
        <v>3279</v>
      </c>
      <c r="D3027">
        <f t="shared" si="48"/>
        <v>18</v>
      </c>
    </row>
    <row r="3028" spans="1:4" x14ac:dyDescent="0.25">
      <c r="A3028" s="1">
        <v>55190</v>
      </c>
      <c r="B3028" s="2" t="s">
        <v>3262</v>
      </c>
      <c r="C3028" s="3" t="s">
        <v>3280</v>
      </c>
      <c r="D3028">
        <f t="shared" si="48"/>
        <v>18</v>
      </c>
    </row>
    <row r="3029" spans="1:4" x14ac:dyDescent="0.25">
      <c r="A3029" s="1">
        <v>55200</v>
      </c>
      <c r="B3029" s="2" t="s">
        <v>3281</v>
      </c>
      <c r="C3029" s="3" t="s">
        <v>3282</v>
      </c>
      <c r="D3029">
        <f t="shared" si="48"/>
        <v>20</v>
      </c>
    </row>
    <row r="3030" spans="1:4" x14ac:dyDescent="0.25">
      <c r="A3030" s="1">
        <v>55200</v>
      </c>
      <c r="B3030" s="2" t="s">
        <v>3281</v>
      </c>
      <c r="C3030" s="3" t="s">
        <v>3283</v>
      </c>
      <c r="D3030">
        <f t="shared" si="48"/>
        <v>20</v>
      </c>
    </row>
    <row r="3031" spans="1:4" x14ac:dyDescent="0.25">
      <c r="A3031" s="1">
        <v>55200</v>
      </c>
      <c r="B3031" s="2" t="s">
        <v>3281</v>
      </c>
      <c r="C3031" s="3" t="s">
        <v>3284</v>
      </c>
      <c r="D3031">
        <f t="shared" si="48"/>
        <v>20</v>
      </c>
    </row>
    <row r="3032" spans="1:4" x14ac:dyDescent="0.25">
      <c r="A3032" s="1">
        <v>55200</v>
      </c>
      <c r="B3032" s="2" t="s">
        <v>3281</v>
      </c>
      <c r="C3032" s="3" t="s">
        <v>3285</v>
      </c>
      <c r="D3032">
        <f t="shared" si="48"/>
        <v>20</v>
      </c>
    </row>
    <row r="3033" spans="1:4" x14ac:dyDescent="0.25">
      <c r="A3033" s="1">
        <v>55200</v>
      </c>
      <c r="B3033" s="2" t="s">
        <v>3281</v>
      </c>
      <c r="C3033" s="3" t="s">
        <v>3286</v>
      </c>
      <c r="D3033">
        <f t="shared" si="48"/>
        <v>20</v>
      </c>
    </row>
    <row r="3034" spans="1:4" x14ac:dyDescent="0.25">
      <c r="A3034" s="1">
        <v>55200</v>
      </c>
      <c r="B3034" s="2" t="s">
        <v>3281</v>
      </c>
      <c r="C3034" s="3" t="s">
        <v>3287</v>
      </c>
      <c r="D3034">
        <f t="shared" si="48"/>
        <v>20</v>
      </c>
    </row>
    <row r="3035" spans="1:4" x14ac:dyDescent="0.25">
      <c r="A3035" s="1">
        <v>55200</v>
      </c>
      <c r="B3035" s="2" t="s">
        <v>3281</v>
      </c>
      <c r="C3035" s="3" t="s">
        <v>3288</v>
      </c>
      <c r="D3035">
        <f t="shared" si="48"/>
        <v>20</v>
      </c>
    </row>
    <row r="3036" spans="1:4" x14ac:dyDescent="0.25">
      <c r="A3036" s="1">
        <v>55200</v>
      </c>
      <c r="B3036" s="2" t="s">
        <v>3281</v>
      </c>
      <c r="C3036" s="3" t="s">
        <v>3289</v>
      </c>
      <c r="D3036">
        <f t="shared" si="48"/>
        <v>20</v>
      </c>
    </row>
    <row r="3037" spans="1:4" x14ac:dyDescent="0.25">
      <c r="A3037" s="1">
        <v>55200</v>
      </c>
      <c r="B3037" s="2" t="s">
        <v>3281</v>
      </c>
      <c r="C3037" s="3" t="s">
        <v>3290</v>
      </c>
      <c r="D3037">
        <f t="shared" si="48"/>
        <v>20</v>
      </c>
    </row>
    <row r="3038" spans="1:4" x14ac:dyDescent="0.25">
      <c r="A3038" s="1">
        <v>55200</v>
      </c>
      <c r="B3038" s="2" t="s">
        <v>3281</v>
      </c>
      <c r="C3038" s="3" t="s">
        <v>3291</v>
      </c>
      <c r="D3038">
        <f t="shared" si="48"/>
        <v>20</v>
      </c>
    </row>
    <row r="3039" spans="1:4" x14ac:dyDescent="0.25">
      <c r="A3039" s="1">
        <v>55200</v>
      </c>
      <c r="B3039" s="2" t="s">
        <v>3281</v>
      </c>
      <c r="C3039" s="3" t="s">
        <v>3292</v>
      </c>
      <c r="D3039">
        <f t="shared" si="48"/>
        <v>20</v>
      </c>
    </row>
    <row r="3040" spans="1:4" x14ac:dyDescent="0.25">
      <c r="A3040" s="1">
        <v>55200</v>
      </c>
      <c r="B3040" s="2" t="s">
        <v>3281</v>
      </c>
      <c r="C3040" s="3" t="s">
        <v>3293</v>
      </c>
      <c r="D3040">
        <f t="shared" si="48"/>
        <v>20</v>
      </c>
    </row>
    <row r="3041" spans="1:4" x14ac:dyDescent="0.25">
      <c r="A3041" s="1">
        <v>55200</v>
      </c>
      <c r="B3041" s="2" t="s">
        <v>3281</v>
      </c>
      <c r="C3041" s="3" t="s">
        <v>3294</v>
      </c>
      <c r="D3041">
        <f t="shared" si="48"/>
        <v>20</v>
      </c>
    </row>
    <row r="3042" spans="1:4" x14ac:dyDescent="0.25">
      <c r="A3042" s="1">
        <v>55200</v>
      </c>
      <c r="B3042" s="2" t="s">
        <v>3281</v>
      </c>
      <c r="C3042" s="3" t="s">
        <v>3295</v>
      </c>
      <c r="D3042">
        <f t="shared" si="48"/>
        <v>20</v>
      </c>
    </row>
    <row r="3043" spans="1:4" x14ac:dyDescent="0.25">
      <c r="A3043" s="1">
        <v>55200</v>
      </c>
      <c r="B3043" s="2" t="s">
        <v>3281</v>
      </c>
      <c r="C3043" s="3" t="s">
        <v>3296</v>
      </c>
      <c r="D3043">
        <f t="shared" si="48"/>
        <v>20</v>
      </c>
    </row>
    <row r="3044" spans="1:4" x14ac:dyDescent="0.25">
      <c r="A3044" s="1">
        <v>55200</v>
      </c>
      <c r="B3044" s="2" t="s">
        <v>3281</v>
      </c>
      <c r="C3044" s="3" t="s">
        <v>3297</v>
      </c>
      <c r="D3044">
        <f t="shared" si="48"/>
        <v>20</v>
      </c>
    </row>
    <row r="3045" spans="1:4" x14ac:dyDescent="0.25">
      <c r="A3045" s="1">
        <v>55200</v>
      </c>
      <c r="B3045" s="2" t="s">
        <v>3281</v>
      </c>
      <c r="C3045" s="3" t="s">
        <v>3298</v>
      </c>
      <c r="D3045">
        <f t="shared" si="48"/>
        <v>20</v>
      </c>
    </row>
    <row r="3046" spans="1:4" x14ac:dyDescent="0.25">
      <c r="A3046" s="1">
        <v>55200</v>
      </c>
      <c r="B3046" s="2" t="s">
        <v>3281</v>
      </c>
      <c r="C3046" s="3" t="s">
        <v>3299</v>
      </c>
      <c r="D3046">
        <f t="shared" si="48"/>
        <v>20</v>
      </c>
    </row>
    <row r="3047" spans="1:4" x14ac:dyDescent="0.25">
      <c r="A3047" s="1">
        <v>55200</v>
      </c>
      <c r="B3047" s="2" t="s">
        <v>3281</v>
      </c>
      <c r="C3047" s="3" t="s">
        <v>3300</v>
      </c>
      <c r="D3047">
        <f t="shared" si="48"/>
        <v>20</v>
      </c>
    </row>
    <row r="3048" spans="1:4" x14ac:dyDescent="0.25">
      <c r="A3048" s="1">
        <v>55200</v>
      </c>
      <c r="B3048" s="2" t="s">
        <v>3281</v>
      </c>
      <c r="C3048" s="3" t="s">
        <v>3301</v>
      </c>
      <c r="D3048">
        <f t="shared" si="48"/>
        <v>20</v>
      </c>
    </row>
    <row r="3049" spans="1:4" x14ac:dyDescent="0.25">
      <c r="A3049" s="1">
        <v>55210</v>
      </c>
      <c r="B3049" s="2" t="s">
        <v>3302</v>
      </c>
      <c r="C3049" s="3" t="s">
        <v>3303</v>
      </c>
      <c r="D3049">
        <f t="shared" si="48"/>
        <v>21</v>
      </c>
    </row>
    <row r="3050" spans="1:4" x14ac:dyDescent="0.25">
      <c r="A3050" s="1">
        <v>55210</v>
      </c>
      <c r="B3050" s="2" t="s">
        <v>3302</v>
      </c>
      <c r="C3050" s="3" t="s">
        <v>3304</v>
      </c>
      <c r="D3050">
        <f t="shared" si="48"/>
        <v>21</v>
      </c>
    </row>
    <row r="3051" spans="1:4" x14ac:dyDescent="0.25">
      <c r="A3051" s="1">
        <v>55210</v>
      </c>
      <c r="B3051" s="2" t="s">
        <v>3302</v>
      </c>
      <c r="C3051" s="3" t="s">
        <v>3305</v>
      </c>
      <c r="D3051">
        <f t="shared" si="48"/>
        <v>21</v>
      </c>
    </row>
    <row r="3052" spans="1:4" x14ac:dyDescent="0.25">
      <c r="A3052" s="1">
        <v>55210</v>
      </c>
      <c r="B3052" s="2" t="s">
        <v>3302</v>
      </c>
      <c r="C3052" s="3" t="s">
        <v>3306</v>
      </c>
      <c r="D3052">
        <f t="shared" si="48"/>
        <v>21</v>
      </c>
    </row>
    <row r="3053" spans="1:4" x14ac:dyDescent="0.25">
      <c r="A3053" s="1">
        <v>55210</v>
      </c>
      <c r="B3053" s="2" t="s">
        <v>3302</v>
      </c>
      <c r="C3053" s="3" t="s">
        <v>3307</v>
      </c>
      <c r="D3053">
        <f t="shared" si="48"/>
        <v>21</v>
      </c>
    </row>
    <row r="3054" spans="1:4" x14ac:dyDescent="0.25">
      <c r="A3054" s="1">
        <v>55210</v>
      </c>
      <c r="B3054" s="2" t="s">
        <v>3302</v>
      </c>
      <c r="C3054" s="3" t="s">
        <v>3308</v>
      </c>
      <c r="D3054">
        <f t="shared" si="48"/>
        <v>21</v>
      </c>
    </row>
    <row r="3055" spans="1:4" x14ac:dyDescent="0.25">
      <c r="A3055" s="1">
        <v>55210</v>
      </c>
      <c r="B3055" s="2" t="s">
        <v>3302</v>
      </c>
      <c r="C3055" s="3" t="s">
        <v>3309</v>
      </c>
      <c r="D3055">
        <f t="shared" si="48"/>
        <v>21</v>
      </c>
    </row>
    <row r="3056" spans="1:4" x14ac:dyDescent="0.25">
      <c r="A3056" s="1">
        <v>55210</v>
      </c>
      <c r="B3056" s="2" t="s">
        <v>3302</v>
      </c>
      <c r="C3056" s="3" t="s">
        <v>3310</v>
      </c>
      <c r="D3056">
        <f t="shared" si="48"/>
        <v>21</v>
      </c>
    </row>
    <row r="3057" spans="1:4" x14ac:dyDescent="0.25">
      <c r="A3057" s="1">
        <v>55210</v>
      </c>
      <c r="B3057" s="2" t="s">
        <v>3302</v>
      </c>
      <c r="C3057" s="3" t="s">
        <v>3311</v>
      </c>
      <c r="D3057">
        <f t="shared" si="48"/>
        <v>21</v>
      </c>
    </row>
    <row r="3058" spans="1:4" x14ac:dyDescent="0.25">
      <c r="A3058" s="1">
        <v>55210</v>
      </c>
      <c r="B3058" s="2" t="s">
        <v>3302</v>
      </c>
      <c r="C3058" s="3" t="s">
        <v>3312</v>
      </c>
      <c r="D3058">
        <f t="shared" si="48"/>
        <v>21</v>
      </c>
    </row>
    <row r="3059" spans="1:4" x14ac:dyDescent="0.25">
      <c r="A3059" s="1">
        <v>55210</v>
      </c>
      <c r="B3059" s="2" t="s">
        <v>3302</v>
      </c>
      <c r="C3059" s="3" t="s">
        <v>3313</v>
      </c>
      <c r="D3059">
        <f t="shared" si="48"/>
        <v>21</v>
      </c>
    </row>
    <row r="3060" spans="1:4" x14ac:dyDescent="0.25">
      <c r="A3060" s="1">
        <v>55210</v>
      </c>
      <c r="B3060" s="2" t="s">
        <v>3302</v>
      </c>
      <c r="C3060" s="3" t="s">
        <v>3314</v>
      </c>
      <c r="D3060">
        <f t="shared" si="48"/>
        <v>21</v>
      </c>
    </row>
    <row r="3061" spans="1:4" x14ac:dyDescent="0.25">
      <c r="A3061" s="1">
        <v>55210</v>
      </c>
      <c r="B3061" s="2" t="s">
        <v>3302</v>
      </c>
      <c r="C3061" s="3" t="s">
        <v>3315</v>
      </c>
      <c r="D3061">
        <f t="shared" si="48"/>
        <v>21</v>
      </c>
    </row>
    <row r="3062" spans="1:4" x14ac:dyDescent="0.25">
      <c r="A3062" s="1">
        <v>55210</v>
      </c>
      <c r="B3062" s="2" t="s">
        <v>3302</v>
      </c>
      <c r="C3062" s="3" t="s">
        <v>3316</v>
      </c>
      <c r="D3062">
        <f t="shared" si="48"/>
        <v>21</v>
      </c>
    </row>
    <row r="3063" spans="1:4" x14ac:dyDescent="0.25">
      <c r="A3063" s="1">
        <v>55210</v>
      </c>
      <c r="B3063" s="2" t="s">
        <v>3302</v>
      </c>
      <c r="C3063" s="3" t="s">
        <v>3317</v>
      </c>
      <c r="D3063">
        <f t="shared" si="48"/>
        <v>21</v>
      </c>
    </row>
    <row r="3064" spans="1:4" x14ac:dyDescent="0.25">
      <c r="A3064" s="1">
        <v>55210</v>
      </c>
      <c r="B3064" s="2" t="s">
        <v>3302</v>
      </c>
      <c r="C3064" s="3" t="s">
        <v>3318</v>
      </c>
      <c r="D3064">
        <f t="shared" si="48"/>
        <v>21</v>
      </c>
    </row>
    <row r="3065" spans="1:4" x14ac:dyDescent="0.25">
      <c r="A3065" s="1">
        <v>55210</v>
      </c>
      <c r="B3065" s="2" t="s">
        <v>3302</v>
      </c>
      <c r="C3065" s="3" t="s">
        <v>3319</v>
      </c>
      <c r="D3065">
        <f t="shared" si="48"/>
        <v>21</v>
      </c>
    </row>
    <row r="3066" spans="1:4" x14ac:dyDescent="0.25">
      <c r="A3066" s="1">
        <v>55210</v>
      </c>
      <c r="B3066" s="2" t="s">
        <v>3302</v>
      </c>
      <c r="C3066" s="3" t="s">
        <v>3320</v>
      </c>
      <c r="D3066">
        <f t="shared" si="48"/>
        <v>21</v>
      </c>
    </row>
    <row r="3067" spans="1:4" x14ac:dyDescent="0.25">
      <c r="A3067" s="1">
        <v>55210</v>
      </c>
      <c r="B3067" s="2" t="s">
        <v>3302</v>
      </c>
      <c r="C3067" s="3" t="s">
        <v>3321</v>
      </c>
      <c r="D3067">
        <f t="shared" si="48"/>
        <v>21</v>
      </c>
    </row>
    <row r="3068" spans="1:4" x14ac:dyDescent="0.25">
      <c r="A3068" s="1">
        <v>55210</v>
      </c>
      <c r="B3068" s="2" t="s">
        <v>3302</v>
      </c>
      <c r="C3068" s="3" t="s">
        <v>3322</v>
      </c>
      <c r="D3068">
        <f t="shared" si="48"/>
        <v>21</v>
      </c>
    </row>
    <row r="3069" spans="1:4" x14ac:dyDescent="0.25">
      <c r="A3069" s="1">
        <v>55210</v>
      </c>
      <c r="B3069" s="2" t="s">
        <v>3302</v>
      </c>
      <c r="C3069" s="3" t="s">
        <v>3323</v>
      </c>
      <c r="D3069">
        <f t="shared" si="48"/>
        <v>21</v>
      </c>
    </row>
    <row r="3070" spans="1:4" x14ac:dyDescent="0.25">
      <c r="A3070" s="1">
        <v>55220</v>
      </c>
      <c r="B3070" s="2" t="s">
        <v>3324</v>
      </c>
      <c r="C3070" s="3" t="s">
        <v>3325</v>
      </c>
      <c r="D3070">
        <f t="shared" si="48"/>
        <v>18</v>
      </c>
    </row>
    <row r="3071" spans="1:4" x14ac:dyDescent="0.25">
      <c r="A3071" s="1">
        <v>55220</v>
      </c>
      <c r="B3071" s="2" t="s">
        <v>3324</v>
      </c>
      <c r="C3071" s="3" t="s">
        <v>3326</v>
      </c>
      <c r="D3071">
        <f t="shared" si="48"/>
        <v>18</v>
      </c>
    </row>
    <row r="3072" spans="1:4" x14ac:dyDescent="0.25">
      <c r="A3072" s="1">
        <v>55220</v>
      </c>
      <c r="B3072" s="2" t="s">
        <v>3324</v>
      </c>
      <c r="C3072" s="3" t="s">
        <v>3327</v>
      </c>
      <c r="D3072">
        <f t="shared" si="48"/>
        <v>18</v>
      </c>
    </row>
    <row r="3073" spans="1:4" x14ac:dyDescent="0.25">
      <c r="A3073" s="1">
        <v>55220</v>
      </c>
      <c r="B3073" s="2" t="s">
        <v>3324</v>
      </c>
      <c r="C3073" s="3" t="s">
        <v>3328</v>
      </c>
      <c r="D3073">
        <f t="shared" si="48"/>
        <v>18</v>
      </c>
    </row>
    <row r="3074" spans="1:4" x14ac:dyDescent="0.25">
      <c r="A3074" s="1">
        <v>55220</v>
      </c>
      <c r="B3074" s="2" t="s">
        <v>3324</v>
      </c>
      <c r="C3074" s="3" t="s">
        <v>3329</v>
      </c>
      <c r="D3074">
        <f t="shared" ref="D3074:D3137" si="49">COUNTIF($B$2:$B$5669,B3074)</f>
        <v>18</v>
      </c>
    </row>
    <row r="3075" spans="1:4" x14ac:dyDescent="0.25">
      <c r="A3075" s="1">
        <v>55220</v>
      </c>
      <c r="B3075" s="2" t="s">
        <v>3324</v>
      </c>
      <c r="C3075" s="3" t="s">
        <v>3330</v>
      </c>
      <c r="D3075">
        <f t="shared" si="49"/>
        <v>18</v>
      </c>
    </row>
    <row r="3076" spans="1:4" x14ac:dyDescent="0.25">
      <c r="A3076" s="1">
        <v>55220</v>
      </c>
      <c r="B3076" s="2" t="s">
        <v>3324</v>
      </c>
      <c r="C3076" s="3" t="s">
        <v>3331</v>
      </c>
      <c r="D3076">
        <f t="shared" si="49"/>
        <v>18</v>
      </c>
    </row>
    <row r="3077" spans="1:4" x14ac:dyDescent="0.25">
      <c r="A3077" s="1">
        <v>55220</v>
      </c>
      <c r="B3077" s="2" t="s">
        <v>3324</v>
      </c>
      <c r="C3077" s="3" t="s">
        <v>3332</v>
      </c>
      <c r="D3077">
        <f t="shared" si="49"/>
        <v>18</v>
      </c>
    </row>
    <row r="3078" spans="1:4" x14ac:dyDescent="0.25">
      <c r="A3078" s="1">
        <v>55220</v>
      </c>
      <c r="B3078" s="2" t="s">
        <v>3324</v>
      </c>
      <c r="C3078" s="3" t="s">
        <v>3333</v>
      </c>
      <c r="D3078">
        <f t="shared" si="49"/>
        <v>18</v>
      </c>
    </row>
    <row r="3079" spans="1:4" x14ac:dyDescent="0.25">
      <c r="A3079" s="1">
        <v>55220</v>
      </c>
      <c r="B3079" s="2" t="s">
        <v>3324</v>
      </c>
      <c r="C3079" s="3" t="s">
        <v>3334</v>
      </c>
      <c r="D3079">
        <f t="shared" si="49"/>
        <v>18</v>
      </c>
    </row>
    <row r="3080" spans="1:4" x14ac:dyDescent="0.25">
      <c r="A3080" s="1">
        <v>55220</v>
      </c>
      <c r="B3080" s="2" t="s">
        <v>3324</v>
      </c>
      <c r="C3080" s="3" t="s">
        <v>3335</v>
      </c>
      <c r="D3080">
        <f t="shared" si="49"/>
        <v>18</v>
      </c>
    </row>
    <row r="3081" spans="1:4" x14ac:dyDescent="0.25">
      <c r="A3081" s="1">
        <v>55220</v>
      </c>
      <c r="B3081" s="2" t="s">
        <v>3324</v>
      </c>
      <c r="C3081" s="3" t="s">
        <v>3336</v>
      </c>
      <c r="D3081">
        <f t="shared" si="49"/>
        <v>18</v>
      </c>
    </row>
    <row r="3082" spans="1:4" x14ac:dyDescent="0.25">
      <c r="A3082" s="1">
        <v>55220</v>
      </c>
      <c r="B3082" s="2" t="s">
        <v>3324</v>
      </c>
      <c r="C3082" s="3" t="s">
        <v>3337</v>
      </c>
      <c r="D3082">
        <f t="shared" si="49"/>
        <v>18</v>
      </c>
    </row>
    <row r="3083" spans="1:4" x14ac:dyDescent="0.25">
      <c r="A3083" s="1">
        <v>55220</v>
      </c>
      <c r="B3083" s="2" t="s">
        <v>3324</v>
      </c>
      <c r="C3083" s="3" t="s">
        <v>3338</v>
      </c>
      <c r="D3083">
        <f t="shared" si="49"/>
        <v>18</v>
      </c>
    </row>
    <row r="3084" spans="1:4" x14ac:dyDescent="0.25">
      <c r="A3084" s="1">
        <v>55220</v>
      </c>
      <c r="B3084" s="2" t="s">
        <v>3324</v>
      </c>
      <c r="C3084" s="3" t="s">
        <v>3339</v>
      </c>
      <c r="D3084">
        <f t="shared" si="49"/>
        <v>18</v>
      </c>
    </row>
    <row r="3085" spans="1:4" x14ac:dyDescent="0.25">
      <c r="A3085" s="1">
        <v>55220</v>
      </c>
      <c r="B3085" s="2" t="s">
        <v>3324</v>
      </c>
      <c r="C3085" s="3" t="s">
        <v>3340</v>
      </c>
      <c r="D3085">
        <f t="shared" si="49"/>
        <v>18</v>
      </c>
    </row>
    <row r="3086" spans="1:4" x14ac:dyDescent="0.25">
      <c r="A3086" s="1">
        <v>55220</v>
      </c>
      <c r="B3086" s="2" t="s">
        <v>3324</v>
      </c>
      <c r="C3086" s="3" t="s">
        <v>3341</v>
      </c>
      <c r="D3086">
        <f t="shared" si="49"/>
        <v>18</v>
      </c>
    </row>
    <row r="3087" spans="1:4" x14ac:dyDescent="0.25">
      <c r="A3087" s="1">
        <v>55220</v>
      </c>
      <c r="B3087" s="2" t="s">
        <v>3324</v>
      </c>
      <c r="C3087" s="3" t="s">
        <v>3342</v>
      </c>
      <c r="D3087">
        <f t="shared" si="49"/>
        <v>18</v>
      </c>
    </row>
    <row r="3088" spans="1:4" x14ac:dyDescent="0.25">
      <c r="A3088" s="1">
        <v>55230</v>
      </c>
      <c r="B3088" s="2" t="s">
        <v>3343</v>
      </c>
      <c r="C3088" s="3" t="s">
        <v>3344</v>
      </c>
      <c r="D3088">
        <f t="shared" si="49"/>
        <v>19</v>
      </c>
    </row>
    <row r="3089" spans="1:4" x14ac:dyDescent="0.25">
      <c r="A3089" s="1">
        <v>55230</v>
      </c>
      <c r="B3089" s="2" t="s">
        <v>3343</v>
      </c>
      <c r="C3089" s="3" t="s">
        <v>3345</v>
      </c>
      <c r="D3089">
        <f t="shared" si="49"/>
        <v>19</v>
      </c>
    </row>
    <row r="3090" spans="1:4" x14ac:dyDescent="0.25">
      <c r="A3090" s="1">
        <v>55230</v>
      </c>
      <c r="B3090" s="2" t="s">
        <v>3343</v>
      </c>
      <c r="C3090" s="3" t="s">
        <v>3346</v>
      </c>
      <c r="D3090">
        <f t="shared" si="49"/>
        <v>19</v>
      </c>
    </row>
    <row r="3091" spans="1:4" x14ac:dyDescent="0.25">
      <c r="A3091" s="1">
        <v>55230</v>
      </c>
      <c r="B3091" s="2" t="s">
        <v>3343</v>
      </c>
      <c r="C3091" s="3" t="s">
        <v>3347</v>
      </c>
      <c r="D3091">
        <f t="shared" si="49"/>
        <v>19</v>
      </c>
    </row>
    <row r="3092" spans="1:4" x14ac:dyDescent="0.25">
      <c r="A3092" s="1">
        <v>55230</v>
      </c>
      <c r="B3092" s="2" t="s">
        <v>3343</v>
      </c>
      <c r="C3092" s="3" t="s">
        <v>3348</v>
      </c>
      <c r="D3092">
        <f t="shared" si="49"/>
        <v>19</v>
      </c>
    </row>
    <row r="3093" spans="1:4" x14ac:dyDescent="0.25">
      <c r="A3093" s="1">
        <v>55230</v>
      </c>
      <c r="B3093" s="2" t="s">
        <v>3343</v>
      </c>
      <c r="C3093" s="3" t="s">
        <v>3349</v>
      </c>
      <c r="D3093">
        <f t="shared" si="49"/>
        <v>19</v>
      </c>
    </row>
    <row r="3094" spans="1:4" x14ac:dyDescent="0.25">
      <c r="A3094" s="1">
        <v>55230</v>
      </c>
      <c r="B3094" s="2" t="s">
        <v>3343</v>
      </c>
      <c r="C3094" s="3" t="s">
        <v>3350</v>
      </c>
      <c r="D3094">
        <f t="shared" si="49"/>
        <v>19</v>
      </c>
    </row>
    <row r="3095" spans="1:4" x14ac:dyDescent="0.25">
      <c r="A3095" s="1">
        <v>55230</v>
      </c>
      <c r="B3095" s="2" t="s">
        <v>3343</v>
      </c>
      <c r="C3095" s="3" t="s">
        <v>3351</v>
      </c>
      <c r="D3095">
        <f t="shared" si="49"/>
        <v>19</v>
      </c>
    </row>
    <row r="3096" spans="1:4" x14ac:dyDescent="0.25">
      <c r="A3096" s="1">
        <v>55230</v>
      </c>
      <c r="B3096" s="2" t="s">
        <v>3343</v>
      </c>
      <c r="C3096" s="3" t="s">
        <v>3352</v>
      </c>
      <c r="D3096">
        <f t="shared" si="49"/>
        <v>19</v>
      </c>
    </row>
    <row r="3097" spans="1:4" x14ac:dyDescent="0.25">
      <c r="A3097" s="1">
        <v>55230</v>
      </c>
      <c r="B3097" s="2" t="s">
        <v>3343</v>
      </c>
      <c r="C3097" s="3" t="s">
        <v>3353</v>
      </c>
      <c r="D3097">
        <f t="shared" si="49"/>
        <v>19</v>
      </c>
    </row>
    <row r="3098" spans="1:4" x14ac:dyDescent="0.25">
      <c r="A3098" s="1">
        <v>55230</v>
      </c>
      <c r="B3098" s="2" t="s">
        <v>3343</v>
      </c>
      <c r="C3098" s="3" t="s">
        <v>3354</v>
      </c>
      <c r="D3098">
        <f t="shared" si="49"/>
        <v>19</v>
      </c>
    </row>
    <row r="3099" spans="1:4" x14ac:dyDescent="0.25">
      <c r="A3099" s="1">
        <v>55230</v>
      </c>
      <c r="B3099" s="2" t="s">
        <v>3343</v>
      </c>
      <c r="C3099" s="3" t="s">
        <v>3355</v>
      </c>
      <c r="D3099">
        <f t="shared" si="49"/>
        <v>19</v>
      </c>
    </row>
    <row r="3100" spans="1:4" x14ac:dyDescent="0.25">
      <c r="A3100" s="1">
        <v>55230</v>
      </c>
      <c r="B3100" s="2" t="s">
        <v>3343</v>
      </c>
      <c r="C3100" s="3" t="s">
        <v>3356</v>
      </c>
      <c r="D3100">
        <f t="shared" si="49"/>
        <v>19</v>
      </c>
    </row>
    <row r="3101" spans="1:4" x14ac:dyDescent="0.25">
      <c r="A3101" s="1">
        <v>55230</v>
      </c>
      <c r="B3101" s="2" t="s">
        <v>3343</v>
      </c>
      <c r="C3101" s="3" t="s">
        <v>3357</v>
      </c>
      <c r="D3101">
        <f t="shared" si="49"/>
        <v>19</v>
      </c>
    </row>
    <row r="3102" spans="1:4" x14ac:dyDescent="0.25">
      <c r="A3102" s="1">
        <v>55230</v>
      </c>
      <c r="B3102" s="2" t="s">
        <v>3343</v>
      </c>
      <c r="C3102" s="3" t="s">
        <v>3358</v>
      </c>
      <c r="D3102">
        <f t="shared" si="49"/>
        <v>19</v>
      </c>
    </row>
    <row r="3103" spans="1:4" x14ac:dyDescent="0.25">
      <c r="A3103" s="1">
        <v>55230</v>
      </c>
      <c r="B3103" s="2" t="s">
        <v>3343</v>
      </c>
      <c r="C3103" s="3" t="s">
        <v>3359</v>
      </c>
      <c r="D3103">
        <f t="shared" si="49"/>
        <v>19</v>
      </c>
    </row>
    <row r="3104" spans="1:4" x14ac:dyDescent="0.25">
      <c r="A3104" s="1">
        <v>55230</v>
      </c>
      <c r="B3104" s="2" t="s">
        <v>3343</v>
      </c>
      <c r="C3104" s="3" t="s">
        <v>3360</v>
      </c>
      <c r="D3104">
        <f t="shared" si="49"/>
        <v>19</v>
      </c>
    </row>
    <row r="3105" spans="1:4" x14ac:dyDescent="0.25">
      <c r="A3105" s="1">
        <v>55230</v>
      </c>
      <c r="B3105" s="2" t="s">
        <v>3343</v>
      </c>
      <c r="C3105" s="3" t="s">
        <v>3361</v>
      </c>
      <c r="D3105">
        <f t="shared" si="49"/>
        <v>19</v>
      </c>
    </row>
    <row r="3106" spans="1:4" x14ac:dyDescent="0.25">
      <c r="A3106" s="1">
        <v>55230</v>
      </c>
      <c r="B3106" s="2" t="s">
        <v>3343</v>
      </c>
      <c r="C3106" s="3" t="s">
        <v>3362</v>
      </c>
      <c r="D3106">
        <f t="shared" si="49"/>
        <v>19</v>
      </c>
    </row>
    <row r="3107" spans="1:4" x14ac:dyDescent="0.25">
      <c r="A3107" s="1">
        <v>55240</v>
      </c>
      <c r="B3107" s="2" t="s">
        <v>3363</v>
      </c>
      <c r="C3107" s="3" t="s">
        <v>3364</v>
      </c>
      <c r="D3107">
        <f t="shared" si="49"/>
        <v>4</v>
      </c>
    </row>
    <row r="3108" spans="1:4" x14ac:dyDescent="0.25">
      <c r="A3108" s="1">
        <v>55240</v>
      </c>
      <c r="B3108" s="2" t="s">
        <v>3363</v>
      </c>
      <c r="C3108" s="3" t="s">
        <v>3365</v>
      </c>
      <c r="D3108">
        <f t="shared" si="49"/>
        <v>4</v>
      </c>
    </row>
    <row r="3109" spans="1:4" x14ac:dyDescent="0.25">
      <c r="A3109" s="1">
        <v>55240</v>
      </c>
      <c r="B3109" s="2" t="s">
        <v>3363</v>
      </c>
      <c r="C3109" s="3" t="s">
        <v>3366</v>
      </c>
      <c r="D3109">
        <f t="shared" si="49"/>
        <v>4</v>
      </c>
    </row>
    <row r="3110" spans="1:4" x14ac:dyDescent="0.25">
      <c r="A3110" s="1">
        <v>55240</v>
      </c>
      <c r="B3110" s="2" t="s">
        <v>3363</v>
      </c>
      <c r="C3110" s="3" t="s">
        <v>3367</v>
      </c>
      <c r="D3110">
        <f t="shared" si="49"/>
        <v>4</v>
      </c>
    </row>
    <row r="3111" spans="1:4" x14ac:dyDescent="0.25">
      <c r="A3111" s="1">
        <v>55250</v>
      </c>
      <c r="B3111" s="2" t="s">
        <v>3368</v>
      </c>
      <c r="C3111" s="3" t="s">
        <v>3369</v>
      </c>
      <c r="D3111">
        <f t="shared" si="49"/>
        <v>21</v>
      </c>
    </row>
    <row r="3112" spans="1:4" x14ac:dyDescent="0.25">
      <c r="A3112" s="1">
        <v>55250</v>
      </c>
      <c r="B3112" s="2" t="s">
        <v>3368</v>
      </c>
      <c r="C3112" s="3" t="s">
        <v>3370</v>
      </c>
      <c r="D3112">
        <f t="shared" si="49"/>
        <v>21</v>
      </c>
    </row>
    <row r="3113" spans="1:4" x14ac:dyDescent="0.25">
      <c r="A3113" s="1">
        <v>55250</v>
      </c>
      <c r="B3113" s="2" t="s">
        <v>3368</v>
      </c>
      <c r="C3113" s="3" t="s">
        <v>3371</v>
      </c>
      <c r="D3113">
        <f t="shared" si="49"/>
        <v>21</v>
      </c>
    </row>
    <row r="3114" spans="1:4" x14ac:dyDescent="0.25">
      <c r="A3114" s="1">
        <v>55250</v>
      </c>
      <c r="B3114" s="2" t="s">
        <v>3368</v>
      </c>
      <c r="C3114" s="3" t="s">
        <v>3372</v>
      </c>
      <c r="D3114">
        <f t="shared" si="49"/>
        <v>21</v>
      </c>
    </row>
    <row r="3115" spans="1:4" x14ac:dyDescent="0.25">
      <c r="A3115" s="1">
        <v>55250</v>
      </c>
      <c r="B3115" s="2" t="s">
        <v>3368</v>
      </c>
      <c r="C3115" s="3" t="s">
        <v>3373</v>
      </c>
      <c r="D3115">
        <f t="shared" si="49"/>
        <v>21</v>
      </c>
    </row>
    <row r="3116" spans="1:4" x14ac:dyDescent="0.25">
      <c r="A3116" s="1">
        <v>55250</v>
      </c>
      <c r="B3116" s="2" t="s">
        <v>3368</v>
      </c>
      <c r="C3116" s="3" t="s">
        <v>3374</v>
      </c>
      <c r="D3116">
        <f t="shared" si="49"/>
        <v>21</v>
      </c>
    </row>
    <row r="3117" spans="1:4" x14ac:dyDescent="0.25">
      <c r="A3117" s="1">
        <v>55250</v>
      </c>
      <c r="B3117" s="2" t="s">
        <v>3368</v>
      </c>
      <c r="C3117" s="3" t="s">
        <v>3375</v>
      </c>
      <c r="D3117">
        <f t="shared" si="49"/>
        <v>21</v>
      </c>
    </row>
    <row r="3118" spans="1:4" x14ac:dyDescent="0.25">
      <c r="A3118" s="1">
        <v>55250</v>
      </c>
      <c r="B3118" s="2" t="s">
        <v>3368</v>
      </c>
      <c r="C3118" s="3" t="s">
        <v>3376</v>
      </c>
      <c r="D3118">
        <f t="shared" si="49"/>
        <v>21</v>
      </c>
    </row>
    <row r="3119" spans="1:4" x14ac:dyDescent="0.25">
      <c r="A3119" s="1">
        <v>55250</v>
      </c>
      <c r="B3119" s="2" t="s">
        <v>3368</v>
      </c>
      <c r="C3119" s="3" t="s">
        <v>3377</v>
      </c>
      <c r="D3119">
        <f t="shared" si="49"/>
        <v>21</v>
      </c>
    </row>
    <row r="3120" spans="1:4" x14ac:dyDescent="0.25">
      <c r="A3120" s="1">
        <v>55250</v>
      </c>
      <c r="B3120" s="2" t="s">
        <v>3368</v>
      </c>
      <c r="C3120" s="3" t="s">
        <v>3378</v>
      </c>
      <c r="D3120">
        <f t="shared" si="49"/>
        <v>21</v>
      </c>
    </row>
    <row r="3121" spans="1:4" x14ac:dyDescent="0.25">
      <c r="A3121" s="1">
        <v>55250</v>
      </c>
      <c r="B3121" s="2" t="s">
        <v>3368</v>
      </c>
      <c r="C3121" s="3" t="s">
        <v>3379</v>
      </c>
      <c r="D3121">
        <f t="shared" si="49"/>
        <v>21</v>
      </c>
    </row>
    <row r="3122" spans="1:4" x14ac:dyDescent="0.25">
      <c r="A3122" s="1">
        <v>55250</v>
      </c>
      <c r="B3122" s="2" t="s">
        <v>3368</v>
      </c>
      <c r="C3122" s="3" t="s">
        <v>3380</v>
      </c>
      <c r="D3122">
        <f t="shared" si="49"/>
        <v>21</v>
      </c>
    </row>
    <row r="3123" spans="1:4" x14ac:dyDescent="0.25">
      <c r="A3123" s="1">
        <v>55250</v>
      </c>
      <c r="B3123" s="2" t="s">
        <v>3368</v>
      </c>
      <c r="C3123" s="3" t="s">
        <v>3381</v>
      </c>
      <c r="D3123">
        <f t="shared" si="49"/>
        <v>21</v>
      </c>
    </row>
    <row r="3124" spans="1:4" x14ac:dyDescent="0.25">
      <c r="A3124" s="1">
        <v>55250</v>
      </c>
      <c r="B3124" s="2" t="s">
        <v>3368</v>
      </c>
      <c r="C3124" s="3" t="s">
        <v>3382</v>
      </c>
      <c r="D3124">
        <f t="shared" si="49"/>
        <v>21</v>
      </c>
    </row>
    <row r="3125" spans="1:4" x14ac:dyDescent="0.25">
      <c r="A3125" s="1">
        <v>55250</v>
      </c>
      <c r="B3125" s="2" t="s">
        <v>3368</v>
      </c>
      <c r="C3125" s="3" t="s">
        <v>3383</v>
      </c>
      <c r="D3125">
        <f t="shared" si="49"/>
        <v>21</v>
      </c>
    </row>
    <row r="3126" spans="1:4" x14ac:dyDescent="0.25">
      <c r="A3126" s="1">
        <v>55250</v>
      </c>
      <c r="B3126" s="2" t="s">
        <v>3368</v>
      </c>
      <c r="C3126" s="3" t="s">
        <v>3384</v>
      </c>
      <c r="D3126">
        <f t="shared" si="49"/>
        <v>21</v>
      </c>
    </row>
    <row r="3127" spans="1:4" x14ac:dyDescent="0.25">
      <c r="A3127" s="1">
        <v>55250</v>
      </c>
      <c r="B3127" s="2" t="s">
        <v>3368</v>
      </c>
      <c r="C3127" s="3" t="s">
        <v>3385</v>
      </c>
      <c r="D3127">
        <f t="shared" si="49"/>
        <v>21</v>
      </c>
    </row>
    <row r="3128" spans="1:4" x14ac:dyDescent="0.25">
      <c r="A3128" s="1">
        <v>55250</v>
      </c>
      <c r="B3128" s="2" t="s">
        <v>3368</v>
      </c>
      <c r="C3128" s="3" t="s">
        <v>3386</v>
      </c>
      <c r="D3128">
        <f t="shared" si="49"/>
        <v>21</v>
      </c>
    </row>
    <row r="3129" spans="1:4" x14ac:dyDescent="0.25">
      <c r="A3129" s="1">
        <v>55250</v>
      </c>
      <c r="B3129" s="2" t="s">
        <v>3368</v>
      </c>
      <c r="C3129" s="3" t="s">
        <v>3387</v>
      </c>
      <c r="D3129">
        <f t="shared" si="49"/>
        <v>21</v>
      </c>
    </row>
    <row r="3130" spans="1:4" x14ac:dyDescent="0.25">
      <c r="A3130" s="1">
        <v>55250</v>
      </c>
      <c r="B3130" s="2" t="s">
        <v>3368</v>
      </c>
      <c r="C3130" s="3" t="s">
        <v>3388</v>
      </c>
      <c r="D3130">
        <f t="shared" si="49"/>
        <v>21</v>
      </c>
    </row>
    <row r="3131" spans="1:4" x14ac:dyDescent="0.25">
      <c r="A3131" s="1">
        <v>55250</v>
      </c>
      <c r="B3131" s="2" t="s">
        <v>3368</v>
      </c>
      <c r="C3131" s="3" t="s">
        <v>3389</v>
      </c>
      <c r="D3131">
        <f t="shared" si="49"/>
        <v>21</v>
      </c>
    </row>
    <row r="3132" spans="1:4" x14ac:dyDescent="0.25">
      <c r="A3132" s="1">
        <v>55260</v>
      </c>
      <c r="B3132" s="2" t="s">
        <v>3390</v>
      </c>
      <c r="C3132" s="3" t="s">
        <v>3391</v>
      </c>
      <c r="D3132">
        <f t="shared" si="49"/>
        <v>25</v>
      </c>
    </row>
    <row r="3133" spans="1:4" x14ac:dyDescent="0.25">
      <c r="A3133" s="1">
        <v>55260</v>
      </c>
      <c r="B3133" s="2" t="s">
        <v>3390</v>
      </c>
      <c r="C3133" s="3" t="s">
        <v>3392</v>
      </c>
      <c r="D3133">
        <f t="shared" si="49"/>
        <v>25</v>
      </c>
    </row>
    <row r="3134" spans="1:4" x14ac:dyDescent="0.25">
      <c r="A3134" s="1">
        <v>55260</v>
      </c>
      <c r="B3134" s="2" t="s">
        <v>3390</v>
      </c>
      <c r="C3134" s="3" t="s">
        <v>3393</v>
      </c>
      <c r="D3134">
        <f t="shared" si="49"/>
        <v>25</v>
      </c>
    </row>
    <row r="3135" spans="1:4" x14ac:dyDescent="0.25">
      <c r="A3135" s="1">
        <v>55260</v>
      </c>
      <c r="B3135" s="2" t="s">
        <v>3390</v>
      </c>
      <c r="C3135" s="3" t="s">
        <v>3394</v>
      </c>
      <c r="D3135">
        <f t="shared" si="49"/>
        <v>25</v>
      </c>
    </row>
    <row r="3136" spans="1:4" x14ac:dyDescent="0.25">
      <c r="A3136" s="1">
        <v>55260</v>
      </c>
      <c r="B3136" s="2" t="s">
        <v>3390</v>
      </c>
      <c r="C3136" s="3" t="s">
        <v>3395</v>
      </c>
      <c r="D3136">
        <f t="shared" si="49"/>
        <v>25</v>
      </c>
    </row>
    <row r="3137" spans="1:4" x14ac:dyDescent="0.25">
      <c r="A3137" s="1">
        <v>55260</v>
      </c>
      <c r="B3137" s="2" t="s">
        <v>3390</v>
      </c>
      <c r="C3137" s="3" t="s">
        <v>3396</v>
      </c>
      <c r="D3137">
        <f t="shared" si="49"/>
        <v>25</v>
      </c>
    </row>
    <row r="3138" spans="1:4" x14ac:dyDescent="0.25">
      <c r="A3138" s="1">
        <v>55260</v>
      </c>
      <c r="B3138" s="2" t="s">
        <v>3390</v>
      </c>
      <c r="C3138" s="3" t="s">
        <v>3397</v>
      </c>
      <c r="D3138">
        <f t="shared" ref="D3138:D3201" si="50">COUNTIF($B$2:$B$5669,B3138)</f>
        <v>25</v>
      </c>
    </row>
    <row r="3139" spans="1:4" x14ac:dyDescent="0.25">
      <c r="A3139" s="1">
        <v>55260</v>
      </c>
      <c r="B3139" s="2" t="s">
        <v>3390</v>
      </c>
      <c r="C3139" s="3" t="s">
        <v>3398</v>
      </c>
      <c r="D3139">
        <f t="shared" si="50"/>
        <v>25</v>
      </c>
    </row>
    <row r="3140" spans="1:4" x14ac:dyDescent="0.25">
      <c r="A3140" s="1">
        <v>55260</v>
      </c>
      <c r="B3140" s="2" t="s">
        <v>3390</v>
      </c>
      <c r="C3140" s="3" t="s">
        <v>3399</v>
      </c>
      <c r="D3140">
        <f t="shared" si="50"/>
        <v>25</v>
      </c>
    </row>
    <row r="3141" spans="1:4" x14ac:dyDescent="0.25">
      <c r="A3141" s="1">
        <v>55260</v>
      </c>
      <c r="B3141" s="2" t="s">
        <v>3390</v>
      </c>
      <c r="C3141" s="3" t="s">
        <v>3400</v>
      </c>
      <c r="D3141">
        <f t="shared" si="50"/>
        <v>25</v>
      </c>
    </row>
    <row r="3142" spans="1:4" x14ac:dyDescent="0.25">
      <c r="A3142" s="1">
        <v>55260</v>
      </c>
      <c r="B3142" s="2" t="s">
        <v>3390</v>
      </c>
      <c r="C3142" s="3" t="s">
        <v>3401</v>
      </c>
      <c r="D3142">
        <f t="shared" si="50"/>
        <v>25</v>
      </c>
    </row>
    <row r="3143" spans="1:4" x14ac:dyDescent="0.25">
      <c r="A3143" s="1">
        <v>55260</v>
      </c>
      <c r="B3143" s="2" t="s">
        <v>3390</v>
      </c>
      <c r="C3143" s="3" t="s">
        <v>3402</v>
      </c>
      <c r="D3143">
        <f t="shared" si="50"/>
        <v>25</v>
      </c>
    </row>
    <row r="3144" spans="1:4" x14ac:dyDescent="0.25">
      <c r="A3144" s="1">
        <v>55260</v>
      </c>
      <c r="B3144" s="2" t="s">
        <v>3390</v>
      </c>
      <c r="C3144" s="3" t="s">
        <v>3403</v>
      </c>
      <c r="D3144">
        <f t="shared" si="50"/>
        <v>25</v>
      </c>
    </row>
    <row r="3145" spans="1:4" x14ac:dyDescent="0.25">
      <c r="A3145" s="1">
        <v>55260</v>
      </c>
      <c r="B3145" s="2" t="s">
        <v>3390</v>
      </c>
      <c r="C3145" s="3" t="s">
        <v>3404</v>
      </c>
      <c r="D3145">
        <f t="shared" si="50"/>
        <v>25</v>
      </c>
    </row>
    <row r="3146" spans="1:4" x14ac:dyDescent="0.25">
      <c r="A3146" s="1">
        <v>55260</v>
      </c>
      <c r="B3146" s="2" t="s">
        <v>3390</v>
      </c>
      <c r="C3146" s="3" t="s">
        <v>3405</v>
      </c>
      <c r="D3146">
        <f t="shared" si="50"/>
        <v>25</v>
      </c>
    </row>
    <row r="3147" spans="1:4" x14ac:dyDescent="0.25">
      <c r="A3147" s="1">
        <v>55260</v>
      </c>
      <c r="B3147" s="2" t="s">
        <v>3390</v>
      </c>
      <c r="C3147" s="3" t="s">
        <v>3406</v>
      </c>
      <c r="D3147">
        <f t="shared" si="50"/>
        <v>25</v>
      </c>
    </row>
    <row r="3148" spans="1:4" x14ac:dyDescent="0.25">
      <c r="A3148" s="1">
        <v>55260</v>
      </c>
      <c r="B3148" s="2" t="s">
        <v>3390</v>
      </c>
      <c r="C3148" s="3" t="s">
        <v>3407</v>
      </c>
      <c r="D3148">
        <f t="shared" si="50"/>
        <v>25</v>
      </c>
    </row>
    <row r="3149" spans="1:4" x14ac:dyDescent="0.25">
      <c r="A3149" s="1">
        <v>55260</v>
      </c>
      <c r="B3149" s="2" t="s">
        <v>3390</v>
      </c>
      <c r="C3149" s="3" t="s">
        <v>3408</v>
      </c>
      <c r="D3149">
        <f t="shared" si="50"/>
        <v>25</v>
      </c>
    </row>
    <row r="3150" spans="1:4" x14ac:dyDescent="0.25">
      <c r="A3150" s="1">
        <v>55260</v>
      </c>
      <c r="B3150" s="2" t="s">
        <v>3390</v>
      </c>
      <c r="C3150" s="3" t="s">
        <v>3409</v>
      </c>
      <c r="D3150">
        <f t="shared" si="50"/>
        <v>25</v>
      </c>
    </row>
    <row r="3151" spans="1:4" x14ac:dyDescent="0.25">
      <c r="A3151" s="1">
        <v>55260</v>
      </c>
      <c r="B3151" s="2" t="s">
        <v>3390</v>
      </c>
      <c r="C3151" s="3" t="s">
        <v>3410</v>
      </c>
      <c r="D3151">
        <f t="shared" si="50"/>
        <v>25</v>
      </c>
    </row>
    <row r="3152" spans="1:4" x14ac:dyDescent="0.25">
      <c r="A3152" s="1">
        <v>55260</v>
      </c>
      <c r="B3152" s="2" t="s">
        <v>3390</v>
      </c>
      <c r="C3152" s="3" t="s">
        <v>3411</v>
      </c>
      <c r="D3152">
        <f t="shared" si="50"/>
        <v>25</v>
      </c>
    </row>
    <row r="3153" spans="1:4" x14ac:dyDescent="0.25">
      <c r="A3153" s="1">
        <v>55260</v>
      </c>
      <c r="B3153" s="2" t="s">
        <v>3390</v>
      </c>
      <c r="C3153" s="3" t="s">
        <v>3412</v>
      </c>
      <c r="D3153">
        <f t="shared" si="50"/>
        <v>25</v>
      </c>
    </row>
    <row r="3154" spans="1:4" x14ac:dyDescent="0.25">
      <c r="A3154" s="1">
        <v>55260</v>
      </c>
      <c r="B3154" s="2" t="s">
        <v>3390</v>
      </c>
      <c r="C3154" s="3" t="s">
        <v>3413</v>
      </c>
      <c r="D3154">
        <f t="shared" si="50"/>
        <v>25</v>
      </c>
    </row>
    <row r="3155" spans="1:4" x14ac:dyDescent="0.25">
      <c r="A3155" s="1">
        <v>55260</v>
      </c>
      <c r="B3155" s="2" t="s">
        <v>3390</v>
      </c>
      <c r="C3155" s="3" t="s">
        <v>3414</v>
      </c>
      <c r="D3155">
        <f t="shared" si="50"/>
        <v>25</v>
      </c>
    </row>
    <row r="3156" spans="1:4" x14ac:dyDescent="0.25">
      <c r="A3156" s="1">
        <v>55260</v>
      </c>
      <c r="B3156" s="2" t="s">
        <v>3390</v>
      </c>
      <c r="C3156" s="3" t="s">
        <v>3415</v>
      </c>
      <c r="D3156">
        <f t="shared" si="50"/>
        <v>25</v>
      </c>
    </row>
    <row r="3157" spans="1:4" x14ac:dyDescent="0.25">
      <c r="A3157" s="1">
        <v>55270</v>
      </c>
      <c r="B3157" s="2" t="s">
        <v>3416</v>
      </c>
      <c r="C3157" s="3" t="s">
        <v>3417</v>
      </c>
      <c r="D3157">
        <f t="shared" si="50"/>
        <v>17</v>
      </c>
    </row>
    <row r="3158" spans="1:4" x14ac:dyDescent="0.25">
      <c r="A3158" s="1">
        <v>55270</v>
      </c>
      <c r="B3158" s="2" t="s">
        <v>3416</v>
      </c>
      <c r="C3158" s="3" t="s">
        <v>3418</v>
      </c>
      <c r="D3158">
        <f t="shared" si="50"/>
        <v>17</v>
      </c>
    </row>
    <row r="3159" spans="1:4" x14ac:dyDescent="0.25">
      <c r="A3159" s="1">
        <v>55270</v>
      </c>
      <c r="B3159" s="2" t="s">
        <v>3416</v>
      </c>
      <c r="C3159" s="3" t="s">
        <v>3419</v>
      </c>
      <c r="D3159">
        <f t="shared" si="50"/>
        <v>17</v>
      </c>
    </row>
    <row r="3160" spans="1:4" x14ac:dyDescent="0.25">
      <c r="A3160" s="1">
        <v>55270</v>
      </c>
      <c r="B3160" s="2" t="s">
        <v>3416</v>
      </c>
      <c r="C3160" s="3" t="s">
        <v>3420</v>
      </c>
      <c r="D3160">
        <f t="shared" si="50"/>
        <v>17</v>
      </c>
    </row>
    <row r="3161" spans="1:4" x14ac:dyDescent="0.25">
      <c r="A3161" s="1">
        <v>55270</v>
      </c>
      <c r="B3161" s="2" t="s">
        <v>3416</v>
      </c>
      <c r="C3161" s="3" t="s">
        <v>3421</v>
      </c>
      <c r="D3161">
        <f t="shared" si="50"/>
        <v>17</v>
      </c>
    </row>
    <row r="3162" spans="1:4" x14ac:dyDescent="0.25">
      <c r="A3162" s="1">
        <v>55270</v>
      </c>
      <c r="B3162" s="2" t="s">
        <v>3416</v>
      </c>
      <c r="C3162" s="3" t="s">
        <v>3422</v>
      </c>
      <c r="D3162">
        <f t="shared" si="50"/>
        <v>17</v>
      </c>
    </row>
    <row r="3163" spans="1:4" x14ac:dyDescent="0.25">
      <c r="A3163" s="1">
        <v>55270</v>
      </c>
      <c r="B3163" s="2" t="s">
        <v>3416</v>
      </c>
      <c r="C3163" s="3" t="s">
        <v>3423</v>
      </c>
      <c r="D3163">
        <f t="shared" si="50"/>
        <v>17</v>
      </c>
    </row>
    <row r="3164" spans="1:4" x14ac:dyDescent="0.25">
      <c r="A3164" s="1">
        <v>55270</v>
      </c>
      <c r="B3164" s="2" t="s">
        <v>3416</v>
      </c>
      <c r="C3164" s="3" t="s">
        <v>3424</v>
      </c>
      <c r="D3164">
        <f t="shared" si="50"/>
        <v>17</v>
      </c>
    </row>
    <row r="3165" spans="1:4" x14ac:dyDescent="0.25">
      <c r="A3165" s="1">
        <v>55270</v>
      </c>
      <c r="B3165" s="2" t="s">
        <v>3416</v>
      </c>
      <c r="C3165" s="3" t="s">
        <v>3425</v>
      </c>
      <c r="D3165">
        <f t="shared" si="50"/>
        <v>17</v>
      </c>
    </row>
    <row r="3166" spans="1:4" x14ac:dyDescent="0.25">
      <c r="A3166" s="1">
        <v>55270</v>
      </c>
      <c r="B3166" s="2" t="s">
        <v>3416</v>
      </c>
      <c r="C3166" s="3" t="s">
        <v>3426</v>
      </c>
      <c r="D3166">
        <f t="shared" si="50"/>
        <v>17</v>
      </c>
    </row>
    <row r="3167" spans="1:4" x14ac:dyDescent="0.25">
      <c r="A3167" s="1">
        <v>55270</v>
      </c>
      <c r="B3167" s="2" t="s">
        <v>3416</v>
      </c>
      <c r="C3167" s="3" t="s">
        <v>3427</v>
      </c>
      <c r="D3167">
        <f t="shared" si="50"/>
        <v>17</v>
      </c>
    </row>
    <row r="3168" spans="1:4" x14ac:dyDescent="0.25">
      <c r="A3168" s="1">
        <v>55270</v>
      </c>
      <c r="B3168" s="2" t="s">
        <v>3416</v>
      </c>
      <c r="C3168" s="3" t="s">
        <v>3428</v>
      </c>
      <c r="D3168">
        <f t="shared" si="50"/>
        <v>17</v>
      </c>
    </row>
    <row r="3169" spans="1:4" x14ac:dyDescent="0.25">
      <c r="A3169" s="1">
        <v>55270</v>
      </c>
      <c r="B3169" s="2" t="s">
        <v>3416</v>
      </c>
      <c r="C3169" s="3" t="s">
        <v>3429</v>
      </c>
      <c r="D3169">
        <f t="shared" si="50"/>
        <v>17</v>
      </c>
    </row>
    <row r="3170" spans="1:4" x14ac:dyDescent="0.25">
      <c r="A3170" s="1">
        <v>55270</v>
      </c>
      <c r="B3170" s="2" t="s">
        <v>3416</v>
      </c>
      <c r="C3170" s="3" t="s">
        <v>3430</v>
      </c>
      <c r="D3170">
        <f t="shared" si="50"/>
        <v>17</v>
      </c>
    </row>
    <row r="3171" spans="1:4" x14ac:dyDescent="0.25">
      <c r="A3171" s="1">
        <v>55270</v>
      </c>
      <c r="B3171" s="2" t="s">
        <v>3416</v>
      </c>
      <c r="C3171" s="3" t="s">
        <v>3431</v>
      </c>
      <c r="D3171">
        <f t="shared" si="50"/>
        <v>17</v>
      </c>
    </row>
    <row r="3172" spans="1:4" x14ac:dyDescent="0.25">
      <c r="A3172" s="1">
        <v>55270</v>
      </c>
      <c r="B3172" s="2" t="s">
        <v>3416</v>
      </c>
      <c r="C3172" s="3" t="s">
        <v>3432</v>
      </c>
      <c r="D3172">
        <f t="shared" si="50"/>
        <v>17</v>
      </c>
    </row>
    <row r="3173" spans="1:4" x14ac:dyDescent="0.25">
      <c r="A3173" s="1">
        <v>55270</v>
      </c>
      <c r="B3173" s="2" t="s">
        <v>3416</v>
      </c>
      <c r="C3173" s="3" t="s">
        <v>3433</v>
      </c>
      <c r="D3173">
        <f t="shared" si="50"/>
        <v>17</v>
      </c>
    </row>
    <row r="3174" spans="1:4" x14ac:dyDescent="0.25">
      <c r="A3174" s="1">
        <v>55290</v>
      </c>
      <c r="B3174" s="2" t="s">
        <v>3434</v>
      </c>
      <c r="C3174" s="3" t="s">
        <v>3435</v>
      </c>
      <c r="D3174">
        <f t="shared" si="50"/>
        <v>8</v>
      </c>
    </row>
    <row r="3175" spans="1:4" x14ac:dyDescent="0.25">
      <c r="A3175" s="1">
        <v>55290</v>
      </c>
      <c r="B3175" s="2" t="s">
        <v>3434</v>
      </c>
      <c r="C3175" s="3" t="s">
        <v>3436</v>
      </c>
      <c r="D3175">
        <f t="shared" si="50"/>
        <v>8</v>
      </c>
    </row>
    <row r="3176" spans="1:4" x14ac:dyDescent="0.25">
      <c r="A3176" s="1">
        <v>55290</v>
      </c>
      <c r="B3176" s="2" t="s">
        <v>3434</v>
      </c>
      <c r="C3176" s="3" t="s">
        <v>3437</v>
      </c>
      <c r="D3176">
        <f t="shared" si="50"/>
        <v>8</v>
      </c>
    </row>
    <row r="3177" spans="1:4" x14ac:dyDescent="0.25">
      <c r="A3177" s="1">
        <v>55290</v>
      </c>
      <c r="B3177" s="2" t="s">
        <v>3434</v>
      </c>
      <c r="C3177" s="3" t="s">
        <v>3438</v>
      </c>
      <c r="D3177">
        <f t="shared" si="50"/>
        <v>8</v>
      </c>
    </row>
    <row r="3178" spans="1:4" x14ac:dyDescent="0.25">
      <c r="A3178" s="1">
        <v>55290</v>
      </c>
      <c r="B3178" s="2" t="s">
        <v>3434</v>
      </c>
      <c r="C3178" s="3" t="s">
        <v>3439</v>
      </c>
      <c r="D3178">
        <f t="shared" si="50"/>
        <v>8</v>
      </c>
    </row>
    <row r="3179" spans="1:4" x14ac:dyDescent="0.25">
      <c r="A3179" s="1">
        <v>55290</v>
      </c>
      <c r="B3179" s="2" t="s">
        <v>3434</v>
      </c>
      <c r="C3179" s="3" t="s">
        <v>3440</v>
      </c>
      <c r="D3179">
        <f t="shared" si="50"/>
        <v>8</v>
      </c>
    </row>
    <row r="3180" spans="1:4" x14ac:dyDescent="0.25">
      <c r="A3180" s="1">
        <v>55290</v>
      </c>
      <c r="B3180" s="2" t="s">
        <v>3434</v>
      </c>
      <c r="C3180" s="3" t="s">
        <v>3441</v>
      </c>
      <c r="D3180">
        <f t="shared" si="50"/>
        <v>8</v>
      </c>
    </row>
    <row r="3181" spans="1:4" x14ac:dyDescent="0.25">
      <c r="A3181" s="1">
        <v>55290</v>
      </c>
      <c r="B3181" s="2" t="s">
        <v>3434</v>
      </c>
      <c r="C3181" s="3" t="s">
        <v>3442</v>
      </c>
      <c r="D3181">
        <f t="shared" si="50"/>
        <v>8</v>
      </c>
    </row>
    <row r="3182" spans="1:4" x14ac:dyDescent="0.25">
      <c r="A3182" s="1">
        <v>55300</v>
      </c>
      <c r="B3182" s="2" t="s">
        <v>3443</v>
      </c>
      <c r="C3182" s="3" t="s">
        <v>3444</v>
      </c>
      <c r="D3182">
        <f t="shared" si="50"/>
        <v>46</v>
      </c>
    </row>
    <row r="3183" spans="1:4" x14ac:dyDescent="0.25">
      <c r="A3183" s="1">
        <v>55300</v>
      </c>
      <c r="B3183" s="2" t="s">
        <v>3443</v>
      </c>
      <c r="C3183" s="3" t="s">
        <v>3445</v>
      </c>
      <c r="D3183">
        <f t="shared" si="50"/>
        <v>46</v>
      </c>
    </row>
    <row r="3184" spans="1:4" x14ac:dyDescent="0.25">
      <c r="A3184" s="1">
        <v>55300</v>
      </c>
      <c r="B3184" s="2" t="s">
        <v>3443</v>
      </c>
      <c r="C3184" s="3" t="s">
        <v>3446</v>
      </c>
      <c r="D3184">
        <f t="shared" si="50"/>
        <v>46</v>
      </c>
    </row>
    <row r="3185" spans="1:4" x14ac:dyDescent="0.25">
      <c r="A3185" s="1">
        <v>55300</v>
      </c>
      <c r="B3185" s="2" t="s">
        <v>3443</v>
      </c>
      <c r="C3185" s="3" t="s">
        <v>3447</v>
      </c>
      <c r="D3185">
        <f t="shared" si="50"/>
        <v>46</v>
      </c>
    </row>
    <row r="3186" spans="1:4" x14ac:dyDescent="0.25">
      <c r="A3186" s="1">
        <v>55300</v>
      </c>
      <c r="B3186" s="2" t="s">
        <v>3443</v>
      </c>
      <c r="C3186" s="3" t="s">
        <v>3448</v>
      </c>
      <c r="D3186">
        <f t="shared" si="50"/>
        <v>46</v>
      </c>
    </row>
    <row r="3187" spans="1:4" x14ac:dyDescent="0.25">
      <c r="A3187" s="1">
        <v>55300</v>
      </c>
      <c r="B3187" s="2" t="s">
        <v>3443</v>
      </c>
      <c r="C3187" s="3" t="s">
        <v>3449</v>
      </c>
      <c r="D3187">
        <f t="shared" si="50"/>
        <v>46</v>
      </c>
    </row>
    <row r="3188" spans="1:4" x14ac:dyDescent="0.25">
      <c r="A3188" s="1">
        <v>55300</v>
      </c>
      <c r="B3188" s="2" t="s">
        <v>3443</v>
      </c>
      <c r="C3188" s="3" t="s">
        <v>3450</v>
      </c>
      <c r="D3188">
        <f t="shared" si="50"/>
        <v>46</v>
      </c>
    </row>
    <row r="3189" spans="1:4" x14ac:dyDescent="0.25">
      <c r="A3189" s="1">
        <v>55300</v>
      </c>
      <c r="B3189" s="2" t="s">
        <v>3443</v>
      </c>
      <c r="C3189" s="3" t="s">
        <v>3451</v>
      </c>
      <c r="D3189">
        <f t="shared" si="50"/>
        <v>46</v>
      </c>
    </row>
    <row r="3190" spans="1:4" x14ac:dyDescent="0.25">
      <c r="A3190" s="1">
        <v>55300</v>
      </c>
      <c r="B3190" s="2" t="s">
        <v>3443</v>
      </c>
      <c r="C3190" s="3" t="s">
        <v>3452</v>
      </c>
      <c r="D3190">
        <f t="shared" si="50"/>
        <v>46</v>
      </c>
    </row>
    <row r="3191" spans="1:4" x14ac:dyDescent="0.25">
      <c r="A3191" s="1">
        <v>55300</v>
      </c>
      <c r="B3191" s="2" t="s">
        <v>3443</v>
      </c>
      <c r="C3191" s="3" t="s">
        <v>3453</v>
      </c>
      <c r="D3191">
        <f t="shared" si="50"/>
        <v>46</v>
      </c>
    </row>
    <row r="3192" spans="1:4" x14ac:dyDescent="0.25">
      <c r="A3192" s="1">
        <v>55300</v>
      </c>
      <c r="B3192" s="2" t="s">
        <v>3443</v>
      </c>
      <c r="C3192" s="3" t="s">
        <v>3454</v>
      </c>
      <c r="D3192">
        <f t="shared" si="50"/>
        <v>46</v>
      </c>
    </row>
    <row r="3193" spans="1:4" x14ac:dyDescent="0.25">
      <c r="A3193" s="1">
        <v>55300</v>
      </c>
      <c r="B3193" s="2" t="s">
        <v>3443</v>
      </c>
      <c r="C3193" s="3" t="s">
        <v>3455</v>
      </c>
      <c r="D3193">
        <f t="shared" si="50"/>
        <v>46</v>
      </c>
    </row>
    <row r="3194" spans="1:4" x14ac:dyDescent="0.25">
      <c r="A3194" s="1">
        <v>55300</v>
      </c>
      <c r="B3194" s="2" t="s">
        <v>3443</v>
      </c>
      <c r="C3194" s="3" t="s">
        <v>3456</v>
      </c>
      <c r="D3194">
        <f t="shared" si="50"/>
        <v>46</v>
      </c>
    </row>
    <row r="3195" spans="1:4" x14ac:dyDescent="0.25">
      <c r="A3195" s="1">
        <v>55300</v>
      </c>
      <c r="B3195" s="2" t="s">
        <v>3443</v>
      </c>
      <c r="C3195" s="3" t="s">
        <v>3457</v>
      </c>
      <c r="D3195">
        <f t="shared" si="50"/>
        <v>46</v>
      </c>
    </row>
    <row r="3196" spans="1:4" x14ac:dyDescent="0.25">
      <c r="A3196" s="1">
        <v>55300</v>
      </c>
      <c r="B3196" s="2" t="s">
        <v>3443</v>
      </c>
      <c r="C3196" s="3" t="s">
        <v>3458</v>
      </c>
      <c r="D3196">
        <f t="shared" si="50"/>
        <v>46</v>
      </c>
    </row>
    <row r="3197" spans="1:4" x14ac:dyDescent="0.25">
      <c r="A3197" s="1">
        <v>55300</v>
      </c>
      <c r="B3197" s="2" t="s">
        <v>3443</v>
      </c>
      <c r="C3197" s="3" t="s">
        <v>3459</v>
      </c>
      <c r="D3197">
        <f t="shared" si="50"/>
        <v>46</v>
      </c>
    </row>
    <row r="3198" spans="1:4" x14ac:dyDescent="0.25">
      <c r="A3198" s="1">
        <v>55300</v>
      </c>
      <c r="B3198" s="2" t="s">
        <v>3443</v>
      </c>
      <c r="C3198" s="3" t="s">
        <v>3460</v>
      </c>
      <c r="D3198">
        <f t="shared" si="50"/>
        <v>46</v>
      </c>
    </row>
    <row r="3199" spans="1:4" x14ac:dyDescent="0.25">
      <c r="A3199" s="1">
        <v>55300</v>
      </c>
      <c r="B3199" s="2" t="s">
        <v>3443</v>
      </c>
      <c r="C3199" s="3" t="s">
        <v>3461</v>
      </c>
      <c r="D3199">
        <f t="shared" si="50"/>
        <v>46</v>
      </c>
    </row>
    <row r="3200" spans="1:4" x14ac:dyDescent="0.25">
      <c r="A3200" s="1">
        <v>55300</v>
      </c>
      <c r="B3200" s="2" t="s">
        <v>3443</v>
      </c>
      <c r="C3200" s="3" t="s">
        <v>3462</v>
      </c>
      <c r="D3200">
        <f t="shared" si="50"/>
        <v>46</v>
      </c>
    </row>
    <row r="3201" spans="1:4" x14ac:dyDescent="0.25">
      <c r="A3201" s="1">
        <v>55300</v>
      </c>
      <c r="B3201" s="2" t="s">
        <v>3443</v>
      </c>
      <c r="C3201" s="3" t="s">
        <v>3463</v>
      </c>
      <c r="D3201">
        <f t="shared" si="50"/>
        <v>46</v>
      </c>
    </row>
    <row r="3202" spans="1:4" x14ac:dyDescent="0.25">
      <c r="A3202" s="1">
        <v>55300</v>
      </c>
      <c r="B3202" s="2" t="s">
        <v>3443</v>
      </c>
      <c r="C3202" s="3" t="s">
        <v>3464</v>
      </c>
      <c r="D3202">
        <f t="shared" ref="D3202:D3265" si="51">COUNTIF($B$2:$B$5669,B3202)</f>
        <v>46</v>
      </c>
    </row>
    <row r="3203" spans="1:4" x14ac:dyDescent="0.25">
      <c r="A3203" s="1">
        <v>55300</v>
      </c>
      <c r="B3203" s="2" t="s">
        <v>3443</v>
      </c>
      <c r="C3203" s="3" t="s">
        <v>3465</v>
      </c>
      <c r="D3203">
        <f t="shared" si="51"/>
        <v>46</v>
      </c>
    </row>
    <row r="3204" spans="1:4" x14ac:dyDescent="0.25">
      <c r="A3204" s="1">
        <v>55300</v>
      </c>
      <c r="B3204" s="2" t="s">
        <v>3443</v>
      </c>
      <c r="C3204" s="3" t="s">
        <v>3466</v>
      </c>
      <c r="D3204">
        <f t="shared" si="51"/>
        <v>46</v>
      </c>
    </row>
    <row r="3205" spans="1:4" x14ac:dyDescent="0.25">
      <c r="A3205" s="1">
        <v>55300</v>
      </c>
      <c r="B3205" s="2" t="s">
        <v>3443</v>
      </c>
      <c r="C3205" s="3" t="s">
        <v>3467</v>
      </c>
      <c r="D3205">
        <f t="shared" si="51"/>
        <v>46</v>
      </c>
    </row>
    <row r="3206" spans="1:4" x14ac:dyDescent="0.25">
      <c r="A3206" s="1">
        <v>55300</v>
      </c>
      <c r="B3206" s="2" t="s">
        <v>3443</v>
      </c>
      <c r="C3206" s="3" t="s">
        <v>3468</v>
      </c>
      <c r="D3206">
        <f t="shared" si="51"/>
        <v>46</v>
      </c>
    </row>
    <row r="3207" spans="1:4" x14ac:dyDescent="0.25">
      <c r="A3207" s="1">
        <v>55300</v>
      </c>
      <c r="B3207" s="2" t="s">
        <v>3443</v>
      </c>
      <c r="C3207" s="3" t="s">
        <v>3469</v>
      </c>
      <c r="D3207">
        <f t="shared" si="51"/>
        <v>46</v>
      </c>
    </row>
    <row r="3208" spans="1:4" x14ac:dyDescent="0.25">
      <c r="A3208" s="1">
        <v>55300</v>
      </c>
      <c r="B3208" s="2" t="s">
        <v>3443</v>
      </c>
      <c r="C3208" s="3" t="s">
        <v>3470</v>
      </c>
      <c r="D3208">
        <f t="shared" si="51"/>
        <v>46</v>
      </c>
    </row>
    <row r="3209" spans="1:4" x14ac:dyDescent="0.25">
      <c r="A3209" s="1">
        <v>55300</v>
      </c>
      <c r="B3209" s="2" t="s">
        <v>3443</v>
      </c>
      <c r="C3209" s="3" t="s">
        <v>3471</v>
      </c>
      <c r="D3209">
        <f t="shared" si="51"/>
        <v>46</v>
      </c>
    </row>
    <row r="3210" spans="1:4" x14ac:dyDescent="0.25">
      <c r="A3210" s="1">
        <v>55300</v>
      </c>
      <c r="B3210" s="2" t="s">
        <v>3443</v>
      </c>
      <c r="C3210" s="3" t="s">
        <v>3472</v>
      </c>
      <c r="D3210">
        <f t="shared" si="51"/>
        <v>46</v>
      </c>
    </row>
    <row r="3211" spans="1:4" x14ac:dyDescent="0.25">
      <c r="A3211" s="1">
        <v>55300</v>
      </c>
      <c r="B3211" s="2" t="s">
        <v>3443</v>
      </c>
      <c r="C3211" s="3" t="s">
        <v>3473</v>
      </c>
      <c r="D3211">
        <f t="shared" si="51"/>
        <v>46</v>
      </c>
    </row>
    <row r="3212" spans="1:4" x14ac:dyDescent="0.25">
      <c r="A3212" s="1">
        <v>55300</v>
      </c>
      <c r="B3212" s="2" t="s">
        <v>3443</v>
      </c>
      <c r="C3212" s="3" t="s">
        <v>3474</v>
      </c>
      <c r="D3212">
        <f t="shared" si="51"/>
        <v>46</v>
      </c>
    </row>
    <row r="3213" spans="1:4" x14ac:dyDescent="0.25">
      <c r="A3213" s="1">
        <v>55300</v>
      </c>
      <c r="B3213" s="2" t="s">
        <v>3443</v>
      </c>
      <c r="C3213" s="3" t="s">
        <v>3475</v>
      </c>
      <c r="D3213">
        <f t="shared" si="51"/>
        <v>46</v>
      </c>
    </row>
    <row r="3214" spans="1:4" x14ac:dyDescent="0.25">
      <c r="A3214" s="1">
        <v>55300</v>
      </c>
      <c r="B3214" s="2" t="s">
        <v>3443</v>
      </c>
      <c r="C3214" s="3" t="s">
        <v>3476</v>
      </c>
      <c r="D3214">
        <f t="shared" si="51"/>
        <v>46</v>
      </c>
    </row>
    <row r="3215" spans="1:4" x14ac:dyDescent="0.25">
      <c r="A3215" s="1">
        <v>55300</v>
      </c>
      <c r="B3215" s="2" t="s">
        <v>3443</v>
      </c>
      <c r="C3215" s="3" t="s">
        <v>3477</v>
      </c>
      <c r="D3215">
        <f t="shared" si="51"/>
        <v>46</v>
      </c>
    </row>
    <row r="3216" spans="1:4" x14ac:dyDescent="0.25">
      <c r="A3216" s="1">
        <v>55300</v>
      </c>
      <c r="B3216" s="2" t="s">
        <v>3443</v>
      </c>
      <c r="C3216" s="3" t="s">
        <v>3478</v>
      </c>
      <c r="D3216">
        <f t="shared" si="51"/>
        <v>46</v>
      </c>
    </row>
    <row r="3217" spans="1:4" x14ac:dyDescent="0.25">
      <c r="A3217" s="1">
        <v>55300</v>
      </c>
      <c r="B3217" s="2" t="s">
        <v>3443</v>
      </c>
      <c r="C3217" s="3" t="s">
        <v>3479</v>
      </c>
      <c r="D3217">
        <f t="shared" si="51"/>
        <v>46</v>
      </c>
    </row>
    <row r="3218" spans="1:4" x14ac:dyDescent="0.25">
      <c r="A3218" s="1">
        <v>55300</v>
      </c>
      <c r="B3218" s="2" t="s">
        <v>3443</v>
      </c>
      <c r="C3218" s="3" t="s">
        <v>3480</v>
      </c>
      <c r="D3218">
        <f t="shared" si="51"/>
        <v>46</v>
      </c>
    </row>
    <row r="3219" spans="1:4" x14ac:dyDescent="0.25">
      <c r="A3219" s="1">
        <v>55300</v>
      </c>
      <c r="B3219" s="2" t="s">
        <v>3443</v>
      </c>
      <c r="C3219" s="3" t="s">
        <v>3481</v>
      </c>
      <c r="D3219">
        <f t="shared" si="51"/>
        <v>46</v>
      </c>
    </row>
    <row r="3220" spans="1:4" x14ac:dyDescent="0.25">
      <c r="A3220" s="1">
        <v>55300</v>
      </c>
      <c r="B3220" s="2" t="s">
        <v>3443</v>
      </c>
      <c r="C3220" s="3" t="s">
        <v>3482</v>
      </c>
      <c r="D3220">
        <f t="shared" si="51"/>
        <v>46</v>
      </c>
    </row>
    <row r="3221" spans="1:4" x14ac:dyDescent="0.25">
      <c r="A3221" s="1">
        <v>55300</v>
      </c>
      <c r="B3221" s="2" t="s">
        <v>3443</v>
      </c>
      <c r="C3221" s="3" t="s">
        <v>3483</v>
      </c>
      <c r="D3221">
        <f t="shared" si="51"/>
        <v>46</v>
      </c>
    </row>
    <row r="3222" spans="1:4" x14ac:dyDescent="0.25">
      <c r="A3222" s="1">
        <v>55300</v>
      </c>
      <c r="B3222" s="2" t="s">
        <v>3443</v>
      </c>
      <c r="C3222" s="3" t="s">
        <v>3484</v>
      </c>
      <c r="D3222">
        <f t="shared" si="51"/>
        <v>46</v>
      </c>
    </row>
    <row r="3223" spans="1:4" x14ac:dyDescent="0.25">
      <c r="A3223" s="1">
        <v>55300</v>
      </c>
      <c r="B3223" s="2" t="s">
        <v>3443</v>
      </c>
      <c r="C3223" s="3" t="s">
        <v>3485</v>
      </c>
      <c r="D3223">
        <f t="shared" si="51"/>
        <v>46</v>
      </c>
    </row>
    <row r="3224" spans="1:4" x14ac:dyDescent="0.25">
      <c r="A3224" s="1">
        <v>55300</v>
      </c>
      <c r="B3224" s="2" t="s">
        <v>3443</v>
      </c>
      <c r="C3224" s="3" t="s">
        <v>3486</v>
      </c>
      <c r="D3224">
        <f t="shared" si="51"/>
        <v>46</v>
      </c>
    </row>
    <row r="3225" spans="1:4" x14ac:dyDescent="0.25">
      <c r="A3225" s="1">
        <v>55300</v>
      </c>
      <c r="B3225" s="2" t="s">
        <v>3443</v>
      </c>
      <c r="C3225" s="3" t="s">
        <v>3487</v>
      </c>
      <c r="D3225">
        <f t="shared" si="51"/>
        <v>46</v>
      </c>
    </row>
    <row r="3226" spans="1:4" x14ac:dyDescent="0.25">
      <c r="A3226" s="1">
        <v>55300</v>
      </c>
      <c r="B3226" s="2" t="s">
        <v>3443</v>
      </c>
      <c r="C3226" s="3" t="s">
        <v>3488</v>
      </c>
      <c r="D3226">
        <f t="shared" si="51"/>
        <v>46</v>
      </c>
    </row>
    <row r="3227" spans="1:4" x14ac:dyDescent="0.25">
      <c r="A3227" s="1">
        <v>55300</v>
      </c>
      <c r="B3227" s="2" t="s">
        <v>3443</v>
      </c>
      <c r="C3227" s="3" t="s">
        <v>3489</v>
      </c>
      <c r="D3227">
        <f t="shared" si="51"/>
        <v>46</v>
      </c>
    </row>
    <row r="3228" spans="1:4" x14ac:dyDescent="0.25">
      <c r="A3228" s="1">
        <v>55310</v>
      </c>
      <c r="B3228" s="2" t="s">
        <v>3490</v>
      </c>
      <c r="C3228" s="3" t="s">
        <v>3491</v>
      </c>
      <c r="D3228">
        <f t="shared" si="51"/>
        <v>1</v>
      </c>
    </row>
    <row r="3229" spans="1:4" x14ac:dyDescent="0.25">
      <c r="A3229" s="1">
        <v>55320</v>
      </c>
      <c r="B3229" s="2" t="s">
        <v>3492</v>
      </c>
      <c r="C3229" s="3" t="s">
        <v>3493</v>
      </c>
      <c r="D3229">
        <f t="shared" si="51"/>
        <v>7</v>
      </c>
    </row>
    <row r="3230" spans="1:4" x14ac:dyDescent="0.25">
      <c r="A3230" s="1">
        <v>55320</v>
      </c>
      <c r="B3230" s="2" t="s">
        <v>3492</v>
      </c>
      <c r="C3230" s="3" t="s">
        <v>3494</v>
      </c>
      <c r="D3230">
        <f t="shared" si="51"/>
        <v>7</v>
      </c>
    </row>
    <row r="3231" spans="1:4" x14ac:dyDescent="0.25">
      <c r="A3231" s="1">
        <v>55320</v>
      </c>
      <c r="B3231" s="2" t="s">
        <v>3492</v>
      </c>
      <c r="C3231" s="3" t="s">
        <v>3495</v>
      </c>
      <c r="D3231">
        <f t="shared" si="51"/>
        <v>7</v>
      </c>
    </row>
    <row r="3232" spans="1:4" x14ac:dyDescent="0.25">
      <c r="A3232" s="1">
        <v>55320</v>
      </c>
      <c r="B3232" s="2" t="s">
        <v>3492</v>
      </c>
      <c r="C3232" s="3" t="s">
        <v>3496</v>
      </c>
      <c r="D3232">
        <f t="shared" si="51"/>
        <v>7</v>
      </c>
    </row>
    <row r="3233" spans="1:4" x14ac:dyDescent="0.25">
      <c r="A3233" s="1">
        <v>55320</v>
      </c>
      <c r="B3233" s="2" t="s">
        <v>3492</v>
      </c>
      <c r="C3233" s="3" t="s">
        <v>3497</v>
      </c>
      <c r="D3233">
        <f t="shared" si="51"/>
        <v>7</v>
      </c>
    </row>
    <row r="3234" spans="1:4" x14ac:dyDescent="0.25">
      <c r="A3234" s="1">
        <v>55320</v>
      </c>
      <c r="B3234" s="2" t="s">
        <v>3492</v>
      </c>
      <c r="C3234" s="3" t="s">
        <v>3498</v>
      </c>
      <c r="D3234">
        <f t="shared" si="51"/>
        <v>7</v>
      </c>
    </row>
    <row r="3235" spans="1:4" x14ac:dyDescent="0.25">
      <c r="A3235" s="1">
        <v>55320</v>
      </c>
      <c r="B3235" s="2" t="s">
        <v>3492</v>
      </c>
      <c r="C3235" s="3" t="s">
        <v>3499</v>
      </c>
      <c r="D3235">
        <f t="shared" si="51"/>
        <v>7</v>
      </c>
    </row>
    <row r="3236" spans="1:4" x14ac:dyDescent="0.25">
      <c r="A3236" s="1">
        <v>55400</v>
      </c>
      <c r="B3236" s="2" t="s">
        <v>3500</v>
      </c>
      <c r="C3236" s="3" t="s">
        <v>3501</v>
      </c>
      <c r="D3236">
        <f t="shared" si="51"/>
        <v>30</v>
      </c>
    </row>
    <row r="3237" spans="1:4" x14ac:dyDescent="0.25">
      <c r="A3237" s="1">
        <v>55400</v>
      </c>
      <c r="B3237" s="2" t="s">
        <v>3500</v>
      </c>
      <c r="C3237" s="3" t="s">
        <v>3502</v>
      </c>
      <c r="D3237">
        <f t="shared" si="51"/>
        <v>30</v>
      </c>
    </row>
    <row r="3238" spans="1:4" x14ac:dyDescent="0.25">
      <c r="A3238" s="1">
        <v>55400</v>
      </c>
      <c r="B3238" s="2" t="s">
        <v>3500</v>
      </c>
      <c r="C3238" s="3" t="s">
        <v>3503</v>
      </c>
      <c r="D3238">
        <f t="shared" si="51"/>
        <v>30</v>
      </c>
    </row>
    <row r="3239" spans="1:4" x14ac:dyDescent="0.25">
      <c r="A3239" s="1">
        <v>55400</v>
      </c>
      <c r="B3239" s="2" t="s">
        <v>3500</v>
      </c>
      <c r="C3239" s="3" t="s">
        <v>3504</v>
      </c>
      <c r="D3239">
        <f t="shared" si="51"/>
        <v>30</v>
      </c>
    </row>
    <row r="3240" spans="1:4" x14ac:dyDescent="0.25">
      <c r="A3240" s="1">
        <v>55400</v>
      </c>
      <c r="B3240" s="2" t="s">
        <v>3500</v>
      </c>
      <c r="C3240" s="3" t="s">
        <v>3505</v>
      </c>
      <c r="D3240">
        <f t="shared" si="51"/>
        <v>30</v>
      </c>
    </row>
    <row r="3241" spans="1:4" x14ac:dyDescent="0.25">
      <c r="A3241" s="1">
        <v>55400</v>
      </c>
      <c r="B3241" s="2" t="s">
        <v>3500</v>
      </c>
      <c r="C3241" s="3" t="s">
        <v>3506</v>
      </c>
      <c r="D3241">
        <f t="shared" si="51"/>
        <v>30</v>
      </c>
    </row>
    <row r="3242" spans="1:4" x14ac:dyDescent="0.25">
      <c r="A3242" s="1">
        <v>55400</v>
      </c>
      <c r="B3242" s="2" t="s">
        <v>3500</v>
      </c>
      <c r="C3242" s="3" t="s">
        <v>3507</v>
      </c>
      <c r="D3242">
        <f t="shared" si="51"/>
        <v>30</v>
      </c>
    </row>
    <row r="3243" spans="1:4" x14ac:dyDescent="0.25">
      <c r="A3243" s="1">
        <v>55400</v>
      </c>
      <c r="B3243" s="2" t="s">
        <v>3500</v>
      </c>
      <c r="C3243" s="3" t="s">
        <v>3508</v>
      </c>
      <c r="D3243">
        <f t="shared" si="51"/>
        <v>30</v>
      </c>
    </row>
    <row r="3244" spans="1:4" x14ac:dyDescent="0.25">
      <c r="A3244" s="1">
        <v>55400</v>
      </c>
      <c r="B3244" s="2" t="s">
        <v>3500</v>
      </c>
      <c r="C3244" s="3" t="s">
        <v>3509</v>
      </c>
      <c r="D3244">
        <f t="shared" si="51"/>
        <v>30</v>
      </c>
    </row>
    <row r="3245" spans="1:4" x14ac:dyDescent="0.25">
      <c r="A3245" s="1">
        <v>55400</v>
      </c>
      <c r="B3245" s="2" t="s">
        <v>3500</v>
      </c>
      <c r="C3245" s="3" t="s">
        <v>3510</v>
      </c>
      <c r="D3245">
        <f t="shared" si="51"/>
        <v>30</v>
      </c>
    </row>
    <row r="3246" spans="1:4" x14ac:dyDescent="0.25">
      <c r="A3246" s="1">
        <v>55400</v>
      </c>
      <c r="B3246" s="2" t="s">
        <v>3500</v>
      </c>
      <c r="C3246" s="3" t="s">
        <v>3511</v>
      </c>
      <c r="D3246">
        <f t="shared" si="51"/>
        <v>30</v>
      </c>
    </row>
    <row r="3247" spans="1:4" x14ac:dyDescent="0.25">
      <c r="A3247" s="1">
        <v>55400</v>
      </c>
      <c r="B3247" s="2" t="s">
        <v>3500</v>
      </c>
      <c r="C3247" s="3" t="s">
        <v>3512</v>
      </c>
      <c r="D3247">
        <f t="shared" si="51"/>
        <v>30</v>
      </c>
    </row>
    <row r="3248" spans="1:4" x14ac:dyDescent="0.25">
      <c r="A3248" s="1">
        <v>55400</v>
      </c>
      <c r="B3248" s="2" t="s">
        <v>3500</v>
      </c>
      <c r="C3248" s="3" t="s">
        <v>3513</v>
      </c>
      <c r="D3248">
        <f t="shared" si="51"/>
        <v>30</v>
      </c>
    </row>
    <row r="3249" spans="1:4" x14ac:dyDescent="0.25">
      <c r="A3249" s="1">
        <v>55400</v>
      </c>
      <c r="B3249" s="2" t="s">
        <v>3500</v>
      </c>
      <c r="C3249" s="3" t="s">
        <v>3514</v>
      </c>
      <c r="D3249">
        <f t="shared" si="51"/>
        <v>30</v>
      </c>
    </row>
    <row r="3250" spans="1:4" x14ac:dyDescent="0.25">
      <c r="A3250" s="1">
        <v>55400</v>
      </c>
      <c r="B3250" s="2" t="s">
        <v>3500</v>
      </c>
      <c r="C3250" s="3" t="s">
        <v>3515</v>
      </c>
      <c r="D3250">
        <f t="shared" si="51"/>
        <v>30</v>
      </c>
    </row>
    <row r="3251" spans="1:4" x14ac:dyDescent="0.25">
      <c r="A3251" s="1">
        <v>55400</v>
      </c>
      <c r="B3251" s="2" t="s">
        <v>3500</v>
      </c>
      <c r="C3251" s="3" t="s">
        <v>3516</v>
      </c>
      <c r="D3251">
        <f t="shared" si="51"/>
        <v>30</v>
      </c>
    </row>
    <row r="3252" spans="1:4" x14ac:dyDescent="0.25">
      <c r="A3252" s="1">
        <v>55400</v>
      </c>
      <c r="B3252" s="2" t="s">
        <v>3500</v>
      </c>
      <c r="C3252" s="3" t="s">
        <v>3517</v>
      </c>
      <c r="D3252">
        <f t="shared" si="51"/>
        <v>30</v>
      </c>
    </row>
    <row r="3253" spans="1:4" x14ac:dyDescent="0.25">
      <c r="A3253" s="1">
        <v>55400</v>
      </c>
      <c r="B3253" s="2" t="s">
        <v>3500</v>
      </c>
      <c r="C3253" s="3" t="s">
        <v>3518</v>
      </c>
      <c r="D3253">
        <f t="shared" si="51"/>
        <v>30</v>
      </c>
    </row>
    <row r="3254" spans="1:4" x14ac:dyDescent="0.25">
      <c r="A3254" s="1">
        <v>55400</v>
      </c>
      <c r="B3254" s="2" t="s">
        <v>3500</v>
      </c>
      <c r="C3254" s="3" t="s">
        <v>3519</v>
      </c>
      <c r="D3254">
        <f t="shared" si="51"/>
        <v>30</v>
      </c>
    </row>
    <row r="3255" spans="1:4" x14ac:dyDescent="0.25">
      <c r="A3255" s="1">
        <v>55400</v>
      </c>
      <c r="B3255" s="2" t="s">
        <v>3500</v>
      </c>
      <c r="C3255" s="3" t="s">
        <v>3520</v>
      </c>
      <c r="D3255">
        <f t="shared" si="51"/>
        <v>30</v>
      </c>
    </row>
    <row r="3256" spans="1:4" x14ac:dyDescent="0.25">
      <c r="A3256" s="1">
        <v>55400</v>
      </c>
      <c r="B3256" s="2" t="s">
        <v>3500</v>
      </c>
      <c r="C3256" s="3" t="s">
        <v>3521</v>
      </c>
      <c r="D3256">
        <f t="shared" si="51"/>
        <v>30</v>
      </c>
    </row>
    <row r="3257" spans="1:4" x14ac:dyDescent="0.25">
      <c r="A3257" s="1">
        <v>55400</v>
      </c>
      <c r="B3257" s="2" t="s">
        <v>3500</v>
      </c>
      <c r="C3257" s="3" t="s">
        <v>3522</v>
      </c>
      <c r="D3257">
        <f t="shared" si="51"/>
        <v>30</v>
      </c>
    </row>
    <row r="3258" spans="1:4" x14ac:dyDescent="0.25">
      <c r="A3258" s="1">
        <v>55400</v>
      </c>
      <c r="B3258" s="2" t="s">
        <v>3500</v>
      </c>
      <c r="C3258" s="3" t="s">
        <v>3523</v>
      </c>
      <c r="D3258">
        <f t="shared" si="51"/>
        <v>30</v>
      </c>
    </row>
    <row r="3259" spans="1:4" x14ac:dyDescent="0.25">
      <c r="A3259" s="1">
        <v>55400</v>
      </c>
      <c r="B3259" s="2" t="s">
        <v>3500</v>
      </c>
      <c r="C3259" s="3" t="s">
        <v>3524</v>
      </c>
      <c r="D3259">
        <f t="shared" si="51"/>
        <v>30</v>
      </c>
    </row>
    <row r="3260" spans="1:4" x14ac:dyDescent="0.25">
      <c r="A3260" s="1">
        <v>55400</v>
      </c>
      <c r="B3260" s="2" t="s">
        <v>3500</v>
      </c>
      <c r="C3260" s="3" t="s">
        <v>3525</v>
      </c>
      <c r="D3260">
        <f t="shared" si="51"/>
        <v>30</v>
      </c>
    </row>
    <row r="3261" spans="1:4" x14ac:dyDescent="0.25">
      <c r="A3261" s="1">
        <v>55400</v>
      </c>
      <c r="B3261" s="2" t="s">
        <v>3500</v>
      </c>
      <c r="C3261" s="3" t="s">
        <v>3526</v>
      </c>
      <c r="D3261">
        <f t="shared" si="51"/>
        <v>30</v>
      </c>
    </row>
    <row r="3262" spans="1:4" x14ac:dyDescent="0.25">
      <c r="A3262" s="1">
        <v>55400</v>
      </c>
      <c r="B3262" s="2" t="s">
        <v>3500</v>
      </c>
      <c r="C3262" s="3" t="s">
        <v>3527</v>
      </c>
      <c r="D3262">
        <f t="shared" si="51"/>
        <v>30</v>
      </c>
    </row>
    <row r="3263" spans="1:4" x14ac:dyDescent="0.25">
      <c r="A3263" s="1">
        <v>55400</v>
      </c>
      <c r="B3263" s="2" t="s">
        <v>3500</v>
      </c>
      <c r="C3263" s="3" t="s">
        <v>3528</v>
      </c>
      <c r="D3263">
        <f t="shared" si="51"/>
        <v>30</v>
      </c>
    </row>
    <row r="3264" spans="1:4" x14ac:dyDescent="0.25">
      <c r="A3264" s="1">
        <v>55400</v>
      </c>
      <c r="B3264" s="2" t="s">
        <v>3500</v>
      </c>
      <c r="C3264" s="3" t="s">
        <v>520</v>
      </c>
      <c r="D3264">
        <f t="shared" si="51"/>
        <v>30</v>
      </c>
    </row>
    <row r="3265" spans="1:4" x14ac:dyDescent="0.25">
      <c r="A3265" s="1">
        <v>55400</v>
      </c>
      <c r="B3265" s="2" t="s">
        <v>3500</v>
      </c>
      <c r="C3265" s="3" t="s">
        <v>3529</v>
      </c>
      <c r="D3265">
        <f t="shared" si="51"/>
        <v>30</v>
      </c>
    </row>
    <row r="3266" spans="1:4" x14ac:dyDescent="0.25">
      <c r="A3266" s="1">
        <v>55500</v>
      </c>
      <c r="B3266" s="2" t="s">
        <v>3530</v>
      </c>
      <c r="C3266" s="3" t="s">
        <v>3531</v>
      </c>
      <c r="D3266">
        <f t="shared" ref="D3266:D3329" si="52">COUNTIF($B$2:$B$5669,B3266)</f>
        <v>35</v>
      </c>
    </row>
    <row r="3267" spans="1:4" x14ac:dyDescent="0.25">
      <c r="A3267" s="1">
        <v>55500</v>
      </c>
      <c r="B3267" s="2" t="s">
        <v>3530</v>
      </c>
      <c r="C3267" s="3" t="s">
        <v>3532</v>
      </c>
      <c r="D3267">
        <f t="shared" si="52"/>
        <v>35</v>
      </c>
    </row>
    <row r="3268" spans="1:4" x14ac:dyDescent="0.25">
      <c r="A3268" s="1">
        <v>55500</v>
      </c>
      <c r="B3268" s="2" t="s">
        <v>3530</v>
      </c>
      <c r="C3268" s="3" t="s">
        <v>3533</v>
      </c>
      <c r="D3268">
        <f t="shared" si="52"/>
        <v>35</v>
      </c>
    </row>
    <row r="3269" spans="1:4" x14ac:dyDescent="0.25">
      <c r="A3269" s="1">
        <v>55500</v>
      </c>
      <c r="B3269" s="2" t="s">
        <v>3530</v>
      </c>
      <c r="C3269" s="3" t="s">
        <v>3534</v>
      </c>
      <c r="D3269">
        <f t="shared" si="52"/>
        <v>35</v>
      </c>
    </row>
    <row r="3270" spans="1:4" x14ac:dyDescent="0.25">
      <c r="A3270" s="1">
        <v>55500</v>
      </c>
      <c r="B3270" s="2" t="s">
        <v>3530</v>
      </c>
      <c r="C3270" s="3" t="s">
        <v>3535</v>
      </c>
      <c r="D3270">
        <f t="shared" si="52"/>
        <v>35</v>
      </c>
    </row>
    <row r="3271" spans="1:4" x14ac:dyDescent="0.25">
      <c r="A3271" s="1">
        <v>55500</v>
      </c>
      <c r="B3271" s="2" t="s">
        <v>3530</v>
      </c>
      <c r="C3271" s="3" t="s">
        <v>3536</v>
      </c>
      <c r="D3271">
        <f t="shared" si="52"/>
        <v>35</v>
      </c>
    </row>
    <row r="3272" spans="1:4" x14ac:dyDescent="0.25">
      <c r="A3272" s="1">
        <v>55500</v>
      </c>
      <c r="B3272" s="2" t="s">
        <v>3530</v>
      </c>
      <c r="C3272" s="3" t="s">
        <v>3537</v>
      </c>
      <c r="D3272">
        <f t="shared" si="52"/>
        <v>35</v>
      </c>
    </row>
    <row r="3273" spans="1:4" x14ac:dyDescent="0.25">
      <c r="A3273" s="1">
        <v>55500</v>
      </c>
      <c r="B3273" s="2" t="s">
        <v>3530</v>
      </c>
      <c r="C3273" s="3" t="s">
        <v>3538</v>
      </c>
      <c r="D3273">
        <f t="shared" si="52"/>
        <v>35</v>
      </c>
    </row>
    <row r="3274" spans="1:4" x14ac:dyDescent="0.25">
      <c r="A3274" s="1">
        <v>55500</v>
      </c>
      <c r="B3274" s="2" t="s">
        <v>3530</v>
      </c>
      <c r="C3274" s="3" t="s">
        <v>3539</v>
      </c>
      <c r="D3274">
        <f t="shared" si="52"/>
        <v>35</v>
      </c>
    </row>
    <row r="3275" spans="1:4" x14ac:dyDescent="0.25">
      <c r="A3275" s="1">
        <v>55500</v>
      </c>
      <c r="B3275" s="2" t="s">
        <v>3530</v>
      </c>
      <c r="C3275" s="3" t="s">
        <v>3540</v>
      </c>
      <c r="D3275">
        <f t="shared" si="52"/>
        <v>35</v>
      </c>
    </row>
    <row r="3276" spans="1:4" x14ac:dyDescent="0.25">
      <c r="A3276" s="1">
        <v>55500</v>
      </c>
      <c r="B3276" s="2" t="s">
        <v>3530</v>
      </c>
      <c r="C3276" s="3" t="s">
        <v>3541</v>
      </c>
      <c r="D3276">
        <f t="shared" si="52"/>
        <v>35</v>
      </c>
    </row>
    <row r="3277" spans="1:4" x14ac:dyDescent="0.25">
      <c r="A3277" s="1">
        <v>55500</v>
      </c>
      <c r="B3277" s="2" t="s">
        <v>3530</v>
      </c>
      <c r="C3277" s="3" t="s">
        <v>3542</v>
      </c>
      <c r="D3277">
        <f t="shared" si="52"/>
        <v>35</v>
      </c>
    </row>
    <row r="3278" spans="1:4" x14ac:dyDescent="0.25">
      <c r="A3278" s="1">
        <v>55500</v>
      </c>
      <c r="B3278" s="2" t="s">
        <v>3530</v>
      </c>
      <c r="C3278" s="3" t="s">
        <v>3543</v>
      </c>
      <c r="D3278">
        <f t="shared" si="52"/>
        <v>35</v>
      </c>
    </row>
    <row r="3279" spans="1:4" x14ac:dyDescent="0.25">
      <c r="A3279" s="1">
        <v>55500</v>
      </c>
      <c r="B3279" s="2" t="s">
        <v>3530</v>
      </c>
      <c r="C3279" s="3" t="s">
        <v>3544</v>
      </c>
      <c r="D3279">
        <f t="shared" si="52"/>
        <v>35</v>
      </c>
    </row>
    <row r="3280" spans="1:4" x14ac:dyDescent="0.25">
      <c r="A3280" s="1">
        <v>55500</v>
      </c>
      <c r="B3280" s="2" t="s">
        <v>3530</v>
      </c>
      <c r="C3280" s="3" t="s">
        <v>3545</v>
      </c>
      <c r="D3280">
        <f t="shared" si="52"/>
        <v>35</v>
      </c>
    </row>
    <row r="3281" spans="1:4" x14ac:dyDescent="0.25">
      <c r="A3281" s="1">
        <v>55500</v>
      </c>
      <c r="B3281" s="2" t="s">
        <v>3530</v>
      </c>
      <c r="C3281" s="3" t="s">
        <v>3546</v>
      </c>
      <c r="D3281">
        <f t="shared" si="52"/>
        <v>35</v>
      </c>
    </row>
    <row r="3282" spans="1:4" x14ac:dyDescent="0.25">
      <c r="A3282" s="1">
        <v>55500</v>
      </c>
      <c r="B3282" s="2" t="s">
        <v>3530</v>
      </c>
      <c r="C3282" s="3" t="s">
        <v>3547</v>
      </c>
      <c r="D3282">
        <f t="shared" si="52"/>
        <v>35</v>
      </c>
    </row>
    <row r="3283" spans="1:4" x14ac:dyDescent="0.25">
      <c r="A3283" s="1">
        <v>55500</v>
      </c>
      <c r="B3283" s="2" t="s">
        <v>3530</v>
      </c>
      <c r="C3283" s="3" t="s">
        <v>3548</v>
      </c>
      <c r="D3283">
        <f t="shared" si="52"/>
        <v>35</v>
      </c>
    </row>
    <row r="3284" spans="1:4" x14ac:dyDescent="0.25">
      <c r="A3284" s="1">
        <v>55500</v>
      </c>
      <c r="B3284" s="2" t="s">
        <v>3530</v>
      </c>
      <c r="C3284" s="3" t="s">
        <v>3549</v>
      </c>
      <c r="D3284">
        <f t="shared" si="52"/>
        <v>35</v>
      </c>
    </row>
    <row r="3285" spans="1:4" x14ac:dyDescent="0.25">
      <c r="A3285" s="1">
        <v>55500</v>
      </c>
      <c r="B3285" s="2" t="s">
        <v>3530</v>
      </c>
      <c r="C3285" s="3" t="s">
        <v>3550</v>
      </c>
      <c r="D3285">
        <f t="shared" si="52"/>
        <v>35</v>
      </c>
    </row>
    <row r="3286" spans="1:4" x14ac:dyDescent="0.25">
      <c r="A3286" s="1">
        <v>55500</v>
      </c>
      <c r="B3286" s="2" t="s">
        <v>3530</v>
      </c>
      <c r="C3286" s="3" t="s">
        <v>3551</v>
      </c>
      <c r="D3286">
        <f t="shared" si="52"/>
        <v>35</v>
      </c>
    </row>
    <row r="3287" spans="1:4" x14ac:dyDescent="0.25">
      <c r="A3287" s="1">
        <v>55500</v>
      </c>
      <c r="B3287" s="2" t="s">
        <v>3530</v>
      </c>
      <c r="C3287" s="3" t="s">
        <v>3552</v>
      </c>
      <c r="D3287">
        <f t="shared" si="52"/>
        <v>35</v>
      </c>
    </row>
    <row r="3288" spans="1:4" x14ac:dyDescent="0.25">
      <c r="A3288" s="1">
        <v>55500</v>
      </c>
      <c r="B3288" s="2" t="s">
        <v>3530</v>
      </c>
      <c r="C3288" s="3" t="s">
        <v>3553</v>
      </c>
      <c r="D3288">
        <f t="shared" si="52"/>
        <v>35</v>
      </c>
    </row>
    <row r="3289" spans="1:4" x14ac:dyDescent="0.25">
      <c r="A3289" s="1">
        <v>55500</v>
      </c>
      <c r="B3289" s="2" t="s">
        <v>3530</v>
      </c>
      <c r="C3289" s="3" t="s">
        <v>3554</v>
      </c>
      <c r="D3289">
        <f t="shared" si="52"/>
        <v>35</v>
      </c>
    </row>
    <row r="3290" spans="1:4" x14ac:dyDescent="0.25">
      <c r="A3290" s="1">
        <v>55500</v>
      </c>
      <c r="B3290" s="2" t="s">
        <v>3530</v>
      </c>
      <c r="C3290" s="3" t="s">
        <v>3555</v>
      </c>
      <c r="D3290">
        <f t="shared" si="52"/>
        <v>35</v>
      </c>
    </row>
    <row r="3291" spans="1:4" x14ac:dyDescent="0.25">
      <c r="A3291" s="1">
        <v>55500</v>
      </c>
      <c r="B3291" s="2" t="s">
        <v>3530</v>
      </c>
      <c r="C3291" s="3" t="s">
        <v>3556</v>
      </c>
      <c r="D3291">
        <f t="shared" si="52"/>
        <v>35</v>
      </c>
    </row>
    <row r="3292" spans="1:4" x14ac:dyDescent="0.25">
      <c r="A3292" s="1">
        <v>55500</v>
      </c>
      <c r="B3292" s="2" t="s">
        <v>3530</v>
      </c>
      <c r="C3292" s="3" t="s">
        <v>3557</v>
      </c>
      <c r="D3292">
        <f t="shared" si="52"/>
        <v>35</v>
      </c>
    </row>
    <row r="3293" spans="1:4" x14ac:dyDescent="0.25">
      <c r="A3293" s="1">
        <v>55500</v>
      </c>
      <c r="B3293" s="2" t="s">
        <v>3530</v>
      </c>
      <c r="C3293" s="3" t="s">
        <v>3558</v>
      </c>
      <c r="D3293">
        <f t="shared" si="52"/>
        <v>35</v>
      </c>
    </row>
    <row r="3294" spans="1:4" x14ac:dyDescent="0.25">
      <c r="A3294" s="1">
        <v>55500</v>
      </c>
      <c r="B3294" s="2" t="s">
        <v>3530</v>
      </c>
      <c r="C3294" s="3" t="s">
        <v>3559</v>
      </c>
      <c r="D3294">
        <f t="shared" si="52"/>
        <v>35</v>
      </c>
    </row>
    <row r="3295" spans="1:4" x14ac:dyDescent="0.25">
      <c r="A3295" s="1">
        <v>55500</v>
      </c>
      <c r="B3295" s="2" t="s">
        <v>3530</v>
      </c>
      <c r="C3295" s="3" t="s">
        <v>3560</v>
      </c>
      <c r="D3295">
        <f t="shared" si="52"/>
        <v>35</v>
      </c>
    </row>
    <row r="3296" spans="1:4" x14ac:dyDescent="0.25">
      <c r="A3296" s="1">
        <v>55500</v>
      </c>
      <c r="B3296" s="2" t="s">
        <v>3530</v>
      </c>
      <c r="C3296" s="3" t="s">
        <v>3561</v>
      </c>
      <c r="D3296">
        <f t="shared" si="52"/>
        <v>35</v>
      </c>
    </row>
    <row r="3297" spans="1:4" x14ac:dyDescent="0.25">
      <c r="A3297" s="1">
        <v>55500</v>
      </c>
      <c r="B3297" s="2" t="s">
        <v>3530</v>
      </c>
      <c r="C3297" s="3" t="s">
        <v>3562</v>
      </c>
      <c r="D3297">
        <f t="shared" si="52"/>
        <v>35</v>
      </c>
    </row>
    <row r="3298" spans="1:4" x14ac:dyDescent="0.25">
      <c r="A3298" s="1">
        <v>55500</v>
      </c>
      <c r="B3298" s="2" t="s">
        <v>3530</v>
      </c>
      <c r="C3298" s="3" t="s">
        <v>3563</v>
      </c>
      <c r="D3298">
        <f t="shared" si="52"/>
        <v>35</v>
      </c>
    </row>
    <row r="3299" spans="1:4" x14ac:dyDescent="0.25">
      <c r="A3299" s="1">
        <v>55500</v>
      </c>
      <c r="B3299" s="2" t="s">
        <v>3530</v>
      </c>
      <c r="C3299" s="3" t="s">
        <v>1349</v>
      </c>
      <c r="D3299">
        <f t="shared" si="52"/>
        <v>35</v>
      </c>
    </row>
    <row r="3300" spans="1:4" x14ac:dyDescent="0.25">
      <c r="A3300" s="1">
        <v>55500</v>
      </c>
      <c r="B3300" s="2" t="s">
        <v>3530</v>
      </c>
      <c r="C3300" s="3" t="s">
        <v>3564</v>
      </c>
      <c r="D3300">
        <f t="shared" si="52"/>
        <v>35</v>
      </c>
    </row>
    <row r="3301" spans="1:4" x14ac:dyDescent="0.25">
      <c r="A3301" s="1">
        <v>55600</v>
      </c>
      <c r="B3301" s="2" t="s">
        <v>3565</v>
      </c>
      <c r="C3301" s="3" t="s">
        <v>3566</v>
      </c>
      <c r="D3301">
        <f t="shared" si="52"/>
        <v>25</v>
      </c>
    </row>
    <row r="3302" spans="1:4" x14ac:dyDescent="0.25">
      <c r="A3302" s="1">
        <v>55600</v>
      </c>
      <c r="B3302" s="2" t="s">
        <v>3565</v>
      </c>
      <c r="C3302" s="3" t="s">
        <v>3567</v>
      </c>
      <c r="D3302">
        <f t="shared" si="52"/>
        <v>25</v>
      </c>
    </row>
    <row r="3303" spans="1:4" x14ac:dyDescent="0.25">
      <c r="A3303" s="1">
        <v>55600</v>
      </c>
      <c r="B3303" s="2" t="s">
        <v>3565</v>
      </c>
      <c r="C3303" s="3" t="s">
        <v>3568</v>
      </c>
      <c r="D3303">
        <f t="shared" si="52"/>
        <v>25</v>
      </c>
    </row>
    <row r="3304" spans="1:4" x14ac:dyDescent="0.25">
      <c r="A3304" s="1">
        <v>55600</v>
      </c>
      <c r="B3304" s="2" t="s">
        <v>3565</v>
      </c>
      <c r="C3304" s="3" t="s">
        <v>3569</v>
      </c>
      <c r="D3304">
        <f t="shared" si="52"/>
        <v>25</v>
      </c>
    </row>
    <row r="3305" spans="1:4" x14ac:dyDescent="0.25">
      <c r="A3305" s="1">
        <v>55600</v>
      </c>
      <c r="B3305" s="2" t="s">
        <v>3565</v>
      </c>
      <c r="C3305" s="3" t="s">
        <v>3570</v>
      </c>
      <c r="D3305">
        <f t="shared" si="52"/>
        <v>25</v>
      </c>
    </row>
    <row r="3306" spans="1:4" x14ac:dyDescent="0.25">
      <c r="A3306" s="1">
        <v>55600</v>
      </c>
      <c r="B3306" s="2" t="s">
        <v>3565</v>
      </c>
      <c r="C3306" s="3" t="s">
        <v>3571</v>
      </c>
      <c r="D3306">
        <f t="shared" si="52"/>
        <v>25</v>
      </c>
    </row>
    <row r="3307" spans="1:4" x14ac:dyDescent="0.25">
      <c r="A3307" s="1">
        <v>55600</v>
      </c>
      <c r="B3307" s="2" t="s">
        <v>3565</v>
      </c>
      <c r="C3307" s="3" t="s">
        <v>3572</v>
      </c>
      <c r="D3307">
        <f t="shared" si="52"/>
        <v>25</v>
      </c>
    </row>
    <row r="3308" spans="1:4" x14ac:dyDescent="0.25">
      <c r="A3308" s="1">
        <v>55600</v>
      </c>
      <c r="B3308" s="2" t="s">
        <v>3565</v>
      </c>
      <c r="C3308" s="3" t="s">
        <v>3573</v>
      </c>
      <c r="D3308">
        <f t="shared" si="52"/>
        <v>25</v>
      </c>
    </row>
    <row r="3309" spans="1:4" x14ac:dyDescent="0.25">
      <c r="A3309" s="1">
        <v>55600</v>
      </c>
      <c r="B3309" s="2" t="s">
        <v>3565</v>
      </c>
      <c r="C3309" s="3" t="s">
        <v>3574</v>
      </c>
      <c r="D3309">
        <f t="shared" si="52"/>
        <v>25</v>
      </c>
    </row>
    <row r="3310" spans="1:4" x14ac:dyDescent="0.25">
      <c r="A3310" s="1">
        <v>55600</v>
      </c>
      <c r="B3310" s="2" t="s">
        <v>3565</v>
      </c>
      <c r="C3310" s="3" t="s">
        <v>3575</v>
      </c>
      <c r="D3310">
        <f t="shared" si="52"/>
        <v>25</v>
      </c>
    </row>
    <row r="3311" spans="1:4" x14ac:dyDescent="0.25">
      <c r="A3311" s="1">
        <v>55600</v>
      </c>
      <c r="B3311" s="2" t="s">
        <v>3565</v>
      </c>
      <c r="C3311" s="3" t="s">
        <v>3576</v>
      </c>
      <c r="D3311">
        <f t="shared" si="52"/>
        <v>25</v>
      </c>
    </row>
    <row r="3312" spans="1:4" x14ac:dyDescent="0.25">
      <c r="A3312" s="1">
        <v>55600</v>
      </c>
      <c r="B3312" s="2" t="s">
        <v>3565</v>
      </c>
      <c r="C3312" s="3" t="s">
        <v>3577</v>
      </c>
      <c r="D3312">
        <f t="shared" si="52"/>
        <v>25</v>
      </c>
    </row>
    <row r="3313" spans="1:4" x14ac:dyDescent="0.25">
      <c r="A3313" s="1">
        <v>55600</v>
      </c>
      <c r="B3313" s="2" t="s">
        <v>3565</v>
      </c>
      <c r="C3313" s="3" t="s">
        <v>3578</v>
      </c>
      <c r="D3313">
        <f t="shared" si="52"/>
        <v>25</v>
      </c>
    </row>
    <row r="3314" spans="1:4" x14ac:dyDescent="0.25">
      <c r="A3314" s="1">
        <v>55600</v>
      </c>
      <c r="B3314" s="2" t="s">
        <v>3565</v>
      </c>
      <c r="C3314" s="3" t="s">
        <v>3579</v>
      </c>
      <c r="D3314">
        <f t="shared" si="52"/>
        <v>25</v>
      </c>
    </row>
    <row r="3315" spans="1:4" x14ac:dyDescent="0.25">
      <c r="A3315" s="1">
        <v>55600</v>
      </c>
      <c r="B3315" s="2" t="s">
        <v>3565</v>
      </c>
      <c r="C3315" s="3" t="s">
        <v>3580</v>
      </c>
      <c r="D3315">
        <f t="shared" si="52"/>
        <v>25</v>
      </c>
    </row>
    <row r="3316" spans="1:4" x14ac:dyDescent="0.25">
      <c r="A3316" s="1">
        <v>55600</v>
      </c>
      <c r="B3316" s="2" t="s">
        <v>3565</v>
      </c>
      <c r="C3316" s="3" t="s">
        <v>3581</v>
      </c>
      <c r="D3316">
        <f t="shared" si="52"/>
        <v>25</v>
      </c>
    </row>
    <row r="3317" spans="1:4" x14ac:dyDescent="0.25">
      <c r="A3317" s="1">
        <v>55600</v>
      </c>
      <c r="B3317" s="2" t="s">
        <v>3565</v>
      </c>
      <c r="C3317" s="3" t="s">
        <v>3582</v>
      </c>
      <c r="D3317">
        <f t="shared" si="52"/>
        <v>25</v>
      </c>
    </row>
    <row r="3318" spans="1:4" x14ac:dyDescent="0.25">
      <c r="A3318" s="1">
        <v>55600</v>
      </c>
      <c r="B3318" s="2" t="s">
        <v>3565</v>
      </c>
      <c r="C3318" s="3" t="s">
        <v>3583</v>
      </c>
      <c r="D3318">
        <f t="shared" si="52"/>
        <v>25</v>
      </c>
    </row>
    <row r="3319" spans="1:4" x14ac:dyDescent="0.25">
      <c r="A3319" s="1">
        <v>55600</v>
      </c>
      <c r="B3319" s="2" t="s">
        <v>3565</v>
      </c>
      <c r="C3319" s="3" t="s">
        <v>3584</v>
      </c>
      <c r="D3319">
        <f t="shared" si="52"/>
        <v>25</v>
      </c>
    </row>
    <row r="3320" spans="1:4" x14ac:dyDescent="0.25">
      <c r="A3320" s="1">
        <v>55600</v>
      </c>
      <c r="B3320" s="2" t="s">
        <v>3565</v>
      </c>
      <c r="C3320" s="3" t="s">
        <v>3585</v>
      </c>
      <c r="D3320">
        <f t="shared" si="52"/>
        <v>25</v>
      </c>
    </row>
    <row r="3321" spans="1:4" x14ac:dyDescent="0.25">
      <c r="A3321" s="1">
        <v>55600</v>
      </c>
      <c r="B3321" s="2" t="s">
        <v>3565</v>
      </c>
      <c r="C3321" s="3" t="s">
        <v>3586</v>
      </c>
      <c r="D3321">
        <f t="shared" si="52"/>
        <v>25</v>
      </c>
    </row>
    <row r="3322" spans="1:4" x14ac:dyDescent="0.25">
      <c r="A3322" s="1">
        <v>55600</v>
      </c>
      <c r="B3322" s="2" t="s">
        <v>3565</v>
      </c>
      <c r="C3322" s="3" t="s">
        <v>3587</v>
      </c>
      <c r="D3322">
        <f t="shared" si="52"/>
        <v>25</v>
      </c>
    </row>
    <row r="3323" spans="1:4" x14ac:dyDescent="0.25">
      <c r="A3323" s="1">
        <v>55600</v>
      </c>
      <c r="B3323" s="2" t="s">
        <v>3565</v>
      </c>
      <c r="C3323" s="3" t="s">
        <v>3588</v>
      </c>
      <c r="D3323">
        <f t="shared" si="52"/>
        <v>25</v>
      </c>
    </row>
    <row r="3324" spans="1:4" x14ac:dyDescent="0.25">
      <c r="A3324" s="1">
        <v>55600</v>
      </c>
      <c r="B3324" s="2" t="s">
        <v>3565</v>
      </c>
      <c r="C3324" s="3" t="s">
        <v>3589</v>
      </c>
      <c r="D3324">
        <f t="shared" si="52"/>
        <v>25</v>
      </c>
    </row>
    <row r="3325" spans="1:4" x14ac:dyDescent="0.25">
      <c r="A3325" s="1">
        <v>55600</v>
      </c>
      <c r="B3325" s="2" t="s">
        <v>3565</v>
      </c>
      <c r="C3325" s="3" t="s">
        <v>3590</v>
      </c>
      <c r="D3325">
        <f t="shared" si="52"/>
        <v>25</v>
      </c>
    </row>
    <row r="3326" spans="1:4" x14ac:dyDescent="0.25">
      <c r="A3326" s="1">
        <v>55700</v>
      </c>
      <c r="B3326" s="2" t="s">
        <v>3591</v>
      </c>
      <c r="C3326" s="3" t="s">
        <v>3592</v>
      </c>
      <c r="D3326">
        <f t="shared" si="52"/>
        <v>19</v>
      </c>
    </row>
    <row r="3327" spans="1:4" x14ac:dyDescent="0.25">
      <c r="A3327" s="1">
        <v>55700</v>
      </c>
      <c r="B3327" s="2" t="s">
        <v>3591</v>
      </c>
      <c r="C3327" s="3" t="s">
        <v>3593</v>
      </c>
      <c r="D3327">
        <f t="shared" si="52"/>
        <v>19</v>
      </c>
    </row>
    <row r="3328" spans="1:4" x14ac:dyDescent="0.25">
      <c r="A3328" s="1">
        <v>55700</v>
      </c>
      <c r="B3328" s="2" t="s">
        <v>3591</v>
      </c>
      <c r="C3328" s="3" t="s">
        <v>3594</v>
      </c>
      <c r="D3328">
        <f t="shared" si="52"/>
        <v>19</v>
      </c>
    </row>
    <row r="3329" spans="1:4" x14ac:dyDescent="0.25">
      <c r="A3329" s="1">
        <v>55700</v>
      </c>
      <c r="B3329" s="2" t="s">
        <v>3591</v>
      </c>
      <c r="C3329" s="3" t="s">
        <v>3595</v>
      </c>
      <c r="D3329">
        <f t="shared" si="52"/>
        <v>19</v>
      </c>
    </row>
    <row r="3330" spans="1:4" x14ac:dyDescent="0.25">
      <c r="A3330" s="1">
        <v>55700</v>
      </c>
      <c r="B3330" s="2" t="s">
        <v>3591</v>
      </c>
      <c r="C3330" s="3" t="s">
        <v>3596</v>
      </c>
      <c r="D3330">
        <f t="shared" ref="D3330:D3393" si="53">COUNTIF($B$2:$B$5669,B3330)</f>
        <v>19</v>
      </c>
    </row>
    <row r="3331" spans="1:4" x14ac:dyDescent="0.25">
      <c r="A3331" s="1">
        <v>55700</v>
      </c>
      <c r="B3331" s="2" t="s">
        <v>3591</v>
      </c>
      <c r="C3331" s="3" t="s">
        <v>3597</v>
      </c>
      <c r="D3331">
        <f t="shared" si="53"/>
        <v>19</v>
      </c>
    </row>
    <row r="3332" spans="1:4" x14ac:dyDescent="0.25">
      <c r="A3332" s="1">
        <v>55700</v>
      </c>
      <c r="B3332" s="2" t="s">
        <v>3591</v>
      </c>
      <c r="C3332" s="3" t="s">
        <v>3598</v>
      </c>
      <c r="D3332">
        <f t="shared" si="53"/>
        <v>19</v>
      </c>
    </row>
    <row r="3333" spans="1:4" x14ac:dyDescent="0.25">
      <c r="A3333" s="1">
        <v>55700</v>
      </c>
      <c r="B3333" s="2" t="s">
        <v>3591</v>
      </c>
      <c r="C3333" s="3" t="s">
        <v>3599</v>
      </c>
      <c r="D3333">
        <f t="shared" si="53"/>
        <v>19</v>
      </c>
    </row>
    <row r="3334" spans="1:4" x14ac:dyDescent="0.25">
      <c r="A3334" s="1">
        <v>55700</v>
      </c>
      <c r="B3334" s="2" t="s">
        <v>3591</v>
      </c>
      <c r="C3334" s="3" t="s">
        <v>3600</v>
      </c>
      <c r="D3334">
        <f t="shared" si="53"/>
        <v>19</v>
      </c>
    </row>
    <row r="3335" spans="1:4" x14ac:dyDescent="0.25">
      <c r="A3335" s="1">
        <v>55700</v>
      </c>
      <c r="B3335" s="2" t="s">
        <v>3591</v>
      </c>
      <c r="C3335" s="3" t="s">
        <v>3601</v>
      </c>
      <c r="D3335">
        <f t="shared" si="53"/>
        <v>19</v>
      </c>
    </row>
    <row r="3336" spans="1:4" x14ac:dyDescent="0.25">
      <c r="A3336" s="1">
        <v>55700</v>
      </c>
      <c r="B3336" s="2" t="s">
        <v>3591</v>
      </c>
      <c r="C3336" s="3" t="s">
        <v>3602</v>
      </c>
      <c r="D3336">
        <f t="shared" si="53"/>
        <v>19</v>
      </c>
    </row>
    <row r="3337" spans="1:4" x14ac:dyDescent="0.25">
      <c r="A3337" s="1">
        <v>55700</v>
      </c>
      <c r="B3337" s="2" t="s">
        <v>3591</v>
      </c>
      <c r="C3337" s="3" t="s">
        <v>3603</v>
      </c>
      <c r="D3337">
        <f t="shared" si="53"/>
        <v>19</v>
      </c>
    </row>
    <row r="3338" spans="1:4" x14ac:dyDescent="0.25">
      <c r="A3338" s="1">
        <v>55700</v>
      </c>
      <c r="B3338" s="2" t="s">
        <v>3591</v>
      </c>
      <c r="C3338" s="3" t="s">
        <v>3604</v>
      </c>
      <c r="D3338">
        <f t="shared" si="53"/>
        <v>19</v>
      </c>
    </row>
    <row r="3339" spans="1:4" x14ac:dyDescent="0.25">
      <c r="A3339" s="1">
        <v>55700</v>
      </c>
      <c r="B3339" s="2" t="s">
        <v>3591</v>
      </c>
      <c r="C3339" s="3" t="s">
        <v>3605</v>
      </c>
      <c r="D3339">
        <f t="shared" si="53"/>
        <v>19</v>
      </c>
    </row>
    <row r="3340" spans="1:4" x14ac:dyDescent="0.25">
      <c r="A3340" s="1">
        <v>55700</v>
      </c>
      <c r="B3340" s="2" t="s">
        <v>3591</v>
      </c>
      <c r="C3340" s="3" t="s">
        <v>3606</v>
      </c>
      <c r="D3340">
        <f t="shared" si="53"/>
        <v>19</v>
      </c>
    </row>
    <row r="3341" spans="1:4" x14ac:dyDescent="0.25">
      <c r="A3341" s="1">
        <v>55700</v>
      </c>
      <c r="B3341" s="2" t="s">
        <v>3591</v>
      </c>
      <c r="C3341" s="3" t="s">
        <v>3607</v>
      </c>
      <c r="D3341">
        <f t="shared" si="53"/>
        <v>19</v>
      </c>
    </row>
    <row r="3342" spans="1:4" x14ac:dyDescent="0.25">
      <c r="A3342" s="1">
        <v>55700</v>
      </c>
      <c r="B3342" s="2" t="s">
        <v>3591</v>
      </c>
      <c r="C3342" s="3" t="s">
        <v>3608</v>
      </c>
      <c r="D3342">
        <f t="shared" si="53"/>
        <v>19</v>
      </c>
    </row>
    <row r="3343" spans="1:4" x14ac:dyDescent="0.25">
      <c r="A3343" s="1">
        <v>55700</v>
      </c>
      <c r="B3343" s="2" t="s">
        <v>3591</v>
      </c>
      <c r="C3343" s="3" t="s">
        <v>3609</v>
      </c>
      <c r="D3343">
        <f t="shared" si="53"/>
        <v>19</v>
      </c>
    </row>
    <row r="3344" spans="1:4" x14ac:dyDescent="0.25">
      <c r="A3344" s="1">
        <v>55700</v>
      </c>
      <c r="B3344" s="2" t="s">
        <v>3591</v>
      </c>
      <c r="C3344" s="3" t="s">
        <v>3610</v>
      </c>
      <c r="D3344">
        <f t="shared" si="53"/>
        <v>19</v>
      </c>
    </row>
    <row r="3345" spans="1:4" x14ac:dyDescent="0.25">
      <c r="A3345" s="1">
        <v>55800</v>
      </c>
      <c r="B3345" s="2" t="s">
        <v>3611</v>
      </c>
      <c r="C3345" s="3" t="s">
        <v>3612</v>
      </c>
      <c r="D3345">
        <f t="shared" si="53"/>
        <v>18</v>
      </c>
    </row>
    <row r="3346" spans="1:4" x14ac:dyDescent="0.25">
      <c r="A3346" s="1">
        <v>55800</v>
      </c>
      <c r="B3346" s="2" t="s">
        <v>3611</v>
      </c>
      <c r="C3346" s="3" t="s">
        <v>3613</v>
      </c>
      <c r="D3346">
        <f t="shared" si="53"/>
        <v>18</v>
      </c>
    </row>
    <row r="3347" spans="1:4" x14ac:dyDescent="0.25">
      <c r="A3347" s="1">
        <v>55800</v>
      </c>
      <c r="B3347" s="2" t="s">
        <v>3611</v>
      </c>
      <c r="C3347" s="3" t="s">
        <v>3614</v>
      </c>
      <c r="D3347">
        <f t="shared" si="53"/>
        <v>18</v>
      </c>
    </row>
    <row r="3348" spans="1:4" x14ac:dyDescent="0.25">
      <c r="A3348" s="1">
        <v>55800</v>
      </c>
      <c r="B3348" s="2" t="s">
        <v>3611</v>
      </c>
      <c r="C3348" s="3" t="s">
        <v>3615</v>
      </c>
      <c r="D3348">
        <f t="shared" si="53"/>
        <v>18</v>
      </c>
    </row>
    <row r="3349" spans="1:4" x14ac:dyDescent="0.25">
      <c r="A3349" s="1">
        <v>55800</v>
      </c>
      <c r="B3349" s="2" t="s">
        <v>3611</v>
      </c>
      <c r="C3349" s="3" t="s">
        <v>3616</v>
      </c>
      <c r="D3349">
        <f t="shared" si="53"/>
        <v>18</v>
      </c>
    </row>
    <row r="3350" spans="1:4" x14ac:dyDescent="0.25">
      <c r="A3350" s="1">
        <v>55800</v>
      </c>
      <c r="B3350" s="2" t="s">
        <v>3611</v>
      </c>
      <c r="C3350" s="3" t="s">
        <v>3617</v>
      </c>
      <c r="D3350">
        <f t="shared" si="53"/>
        <v>18</v>
      </c>
    </row>
    <row r="3351" spans="1:4" x14ac:dyDescent="0.25">
      <c r="A3351" s="1">
        <v>55800</v>
      </c>
      <c r="B3351" s="2" t="s">
        <v>3611</v>
      </c>
      <c r="C3351" s="3" t="s">
        <v>3618</v>
      </c>
      <c r="D3351">
        <f t="shared" si="53"/>
        <v>18</v>
      </c>
    </row>
    <row r="3352" spans="1:4" x14ac:dyDescent="0.25">
      <c r="A3352" s="1">
        <v>55800</v>
      </c>
      <c r="B3352" s="2" t="s">
        <v>3611</v>
      </c>
      <c r="C3352" s="3" t="s">
        <v>3619</v>
      </c>
      <c r="D3352">
        <f t="shared" si="53"/>
        <v>18</v>
      </c>
    </row>
    <row r="3353" spans="1:4" x14ac:dyDescent="0.25">
      <c r="A3353" s="1">
        <v>55800</v>
      </c>
      <c r="B3353" s="2" t="s">
        <v>3611</v>
      </c>
      <c r="C3353" s="3" t="s">
        <v>3620</v>
      </c>
      <c r="D3353">
        <f t="shared" si="53"/>
        <v>18</v>
      </c>
    </row>
    <row r="3354" spans="1:4" x14ac:dyDescent="0.25">
      <c r="A3354" s="1">
        <v>55800</v>
      </c>
      <c r="B3354" s="2" t="s">
        <v>3611</v>
      </c>
      <c r="C3354" s="3" t="s">
        <v>3621</v>
      </c>
      <c r="D3354">
        <f t="shared" si="53"/>
        <v>18</v>
      </c>
    </row>
    <row r="3355" spans="1:4" x14ac:dyDescent="0.25">
      <c r="A3355" s="1">
        <v>55800</v>
      </c>
      <c r="B3355" s="2" t="s">
        <v>3611</v>
      </c>
      <c r="C3355" s="3" t="s">
        <v>3622</v>
      </c>
      <c r="D3355">
        <f t="shared" si="53"/>
        <v>18</v>
      </c>
    </row>
    <row r="3356" spans="1:4" x14ac:dyDescent="0.25">
      <c r="A3356" s="1">
        <v>55800</v>
      </c>
      <c r="B3356" s="2" t="s">
        <v>3611</v>
      </c>
      <c r="C3356" s="3" t="s">
        <v>3623</v>
      </c>
      <c r="D3356">
        <f t="shared" si="53"/>
        <v>18</v>
      </c>
    </row>
    <row r="3357" spans="1:4" x14ac:dyDescent="0.25">
      <c r="A3357" s="1">
        <v>55800</v>
      </c>
      <c r="B3357" s="2" t="s">
        <v>3611</v>
      </c>
      <c r="C3357" s="3" t="s">
        <v>3624</v>
      </c>
      <c r="D3357">
        <f t="shared" si="53"/>
        <v>18</v>
      </c>
    </row>
    <row r="3358" spans="1:4" x14ac:dyDescent="0.25">
      <c r="A3358" s="1">
        <v>55800</v>
      </c>
      <c r="B3358" s="2" t="s">
        <v>3611</v>
      </c>
      <c r="C3358" s="3" t="s">
        <v>3625</v>
      </c>
      <c r="D3358">
        <f t="shared" si="53"/>
        <v>18</v>
      </c>
    </row>
    <row r="3359" spans="1:4" x14ac:dyDescent="0.25">
      <c r="A3359" s="1">
        <v>55800</v>
      </c>
      <c r="B3359" s="2" t="s">
        <v>3611</v>
      </c>
      <c r="C3359" s="3" t="s">
        <v>3626</v>
      </c>
      <c r="D3359">
        <f t="shared" si="53"/>
        <v>18</v>
      </c>
    </row>
    <row r="3360" spans="1:4" x14ac:dyDescent="0.25">
      <c r="A3360" s="1">
        <v>55800</v>
      </c>
      <c r="B3360" s="2" t="s">
        <v>3611</v>
      </c>
      <c r="C3360" s="3" t="s">
        <v>3627</v>
      </c>
      <c r="D3360">
        <f t="shared" si="53"/>
        <v>18</v>
      </c>
    </row>
    <row r="3361" spans="1:4" x14ac:dyDescent="0.25">
      <c r="A3361" s="1">
        <v>55800</v>
      </c>
      <c r="B3361" s="2" t="s">
        <v>3611</v>
      </c>
      <c r="C3361" s="3" t="s">
        <v>3628</v>
      </c>
      <c r="D3361">
        <f t="shared" si="53"/>
        <v>18</v>
      </c>
    </row>
    <row r="3362" spans="1:4" x14ac:dyDescent="0.25">
      <c r="A3362" s="1">
        <v>55800</v>
      </c>
      <c r="B3362" s="2" t="s">
        <v>3611</v>
      </c>
      <c r="C3362" s="3" t="s">
        <v>3629</v>
      </c>
      <c r="D3362">
        <f t="shared" si="53"/>
        <v>18</v>
      </c>
    </row>
    <row r="3363" spans="1:4" x14ac:dyDescent="0.25">
      <c r="A3363" s="1">
        <v>57000</v>
      </c>
      <c r="B3363" s="2" t="s">
        <v>3630</v>
      </c>
      <c r="C3363" s="3" t="s">
        <v>3631</v>
      </c>
      <c r="D3363">
        <f t="shared" si="53"/>
        <v>1</v>
      </c>
    </row>
    <row r="3364" spans="1:4" x14ac:dyDescent="0.25">
      <c r="A3364" s="1">
        <v>57050</v>
      </c>
      <c r="B3364" s="2" t="s">
        <v>3632</v>
      </c>
      <c r="C3364" s="3" t="s">
        <v>3633</v>
      </c>
      <c r="D3364">
        <f t="shared" si="53"/>
        <v>4</v>
      </c>
    </row>
    <row r="3365" spans="1:4" x14ac:dyDescent="0.25">
      <c r="A3365" s="1">
        <v>57050</v>
      </c>
      <c r="B3365" s="2" t="s">
        <v>3632</v>
      </c>
      <c r="C3365" s="3" t="s">
        <v>3634</v>
      </c>
      <c r="D3365">
        <f t="shared" si="53"/>
        <v>4</v>
      </c>
    </row>
    <row r="3366" spans="1:4" x14ac:dyDescent="0.25">
      <c r="A3366" s="1">
        <v>57050</v>
      </c>
      <c r="B3366" s="2" t="s">
        <v>3632</v>
      </c>
      <c r="C3366" s="3" t="s">
        <v>3635</v>
      </c>
      <c r="D3366">
        <f t="shared" si="53"/>
        <v>4</v>
      </c>
    </row>
    <row r="3367" spans="1:4" x14ac:dyDescent="0.25">
      <c r="A3367" s="1">
        <v>57050</v>
      </c>
      <c r="B3367" s="2" t="s">
        <v>3632</v>
      </c>
      <c r="C3367" s="3" t="s">
        <v>3636</v>
      </c>
      <c r="D3367">
        <f t="shared" si="53"/>
        <v>4</v>
      </c>
    </row>
    <row r="3368" spans="1:4" x14ac:dyDescent="0.25">
      <c r="A3368" s="1">
        <v>57070</v>
      </c>
      <c r="B3368" s="2" t="s">
        <v>3637</v>
      </c>
      <c r="C3368" s="3" t="s">
        <v>3638</v>
      </c>
      <c r="D3368">
        <f t="shared" si="53"/>
        <v>5</v>
      </c>
    </row>
    <row r="3369" spans="1:4" x14ac:dyDescent="0.25">
      <c r="A3369" s="1">
        <v>57070</v>
      </c>
      <c r="B3369" s="2" t="s">
        <v>3637</v>
      </c>
      <c r="C3369" s="3" t="s">
        <v>3639</v>
      </c>
      <c r="D3369">
        <f t="shared" si="53"/>
        <v>5</v>
      </c>
    </row>
    <row r="3370" spans="1:4" x14ac:dyDescent="0.25">
      <c r="A3370" s="1">
        <v>57070</v>
      </c>
      <c r="B3370" s="2" t="s">
        <v>3637</v>
      </c>
      <c r="C3370" s="3" t="s">
        <v>3640</v>
      </c>
      <c r="D3370">
        <f t="shared" si="53"/>
        <v>5</v>
      </c>
    </row>
    <row r="3371" spans="1:4" x14ac:dyDescent="0.25">
      <c r="A3371" s="1">
        <v>57070</v>
      </c>
      <c r="B3371" s="2" t="s">
        <v>3637</v>
      </c>
      <c r="C3371" s="3" t="s">
        <v>3641</v>
      </c>
      <c r="D3371">
        <f t="shared" si="53"/>
        <v>5</v>
      </c>
    </row>
    <row r="3372" spans="1:4" x14ac:dyDescent="0.25">
      <c r="A3372" s="1">
        <v>57070</v>
      </c>
      <c r="B3372" s="2" t="s">
        <v>3637</v>
      </c>
      <c r="C3372" s="3" t="s">
        <v>3642</v>
      </c>
      <c r="D3372">
        <f t="shared" si="53"/>
        <v>5</v>
      </c>
    </row>
    <row r="3373" spans="1:4" x14ac:dyDescent="0.25">
      <c r="A3373" s="1">
        <v>57100</v>
      </c>
      <c r="B3373" s="2" t="s">
        <v>3643</v>
      </c>
      <c r="C3373" s="3" t="s">
        <v>3644</v>
      </c>
      <c r="D3373">
        <f t="shared" si="53"/>
        <v>5</v>
      </c>
    </row>
    <row r="3374" spans="1:4" x14ac:dyDescent="0.25">
      <c r="A3374" s="1">
        <v>57100</v>
      </c>
      <c r="B3374" s="2" t="s">
        <v>3643</v>
      </c>
      <c r="C3374" s="3" t="s">
        <v>3645</v>
      </c>
      <c r="D3374">
        <f t="shared" si="53"/>
        <v>5</v>
      </c>
    </row>
    <row r="3375" spans="1:4" x14ac:dyDescent="0.25">
      <c r="A3375" s="1">
        <v>57100</v>
      </c>
      <c r="B3375" s="2" t="s">
        <v>3643</v>
      </c>
      <c r="C3375" s="3" t="s">
        <v>3646</v>
      </c>
      <c r="D3375">
        <f t="shared" si="53"/>
        <v>5</v>
      </c>
    </row>
    <row r="3376" spans="1:4" x14ac:dyDescent="0.25">
      <c r="A3376" s="1">
        <v>57100</v>
      </c>
      <c r="B3376" s="2" t="s">
        <v>3643</v>
      </c>
      <c r="C3376" s="3" t="s">
        <v>3647</v>
      </c>
      <c r="D3376">
        <f t="shared" si="53"/>
        <v>5</v>
      </c>
    </row>
    <row r="3377" spans="1:4" x14ac:dyDescent="0.25">
      <c r="A3377" s="1">
        <v>57100</v>
      </c>
      <c r="B3377" s="2" t="s">
        <v>3643</v>
      </c>
      <c r="C3377" s="3" t="s">
        <v>3648</v>
      </c>
      <c r="D3377">
        <f t="shared" si="53"/>
        <v>5</v>
      </c>
    </row>
    <row r="3378" spans="1:4" x14ac:dyDescent="0.25">
      <c r="A3378" s="1">
        <v>57110</v>
      </c>
      <c r="B3378" s="2" t="s">
        <v>3649</v>
      </c>
      <c r="C3378" s="3" t="s">
        <v>3650</v>
      </c>
      <c r="D3378">
        <f t="shared" si="53"/>
        <v>11</v>
      </c>
    </row>
    <row r="3379" spans="1:4" x14ac:dyDescent="0.25">
      <c r="A3379" s="1">
        <v>57110</v>
      </c>
      <c r="B3379" s="2" t="s">
        <v>3649</v>
      </c>
      <c r="C3379" s="3" t="s">
        <v>3651</v>
      </c>
      <c r="D3379">
        <f t="shared" si="53"/>
        <v>11</v>
      </c>
    </row>
    <row r="3380" spans="1:4" x14ac:dyDescent="0.25">
      <c r="A3380" s="1">
        <v>57110</v>
      </c>
      <c r="B3380" s="2" t="s">
        <v>3649</v>
      </c>
      <c r="C3380" s="3" t="s">
        <v>3652</v>
      </c>
      <c r="D3380">
        <f t="shared" si="53"/>
        <v>11</v>
      </c>
    </row>
    <row r="3381" spans="1:4" x14ac:dyDescent="0.25">
      <c r="A3381" s="1">
        <v>57110</v>
      </c>
      <c r="B3381" s="2" t="s">
        <v>3649</v>
      </c>
      <c r="C3381" s="3" t="s">
        <v>3653</v>
      </c>
      <c r="D3381">
        <f t="shared" si="53"/>
        <v>11</v>
      </c>
    </row>
    <row r="3382" spans="1:4" x14ac:dyDescent="0.25">
      <c r="A3382" s="1">
        <v>57110</v>
      </c>
      <c r="B3382" s="2" t="s">
        <v>3649</v>
      </c>
      <c r="C3382" s="3" t="s">
        <v>3654</v>
      </c>
      <c r="D3382">
        <f t="shared" si="53"/>
        <v>11</v>
      </c>
    </row>
    <row r="3383" spans="1:4" x14ac:dyDescent="0.25">
      <c r="A3383" s="1">
        <v>57110</v>
      </c>
      <c r="B3383" s="2" t="s">
        <v>3649</v>
      </c>
      <c r="C3383" s="3" t="s">
        <v>3655</v>
      </c>
      <c r="D3383">
        <f t="shared" si="53"/>
        <v>11</v>
      </c>
    </row>
    <row r="3384" spans="1:4" x14ac:dyDescent="0.25">
      <c r="A3384" s="1">
        <v>57110</v>
      </c>
      <c r="B3384" s="2" t="s">
        <v>3649</v>
      </c>
      <c r="C3384" s="3" t="s">
        <v>3656</v>
      </c>
      <c r="D3384">
        <f t="shared" si="53"/>
        <v>11</v>
      </c>
    </row>
    <row r="3385" spans="1:4" x14ac:dyDescent="0.25">
      <c r="A3385" s="1">
        <v>57110</v>
      </c>
      <c r="B3385" s="2" t="s">
        <v>3649</v>
      </c>
      <c r="C3385" s="3" t="s">
        <v>3657</v>
      </c>
      <c r="D3385">
        <f t="shared" si="53"/>
        <v>11</v>
      </c>
    </row>
    <row r="3386" spans="1:4" x14ac:dyDescent="0.25">
      <c r="A3386" s="1">
        <v>57110</v>
      </c>
      <c r="B3386" s="2" t="s">
        <v>3649</v>
      </c>
      <c r="C3386" s="3" t="s">
        <v>3658</v>
      </c>
      <c r="D3386">
        <f t="shared" si="53"/>
        <v>11</v>
      </c>
    </row>
    <row r="3387" spans="1:4" x14ac:dyDescent="0.25">
      <c r="A3387" s="1">
        <v>57110</v>
      </c>
      <c r="B3387" s="2" t="s">
        <v>3649</v>
      </c>
      <c r="C3387" s="3" t="s">
        <v>3659</v>
      </c>
      <c r="D3387">
        <f t="shared" si="53"/>
        <v>11</v>
      </c>
    </row>
    <row r="3388" spans="1:4" x14ac:dyDescent="0.25">
      <c r="A3388" s="1">
        <v>57110</v>
      </c>
      <c r="B3388" s="2" t="s">
        <v>3649</v>
      </c>
      <c r="C3388" s="3" t="s">
        <v>3660</v>
      </c>
      <c r="D3388">
        <f t="shared" si="53"/>
        <v>11</v>
      </c>
    </row>
    <row r="3389" spans="1:4" x14ac:dyDescent="0.25">
      <c r="A3389" s="1">
        <v>57111</v>
      </c>
      <c r="B3389" s="2" t="s">
        <v>3661</v>
      </c>
      <c r="C3389" s="3" t="s">
        <v>3662</v>
      </c>
      <c r="D3389">
        <f t="shared" si="53"/>
        <v>1</v>
      </c>
    </row>
    <row r="3390" spans="1:4" x14ac:dyDescent="0.25">
      <c r="A3390" s="1">
        <v>57113</v>
      </c>
      <c r="B3390" s="2" t="s">
        <v>3663</v>
      </c>
      <c r="C3390" s="3" t="s">
        <v>3664</v>
      </c>
      <c r="D3390">
        <f t="shared" si="53"/>
        <v>1</v>
      </c>
    </row>
    <row r="3391" spans="1:4" x14ac:dyDescent="0.25">
      <c r="A3391" s="1">
        <v>57114</v>
      </c>
      <c r="B3391" s="2" t="s">
        <v>3665</v>
      </c>
      <c r="C3391" s="3" t="s">
        <v>3666</v>
      </c>
      <c r="D3391">
        <f t="shared" si="53"/>
        <v>3</v>
      </c>
    </row>
    <row r="3392" spans="1:4" x14ac:dyDescent="0.25">
      <c r="A3392" s="1">
        <v>57114</v>
      </c>
      <c r="B3392" s="2" t="s">
        <v>3665</v>
      </c>
      <c r="C3392" s="3" t="s">
        <v>3667</v>
      </c>
      <c r="D3392">
        <f t="shared" si="53"/>
        <v>3</v>
      </c>
    </row>
    <row r="3393" spans="1:4" x14ac:dyDescent="0.25">
      <c r="A3393" s="1">
        <v>57114</v>
      </c>
      <c r="B3393" s="2" t="s">
        <v>3665</v>
      </c>
      <c r="C3393" s="3" t="s">
        <v>3668</v>
      </c>
      <c r="D3393">
        <f t="shared" si="53"/>
        <v>3</v>
      </c>
    </row>
    <row r="3394" spans="1:4" x14ac:dyDescent="0.25">
      <c r="A3394" s="1">
        <v>57115</v>
      </c>
      <c r="B3394" s="2" t="s">
        <v>3669</v>
      </c>
      <c r="C3394" s="3" t="s">
        <v>3670</v>
      </c>
      <c r="D3394">
        <f t="shared" ref="D3394:D3457" si="54">COUNTIF($B$2:$B$5669,B3394)</f>
        <v>2</v>
      </c>
    </row>
    <row r="3395" spans="1:4" x14ac:dyDescent="0.25">
      <c r="A3395" s="1">
        <v>57115</v>
      </c>
      <c r="B3395" s="2" t="s">
        <v>3669</v>
      </c>
      <c r="C3395" s="3" t="s">
        <v>3671</v>
      </c>
      <c r="D3395">
        <f t="shared" si="54"/>
        <v>2</v>
      </c>
    </row>
    <row r="3396" spans="1:4" x14ac:dyDescent="0.25">
      <c r="A3396" s="1">
        <v>57116</v>
      </c>
      <c r="B3396" s="2" t="s">
        <v>3672</v>
      </c>
      <c r="C3396" s="3" t="s">
        <v>3673</v>
      </c>
      <c r="D3396">
        <f t="shared" si="54"/>
        <v>2</v>
      </c>
    </row>
    <row r="3397" spans="1:4" x14ac:dyDescent="0.25">
      <c r="A3397" s="1">
        <v>57116</v>
      </c>
      <c r="B3397" s="2" t="s">
        <v>3672</v>
      </c>
      <c r="C3397" s="3" t="s">
        <v>3674</v>
      </c>
      <c r="D3397">
        <f t="shared" si="54"/>
        <v>2</v>
      </c>
    </row>
    <row r="3398" spans="1:4" x14ac:dyDescent="0.25">
      <c r="A3398" s="1">
        <v>57117</v>
      </c>
      <c r="B3398" s="2" t="s">
        <v>3675</v>
      </c>
      <c r="C3398" s="3" t="s">
        <v>3676</v>
      </c>
      <c r="D3398">
        <f t="shared" si="54"/>
        <v>4</v>
      </c>
    </row>
    <row r="3399" spans="1:4" x14ac:dyDescent="0.25">
      <c r="A3399" s="1">
        <v>57117</v>
      </c>
      <c r="B3399" s="2" t="s">
        <v>3675</v>
      </c>
      <c r="C3399" s="3" t="s">
        <v>3677</v>
      </c>
      <c r="D3399">
        <f t="shared" si="54"/>
        <v>4</v>
      </c>
    </row>
    <row r="3400" spans="1:4" x14ac:dyDescent="0.25">
      <c r="A3400" s="1">
        <v>57117</v>
      </c>
      <c r="B3400" s="2" t="s">
        <v>3675</v>
      </c>
      <c r="C3400" s="3" t="s">
        <v>3678</v>
      </c>
      <c r="D3400">
        <f t="shared" si="54"/>
        <v>4</v>
      </c>
    </row>
    <row r="3401" spans="1:4" x14ac:dyDescent="0.25">
      <c r="A3401" s="1">
        <v>57117</v>
      </c>
      <c r="B3401" s="2" t="s">
        <v>3675</v>
      </c>
      <c r="C3401" s="3" t="s">
        <v>3679</v>
      </c>
      <c r="D3401">
        <f t="shared" si="54"/>
        <v>4</v>
      </c>
    </row>
    <row r="3402" spans="1:4" x14ac:dyDescent="0.25">
      <c r="A3402" s="1">
        <v>57118</v>
      </c>
      <c r="B3402" s="2" t="s">
        <v>3680</v>
      </c>
      <c r="C3402" s="3" t="s">
        <v>3681</v>
      </c>
      <c r="D3402">
        <f t="shared" si="54"/>
        <v>1</v>
      </c>
    </row>
    <row r="3403" spans="1:4" x14ac:dyDescent="0.25">
      <c r="A3403" s="1">
        <v>57119</v>
      </c>
      <c r="B3403" s="2" t="s">
        <v>3682</v>
      </c>
      <c r="C3403" s="3" t="s">
        <v>3683</v>
      </c>
      <c r="D3403">
        <f t="shared" si="54"/>
        <v>6</v>
      </c>
    </row>
    <row r="3404" spans="1:4" x14ac:dyDescent="0.25">
      <c r="A3404" s="1">
        <v>57119</v>
      </c>
      <c r="B3404" s="2" t="s">
        <v>3682</v>
      </c>
      <c r="C3404" s="3" t="s">
        <v>3684</v>
      </c>
      <c r="D3404">
        <f t="shared" si="54"/>
        <v>6</v>
      </c>
    </row>
    <row r="3405" spans="1:4" x14ac:dyDescent="0.25">
      <c r="A3405" s="1">
        <v>57119</v>
      </c>
      <c r="B3405" s="2" t="s">
        <v>3682</v>
      </c>
      <c r="C3405" s="3" t="s">
        <v>3685</v>
      </c>
      <c r="D3405">
        <f t="shared" si="54"/>
        <v>6</v>
      </c>
    </row>
    <row r="3406" spans="1:4" x14ac:dyDescent="0.25">
      <c r="A3406" s="1">
        <v>57119</v>
      </c>
      <c r="B3406" s="2" t="s">
        <v>3682</v>
      </c>
      <c r="C3406" s="3" t="s">
        <v>3686</v>
      </c>
      <c r="D3406">
        <f t="shared" si="54"/>
        <v>6</v>
      </c>
    </row>
    <row r="3407" spans="1:4" x14ac:dyDescent="0.25">
      <c r="A3407" s="1">
        <v>57119</v>
      </c>
      <c r="B3407" s="2" t="s">
        <v>3682</v>
      </c>
      <c r="C3407" s="3" t="s">
        <v>3687</v>
      </c>
      <c r="D3407">
        <f t="shared" si="54"/>
        <v>6</v>
      </c>
    </row>
    <row r="3408" spans="1:4" x14ac:dyDescent="0.25">
      <c r="A3408" s="1">
        <v>57119</v>
      </c>
      <c r="B3408" s="2" t="s">
        <v>3682</v>
      </c>
      <c r="C3408" s="3" t="s">
        <v>3688</v>
      </c>
      <c r="D3408">
        <f t="shared" si="54"/>
        <v>6</v>
      </c>
    </row>
    <row r="3409" spans="1:4" x14ac:dyDescent="0.25">
      <c r="A3409" s="1">
        <v>57120</v>
      </c>
      <c r="B3409" s="2" t="s">
        <v>3689</v>
      </c>
      <c r="C3409" s="3" t="s">
        <v>3690</v>
      </c>
      <c r="D3409">
        <f t="shared" si="54"/>
        <v>4</v>
      </c>
    </row>
    <row r="3410" spans="1:4" x14ac:dyDescent="0.25">
      <c r="A3410" s="1">
        <v>57120</v>
      </c>
      <c r="B3410" s="2" t="s">
        <v>3689</v>
      </c>
      <c r="C3410" s="3" t="s">
        <v>3691</v>
      </c>
      <c r="D3410">
        <f t="shared" si="54"/>
        <v>4</v>
      </c>
    </row>
    <row r="3411" spans="1:4" x14ac:dyDescent="0.25">
      <c r="A3411" s="1">
        <v>57120</v>
      </c>
      <c r="B3411" s="2" t="s">
        <v>3689</v>
      </c>
      <c r="C3411" s="3" t="s">
        <v>3692</v>
      </c>
      <c r="D3411">
        <f t="shared" si="54"/>
        <v>4</v>
      </c>
    </row>
    <row r="3412" spans="1:4" x14ac:dyDescent="0.25">
      <c r="A3412" s="1">
        <v>57120</v>
      </c>
      <c r="B3412" s="2" t="s">
        <v>3689</v>
      </c>
      <c r="C3412" s="3" t="s">
        <v>3693</v>
      </c>
      <c r="D3412">
        <f t="shared" si="54"/>
        <v>4</v>
      </c>
    </row>
    <row r="3413" spans="1:4" x14ac:dyDescent="0.25">
      <c r="A3413" s="1">
        <v>57124</v>
      </c>
      <c r="B3413" s="2" t="s">
        <v>3694</v>
      </c>
      <c r="C3413" s="3" t="s">
        <v>3695</v>
      </c>
      <c r="D3413">
        <f t="shared" si="54"/>
        <v>1</v>
      </c>
    </row>
    <row r="3414" spans="1:4" x14ac:dyDescent="0.25">
      <c r="A3414" s="1">
        <v>57130</v>
      </c>
      <c r="B3414" s="2" t="s">
        <v>3696</v>
      </c>
      <c r="C3414" s="3" t="s">
        <v>3697</v>
      </c>
      <c r="D3414">
        <f t="shared" si="54"/>
        <v>11</v>
      </c>
    </row>
    <row r="3415" spans="1:4" x14ac:dyDescent="0.25">
      <c r="A3415" s="1">
        <v>57130</v>
      </c>
      <c r="B3415" s="2" t="s">
        <v>3696</v>
      </c>
      <c r="C3415" s="3" t="s">
        <v>3698</v>
      </c>
      <c r="D3415">
        <f t="shared" si="54"/>
        <v>11</v>
      </c>
    </row>
    <row r="3416" spans="1:4" x14ac:dyDescent="0.25">
      <c r="A3416" s="1">
        <v>57130</v>
      </c>
      <c r="B3416" s="2" t="s">
        <v>3696</v>
      </c>
      <c r="C3416" s="3" t="s">
        <v>3699</v>
      </c>
      <c r="D3416">
        <f t="shared" si="54"/>
        <v>11</v>
      </c>
    </row>
    <row r="3417" spans="1:4" x14ac:dyDescent="0.25">
      <c r="A3417" s="1">
        <v>57130</v>
      </c>
      <c r="B3417" s="2" t="s">
        <v>3696</v>
      </c>
      <c r="C3417" s="3" t="s">
        <v>3700</v>
      </c>
      <c r="D3417">
        <f t="shared" si="54"/>
        <v>11</v>
      </c>
    </row>
    <row r="3418" spans="1:4" x14ac:dyDescent="0.25">
      <c r="A3418" s="1">
        <v>57130</v>
      </c>
      <c r="B3418" s="2" t="s">
        <v>3696</v>
      </c>
      <c r="C3418" s="3" t="s">
        <v>3701</v>
      </c>
      <c r="D3418">
        <f t="shared" si="54"/>
        <v>11</v>
      </c>
    </row>
    <row r="3419" spans="1:4" x14ac:dyDescent="0.25">
      <c r="A3419" s="1">
        <v>57130</v>
      </c>
      <c r="B3419" s="2" t="s">
        <v>3696</v>
      </c>
      <c r="C3419" s="3" t="s">
        <v>3702</v>
      </c>
      <c r="D3419">
        <f t="shared" si="54"/>
        <v>11</v>
      </c>
    </row>
    <row r="3420" spans="1:4" x14ac:dyDescent="0.25">
      <c r="A3420" s="1">
        <v>57130</v>
      </c>
      <c r="B3420" s="2" t="s">
        <v>3696</v>
      </c>
      <c r="C3420" s="3" t="s">
        <v>3703</v>
      </c>
      <c r="D3420">
        <f t="shared" si="54"/>
        <v>11</v>
      </c>
    </row>
    <row r="3421" spans="1:4" x14ac:dyDescent="0.25">
      <c r="A3421" s="1">
        <v>57130</v>
      </c>
      <c r="B3421" s="2" t="s">
        <v>3696</v>
      </c>
      <c r="C3421" s="3" t="s">
        <v>3704</v>
      </c>
      <c r="D3421">
        <f t="shared" si="54"/>
        <v>11</v>
      </c>
    </row>
    <row r="3422" spans="1:4" x14ac:dyDescent="0.25">
      <c r="A3422" s="1">
        <v>57130</v>
      </c>
      <c r="B3422" s="2" t="s">
        <v>3696</v>
      </c>
      <c r="C3422" s="3" t="s">
        <v>3705</v>
      </c>
      <c r="D3422">
        <f t="shared" si="54"/>
        <v>11</v>
      </c>
    </row>
    <row r="3423" spans="1:4" x14ac:dyDescent="0.25">
      <c r="A3423" s="1">
        <v>57130</v>
      </c>
      <c r="B3423" s="2" t="s">
        <v>3696</v>
      </c>
      <c r="C3423" s="3" t="s">
        <v>3706</v>
      </c>
      <c r="D3423">
        <f t="shared" si="54"/>
        <v>11</v>
      </c>
    </row>
    <row r="3424" spans="1:4" x14ac:dyDescent="0.25">
      <c r="A3424" s="1">
        <v>57130</v>
      </c>
      <c r="B3424" s="2" t="s">
        <v>3696</v>
      </c>
      <c r="C3424" s="3" t="s">
        <v>3707</v>
      </c>
      <c r="D3424">
        <f t="shared" si="54"/>
        <v>11</v>
      </c>
    </row>
    <row r="3425" spans="1:4" x14ac:dyDescent="0.25">
      <c r="A3425" s="1">
        <v>57134</v>
      </c>
      <c r="B3425" s="2" t="s">
        <v>3708</v>
      </c>
      <c r="C3425" s="3" t="s">
        <v>3709</v>
      </c>
      <c r="D3425">
        <f t="shared" si="54"/>
        <v>1</v>
      </c>
    </row>
    <row r="3426" spans="1:4" x14ac:dyDescent="0.25">
      <c r="A3426" s="1">
        <v>57136</v>
      </c>
      <c r="B3426" s="2" t="s">
        <v>3710</v>
      </c>
      <c r="C3426" s="3" t="s">
        <v>3711</v>
      </c>
      <c r="D3426">
        <f t="shared" si="54"/>
        <v>2</v>
      </c>
    </row>
    <row r="3427" spans="1:4" x14ac:dyDescent="0.25">
      <c r="A3427" s="1">
        <v>57136</v>
      </c>
      <c r="B3427" s="2" t="s">
        <v>3710</v>
      </c>
      <c r="C3427" s="3" t="s">
        <v>3712</v>
      </c>
      <c r="D3427">
        <f t="shared" si="54"/>
        <v>2</v>
      </c>
    </row>
    <row r="3428" spans="1:4" x14ac:dyDescent="0.25">
      <c r="A3428" s="1">
        <v>57137</v>
      </c>
      <c r="B3428" s="2" t="s">
        <v>3713</v>
      </c>
      <c r="C3428" s="3" t="s">
        <v>3714</v>
      </c>
      <c r="D3428">
        <f t="shared" si="54"/>
        <v>1</v>
      </c>
    </row>
    <row r="3429" spans="1:4" x14ac:dyDescent="0.25">
      <c r="A3429" s="1">
        <v>57140</v>
      </c>
      <c r="B3429" s="2" t="s">
        <v>3715</v>
      </c>
      <c r="C3429" s="3" t="s">
        <v>3716</v>
      </c>
      <c r="D3429">
        <f t="shared" si="54"/>
        <v>5</v>
      </c>
    </row>
    <row r="3430" spans="1:4" x14ac:dyDescent="0.25">
      <c r="A3430" s="1">
        <v>57140</v>
      </c>
      <c r="B3430" s="2" t="s">
        <v>3715</v>
      </c>
      <c r="C3430" s="3" t="s">
        <v>3717</v>
      </c>
      <c r="D3430">
        <f t="shared" si="54"/>
        <v>5</v>
      </c>
    </row>
    <row r="3431" spans="1:4" x14ac:dyDescent="0.25">
      <c r="A3431" s="1">
        <v>57140</v>
      </c>
      <c r="B3431" s="2" t="s">
        <v>3715</v>
      </c>
      <c r="C3431" s="3" t="s">
        <v>3718</v>
      </c>
      <c r="D3431">
        <f t="shared" si="54"/>
        <v>5</v>
      </c>
    </row>
    <row r="3432" spans="1:4" x14ac:dyDescent="0.25">
      <c r="A3432" s="1">
        <v>57140</v>
      </c>
      <c r="B3432" s="2" t="s">
        <v>3715</v>
      </c>
      <c r="C3432" s="3" t="s">
        <v>3719</v>
      </c>
      <c r="D3432">
        <f t="shared" si="54"/>
        <v>5</v>
      </c>
    </row>
    <row r="3433" spans="1:4" x14ac:dyDescent="0.25">
      <c r="A3433" s="1">
        <v>57140</v>
      </c>
      <c r="B3433" s="2" t="s">
        <v>3715</v>
      </c>
      <c r="C3433" s="3" t="s">
        <v>3720</v>
      </c>
      <c r="D3433">
        <f t="shared" si="54"/>
        <v>5</v>
      </c>
    </row>
    <row r="3434" spans="1:4" x14ac:dyDescent="0.25">
      <c r="A3434" s="1">
        <v>57142</v>
      </c>
      <c r="B3434" s="2" t="s">
        <v>3721</v>
      </c>
      <c r="C3434" s="3" t="s">
        <v>3722</v>
      </c>
      <c r="D3434">
        <f t="shared" si="54"/>
        <v>1</v>
      </c>
    </row>
    <row r="3435" spans="1:4" x14ac:dyDescent="0.25">
      <c r="A3435" s="1">
        <v>57144</v>
      </c>
      <c r="B3435" s="2" t="s">
        <v>3723</v>
      </c>
      <c r="C3435" s="3" t="s">
        <v>3724</v>
      </c>
      <c r="D3435">
        <f t="shared" si="54"/>
        <v>1</v>
      </c>
    </row>
    <row r="3436" spans="1:4" x14ac:dyDescent="0.25">
      <c r="A3436" s="1">
        <v>57145</v>
      </c>
      <c r="B3436" s="2" t="s">
        <v>3725</v>
      </c>
      <c r="C3436" s="3" t="s">
        <v>3726</v>
      </c>
      <c r="D3436">
        <f t="shared" si="54"/>
        <v>1</v>
      </c>
    </row>
    <row r="3437" spans="1:4" x14ac:dyDescent="0.25">
      <c r="A3437" s="1">
        <v>57150</v>
      </c>
      <c r="B3437" s="2" t="s">
        <v>3727</v>
      </c>
      <c r="C3437" s="3" t="s">
        <v>3728</v>
      </c>
      <c r="D3437">
        <f t="shared" si="54"/>
        <v>1</v>
      </c>
    </row>
    <row r="3438" spans="1:4" x14ac:dyDescent="0.25">
      <c r="A3438" s="1">
        <v>57157</v>
      </c>
      <c r="B3438" s="2" t="s">
        <v>3729</v>
      </c>
      <c r="C3438" s="3" t="s">
        <v>3730</v>
      </c>
      <c r="D3438">
        <f t="shared" si="54"/>
        <v>4</v>
      </c>
    </row>
    <row r="3439" spans="1:4" x14ac:dyDescent="0.25">
      <c r="A3439" s="1">
        <v>57157</v>
      </c>
      <c r="B3439" s="2" t="s">
        <v>3729</v>
      </c>
      <c r="C3439" s="3" t="s">
        <v>3731</v>
      </c>
      <c r="D3439">
        <f t="shared" si="54"/>
        <v>4</v>
      </c>
    </row>
    <row r="3440" spans="1:4" x14ac:dyDescent="0.25">
      <c r="A3440" s="1">
        <v>57157</v>
      </c>
      <c r="B3440" s="2" t="s">
        <v>3729</v>
      </c>
      <c r="C3440" s="3" t="s">
        <v>3732</v>
      </c>
      <c r="D3440">
        <f t="shared" si="54"/>
        <v>4</v>
      </c>
    </row>
    <row r="3441" spans="1:4" x14ac:dyDescent="0.25">
      <c r="A3441" s="1">
        <v>57157</v>
      </c>
      <c r="B3441" s="2" t="s">
        <v>3729</v>
      </c>
      <c r="C3441" s="3" t="s">
        <v>3733</v>
      </c>
      <c r="D3441">
        <f t="shared" si="54"/>
        <v>4</v>
      </c>
    </row>
    <row r="3442" spans="1:4" x14ac:dyDescent="0.25">
      <c r="A3442" s="1">
        <v>57158</v>
      </c>
      <c r="B3442" s="2" t="s">
        <v>3734</v>
      </c>
      <c r="C3442" s="3" t="s">
        <v>3735</v>
      </c>
      <c r="D3442">
        <f t="shared" si="54"/>
        <v>1</v>
      </c>
    </row>
    <row r="3443" spans="1:4" x14ac:dyDescent="0.25">
      <c r="A3443" s="1">
        <v>57159</v>
      </c>
      <c r="B3443" s="2" t="s">
        <v>3736</v>
      </c>
      <c r="C3443" s="3" t="s">
        <v>3737</v>
      </c>
      <c r="D3443">
        <f t="shared" si="54"/>
        <v>2</v>
      </c>
    </row>
    <row r="3444" spans="1:4" x14ac:dyDescent="0.25">
      <c r="A3444" s="1">
        <v>57159</v>
      </c>
      <c r="B3444" s="2" t="s">
        <v>3736</v>
      </c>
      <c r="C3444" s="3" t="s">
        <v>3738</v>
      </c>
      <c r="D3444">
        <f t="shared" si="54"/>
        <v>2</v>
      </c>
    </row>
    <row r="3445" spans="1:4" x14ac:dyDescent="0.25">
      <c r="A3445" s="1">
        <v>57160</v>
      </c>
      <c r="B3445" s="2" t="s">
        <v>3739</v>
      </c>
      <c r="C3445" s="3" t="s">
        <v>3740</v>
      </c>
      <c r="D3445">
        <f t="shared" si="54"/>
        <v>6</v>
      </c>
    </row>
    <row r="3446" spans="1:4" x14ac:dyDescent="0.25">
      <c r="A3446" s="1">
        <v>57160</v>
      </c>
      <c r="B3446" s="2" t="s">
        <v>3739</v>
      </c>
      <c r="C3446" s="3" t="s">
        <v>3741</v>
      </c>
      <c r="D3446">
        <f t="shared" si="54"/>
        <v>6</v>
      </c>
    </row>
    <row r="3447" spans="1:4" x14ac:dyDescent="0.25">
      <c r="A3447" s="1">
        <v>57160</v>
      </c>
      <c r="B3447" s="2" t="s">
        <v>3739</v>
      </c>
      <c r="C3447" s="3" t="s">
        <v>3742</v>
      </c>
      <c r="D3447">
        <f t="shared" si="54"/>
        <v>6</v>
      </c>
    </row>
    <row r="3448" spans="1:4" x14ac:dyDescent="0.25">
      <c r="A3448" s="1">
        <v>57160</v>
      </c>
      <c r="B3448" s="2" t="s">
        <v>3739</v>
      </c>
      <c r="C3448" s="3" t="s">
        <v>3743</v>
      </c>
      <c r="D3448">
        <f t="shared" si="54"/>
        <v>6</v>
      </c>
    </row>
    <row r="3449" spans="1:4" x14ac:dyDescent="0.25">
      <c r="A3449" s="1">
        <v>57160</v>
      </c>
      <c r="B3449" s="2" t="s">
        <v>3739</v>
      </c>
      <c r="C3449" s="3" t="s">
        <v>3744</v>
      </c>
      <c r="D3449">
        <f t="shared" si="54"/>
        <v>6</v>
      </c>
    </row>
    <row r="3450" spans="1:4" x14ac:dyDescent="0.25">
      <c r="A3450" s="1">
        <v>57160</v>
      </c>
      <c r="B3450" s="2" t="s">
        <v>3739</v>
      </c>
      <c r="C3450" s="3" t="s">
        <v>3745</v>
      </c>
      <c r="D3450">
        <f t="shared" si="54"/>
        <v>6</v>
      </c>
    </row>
    <row r="3451" spans="1:4" x14ac:dyDescent="0.25">
      <c r="A3451" s="1">
        <v>57170</v>
      </c>
      <c r="B3451" s="2" t="s">
        <v>3746</v>
      </c>
      <c r="C3451" s="3" t="s">
        <v>3747</v>
      </c>
      <c r="D3451">
        <f t="shared" si="54"/>
        <v>30</v>
      </c>
    </row>
    <row r="3452" spans="1:4" x14ac:dyDescent="0.25">
      <c r="A3452" s="1">
        <v>57170</v>
      </c>
      <c r="B3452" s="2" t="s">
        <v>3746</v>
      </c>
      <c r="C3452" s="3" t="s">
        <v>3748</v>
      </c>
      <c r="D3452">
        <f t="shared" si="54"/>
        <v>30</v>
      </c>
    </row>
    <row r="3453" spans="1:4" x14ac:dyDescent="0.25">
      <c r="A3453" s="1">
        <v>57170</v>
      </c>
      <c r="B3453" s="2" t="s">
        <v>3746</v>
      </c>
      <c r="C3453" s="3" t="s">
        <v>3749</v>
      </c>
      <c r="D3453">
        <f t="shared" si="54"/>
        <v>30</v>
      </c>
    </row>
    <row r="3454" spans="1:4" x14ac:dyDescent="0.25">
      <c r="A3454" s="1">
        <v>57170</v>
      </c>
      <c r="B3454" s="2" t="s">
        <v>3746</v>
      </c>
      <c r="C3454" s="3" t="s">
        <v>3750</v>
      </c>
      <c r="D3454">
        <f t="shared" si="54"/>
        <v>30</v>
      </c>
    </row>
    <row r="3455" spans="1:4" x14ac:dyDescent="0.25">
      <c r="A3455" s="1">
        <v>57170</v>
      </c>
      <c r="B3455" s="2" t="s">
        <v>3746</v>
      </c>
      <c r="C3455" s="3" t="s">
        <v>3751</v>
      </c>
      <c r="D3455">
        <f t="shared" si="54"/>
        <v>30</v>
      </c>
    </row>
    <row r="3456" spans="1:4" x14ac:dyDescent="0.25">
      <c r="A3456" s="1">
        <v>57170</v>
      </c>
      <c r="B3456" s="2" t="s">
        <v>3746</v>
      </c>
      <c r="C3456" s="3" t="s">
        <v>3752</v>
      </c>
      <c r="D3456">
        <f t="shared" si="54"/>
        <v>30</v>
      </c>
    </row>
    <row r="3457" spans="1:4" x14ac:dyDescent="0.25">
      <c r="A3457" s="1">
        <v>57170</v>
      </c>
      <c r="B3457" s="2" t="s">
        <v>3746</v>
      </c>
      <c r="C3457" s="3" t="s">
        <v>3753</v>
      </c>
      <c r="D3457">
        <f t="shared" si="54"/>
        <v>30</v>
      </c>
    </row>
    <row r="3458" spans="1:4" x14ac:dyDescent="0.25">
      <c r="A3458" s="1">
        <v>57170</v>
      </c>
      <c r="B3458" s="2" t="s">
        <v>3746</v>
      </c>
      <c r="C3458" s="3" t="s">
        <v>3754</v>
      </c>
      <c r="D3458">
        <f t="shared" ref="D3458:D3521" si="55">COUNTIF($B$2:$B$5669,B3458)</f>
        <v>30</v>
      </c>
    </row>
    <row r="3459" spans="1:4" x14ac:dyDescent="0.25">
      <c r="A3459" s="1">
        <v>57170</v>
      </c>
      <c r="B3459" s="2" t="s">
        <v>3746</v>
      </c>
      <c r="C3459" s="3" t="s">
        <v>3755</v>
      </c>
      <c r="D3459">
        <f t="shared" si="55"/>
        <v>30</v>
      </c>
    </row>
    <row r="3460" spans="1:4" x14ac:dyDescent="0.25">
      <c r="A3460" s="1">
        <v>57170</v>
      </c>
      <c r="B3460" s="2" t="s">
        <v>3746</v>
      </c>
      <c r="C3460" s="3" t="s">
        <v>3756</v>
      </c>
      <c r="D3460">
        <f t="shared" si="55"/>
        <v>30</v>
      </c>
    </row>
    <row r="3461" spans="1:4" x14ac:dyDescent="0.25">
      <c r="A3461" s="1">
        <v>57170</v>
      </c>
      <c r="B3461" s="2" t="s">
        <v>3746</v>
      </c>
      <c r="C3461" s="3" t="s">
        <v>3757</v>
      </c>
      <c r="D3461">
        <f t="shared" si="55"/>
        <v>30</v>
      </c>
    </row>
    <row r="3462" spans="1:4" x14ac:dyDescent="0.25">
      <c r="A3462" s="1">
        <v>57170</v>
      </c>
      <c r="B3462" s="2" t="s">
        <v>3746</v>
      </c>
      <c r="C3462" s="3" t="s">
        <v>3758</v>
      </c>
      <c r="D3462">
        <f t="shared" si="55"/>
        <v>30</v>
      </c>
    </row>
    <row r="3463" spans="1:4" x14ac:dyDescent="0.25">
      <c r="A3463" s="1">
        <v>57170</v>
      </c>
      <c r="B3463" s="2" t="s">
        <v>3746</v>
      </c>
      <c r="C3463" s="3" t="s">
        <v>3759</v>
      </c>
      <c r="D3463">
        <f t="shared" si="55"/>
        <v>30</v>
      </c>
    </row>
    <row r="3464" spans="1:4" x14ac:dyDescent="0.25">
      <c r="A3464" s="1">
        <v>57170</v>
      </c>
      <c r="B3464" s="2" t="s">
        <v>3746</v>
      </c>
      <c r="C3464" s="3" t="s">
        <v>3760</v>
      </c>
      <c r="D3464">
        <f t="shared" si="55"/>
        <v>30</v>
      </c>
    </row>
    <row r="3465" spans="1:4" x14ac:dyDescent="0.25">
      <c r="A3465" s="1">
        <v>57170</v>
      </c>
      <c r="B3465" s="2" t="s">
        <v>3746</v>
      </c>
      <c r="C3465" s="3" t="s">
        <v>3761</v>
      </c>
      <c r="D3465">
        <f t="shared" si="55"/>
        <v>30</v>
      </c>
    </row>
    <row r="3466" spans="1:4" x14ac:dyDescent="0.25">
      <c r="A3466" s="1">
        <v>57170</v>
      </c>
      <c r="B3466" s="2" t="s">
        <v>3746</v>
      </c>
      <c r="C3466" s="3" t="s">
        <v>3762</v>
      </c>
      <c r="D3466">
        <f t="shared" si="55"/>
        <v>30</v>
      </c>
    </row>
    <row r="3467" spans="1:4" x14ac:dyDescent="0.25">
      <c r="A3467" s="1">
        <v>57170</v>
      </c>
      <c r="B3467" s="2" t="s">
        <v>3746</v>
      </c>
      <c r="C3467" s="3" t="s">
        <v>3763</v>
      </c>
      <c r="D3467">
        <f t="shared" si="55"/>
        <v>30</v>
      </c>
    </row>
    <row r="3468" spans="1:4" x14ac:dyDescent="0.25">
      <c r="A3468" s="1">
        <v>57170</v>
      </c>
      <c r="B3468" s="2" t="s">
        <v>3746</v>
      </c>
      <c r="C3468" s="3" t="s">
        <v>3764</v>
      </c>
      <c r="D3468">
        <f t="shared" si="55"/>
        <v>30</v>
      </c>
    </row>
    <row r="3469" spans="1:4" x14ac:dyDescent="0.25">
      <c r="A3469" s="1">
        <v>57170</v>
      </c>
      <c r="B3469" s="2" t="s">
        <v>3746</v>
      </c>
      <c r="C3469" s="3" t="s">
        <v>3765</v>
      </c>
      <c r="D3469">
        <f t="shared" si="55"/>
        <v>30</v>
      </c>
    </row>
    <row r="3470" spans="1:4" x14ac:dyDescent="0.25">
      <c r="A3470" s="1">
        <v>57170</v>
      </c>
      <c r="B3470" s="2" t="s">
        <v>3746</v>
      </c>
      <c r="C3470" s="3" t="s">
        <v>3766</v>
      </c>
      <c r="D3470">
        <f t="shared" si="55"/>
        <v>30</v>
      </c>
    </row>
    <row r="3471" spans="1:4" x14ac:dyDescent="0.25">
      <c r="A3471" s="1">
        <v>57170</v>
      </c>
      <c r="B3471" s="2" t="s">
        <v>3746</v>
      </c>
      <c r="C3471" s="3" t="s">
        <v>3767</v>
      </c>
      <c r="D3471">
        <f t="shared" si="55"/>
        <v>30</v>
      </c>
    </row>
    <row r="3472" spans="1:4" x14ac:dyDescent="0.25">
      <c r="A3472" s="1">
        <v>57170</v>
      </c>
      <c r="B3472" s="2" t="s">
        <v>3746</v>
      </c>
      <c r="C3472" s="3" t="s">
        <v>3768</v>
      </c>
      <c r="D3472">
        <f t="shared" si="55"/>
        <v>30</v>
      </c>
    </row>
    <row r="3473" spans="1:4" x14ac:dyDescent="0.25">
      <c r="A3473" s="1">
        <v>57170</v>
      </c>
      <c r="B3473" s="2" t="s">
        <v>3746</v>
      </c>
      <c r="C3473" s="3" t="s">
        <v>3769</v>
      </c>
      <c r="D3473">
        <f t="shared" si="55"/>
        <v>30</v>
      </c>
    </row>
    <row r="3474" spans="1:4" x14ac:dyDescent="0.25">
      <c r="A3474" s="1">
        <v>57170</v>
      </c>
      <c r="B3474" s="2" t="s">
        <v>3746</v>
      </c>
      <c r="C3474" s="3" t="s">
        <v>3770</v>
      </c>
      <c r="D3474">
        <f t="shared" si="55"/>
        <v>30</v>
      </c>
    </row>
    <row r="3475" spans="1:4" x14ac:dyDescent="0.25">
      <c r="A3475" s="1">
        <v>57170</v>
      </c>
      <c r="B3475" s="2" t="s">
        <v>3746</v>
      </c>
      <c r="C3475" s="3" t="s">
        <v>3771</v>
      </c>
      <c r="D3475">
        <f t="shared" si="55"/>
        <v>30</v>
      </c>
    </row>
    <row r="3476" spans="1:4" x14ac:dyDescent="0.25">
      <c r="A3476" s="1">
        <v>57170</v>
      </c>
      <c r="B3476" s="2" t="s">
        <v>3746</v>
      </c>
      <c r="C3476" s="3" t="s">
        <v>3772</v>
      </c>
      <c r="D3476">
        <f t="shared" si="55"/>
        <v>30</v>
      </c>
    </row>
    <row r="3477" spans="1:4" x14ac:dyDescent="0.25">
      <c r="A3477" s="1">
        <v>57170</v>
      </c>
      <c r="B3477" s="2" t="s">
        <v>3746</v>
      </c>
      <c r="C3477" s="3" t="s">
        <v>3773</v>
      </c>
      <c r="D3477">
        <f t="shared" si="55"/>
        <v>30</v>
      </c>
    </row>
    <row r="3478" spans="1:4" x14ac:dyDescent="0.25">
      <c r="A3478" s="1">
        <v>57170</v>
      </c>
      <c r="B3478" s="2" t="s">
        <v>3746</v>
      </c>
      <c r="C3478" s="3" t="s">
        <v>3774</v>
      </c>
      <c r="D3478">
        <f t="shared" si="55"/>
        <v>30</v>
      </c>
    </row>
    <row r="3479" spans="1:4" x14ac:dyDescent="0.25">
      <c r="A3479" s="1">
        <v>57170</v>
      </c>
      <c r="B3479" s="2" t="s">
        <v>3746</v>
      </c>
      <c r="C3479" s="3" t="s">
        <v>3775</v>
      </c>
      <c r="D3479">
        <f t="shared" si="55"/>
        <v>30</v>
      </c>
    </row>
    <row r="3480" spans="1:4" x14ac:dyDescent="0.25">
      <c r="A3480" s="1">
        <v>57170</v>
      </c>
      <c r="B3480" s="2" t="s">
        <v>3746</v>
      </c>
      <c r="C3480" s="3" t="s">
        <v>3776</v>
      </c>
      <c r="D3480">
        <f t="shared" si="55"/>
        <v>30</v>
      </c>
    </row>
    <row r="3481" spans="1:4" x14ac:dyDescent="0.25">
      <c r="A3481" s="1">
        <v>57175</v>
      </c>
      <c r="B3481" s="2" t="s">
        <v>3777</v>
      </c>
      <c r="C3481" s="3" t="s">
        <v>3778</v>
      </c>
      <c r="D3481">
        <f t="shared" si="55"/>
        <v>1</v>
      </c>
    </row>
    <row r="3482" spans="1:4" x14ac:dyDescent="0.25">
      <c r="A3482" s="1">
        <v>57180</v>
      </c>
      <c r="B3482" s="2" t="s">
        <v>3779</v>
      </c>
      <c r="C3482" s="3" t="s">
        <v>3780</v>
      </c>
      <c r="D3482">
        <f t="shared" si="55"/>
        <v>1</v>
      </c>
    </row>
    <row r="3483" spans="1:4" x14ac:dyDescent="0.25">
      <c r="A3483" s="1">
        <v>57190</v>
      </c>
      <c r="B3483" s="2" t="s">
        <v>3781</v>
      </c>
      <c r="C3483" s="3" t="s">
        <v>3782</v>
      </c>
      <c r="D3483">
        <f t="shared" si="55"/>
        <v>2</v>
      </c>
    </row>
    <row r="3484" spans="1:4" x14ac:dyDescent="0.25">
      <c r="A3484" s="1">
        <v>57190</v>
      </c>
      <c r="B3484" s="2" t="s">
        <v>3781</v>
      </c>
      <c r="C3484" s="3" t="s">
        <v>3783</v>
      </c>
      <c r="D3484">
        <f t="shared" si="55"/>
        <v>2</v>
      </c>
    </row>
    <row r="3485" spans="1:4" x14ac:dyDescent="0.25">
      <c r="A3485" s="1">
        <v>57200</v>
      </c>
      <c r="B3485" s="2" t="s">
        <v>3784</v>
      </c>
      <c r="C3485" s="3" t="s">
        <v>3785</v>
      </c>
      <c r="D3485">
        <f t="shared" si="55"/>
        <v>9</v>
      </c>
    </row>
    <row r="3486" spans="1:4" x14ac:dyDescent="0.25">
      <c r="A3486" s="1">
        <v>57200</v>
      </c>
      <c r="B3486" s="2" t="s">
        <v>3784</v>
      </c>
      <c r="C3486" s="3" t="s">
        <v>3786</v>
      </c>
      <c r="D3486">
        <f t="shared" si="55"/>
        <v>9</v>
      </c>
    </row>
    <row r="3487" spans="1:4" x14ac:dyDescent="0.25">
      <c r="A3487" s="1">
        <v>57200</v>
      </c>
      <c r="B3487" s="2" t="s">
        <v>3784</v>
      </c>
      <c r="C3487" s="3" t="s">
        <v>3787</v>
      </c>
      <c r="D3487">
        <f t="shared" si="55"/>
        <v>9</v>
      </c>
    </row>
    <row r="3488" spans="1:4" x14ac:dyDescent="0.25">
      <c r="A3488" s="1">
        <v>57200</v>
      </c>
      <c r="B3488" s="2" t="s">
        <v>3784</v>
      </c>
      <c r="C3488" s="3" t="s">
        <v>3788</v>
      </c>
      <c r="D3488">
        <f t="shared" si="55"/>
        <v>9</v>
      </c>
    </row>
    <row r="3489" spans="1:4" x14ac:dyDescent="0.25">
      <c r="A3489" s="1">
        <v>57200</v>
      </c>
      <c r="B3489" s="2" t="s">
        <v>3784</v>
      </c>
      <c r="C3489" s="3" t="s">
        <v>3789</v>
      </c>
      <c r="D3489">
        <f t="shared" si="55"/>
        <v>9</v>
      </c>
    </row>
    <row r="3490" spans="1:4" x14ac:dyDescent="0.25">
      <c r="A3490" s="1">
        <v>57200</v>
      </c>
      <c r="B3490" s="2" t="s">
        <v>3784</v>
      </c>
      <c r="C3490" s="3" t="s">
        <v>3790</v>
      </c>
      <c r="D3490">
        <f t="shared" si="55"/>
        <v>9</v>
      </c>
    </row>
    <row r="3491" spans="1:4" x14ac:dyDescent="0.25">
      <c r="A3491" s="1">
        <v>57200</v>
      </c>
      <c r="B3491" s="2" t="s">
        <v>3784</v>
      </c>
      <c r="C3491" s="3" t="s">
        <v>3791</v>
      </c>
      <c r="D3491">
        <f t="shared" si="55"/>
        <v>9</v>
      </c>
    </row>
    <row r="3492" spans="1:4" x14ac:dyDescent="0.25">
      <c r="A3492" s="1">
        <v>57200</v>
      </c>
      <c r="B3492" s="2" t="s">
        <v>3784</v>
      </c>
      <c r="C3492" s="3" t="s">
        <v>3792</v>
      </c>
      <c r="D3492">
        <f t="shared" si="55"/>
        <v>9</v>
      </c>
    </row>
    <row r="3493" spans="1:4" x14ac:dyDescent="0.25">
      <c r="A3493" s="1">
        <v>57200</v>
      </c>
      <c r="B3493" s="2" t="s">
        <v>3784</v>
      </c>
      <c r="C3493" s="3" t="s">
        <v>3793</v>
      </c>
      <c r="D3493">
        <f t="shared" si="55"/>
        <v>9</v>
      </c>
    </row>
    <row r="3494" spans="1:4" x14ac:dyDescent="0.25">
      <c r="A3494" s="1">
        <v>57210</v>
      </c>
      <c r="B3494" s="2" t="s">
        <v>3794</v>
      </c>
      <c r="C3494" s="3" t="s">
        <v>3795</v>
      </c>
      <c r="D3494">
        <f t="shared" si="55"/>
        <v>4</v>
      </c>
    </row>
    <row r="3495" spans="1:4" x14ac:dyDescent="0.25">
      <c r="A3495" s="1">
        <v>57210</v>
      </c>
      <c r="B3495" s="2" t="s">
        <v>3794</v>
      </c>
      <c r="C3495" s="3" t="s">
        <v>3796</v>
      </c>
      <c r="D3495">
        <f t="shared" si="55"/>
        <v>4</v>
      </c>
    </row>
    <row r="3496" spans="1:4" x14ac:dyDescent="0.25">
      <c r="A3496" s="1">
        <v>57210</v>
      </c>
      <c r="B3496" s="2" t="s">
        <v>3794</v>
      </c>
      <c r="C3496" s="3" t="s">
        <v>3797</v>
      </c>
      <c r="D3496">
        <f t="shared" si="55"/>
        <v>4</v>
      </c>
    </row>
    <row r="3497" spans="1:4" x14ac:dyDescent="0.25">
      <c r="A3497" s="1">
        <v>57210</v>
      </c>
      <c r="B3497" s="2" t="s">
        <v>3794</v>
      </c>
      <c r="C3497" s="3" t="s">
        <v>3798</v>
      </c>
      <c r="D3497">
        <f t="shared" si="55"/>
        <v>4</v>
      </c>
    </row>
    <row r="3498" spans="1:4" x14ac:dyDescent="0.25">
      <c r="A3498" s="1">
        <v>57220</v>
      </c>
      <c r="B3498" s="2" t="s">
        <v>3799</v>
      </c>
      <c r="C3498" s="3" t="s">
        <v>3800</v>
      </c>
      <c r="D3498">
        <f t="shared" si="55"/>
        <v>42</v>
      </c>
    </row>
    <row r="3499" spans="1:4" x14ac:dyDescent="0.25">
      <c r="A3499" s="1">
        <v>57220</v>
      </c>
      <c r="B3499" s="2" t="s">
        <v>3799</v>
      </c>
      <c r="C3499" s="3" t="s">
        <v>1375</v>
      </c>
      <c r="D3499">
        <f t="shared" si="55"/>
        <v>42</v>
      </c>
    </row>
    <row r="3500" spans="1:4" x14ac:dyDescent="0.25">
      <c r="A3500" s="1">
        <v>57220</v>
      </c>
      <c r="B3500" s="2" t="s">
        <v>3799</v>
      </c>
      <c r="C3500" s="3" t="s">
        <v>3801</v>
      </c>
      <c r="D3500">
        <f t="shared" si="55"/>
        <v>42</v>
      </c>
    </row>
    <row r="3501" spans="1:4" x14ac:dyDescent="0.25">
      <c r="A3501" s="1">
        <v>57220</v>
      </c>
      <c r="B3501" s="2" t="s">
        <v>3799</v>
      </c>
      <c r="C3501" s="3" t="s">
        <v>3802</v>
      </c>
      <c r="D3501">
        <f t="shared" si="55"/>
        <v>42</v>
      </c>
    </row>
    <row r="3502" spans="1:4" x14ac:dyDescent="0.25">
      <c r="A3502" s="1">
        <v>57220</v>
      </c>
      <c r="B3502" s="2" t="s">
        <v>3799</v>
      </c>
      <c r="C3502" s="3" t="s">
        <v>3803</v>
      </c>
      <c r="D3502">
        <f t="shared" si="55"/>
        <v>42</v>
      </c>
    </row>
    <row r="3503" spans="1:4" x14ac:dyDescent="0.25">
      <c r="A3503" s="1">
        <v>57220</v>
      </c>
      <c r="B3503" s="2" t="s">
        <v>3799</v>
      </c>
      <c r="C3503" s="3" t="s">
        <v>3804</v>
      </c>
      <c r="D3503">
        <f t="shared" si="55"/>
        <v>42</v>
      </c>
    </row>
    <row r="3504" spans="1:4" x14ac:dyDescent="0.25">
      <c r="A3504" s="1">
        <v>57220</v>
      </c>
      <c r="B3504" s="2" t="s">
        <v>3799</v>
      </c>
      <c r="C3504" s="3" t="s">
        <v>3805</v>
      </c>
      <c r="D3504">
        <f t="shared" si="55"/>
        <v>42</v>
      </c>
    </row>
    <row r="3505" spans="1:4" x14ac:dyDescent="0.25">
      <c r="A3505" s="1">
        <v>57220</v>
      </c>
      <c r="B3505" s="2" t="s">
        <v>3799</v>
      </c>
      <c r="C3505" s="3" t="s">
        <v>3806</v>
      </c>
      <c r="D3505">
        <f t="shared" si="55"/>
        <v>42</v>
      </c>
    </row>
    <row r="3506" spans="1:4" x14ac:dyDescent="0.25">
      <c r="A3506" s="1">
        <v>57220</v>
      </c>
      <c r="B3506" s="2" t="s">
        <v>3799</v>
      </c>
      <c r="C3506" s="3" t="s">
        <v>3807</v>
      </c>
      <c r="D3506">
        <f t="shared" si="55"/>
        <v>42</v>
      </c>
    </row>
    <row r="3507" spans="1:4" x14ac:dyDescent="0.25">
      <c r="A3507" s="1">
        <v>57220</v>
      </c>
      <c r="B3507" s="2" t="s">
        <v>3799</v>
      </c>
      <c r="C3507" s="3" t="s">
        <v>3808</v>
      </c>
      <c r="D3507">
        <f t="shared" si="55"/>
        <v>42</v>
      </c>
    </row>
    <row r="3508" spans="1:4" x14ac:dyDescent="0.25">
      <c r="A3508" s="1">
        <v>57220</v>
      </c>
      <c r="B3508" s="2" t="s">
        <v>3799</v>
      </c>
      <c r="C3508" s="3" t="s">
        <v>3809</v>
      </c>
      <c r="D3508">
        <f t="shared" si="55"/>
        <v>42</v>
      </c>
    </row>
    <row r="3509" spans="1:4" x14ac:dyDescent="0.25">
      <c r="A3509" s="1">
        <v>57220</v>
      </c>
      <c r="B3509" s="2" t="s">
        <v>3799</v>
      </c>
      <c r="C3509" s="3" t="s">
        <v>3810</v>
      </c>
      <c r="D3509">
        <f t="shared" si="55"/>
        <v>42</v>
      </c>
    </row>
    <row r="3510" spans="1:4" x14ac:dyDescent="0.25">
      <c r="A3510" s="1">
        <v>57220</v>
      </c>
      <c r="B3510" s="2" t="s">
        <v>3799</v>
      </c>
      <c r="C3510" s="3" t="s">
        <v>3811</v>
      </c>
      <c r="D3510">
        <f t="shared" si="55"/>
        <v>42</v>
      </c>
    </row>
    <row r="3511" spans="1:4" x14ac:dyDescent="0.25">
      <c r="A3511" s="1">
        <v>57220</v>
      </c>
      <c r="B3511" s="2" t="s">
        <v>3799</v>
      </c>
      <c r="C3511" s="3" t="s">
        <v>3812</v>
      </c>
      <c r="D3511">
        <f t="shared" si="55"/>
        <v>42</v>
      </c>
    </row>
    <row r="3512" spans="1:4" x14ac:dyDescent="0.25">
      <c r="A3512" s="1">
        <v>57220</v>
      </c>
      <c r="B3512" s="2" t="s">
        <v>3799</v>
      </c>
      <c r="C3512" s="3" t="s">
        <v>3813</v>
      </c>
      <c r="D3512">
        <f t="shared" si="55"/>
        <v>42</v>
      </c>
    </row>
    <row r="3513" spans="1:4" x14ac:dyDescent="0.25">
      <c r="A3513" s="1">
        <v>57220</v>
      </c>
      <c r="B3513" s="2" t="s">
        <v>3799</v>
      </c>
      <c r="C3513" s="3" t="s">
        <v>3814</v>
      </c>
      <c r="D3513">
        <f t="shared" si="55"/>
        <v>42</v>
      </c>
    </row>
    <row r="3514" spans="1:4" x14ac:dyDescent="0.25">
      <c r="A3514" s="1">
        <v>57220</v>
      </c>
      <c r="B3514" s="2" t="s">
        <v>3799</v>
      </c>
      <c r="C3514" s="3" t="s">
        <v>3815</v>
      </c>
      <c r="D3514">
        <f t="shared" si="55"/>
        <v>42</v>
      </c>
    </row>
    <row r="3515" spans="1:4" x14ac:dyDescent="0.25">
      <c r="A3515" s="1">
        <v>57220</v>
      </c>
      <c r="B3515" s="2" t="s">
        <v>3799</v>
      </c>
      <c r="C3515" s="3" t="s">
        <v>3816</v>
      </c>
      <c r="D3515">
        <f t="shared" si="55"/>
        <v>42</v>
      </c>
    </row>
    <row r="3516" spans="1:4" x14ac:dyDescent="0.25">
      <c r="A3516" s="1">
        <v>57220</v>
      </c>
      <c r="B3516" s="2" t="s">
        <v>3799</v>
      </c>
      <c r="C3516" s="3" t="s">
        <v>3817</v>
      </c>
      <c r="D3516">
        <f t="shared" si="55"/>
        <v>42</v>
      </c>
    </row>
    <row r="3517" spans="1:4" x14ac:dyDescent="0.25">
      <c r="A3517" s="1">
        <v>57220</v>
      </c>
      <c r="B3517" s="2" t="s">
        <v>3799</v>
      </c>
      <c r="C3517" s="3" t="s">
        <v>3818</v>
      </c>
      <c r="D3517">
        <f t="shared" si="55"/>
        <v>42</v>
      </c>
    </row>
    <row r="3518" spans="1:4" x14ac:dyDescent="0.25">
      <c r="A3518" s="1">
        <v>57220</v>
      </c>
      <c r="B3518" s="2" t="s">
        <v>3799</v>
      </c>
      <c r="C3518" s="3" t="s">
        <v>3819</v>
      </c>
      <c r="D3518">
        <f t="shared" si="55"/>
        <v>42</v>
      </c>
    </row>
    <row r="3519" spans="1:4" x14ac:dyDescent="0.25">
      <c r="A3519" s="1">
        <v>57220</v>
      </c>
      <c r="B3519" s="2" t="s">
        <v>3799</v>
      </c>
      <c r="C3519" s="3" t="s">
        <v>3820</v>
      </c>
      <c r="D3519">
        <f t="shared" si="55"/>
        <v>42</v>
      </c>
    </row>
    <row r="3520" spans="1:4" x14ac:dyDescent="0.25">
      <c r="A3520" s="1">
        <v>57220</v>
      </c>
      <c r="B3520" s="2" t="s">
        <v>3799</v>
      </c>
      <c r="C3520" s="3" t="s">
        <v>3821</v>
      </c>
      <c r="D3520">
        <f t="shared" si="55"/>
        <v>42</v>
      </c>
    </row>
    <row r="3521" spans="1:4" x14ac:dyDescent="0.25">
      <c r="A3521" s="1">
        <v>57220</v>
      </c>
      <c r="B3521" s="2" t="s">
        <v>3799</v>
      </c>
      <c r="C3521" s="3" t="s">
        <v>3822</v>
      </c>
      <c r="D3521">
        <f t="shared" si="55"/>
        <v>42</v>
      </c>
    </row>
    <row r="3522" spans="1:4" x14ac:dyDescent="0.25">
      <c r="A3522" s="1">
        <v>57220</v>
      </c>
      <c r="B3522" s="2" t="s">
        <v>3799</v>
      </c>
      <c r="C3522" s="3" t="s">
        <v>3823</v>
      </c>
      <c r="D3522">
        <f t="shared" ref="D3522:D3585" si="56">COUNTIF($B$2:$B$5669,B3522)</f>
        <v>42</v>
      </c>
    </row>
    <row r="3523" spans="1:4" x14ac:dyDescent="0.25">
      <c r="A3523" s="1">
        <v>57220</v>
      </c>
      <c r="B3523" s="2" t="s">
        <v>3799</v>
      </c>
      <c r="C3523" s="3" t="s">
        <v>3824</v>
      </c>
      <c r="D3523">
        <f t="shared" si="56"/>
        <v>42</v>
      </c>
    </row>
    <row r="3524" spans="1:4" x14ac:dyDescent="0.25">
      <c r="A3524" s="1">
        <v>57220</v>
      </c>
      <c r="B3524" s="2" t="s">
        <v>3799</v>
      </c>
      <c r="C3524" s="3" t="s">
        <v>3825</v>
      </c>
      <c r="D3524">
        <f t="shared" si="56"/>
        <v>42</v>
      </c>
    </row>
    <row r="3525" spans="1:4" x14ac:dyDescent="0.25">
      <c r="A3525" s="1">
        <v>57220</v>
      </c>
      <c r="B3525" s="2" t="s">
        <v>3799</v>
      </c>
      <c r="C3525" s="3" t="s">
        <v>3826</v>
      </c>
      <c r="D3525">
        <f t="shared" si="56"/>
        <v>42</v>
      </c>
    </row>
    <row r="3526" spans="1:4" x14ac:dyDescent="0.25">
      <c r="A3526" s="1">
        <v>57220</v>
      </c>
      <c r="B3526" s="2" t="s">
        <v>3799</v>
      </c>
      <c r="C3526" s="3" t="s">
        <v>3827</v>
      </c>
      <c r="D3526">
        <f t="shared" si="56"/>
        <v>42</v>
      </c>
    </row>
    <row r="3527" spans="1:4" x14ac:dyDescent="0.25">
      <c r="A3527" s="1">
        <v>57220</v>
      </c>
      <c r="B3527" s="2" t="s">
        <v>3799</v>
      </c>
      <c r="C3527" s="3" t="s">
        <v>3828</v>
      </c>
      <c r="D3527">
        <f t="shared" si="56"/>
        <v>42</v>
      </c>
    </row>
    <row r="3528" spans="1:4" x14ac:dyDescent="0.25">
      <c r="A3528" s="1">
        <v>57220</v>
      </c>
      <c r="B3528" s="2" t="s">
        <v>3799</v>
      </c>
      <c r="C3528" s="3" t="s">
        <v>3829</v>
      </c>
      <c r="D3528">
        <f t="shared" si="56"/>
        <v>42</v>
      </c>
    </row>
    <row r="3529" spans="1:4" x14ac:dyDescent="0.25">
      <c r="A3529" s="1">
        <v>57220</v>
      </c>
      <c r="B3529" s="2" t="s">
        <v>3799</v>
      </c>
      <c r="C3529" s="3" t="s">
        <v>3830</v>
      </c>
      <c r="D3529">
        <f t="shared" si="56"/>
        <v>42</v>
      </c>
    </row>
    <row r="3530" spans="1:4" x14ac:dyDescent="0.25">
      <c r="A3530" s="1">
        <v>57220</v>
      </c>
      <c r="B3530" s="2" t="s">
        <v>3799</v>
      </c>
      <c r="C3530" s="3" t="s">
        <v>3831</v>
      </c>
      <c r="D3530">
        <f t="shared" si="56"/>
        <v>42</v>
      </c>
    </row>
    <row r="3531" spans="1:4" x14ac:dyDescent="0.25">
      <c r="A3531" s="1">
        <v>57220</v>
      </c>
      <c r="B3531" s="2" t="s">
        <v>3799</v>
      </c>
      <c r="C3531" s="3" t="s">
        <v>3832</v>
      </c>
      <c r="D3531">
        <f t="shared" si="56"/>
        <v>42</v>
      </c>
    </row>
    <row r="3532" spans="1:4" x14ac:dyDescent="0.25">
      <c r="A3532" s="1">
        <v>57220</v>
      </c>
      <c r="B3532" s="2" t="s">
        <v>3799</v>
      </c>
      <c r="C3532" s="3" t="s">
        <v>3833</v>
      </c>
      <c r="D3532">
        <f t="shared" si="56"/>
        <v>42</v>
      </c>
    </row>
    <row r="3533" spans="1:4" x14ac:dyDescent="0.25">
      <c r="A3533" s="1">
        <v>57220</v>
      </c>
      <c r="B3533" s="2" t="s">
        <v>3799</v>
      </c>
      <c r="C3533" s="3" t="s">
        <v>3834</v>
      </c>
      <c r="D3533">
        <f t="shared" si="56"/>
        <v>42</v>
      </c>
    </row>
    <row r="3534" spans="1:4" x14ac:dyDescent="0.25">
      <c r="A3534" s="1">
        <v>57220</v>
      </c>
      <c r="B3534" s="2" t="s">
        <v>3799</v>
      </c>
      <c r="C3534" s="3" t="s">
        <v>3835</v>
      </c>
      <c r="D3534">
        <f t="shared" si="56"/>
        <v>42</v>
      </c>
    </row>
    <row r="3535" spans="1:4" x14ac:dyDescent="0.25">
      <c r="A3535" s="1">
        <v>57220</v>
      </c>
      <c r="B3535" s="2" t="s">
        <v>3799</v>
      </c>
      <c r="C3535" s="3" t="s">
        <v>3836</v>
      </c>
      <c r="D3535">
        <f t="shared" si="56"/>
        <v>42</v>
      </c>
    </row>
    <row r="3536" spans="1:4" x14ac:dyDescent="0.25">
      <c r="A3536" s="1">
        <v>57220</v>
      </c>
      <c r="B3536" s="2" t="s">
        <v>3799</v>
      </c>
      <c r="C3536" s="3" t="s">
        <v>3362</v>
      </c>
      <c r="D3536">
        <f t="shared" si="56"/>
        <v>42</v>
      </c>
    </row>
    <row r="3537" spans="1:4" x14ac:dyDescent="0.25">
      <c r="A3537" s="1">
        <v>57220</v>
      </c>
      <c r="B3537" s="2" t="s">
        <v>3799</v>
      </c>
      <c r="C3537" s="3" t="s">
        <v>3837</v>
      </c>
      <c r="D3537">
        <f t="shared" si="56"/>
        <v>42</v>
      </c>
    </row>
    <row r="3538" spans="1:4" x14ac:dyDescent="0.25">
      <c r="A3538" s="1">
        <v>57220</v>
      </c>
      <c r="B3538" s="2" t="s">
        <v>3799</v>
      </c>
      <c r="C3538" s="3" t="s">
        <v>3838</v>
      </c>
      <c r="D3538">
        <f t="shared" si="56"/>
        <v>42</v>
      </c>
    </row>
    <row r="3539" spans="1:4" x14ac:dyDescent="0.25">
      <c r="A3539" s="1">
        <v>57220</v>
      </c>
      <c r="B3539" s="2" t="s">
        <v>3799</v>
      </c>
      <c r="C3539" s="3" t="s">
        <v>3839</v>
      </c>
      <c r="D3539">
        <f t="shared" si="56"/>
        <v>42</v>
      </c>
    </row>
    <row r="3540" spans="1:4" x14ac:dyDescent="0.25">
      <c r="A3540" s="1">
        <v>57230</v>
      </c>
      <c r="B3540" s="2" t="s">
        <v>3840</v>
      </c>
      <c r="C3540" s="3" t="s">
        <v>3841</v>
      </c>
      <c r="D3540">
        <f t="shared" si="56"/>
        <v>12</v>
      </c>
    </row>
    <row r="3541" spans="1:4" x14ac:dyDescent="0.25">
      <c r="A3541" s="1">
        <v>57230</v>
      </c>
      <c r="B3541" s="2" t="s">
        <v>3840</v>
      </c>
      <c r="C3541" s="3" t="s">
        <v>3842</v>
      </c>
      <c r="D3541">
        <f t="shared" si="56"/>
        <v>12</v>
      </c>
    </row>
    <row r="3542" spans="1:4" x14ac:dyDescent="0.25">
      <c r="A3542" s="1">
        <v>57230</v>
      </c>
      <c r="B3542" s="2" t="s">
        <v>3840</v>
      </c>
      <c r="C3542" s="3" t="s">
        <v>3843</v>
      </c>
      <c r="D3542">
        <f t="shared" si="56"/>
        <v>12</v>
      </c>
    </row>
    <row r="3543" spans="1:4" x14ac:dyDescent="0.25">
      <c r="A3543" s="1">
        <v>57230</v>
      </c>
      <c r="B3543" s="2" t="s">
        <v>3840</v>
      </c>
      <c r="C3543" s="3" t="s">
        <v>3844</v>
      </c>
      <c r="D3543">
        <f t="shared" si="56"/>
        <v>12</v>
      </c>
    </row>
    <row r="3544" spans="1:4" x14ac:dyDescent="0.25">
      <c r="A3544" s="1">
        <v>57230</v>
      </c>
      <c r="B3544" s="2" t="s">
        <v>3840</v>
      </c>
      <c r="C3544" s="3" t="s">
        <v>3845</v>
      </c>
      <c r="D3544">
        <f t="shared" si="56"/>
        <v>12</v>
      </c>
    </row>
    <row r="3545" spans="1:4" x14ac:dyDescent="0.25">
      <c r="A3545" s="1">
        <v>57230</v>
      </c>
      <c r="B3545" s="2" t="s">
        <v>3840</v>
      </c>
      <c r="C3545" s="3" t="s">
        <v>3846</v>
      </c>
      <c r="D3545">
        <f t="shared" si="56"/>
        <v>12</v>
      </c>
    </row>
    <row r="3546" spans="1:4" x14ac:dyDescent="0.25">
      <c r="A3546" s="1">
        <v>57230</v>
      </c>
      <c r="B3546" s="2" t="s">
        <v>3840</v>
      </c>
      <c r="C3546" s="3" t="s">
        <v>3847</v>
      </c>
      <c r="D3546">
        <f t="shared" si="56"/>
        <v>12</v>
      </c>
    </row>
    <row r="3547" spans="1:4" x14ac:dyDescent="0.25">
      <c r="A3547" s="1">
        <v>57230</v>
      </c>
      <c r="B3547" s="2" t="s">
        <v>3840</v>
      </c>
      <c r="C3547" s="3" t="s">
        <v>3848</v>
      </c>
      <c r="D3547">
        <f t="shared" si="56"/>
        <v>12</v>
      </c>
    </row>
    <row r="3548" spans="1:4" x14ac:dyDescent="0.25">
      <c r="A3548" s="1">
        <v>57230</v>
      </c>
      <c r="B3548" s="2" t="s">
        <v>3840</v>
      </c>
      <c r="C3548" s="3" t="s">
        <v>3849</v>
      </c>
      <c r="D3548">
        <f t="shared" si="56"/>
        <v>12</v>
      </c>
    </row>
    <row r="3549" spans="1:4" x14ac:dyDescent="0.25">
      <c r="A3549" s="1">
        <v>57230</v>
      </c>
      <c r="B3549" s="2" t="s">
        <v>3840</v>
      </c>
      <c r="C3549" s="3" t="s">
        <v>3850</v>
      </c>
      <c r="D3549">
        <f t="shared" si="56"/>
        <v>12</v>
      </c>
    </row>
    <row r="3550" spans="1:4" x14ac:dyDescent="0.25">
      <c r="A3550" s="1">
        <v>57230</v>
      </c>
      <c r="B3550" s="2" t="s">
        <v>3840</v>
      </c>
      <c r="C3550" s="3" t="s">
        <v>3851</v>
      </c>
      <c r="D3550">
        <f t="shared" si="56"/>
        <v>12</v>
      </c>
    </row>
    <row r="3551" spans="1:4" x14ac:dyDescent="0.25">
      <c r="A3551" s="1">
        <v>57230</v>
      </c>
      <c r="B3551" s="2" t="s">
        <v>3840</v>
      </c>
      <c r="C3551" s="3" t="s">
        <v>3852</v>
      </c>
      <c r="D3551">
        <f t="shared" si="56"/>
        <v>12</v>
      </c>
    </row>
    <row r="3552" spans="1:4" x14ac:dyDescent="0.25">
      <c r="A3552" s="1">
        <v>57240</v>
      </c>
      <c r="B3552" s="2" t="s">
        <v>3853</v>
      </c>
      <c r="C3552" s="3" t="s">
        <v>3854</v>
      </c>
      <c r="D3552">
        <f t="shared" si="56"/>
        <v>2</v>
      </c>
    </row>
    <row r="3553" spans="1:4" x14ac:dyDescent="0.25">
      <c r="A3553" s="1">
        <v>57240</v>
      </c>
      <c r="B3553" s="2" t="s">
        <v>3853</v>
      </c>
      <c r="C3553" s="3" t="s">
        <v>3855</v>
      </c>
      <c r="D3553">
        <f t="shared" si="56"/>
        <v>2</v>
      </c>
    </row>
    <row r="3554" spans="1:4" x14ac:dyDescent="0.25">
      <c r="A3554" s="1">
        <v>57250</v>
      </c>
      <c r="B3554" s="2" t="s">
        <v>3856</v>
      </c>
      <c r="C3554" s="3" t="s">
        <v>3857</v>
      </c>
      <c r="D3554">
        <f t="shared" si="56"/>
        <v>3</v>
      </c>
    </row>
    <row r="3555" spans="1:4" x14ac:dyDescent="0.25">
      <c r="A3555" s="1">
        <v>57250</v>
      </c>
      <c r="B3555" s="2" t="s">
        <v>3856</v>
      </c>
      <c r="C3555" s="3" t="s">
        <v>3858</v>
      </c>
      <c r="D3555">
        <f t="shared" si="56"/>
        <v>3</v>
      </c>
    </row>
    <row r="3556" spans="1:4" x14ac:dyDescent="0.25">
      <c r="A3556" s="1">
        <v>57250</v>
      </c>
      <c r="B3556" s="2" t="s">
        <v>3856</v>
      </c>
      <c r="C3556" s="3" t="s">
        <v>3859</v>
      </c>
      <c r="D3556">
        <f t="shared" si="56"/>
        <v>3</v>
      </c>
    </row>
    <row r="3557" spans="1:4" x14ac:dyDescent="0.25">
      <c r="A3557" s="1">
        <v>57260</v>
      </c>
      <c r="B3557" s="2" t="s">
        <v>3860</v>
      </c>
      <c r="C3557" s="3" t="s">
        <v>3861</v>
      </c>
      <c r="D3557">
        <f t="shared" si="56"/>
        <v>21</v>
      </c>
    </row>
    <row r="3558" spans="1:4" x14ac:dyDescent="0.25">
      <c r="A3558" s="1">
        <v>57260</v>
      </c>
      <c r="B3558" s="2" t="s">
        <v>3860</v>
      </c>
      <c r="C3558" s="3" t="s">
        <v>3862</v>
      </c>
      <c r="D3558">
        <f t="shared" si="56"/>
        <v>21</v>
      </c>
    </row>
    <row r="3559" spans="1:4" x14ac:dyDescent="0.25">
      <c r="A3559" s="1">
        <v>57260</v>
      </c>
      <c r="B3559" s="2" t="s">
        <v>3860</v>
      </c>
      <c r="C3559" s="3" t="s">
        <v>3863</v>
      </c>
      <c r="D3559">
        <f t="shared" si="56"/>
        <v>21</v>
      </c>
    </row>
    <row r="3560" spans="1:4" x14ac:dyDescent="0.25">
      <c r="A3560" s="1">
        <v>57260</v>
      </c>
      <c r="B3560" s="2" t="s">
        <v>3860</v>
      </c>
      <c r="C3560" s="3" t="s">
        <v>3864</v>
      </c>
      <c r="D3560">
        <f t="shared" si="56"/>
        <v>21</v>
      </c>
    </row>
    <row r="3561" spans="1:4" x14ac:dyDescent="0.25">
      <c r="A3561" s="1">
        <v>57260</v>
      </c>
      <c r="B3561" s="2" t="s">
        <v>3860</v>
      </c>
      <c r="C3561" s="3" t="s">
        <v>3865</v>
      </c>
      <c r="D3561">
        <f t="shared" si="56"/>
        <v>21</v>
      </c>
    </row>
    <row r="3562" spans="1:4" x14ac:dyDescent="0.25">
      <c r="A3562" s="1">
        <v>57260</v>
      </c>
      <c r="B3562" s="2" t="s">
        <v>3860</v>
      </c>
      <c r="C3562" s="3" t="s">
        <v>3866</v>
      </c>
      <c r="D3562">
        <f t="shared" si="56"/>
        <v>21</v>
      </c>
    </row>
    <row r="3563" spans="1:4" x14ac:dyDescent="0.25">
      <c r="A3563" s="1">
        <v>57260</v>
      </c>
      <c r="B3563" s="2" t="s">
        <v>3860</v>
      </c>
      <c r="C3563" s="3" t="s">
        <v>3867</v>
      </c>
      <c r="D3563">
        <f t="shared" si="56"/>
        <v>21</v>
      </c>
    </row>
    <row r="3564" spans="1:4" x14ac:dyDescent="0.25">
      <c r="A3564" s="1">
        <v>57260</v>
      </c>
      <c r="B3564" s="2" t="s">
        <v>3860</v>
      </c>
      <c r="C3564" s="3" t="s">
        <v>3868</v>
      </c>
      <c r="D3564">
        <f t="shared" si="56"/>
        <v>21</v>
      </c>
    </row>
    <row r="3565" spans="1:4" x14ac:dyDescent="0.25">
      <c r="A3565" s="1">
        <v>57260</v>
      </c>
      <c r="B3565" s="2" t="s">
        <v>3860</v>
      </c>
      <c r="C3565" s="3" t="s">
        <v>3869</v>
      </c>
      <c r="D3565">
        <f t="shared" si="56"/>
        <v>21</v>
      </c>
    </row>
    <row r="3566" spans="1:4" x14ac:dyDescent="0.25">
      <c r="A3566" s="1">
        <v>57260</v>
      </c>
      <c r="B3566" s="2" t="s">
        <v>3860</v>
      </c>
      <c r="C3566" s="3" t="s">
        <v>3870</v>
      </c>
      <c r="D3566">
        <f t="shared" si="56"/>
        <v>21</v>
      </c>
    </row>
    <row r="3567" spans="1:4" x14ac:dyDescent="0.25">
      <c r="A3567" s="1">
        <v>57260</v>
      </c>
      <c r="B3567" s="2" t="s">
        <v>3860</v>
      </c>
      <c r="C3567" s="3" t="s">
        <v>3871</v>
      </c>
      <c r="D3567">
        <f t="shared" si="56"/>
        <v>21</v>
      </c>
    </row>
    <row r="3568" spans="1:4" x14ac:dyDescent="0.25">
      <c r="A3568" s="1">
        <v>57260</v>
      </c>
      <c r="B3568" s="2" t="s">
        <v>3860</v>
      </c>
      <c r="C3568" s="3" t="s">
        <v>3872</v>
      </c>
      <c r="D3568">
        <f t="shared" si="56"/>
        <v>21</v>
      </c>
    </row>
    <row r="3569" spans="1:4" x14ac:dyDescent="0.25">
      <c r="A3569" s="1">
        <v>57260</v>
      </c>
      <c r="B3569" s="2" t="s">
        <v>3860</v>
      </c>
      <c r="C3569" s="3" t="s">
        <v>3873</v>
      </c>
      <c r="D3569">
        <f t="shared" si="56"/>
        <v>21</v>
      </c>
    </row>
    <row r="3570" spans="1:4" x14ac:dyDescent="0.25">
      <c r="A3570" s="1">
        <v>57260</v>
      </c>
      <c r="B3570" s="2" t="s">
        <v>3860</v>
      </c>
      <c r="C3570" s="3" t="s">
        <v>3874</v>
      </c>
      <c r="D3570">
        <f t="shared" si="56"/>
        <v>21</v>
      </c>
    </row>
    <row r="3571" spans="1:4" x14ac:dyDescent="0.25">
      <c r="A3571" s="1">
        <v>57260</v>
      </c>
      <c r="B3571" s="2" t="s">
        <v>3860</v>
      </c>
      <c r="C3571" s="3" t="s">
        <v>3875</v>
      </c>
      <c r="D3571">
        <f t="shared" si="56"/>
        <v>21</v>
      </c>
    </row>
    <row r="3572" spans="1:4" x14ac:dyDescent="0.25">
      <c r="A3572" s="1">
        <v>57260</v>
      </c>
      <c r="B3572" s="2" t="s">
        <v>3860</v>
      </c>
      <c r="C3572" s="3" t="s">
        <v>3876</v>
      </c>
      <c r="D3572">
        <f t="shared" si="56"/>
        <v>21</v>
      </c>
    </row>
    <row r="3573" spans="1:4" x14ac:dyDescent="0.25">
      <c r="A3573" s="1">
        <v>57260</v>
      </c>
      <c r="B3573" s="2" t="s">
        <v>3860</v>
      </c>
      <c r="C3573" s="3" t="s">
        <v>3877</v>
      </c>
      <c r="D3573">
        <f t="shared" si="56"/>
        <v>21</v>
      </c>
    </row>
    <row r="3574" spans="1:4" x14ac:dyDescent="0.25">
      <c r="A3574" s="1">
        <v>57260</v>
      </c>
      <c r="B3574" s="2" t="s">
        <v>3860</v>
      </c>
      <c r="C3574" s="3" t="s">
        <v>3878</v>
      </c>
      <c r="D3574">
        <f t="shared" si="56"/>
        <v>21</v>
      </c>
    </row>
    <row r="3575" spans="1:4" x14ac:dyDescent="0.25">
      <c r="A3575" s="1">
        <v>57260</v>
      </c>
      <c r="B3575" s="2" t="s">
        <v>3860</v>
      </c>
      <c r="C3575" s="3" t="s">
        <v>3879</v>
      </c>
      <c r="D3575">
        <f t="shared" si="56"/>
        <v>21</v>
      </c>
    </row>
    <row r="3576" spans="1:4" x14ac:dyDescent="0.25">
      <c r="A3576" s="1">
        <v>57260</v>
      </c>
      <c r="B3576" s="2" t="s">
        <v>3860</v>
      </c>
      <c r="C3576" s="3" t="s">
        <v>3880</v>
      </c>
      <c r="D3576">
        <f t="shared" si="56"/>
        <v>21</v>
      </c>
    </row>
    <row r="3577" spans="1:4" x14ac:dyDescent="0.25">
      <c r="A3577" s="1">
        <v>57260</v>
      </c>
      <c r="B3577" s="2" t="s">
        <v>3860</v>
      </c>
      <c r="C3577" s="3" t="s">
        <v>3881</v>
      </c>
      <c r="D3577">
        <f t="shared" si="56"/>
        <v>21</v>
      </c>
    </row>
    <row r="3578" spans="1:4" x14ac:dyDescent="0.25">
      <c r="A3578" s="1">
        <v>57270</v>
      </c>
      <c r="B3578" s="2" t="s">
        <v>3882</v>
      </c>
      <c r="C3578" s="3" t="s">
        <v>3883</v>
      </c>
      <c r="D3578">
        <f t="shared" si="56"/>
        <v>2</v>
      </c>
    </row>
    <row r="3579" spans="1:4" x14ac:dyDescent="0.25">
      <c r="A3579" s="1">
        <v>57270</v>
      </c>
      <c r="B3579" s="2" t="s">
        <v>3882</v>
      </c>
      <c r="C3579" s="3" t="s">
        <v>3884</v>
      </c>
      <c r="D3579">
        <f t="shared" si="56"/>
        <v>2</v>
      </c>
    </row>
    <row r="3580" spans="1:4" x14ac:dyDescent="0.25">
      <c r="A3580" s="1">
        <v>57290</v>
      </c>
      <c r="B3580" s="2" t="s">
        <v>3885</v>
      </c>
      <c r="C3580" s="3" t="s">
        <v>3886</v>
      </c>
      <c r="D3580">
        <f t="shared" si="56"/>
        <v>4</v>
      </c>
    </row>
    <row r="3581" spans="1:4" x14ac:dyDescent="0.25">
      <c r="A3581" s="1">
        <v>57290</v>
      </c>
      <c r="B3581" s="2" t="s">
        <v>3885</v>
      </c>
      <c r="C3581" s="3" t="s">
        <v>3887</v>
      </c>
      <c r="D3581">
        <f t="shared" si="56"/>
        <v>4</v>
      </c>
    </row>
    <row r="3582" spans="1:4" x14ac:dyDescent="0.25">
      <c r="A3582" s="1">
        <v>57290</v>
      </c>
      <c r="B3582" s="2" t="s">
        <v>3885</v>
      </c>
      <c r="C3582" s="3" t="s">
        <v>3888</v>
      </c>
      <c r="D3582">
        <f t="shared" si="56"/>
        <v>4</v>
      </c>
    </row>
    <row r="3583" spans="1:4" x14ac:dyDescent="0.25">
      <c r="A3583" s="1">
        <v>57290</v>
      </c>
      <c r="B3583" s="2" t="s">
        <v>3885</v>
      </c>
      <c r="C3583" s="3" t="s">
        <v>3889</v>
      </c>
      <c r="D3583">
        <f t="shared" si="56"/>
        <v>4</v>
      </c>
    </row>
    <row r="3584" spans="1:4" x14ac:dyDescent="0.25">
      <c r="A3584" s="1">
        <v>57300</v>
      </c>
      <c r="B3584" s="2" t="s">
        <v>3890</v>
      </c>
      <c r="C3584" s="3" t="s">
        <v>3891</v>
      </c>
      <c r="D3584">
        <f t="shared" si="56"/>
        <v>5</v>
      </c>
    </row>
    <row r="3585" spans="1:4" x14ac:dyDescent="0.25">
      <c r="A3585" s="1">
        <v>57300</v>
      </c>
      <c r="B3585" s="2" t="s">
        <v>3890</v>
      </c>
      <c r="C3585" s="3" t="s">
        <v>3892</v>
      </c>
      <c r="D3585">
        <f t="shared" si="56"/>
        <v>5</v>
      </c>
    </row>
    <row r="3586" spans="1:4" x14ac:dyDescent="0.25">
      <c r="A3586" s="1">
        <v>57300</v>
      </c>
      <c r="B3586" s="2" t="s">
        <v>3890</v>
      </c>
      <c r="C3586" s="3" t="s">
        <v>3893</v>
      </c>
      <c r="D3586">
        <f t="shared" ref="D3586:D3649" si="57">COUNTIF($B$2:$B$5669,B3586)</f>
        <v>5</v>
      </c>
    </row>
    <row r="3587" spans="1:4" x14ac:dyDescent="0.25">
      <c r="A3587" s="1">
        <v>57300</v>
      </c>
      <c r="B3587" s="2" t="s">
        <v>3890</v>
      </c>
      <c r="C3587" s="3" t="s">
        <v>3894</v>
      </c>
      <c r="D3587">
        <f t="shared" si="57"/>
        <v>5</v>
      </c>
    </row>
    <row r="3588" spans="1:4" x14ac:dyDescent="0.25">
      <c r="A3588" s="1">
        <v>57300</v>
      </c>
      <c r="B3588" s="2" t="s">
        <v>3890</v>
      </c>
      <c r="C3588" s="3" t="s">
        <v>3895</v>
      </c>
      <c r="D3588">
        <f t="shared" si="57"/>
        <v>5</v>
      </c>
    </row>
    <row r="3589" spans="1:4" x14ac:dyDescent="0.25">
      <c r="A3589" s="1">
        <v>57310</v>
      </c>
      <c r="B3589" s="2" t="s">
        <v>3896</v>
      </c>
      <c r="C3589" s="3" t="s">
        <v>3897</v>
      </c>
      <c r="D3589">
        <f t="shared" si="57"/>
        <v>4</v>
      </c>
    </row>
    <row r="3590" spans="1:4" x14ac:dyDescent="0.25">
      <c r="A3590" s="1">
        <v>57310</v>
      </c>
      <c r="B3590" s="2" t="s">
        <v>3896</v>
      </c>
      <c r="C3590" s="3" t="s">
        <v>3898</v>
      </c>
      <c r="D3590">
        <f t="shared" si="57"/>
        <v>4</v>
      </c>
    </row>
    <row r="3591" spans="1:4" x14ac:dyDescent="0.25">
      <c r="A3591" s="1">
        <v>57310</v>
      </c>
      <c r="B3591" s="2" t="s">
        <v>3896</v>
      </c>
      <c r="C3591" s="3" t="s">
        <v>3899</v>
      </c>
      <c r="D3591">
        <f t="shared" si="57"/>
        <v>4</v>
      </c>
    </row>
    <row r="3592" spans="1:4" x14ac:dyDescent="0.25">
      <c r="A3592" s="1">
        <v>57310</v>
      </c>
      <c r="B3592" s="2" t="s">
        <v>3896</v>
      </c>
      <c r="C3592" s="3" t="s">
        <v>3900</v>
      </c>
      <c r="D3592">
        <f t="shared" si="57"/>
        <v>4</v>
      </c>
    </row>
    <row r="3593" spans="1:4" x14ac:dyDescent="0.25">
      <c r="A3593" s="1">
        <v>57320</v>
      </c>
      <c r="B3593" s="2" t="s">
        <v>3901</v>
      </c>
      <c r="C3593" s="3" t="s">
        <v>3902</v>
      </c>
      <c r="D3593">
        <f t="shared" si="57"/>
        <v>26</v>
      </c>
    </row>
    <row r="3594" spans="1:4" x14ac:dyDescent="0.25">
      <c r="A3594" s="1">
        <v>57320</v>
      </c>
      <c r="B3594" s="2" t="s">
        <v>3901</v>
      </c>
      <c r="C3594" s="3" t="s">
        <v>3903</v>
      </c>
      <c r="D3594">
        <f t="shared" si="57"/>
        <v>26</v>
      </c>
    </row>
    <row r="3595" spans="1:4" x14ac:dyDescent="0.25">
      <c r="A3595" s="1">
        <v>57320</v>
      </c>
      <c r="B3595" s="2" t="s">
        <v>3901</v>
      </c>
      <c r="C3595" s="3" t="s">
        <v>3904</v>
      </c>
      <c r="D3595">
        <f t="shared" si="57"/>
        <v>26</v>
      </c>
    </row>
    <row r="3596" spans="1:4" x14ac:dyDescent="0.25">
      <c r="A3596" s="1">
        <v>57320</v>
      </c>
      <c r="B3596" s="2" t="s">
        <v>3901</v>
      </c>
      <c r="C3596" s="3" t="s">
        <v>3905</v>
      </c>
      <c r="D3596">
        <f t="shared" si="57"/>
        <v>26</v>
      </c>
    </row>
    <row r="3597" spans="1:4" x14ac:dyDescent="0.25">
      <c r="A3597" s="1">
        <v>57320</v>
      </c>
      <c r="B3597" s="2" t="s">
        <v>3901</v>
      </c>
      <c r="C3597" s="3" t="s">
        <v>3906</v>
      </c>
      <c r="D3597">
        <f t="shared" si="57"/>
        <v>26</v>
      </c>
    </row>
    <row r="3598" spans="1:4" x14ac:dyDescent="0.25">
      <c r="A3598" s="1">
        <v>57320</v>
      </c>
      <c r="B3598" s="2" t="s">
        <v>3901</v>
      </c>
      <c r="C3598" s="3" t="s">
        <v>3907</v>
      </c>
      <c r="D3598">
        <f t="shared" si="57"/>
        <v>26</v>
      </c>
    </row>
    <row r="3599" spans="1:4" x14ac:dyDescent="0.25">
      <c r="A3599" s="1">
        <v>57320</v>
      </c>
      <c r="B3599" s="2" t="s">
        <v>3901</v>
      </c>
      <c r="C3599" s="3" t="s">
        <v>3908</v>
      </c>
      <c r="D3599">
        <f t="shared" si="57"/>
        <v>26</v>
      </c>
    </row>
    <row r="3600" spans="1:4" x14ac:dyDescent="0.25">
      <c r="A3600" s="1">
        <v>57320</v>
      </c>
      <c r="B3600" s="2" t="s">
        <v>3901</v>
      </c>
      <c r="C3600" s="3" t="s">
        <v>3909</v>
      </c>
      <c r="D3600">
        <f t="shared" si="57"/>
        <v>26</v>
      </c>
    </row>
    <row r="3601" spans="1:4" x14ac:dyDescent="0.25">
      <c r="A3601" s="1">
        <v>57320</v>
      </c>
      <c r="B3601" s="2" t="s">
        <v>3901</v>
      </c>
      <c r="C3601" s="3" t="s">
        <v>3910</v>
      </c>
      <c r="D3601">
        <f t="shared" si="57"/>
        <v>26</v>
      </c>
    </row>
    <row r="3602" spans="1:4" x14ac:dyDescent="0.25">
      <c r="A3602" s="1">
        <v>57320</v>
      </c>
      <c r="B3602" s="2" t="s">
        <v>3901</v>
      </c>
      <c r="C3602" s="3" t="s">
        <v>3911</v>
      </c>
      <c r="D3602">
        <f t="shared" si="57"/>
        <v>26</v>
      </c>
    </row>
    <row r="3603" spans="1:4" x14ac:dyDescent="0.25">
      <c r="A3603" s="1">
        <v>57320</v>
      </c>
      <c r="B3603" s="2" t="s">
        <v>3901</v>
      </c>
      <c r="C3603" s="3" t="s">
        <v>3912</v>
      </c>
      <c r="D3603">
        <f t="shared" si="57"/>
        <v>26</v>
      </c>
    </row>
    <row r="3604" spans="1:4" x14ac:dyDescent="0.25">
      <c r="A3604" s="1">
        <v>57320</v>
      </c>
      <c r="B3604" s="2" t="s">
        <v>3901</v>
      </c>
      <c r="C3604" s="3" t="s">
        <v>3913</v>
      </c>
      <c r="D3604">
        <f t="shared" si="57"/>
        <v>26</v>
      </c>
    </row>
    <row r="3605" spans="1:4" x14ac:dyDescent="0.25">
      <c r="A3605" s="1">
        <v>57320</v>
      </c>
      <c r="B3605" s="2" t="s">
        <v>3901</v>
      </c>
      <c r="C3605" s="3" t="s">
        <v>3914</v>
      </c>
      <c r="D3605">
        <f t="shared" si="57"/>
        <v>26</v>
      </c>
    </row>
    <row r="3606" spans="1:4" x14ac:dyDescent="0.25">
      <c r="A3606" s="1">
        <v>57320</v>
      </c>
      <c r="B3606" s="2" t="s">
        <v>3901</v>
      </c>
      <c r="C3606" s="3" t="s">
        <v>3915</v>
      </c>
      <c r="D3606">
        <f t="shared" si="57"/>
        <v>26</v>
      </c>
    </row>
    <row r="3607" spans="1:4" x14ac:dyDescent="0.25">
      <c r="A3607" s="1">
        <v>57320</v>
      </c>
      <c r="B3607" s="2" t="s">
        <v>3901</v>
      </c>
      <c r="C3607" s="3" t="s">
        <v>3916</v>
      </c>
      <c r="D3607">
        <f t="shared" si="57"/>
        <v>26</v>
      </c>
    </row>
    <row r="3608" spans="1:4" x14ac:dyDescent="0.25">
      <c r="A3608" s="1">
        <v>57320</v>
      </c>
      <c r="B3608" s="2" t="s">
        <v>3901</v>
      </c>
      <c r="C3608" s="3" t="s">
        <v>3917</v>
      </c>
      <c r="D3608">
        <f t="shared" si="57"/>
        <v>26</v>
      </c>
    </row>
    <row r="3609" spans="1:4" x14ac:dyDescent="0.25">
      <c r="A3609" s="1">
        <v>57320</v>
      </c>
      <c r="B3609" s="2" t="s">
        <v>3901</v>
      </c>
      <c r="C3609" s="3" t="s">
        <v>3918</v>
      </c>
      <c r="D3609">
        <f t="shared" si="57"/>
        <v>26</v>
      </c>
    </row>
    <row r="3610" spans="1:4" x14ac:dyDescent="0.25">
      <c r="A3610" s="1">
        <v>57320</v>
      </c>
      <c r="B3610" s="2" t="s">
        <v>3901</v>
      </c>
      <c r="C3610" s="3" t="s">
        <v>3919</v>
      </c>
      <c r="D3610">
        <f t="shared" si="57"/>
        <v>26</v>
      </c>
    </row>
    <row r="3611" spans="1:4" x14ac:dyDescent="0.25">
      <c r="A3611" s="1">
        <v>57320</v>
      </c>
      <c r="B3611" s="2" t="s">
        <v>3901</v>
      </c>
      <c r="C3611" s="3" t="s">
        <v>3920</v>
      </c>
      <c r="D3611">
        <f t="shared" si="57"/>
        <v>26</v>
      </c>
    </row>
    <row r="3612" spans="1:4" x14ac:dyDescent="0.25">
      <c r="A3612" s="1">
        <v>57320</v>
      </c>
      <c r="B3612" s="2" t="s">
        <v>3901</v>
      </c>
      <c r="C3612" s="3" t="s">
        <v>3921</v>
      </c>
      <c r="D3612">
        <f t="shared" si="57"/>
        <v>26</v>
      </c>
    </row>
    <row r="3613" spans="1:4" x14ac:dyDescent="0.25">
      <c r="A3613" s="1">
        <v>57320</v>
      </c>
      <c r="B3613" s="2" t="s">
        <v>3901</v>
      </c>
      <c r="C3613" s="3" t="s">
        <v>3922</v>
      </c>
      <c r="D3613">
        <f t="shared" si="57"/>
        <v>26</v>
      </c>
    </row>
    <row r="3614" spans="1:4" x14ac:dyDescent="0.25">
      <c r="A3614" s="1">
        <v>57320</v>
      </c>
      <c r="B3614" s="2" t="s">
        <v>3901</v>
      </c>
      <c r="C3614" s="3" t="s">
        <v>3923</v>
      </c>
      <c r="D3614">
        <f t="shared" si="57"/>
        <v>26</v>
      </c>
    </row>
    <row r="3615" spans="1:4" x14ac:dyDescent="0.25">
      <c r="A3615" s="1">
        <v>57320</v>
      </c>
      <c r="B3615" s="2" t="s">
        <v>3901</v>
      </c>
      <c r="C3615" s="3" t="s">
        <v>3924</v>
      </c>
      <c r="D3615">
        <f t="shared" si="57"/>
        <v>26</v>
      </c>
    </row>
    <row r="3616" spans="1:4" x14ac:dyDescent="0.25">
      <c r="A3616" s="1">
        <v>57320</v>
      </c>
      <c r="B3616" s="2" t="s">
        <v>3901</v>
      </c>
      <c r="C3616" s="3" t="s">
        <v>3925</v>
      </c>
      <c r="D3616">
        <f t="shared" si="57"/>
        <v>26</v>
      </c>
    </row>
    <row r="3617" spans="1:4" x14ac:dyDescent="0.25">
      <c r="A3617" s="1">
        <v>57320</v>
      </c>
      <c r="B3617" s="2" t="s">
        <v>3901</v>
      </c>
      <c r="C3617" s="3" t="s">
        <v>3926</v>
      </c>
      <c r="D3617">
        <f t="shared" si="57"/>
        <v>26</v>
      </c>
    </row>
    <row r="3618" spans="1:4" x14ac:dyDescent="0.25">
      <c r="A3618" s="1">
        <v>57320</v>
      </c>
      <c r="B3618" s="2" t="s">
        <v>3901</v>
      </c>
      <c r="C3618" s="3" t="s">
        <v>3927</v>
      </c>
      <c r="D3618">
        <f t="shared" si="57"/>
        <v>26</v>
      </c>
    </row>
    <row r="3619" spans="1:4" x14ac:dyDescent="0.25">
      <c r="A3619" s="1">
        <v>57330</v>
      </c>
      <c r="B3619" s="2" t="s">
        <v>3928</v>
      </c>
      <c r="C3619" s="3" t="s">
        <v>3929</v>
      </c>
      <c r="D3619">
        <f t="shared" si="57"/>
        <v>7</v>
      </c>
    </row>
    <row r="3620" spans="1:4" x14ac:dyDescent="0.25">
      <c r="A3620" s="1">
        <v>57330</v>
      </c>
      <c r="B3620" s="2" t="s">
        <v>3928</v>
      </c>
      <c r="C3620" s="3" t="s">
        <v>3930</v>
      </c>
      <c r="D3620">
        <f t="shared" si="57"/>
        <v>7</v>
      </c>
    </row>
    <row r="3621" spans="1:4" x14ac:dyDescent="0.25">
      <c r="A3621" s="1">
        <v>57330</v>
      </c>
      <c r="B3621" s="2" t="s">
        <v>3928</v>
      </c>
      <c r="C3621" s="3" t="s">
        <v>3931</v>
      </c>
      <c r="D3621">
        <f t="shared" si="57"/>
        <v>7</v>
      </c>
    </row>
    <row r="3622" spans="1:4" x14ac:dyDescent="0.25">
      <c r="A3622" s="1">
        <v>57330</v>
      </c>
      <c r="B3622" s="2" t="s">
        <v>3928</v>
      </c>
      <c r="C3622" s="3" t="s">
        <v>3932</v>
      </c>
      <c r="D3622">
        <f t="shared" si="57"/>
        <v>7</v>
      </c>
    </row>
    <row r="3623" spans="1:4" x14ac:dyDescent="0.25">
      <c r="A3623" s="1">
        <v>57330</v>
      </c>
      <c r="B3623" s="2" t="s">
        <v>3928</v>
      </c>
      <c r="C3623" s="3" t="s">
        <v>3933</v>
      </c>
      <c r="D3623">
        <f t="shared" si="57"/>
        <v>7</v>
      </c>
    </row>
    <row r="3624" spans="1:4" x14ac:dyDescent="0.25">
      <c r="A3624" s="1">
        <v>57330</v>
      </c>
      <c r="B3624" s="2" t="s">
        <v>3928</v>
      </c>
      <c r="C3624" s="3" t="s">
        <v>3934</v>
      </c>
      <c r="D3624">
        <f t="shared" si="57"/>
        <v>7</v>
      </c>
    </row>
    <row r="3625" spans="1:4" x14ac:dyDescent="0.25">
      <c r="A3625" s="1">
        <v>57330</v>
      </c>
      <c r="B3625" s="2" t="s">
        <v>3928</v>
      </c>
      <c r="C3625" s="3" t="s">
        <v>3935</v>
      </c>
      <c r="D3625">
        <f t="shared" si="57"/>
        <v>7</v>
      </c>
    </row>
    <row r="3626" spans="1:4" x14ac:dyDescent="0.25">
      <c r="A3626" s="1">
        <v>57340</v>
      </c>
      <c r="B3626" s="2" t="s">
        <v>3936</v>
      </c>
      <c r="C3626" s="3" t="s">
        <v>3937</v>
      </c>
      <c r="D3626">
        <f t="shared" si="57"/>
        <v>28</v>
      </c>
    </row>
    <row r="3627" spans="1:4" x14ac:dyDescent="0.25">
      <c r="A3627" s="1">
        <v>57340</v>
      </c>
      <c r="B3627" s="2" t="s">
        <v>3936</v>
      </c>
      <c r="C3627" s="3" t="s">
        <v>3938</v>
      </c>
      <c r="D3627">
        <f t="shared" si="57"/>
        <v>28</v>
      </c>
    </row>
    <row r="3628" spans="1:4" x14ac:dyDescent="0.25">
      <c r="A3628" s="1">
        <v>57340</v>
      </c>
      <c r="B3628" s="2" t="s">
        <v>3936</v>
      </c>
      <c r="C3628" s="3" t="s">
        <v>3939</v>
      </c>
      <c r="D3628">
        <f t="shared" si="57"/>
        <v>28</v>
      </c>
    </row>
    <row r="3629" spans="1:4" x14ac:dyDescent="0.25">
      <c r="A3629" s="1">
        <v>57340</v>
      </c>
      <c r="B3629" s="2" t="s">
        <v>3936</v>
      </c>
      <c r="C3629" s="3" t="s">
        <v>3940</v>
      </c>
      <c r="D3629">
        <f t="shared" si="57"/>
        <v>28</v>
      </c>
    </row>
    <row r="3630" spans="1:4" x14ac:dyDescent="0.25">
      <c r="A3630" s="1">
        <v>57340</v>
      </c>
      <c r="B3630" s="2" t="s">
        <v>3936</v>
      </c>
      <c r="C3630" s="3" t="s">
        <v>3941</v>
      </c>
      <c r="D3630">
        <f t="shared" si="57"/>
        <v>28</v>
      </c>
    </row>
    <row r="3631" spans="1:4" x14ac:dyDescent="0.25">
      <c r="A3631" s="1">
        <v>57340</v>
      </c>
      <c r="B3631" s="2" t="s">
        <v>3936</v>
      </c>
      <c r="C3631" s="3" t="s">
        <v>3942</v>
      </c>
      <c r="D3631">
        <f t="shared" si="57"/>
        <v>28</v>
      </c>
    </row>
    <row r="3632" spans="1:4" x14ac:dyDescent="0.25">
      <c r="A3632" s="1">
        <v>57340</v>
      </c>
      <c r="B3632" s="2" t="s">
        <v>3936</v>
      </c>
      <c r="C3632" s="3" t="s">
        <v>3943</v>
      </c>
      <c r="D3632">
        <f t="shared" si="57"/>
        <v>28</v>
      </c>
    </row>
    <row r="3633" spans="1:4" x14ac:dyDescent="0.25">
      <c r="A3633" s="1">
        <v>57340</v>
      </c>
      <c r="B3633" s="2" t="s">
        <v>3936</v>
      </c>
      <c r="C3633" s="3" t="s">
        <v>3944</v>
      </c>
      <c r="D3633">
        <f t="shared" si="57"/>
        <v>28</v>
      </c>
    </row>
    <row r="3634" spans="1:4" x14ac:dyDescent="0.25">
      <c r="A3634" s="1">
        <v>57340</v>
      </c>
      <c r="B3634" s="2" t="s">
        <v>3936</v>
      </c>
      <c r="C3634" s="3" t="s">
        <v>3945</v>
      </c>
      <c r="D3634">
        <f t="shared" si="57"/>
        <v>28</v>
      </c>
    </row>
    <row r="3635" spans="1:4" x14ac:dyDescent="0.25">
      <c r="A3635" s="1">
        <v>57340</v>
      </c>
      <c r="B3635" s="2" t="s">
        <v>3936</v>
      </c>
      <c r="C3635" s="3" t="s">
        <v>3946</v>
      </c>
      <c r="D3635">
        <f t="shared" si="57"/>
        <v>28</v>
      </c>
    </row>
    <row r="3636" spans="1:4" x14ac:dyDescent="0.25">
      <c r="A3636" s="1">
        <v>57340</v>
      </c>
      <c r="B3636" s="2" t="s">
        <v>3936</v>
      </c>
      <c r="C3636" s="3" t="s">
        <v>3947</v>
      </c>
      <c r="D3636">
        <f t="shared" si="57"/>
        <v>28</v>
      </c>
    </row>
    <row r="3637" spans="1:4" x14ac:dyDescent="0.25">
      <c r="A3637" s="1">
        <v>57340</v>
      </c>
      <c r="B3637" s="2" t="s">
        <v>3936</v>
      </c>
      <c r="C3637" s="3" t="s">
        <v>3948</v>
      </c>
      <c r="D3637">
        <f t="shared" si="57"/>
        <v>28</v>
      </c>
    </row>
    <row r="3638" spans="1:4" x14ac:dyDescent="0.25">
      <c r="A3638" s="1">
        <v>57340</v>
      </c>
      <c r="B3638" s="2" t="s">
        <v>3936</v>
      </c>
      <c r="C3638" s="3" t="s">
        <v>3949</v>
      </c>
      <c r="D3638">
        <f t="shared" si="57"/>
        <v>28</v>
      </c>
    </row>
    <row r="3639" spans="1:4" x14ac:dyDescent="0.25">
      <c r="A3639" s="1">
        <v>57340</v>
      </c>
      <c r="B3639" s="2" t="s">
        <v>3936</v>
      </c>
      <c r="C3639" s="3" t="s">
        <v>3950</v>
      </c>
      <c r="D3639">
        <f t="shared" si="57"/>
        <v>28</v>
      </c>
    </row>
    <row r="3640" spans="1:4" x14ac:dyDescent="0.25">
      <c r="A3640" s="1">
        <v>57340</v>
      </c>
      <c r="B3640" s="2" t="s">
        <v>3936</v>
      </c>
      <c r="C3640" s="3" t="s">
        <v>3951</v>
      </c>
      <c r="D3640">
        <f t="shared" si="57"/>
        <v>28</v>
      </c>
    </row>
    <row r="3641" spans="1:4" x14ac:dyDescent="0.25">
      <c r="A3641" s="1">
        <v>57340</v>
      </c>
      <c r="B3641" s="2" t="s">
        <v>3936</v>
      </c>
      <c r="C3641" s="3" t="s">
        <v>3952</v>
      </c>
      <c r="D3641">
        <f t="shared" si="57"/>
        <v>28</v>
      </c>
    </row>
    <row r="3642" spans="1:4" x14ac:dyDescent="0.25">
      <c r="A3642" s="1">
        <v>57340</v>
      </c>
      <c r="B3642" s="2" t="s">
        <v>3936</v>
      </c>
      <c r="C3642" s="3" t="s">
        <v>3953</v>
      </c>
      <c r="D3642">
        <f t="shared" si="57"/>
        <v>28</v>
      </c>
    </row>
    <row r="3643" spans="1:4" x14ac:dyDescent="0.25">
      <c r="A3643" s="1">
        <v>57340</v>
      </c>
      <c r="B3643" s="2" t="s">
        <v>3936</v>
      </c>
      <c r="C3643" s="3" t="s">
        <v>3954</v>
      </c>
      <c r="D3643">
        <f t="shared" si="57"/>
        <v>28</v>
      </c>
    </row>
    <row r="3644" spans="1:4" x14ac:dyDescent="0.25">
      <c r="A3644" s="1">
        <v>57340</v>
      </c>
      <c r="B3644" s="2" t="s">
        <v>3936</v>
      </c>
      <c r="C3644" s="3" t="s">
        <v>3955</v>
      </c>
      <c r="D3644">
        <f t="shared" si="57"/>
        <v>28</v>
      </c>
    </row>
    <row r="3645" spans="1:4" x14ac:dyDescent="0.25">
      <c r="A3645" s="1">
        <v>57340</v>
      </c>
      <c r="B3645" s="2" t="s">
        <v>3936</v>
      </c>
      <c r="C3645" s="3" t="s">
        <v>3956</v>
      </c>
      <c r="D3645">
        <f t="shared" si="57"/>
        <v>28</v>
      </c>
    </row>
    <row r="3646" spans="1:4" x14ac:dyDescent="0.25">
      <c r="A3646" s="1">
        <v>57340</v>
      </c>
      <c r="B3646" s="2" t="s">
        <v>3936</v>
      </c>
      <c r="C3646" s="3" t="s">
        <v>3957</v>
      </c>
      <c r="D3646">
        <f t="shared" si="57"/>
        <v>28</v>
      </c>
    </row>
    <row r="3647" spans="1:4" x14ac:dyDescent="0.25">
      <c r="A3647" s="1">
        <v>57340</v>
      </c>
      <c r="B3647" s="2" t="s">
        <v>3936</v>
      </c>
      <c r="C3647" s="3" t="s">
        <v>3958</v>
      </c>
      <c r="D3647">
        <f t="shared" si="57"/>
        <v>28</v>
      </c>
    </row>
    <row r="3648" spans="1:4" x14ac:dyDescent="0.25">
      <c r="A3648" s="1">
        <v>57340</v>
      </c>
      <c r="B3648" s="2" t="s">
        <v>3936</v>
      </c>
      <c r="C3648" s="3" t="s">
        <v>3959</v>
      </c>
      <c r="D3648">
        <f t="shared" si="57"/>
        <v>28</v>
      </c>
    </row>
    <row r="3649" spans="1:4" x14ac:dyDescent="0.25">
      <c r="A3649" s="1">
        <v>57340</v>
      </c>
      <c r="B3649" s="2" t="s">
        <v>3936</v>
      </c>
      <c r="C3649" s="3" t="s">
        <v>3960</v>
      </c>
      <c r="D3649">
        <f t="shared" si="57"/>
        <v>28</v>
      </c>
    </row>
    <row r="3650" spans="1:4" x14ac:dyDescent="0.25">
      <c r="A3650" s="1">
        <v>57340</v>
      </c>
      <c r="B3650" s="2" t="s">
        <v>3936</v>
      </c>
      <c r="C3650" s="3" t="s">
        <v>3961</v>
      </c>
      <c r="D3650">
        <f t="shared" ref="D3650:D3713" si="58">COUNTIF($B$2:$B$5669,B3650)</f>
        <v>28</v>
      </c>
    </row>
    <row r="3651" spans="1:4" x14ac:dyDescent="0.25">
      <c r="A3651" s="1">
        <v>57340</v>
      </c>
      <c r="B3651" s="2" t="s">
        <v>3936</v>
      </c>
      <c r="C3651" s="3" t="s">
        <v>3962</v>
      </c>
      <c r="D3651">
        <f t="shared" si="58"/>
        <v>28</v>
      </c>
    </row>
    <row r="3652" spans="1:4" x14ac:dyDescent="0.25">
      <c r="A3652" s="1">
        <v>57340</v>
      </c>
      <c r="B3652" s="2" t="s">
        <v>3936</v>
      </c>
      <c r="C3652" s="3" t="s">
        <v>3963</v>
      </c>
      <c r="D3652">
        <f t="shared" si="58"/>
        <v>28</v>
      </c>
    </row>
    <row r="3653" spans="1:4" x14ac:dyDescent="0.25">
      <c r="A3653" s="1">
        <v>57340</v>
      </c>
      <c r="B3653" s="2" t="s">
        <v>3936</v>
      </c>
      <c r="C3653" s="3" t="s">
        <v>3964</v>
      </c>
      <c r="D3653">
        <f t="shared" si="58"/>
        <v>28</v>
      </c>
    </row>
    <row r="3654" spans="1:4" x14ac:dyDescent="0.25">
      <c r="A3654" s="1">
        <v>57350</v>
      </c>
      <c r="B3654" s="2" t="s">
        <v>3965</v>
      </c>
      <c r="C3654" s="3" t="s">
        <v>3966</v>
      </c>
      <c r="D3654">
        <f t="shared" si="58"/>
        <v>5</v>
      </c>
    </row>
    <row r="3655" spans="1:4" x14ac:dyDescent="0.25">
      <c r="A3655" s="1">
        <v>57350</v>
      </c>
      <c r="B3655" s="2" t="s">
        <v>3965</v>
      </c>
      <c r="C3655" s="3" t="s">
        <v>3967</v>
      </c>
      <c r="D3655">
        <f t="shared" si="58"/>
        <v>5</v>
      </c>
    </row>
    <row r="3656" spans="1:4" x14ac:dyDescent="0.25">
      <c r="A3656" s="1">
        <v>57350</v>
      </c>
      <c r="B3656" s="2" t="s">
        <v>3965</v>
      </c>
      <c r="C3656" s="3" t="s">
        <v>3968</v>
      </c>
      <c r="D3656">
        <f t="shared" si="58"/>
        <v>5</v>
      </c>
    </row>
    <row r="3657" spans="1:4" x14ac:dyDescent="0.25">
      <c r="A3657" s="1">
        <v>57350</v>
      </c>
      <c r="B3657" s="2" t="s">
        <v>3965</v>
      </c>
      <c r="C3657" s="3" t="s">
        <v>3969</v>
      </c>
      <c r="D3657">
        <f t="shared" si="58"/>
        <v>5</v>
      </c>
    </row>
    <row r="3658" spans="1:4" x14ac:dyDescent="0.25">
      <c r="A3658" s="1">
        <v>57350</v>
      </c>
      <c r="B3658" s="2" t="s">
        <v>3965</v>
      </c>
      <c r="C3658" s="3" t="s">
        <v>3970</v>
      </c>
      <c r="D3658">
        <f t="shared" si="58"/>
        <v>5</v>
      </c>
    </row>
    <row r="3659" spans="1:4" x14ac:dyDescent="0.25">
      <c r="A3659" s="1">
        <v>57360</v>
      </c>
      <c r="B3659" s="2" t="s">
        <v>3971</v>
      </c>
      <c r="C3659" s="3" t="s">
        <v>3972</v>
      </c>
      <c r="D3659">
        <f t="shared" si="58"/>
        <v>1</v>
      </c>
    </row>
    <row r="3660" spans="1:4" x14ac:dyDescent="0.25">
      <c r="A3660" s="1">
        <v>57370</v>
      </c>
      <c r="B3660" s="2" t="s">
        <v>3973</v>
      </c>
      <c r="C3660" s="3" t="s">
        <v>3974</v>
      </c>
      <c r="D3660">
        <f t="shared" si="58"/>
        <v>15</v>
      </c>
    </row>
    <row r="3661" spans="1:4" x14ac:dyDescent="0.25">
      <c r="A3661" s="1">
        <v>57370</v>
      </c>
      <c r="B3661" s="2" t="s">
        <v>3973</v>
      </c>
      <c r="C3661" s="3" t="s">
        <v>3975</v>
      </c>
      <c r="D3661">
        <f t="shared" si="58"/>
        <v>15</v>
      </c>
    </row>
    <row r="3662" spans="1:4" x14ac:dyDescent="0.25">
      <c r="A3662" s="1">
        <v>57370</v>
      </c>
      <c r="B3662" s="2" t="s">
        <v>3973</v>
      </c>
      <c r="C3662" s="3" t="s">
        <v>3976</v>
      </c>
      <c r="D3662">
        <f t="shared" si="58"/>
        <v>15</v>
      </c>
    </row>
    <row r="3663" spans="1:4" x14ac:dyDescent="0.25">
      <c r="A3663" s="1">
        <v>57370</v>
      </c>
      <c r="B3663" s="2" t="s">
        <v>3973</v>
      </c>
      <c r="C3663" s="3" t="s">
        <v>3977</v>
      </c>
      <c r="D3663">
        <f t="shared" si="58"/>
        <v>15</v>
      </c>
    </row>
    <row r="3664" spans="1:4" x14ac:dyDescent="0.25">
      <c r="A3664" s="1">
        <v>57370</v>
      </c>
      <c r="B3664" s="2" t="s">
        <v>3973</v>
      </c>
      <c r="C3664" s="3" t="s">
        <v>3978</v>
      </c>
      <c r="D3664">
        <f t="shared" si="58"/>
        <v>15</v>
      </c>
    </row>
    <row r="3665" spans="1:4" x14ac:dyDescent="0.25">
      <c r="A3665" s="1">
        <v>57370</v>
      </c>
      <c r="B3665" s="2" t="s">
        <v>3973</v>
      </c>
      <c r="C3665" s="3" t="s">
        <v>3979</v>
      </c>
      <c r="D3665">
        <f t="shared" si="58"/>
        <v>15</v>
      </c>
    </row>
    <row r="3666" spans="1:4" x14ac:dyDescent="0.25">
      <c r="A3666" s="1">
        <v>57370</v>
      </c>
      <c r="B3666" s="2" t="s">
        <v>3973</v>
      </c>
      <c r="C3666" s="3" t="s">
        <v>3980</v>
      </c>
      <c r="D3666">
        <f t="shared" si="58"/>
        <v>15</v>
      </c>
    </row>
    <row r="3667" spans="1:4" x14ac:dyDescent="0.25">
      <c r="A3667" s="1">
        <v>57370</v>
      </c>
      <c r="B3667" s="2" t="s">
        <v>3973</v>
      </c>
      <c r="C3667" s="3" t="s">
        <v>3981</v>
      </c>
      <c r="D3667">
        <f t="shared" si="58"/>
        <v>15</v>
      </c>
    </row>
    <row r="3668" spans="1:4" x14ac:dyDescent="0.25">
      <c r="A3668" s="1">
        <v>57370</v>
      </c>
      <c r="B3668" s="2" t="s">
        <v>3973</v>
      </c>
      <c r="C3668" s="3" t="s">
        <v>3982</v>
      </c>
      <c r="D3668">
        <f t="shared" si="58"/>
        <v>15</v>
      </c>
    </row>
    <row r="3669" spans="1:4" x14ac:dyDescent="0.25">
      <c r="A3669" s="1">
        <v>57370</v>
      </c>
      <c r="B3669" s="2" t="s">
        <v>3973</v>
      </c>
      <c r="C3669" s="3" t="s">
        <v>3983</v>
      </c>
      <c r="D3669">
        <f t="shared" si="58"/>
        <v>15</v>
      </c>
    </row>
    <row r="3670" spans="1:4" x14ac:dyDescent="0.25">
      <c r="A3670" s="1">
        <v>57370</v>
      </c>
      <c r="B3670" s="2" t="s">
        <v>3973</v>
      </c>
      <c r="C3670" s="3" t="s">
        <v>3984</v>
      </c>
      <c r="D3670">
        <f t="shared" si="58"/>
        <v>15</v>
      </c>
    </row>
    <row r="3671" spans="1:4" x14ac:dyDescent="0.25">
      <c r="A3671" s="1">
        <v>57370</v>
      </c>
      <c r="B3671" s="2" t="s">
        <v>3973</v>
      </c>
      <c r="C3671" s="3" t="s">
        <v>3985</v>
      </c>
      <c r="D3671">
        <f t="shared" si="58"/>
        <v>15</v>
      </c>
    </row>
    <row r="3672" spans="1:4" x14ac:dyDescent="0.25">
      <c r="A3672" s="1">
        <v>57370</v>
      </c>
      <c r="B3672" s="2" t="s">
        <v>3973</v>
      </c>
      <c r="C3672" s="3" t="s">
        <v>3986</v>
      </c>
      <c r="D3672">
        <f t="shared" si="58"/>
        <v>15</v>
      </c>
    </row>
    <row r="3673" spans="1:4" x14ac:dyDescent="0.25">
      <c r="A3673" s="1">
        <v>57370</v>
      </c>
      <c r="B3673" s="2" t="s">
        <v>3973</v>
      </c>
      <c r="C3673" s="3" t="s">
        <v>3987</v>
      </c>
      <c r="D3673">
        <f t="shared" si="58"/>
        <v>15</v>
      </c>
    </row>
    <row r="3674" spans="1:4" x14ac:dyDescent="0.25">
      <c r="A3674" s="1">
        <v>57370</v>
      </c>
      <c r="B3674" s="2" t="s">
        <v>3973</v>
      </c>
      <c r="C3674" s="3" t="s">
        <v>3988</v>
      </c>
      <c r="D3674">
        <f t="shared" si="58"/>
        <v>15</v>
      </c>
    </row>
    <row r="3675" spans="1:4" x14ac:dyDescent="0.25">
      <c r="A3675" s="1">
        <v>57380</v>
      </c>
      <c r="B3675" s="2" t="s">
        <v>3989</v>
      </c>
      <c r="C3675" s="3" t="s">
        <v>3990</v>
      </c>
      <c r="D3675">
        <f t="shared" si="58"/>
        <v>13</v>
      </c>
    </row>
    <row r="3676" spans="1:4" x14ac:dyDescent="0.25">
      <c r="A3676" s="1">
        <v>57380</v>
      </c>
      <c r="B3676" s="2" t="s">
        <v>3989</v>
      </c>
      <c r="C3676" s="3" t="s">
        <v>3991</v>
      </c>
      <c r="D3676">
        <f t="shared" si="58"/>
        <v>13</v>
      </c>
    </row>
    <row r="3677" spans="1:4" x14ac:dyDescent="0.25">
      <c r="A3677" s="1">
        <v>57380</v>
      </c>
      <c r="B3677" s="2" t="s">
        <v>3989</v>
      </c>
      <c r="C3677" s="3" t="s">
        <v>3992</v>
      </c>
      <c r="D3677">
        <f t="shared" si="58"/>
        <v>13</v>
      </c>
    </row>
    <row r="3678" spans="1:4" x14ac:dyDescent="0.25">
      <c r="A3678" s="1">
        <v>57380</v>
      </c>
      <c r="B3678" s="2" t="s">
        <v>3989</v>
      </c>
      <c r="C3678" s="3" t="s">
        <v>3993</v>
      </c>
      <c r="D3678">
        <f t="shared" si="58"/>
        <v>13</v>
      </c>
    </row>
    <row r="3679" spans="1:4" x14ac:dyDescent="0.25">
      <c r="A3679" s="1">
        <v>57380</v>
      </c>
      <c r="B3679" s="2" t="s">
        <v>3989</v>
      </c>
      <c r="C3679" s="3" t="s">
        <v>3994</v>
      </c>
      <c r="D3679">
        <f t="shared" si="58"/>
        <v>13</v>
      </c>
    </row>
    <row r="3680" spans="1:4" x14ac:dyDescent="0.25">
      <c r="A3680" s="1">
        <v>57380</v>
      </c>
      <c r="B3680" s="2" t="s">
        <v>3989</v>
      </c>
      <c r="C3680" s="3" t="s">
        <v>3995</v>
      </c>
      <c r="D3680">
        <f t="shared" si="58"/>
        <v>13</v>
      </c>
    </row>
    <row r="3681" spans="1:4" x14ac:dyDescent="0.25">
      <c r="A3681" s="1">
        <v>57380</v>
      </c>
      <c r="B3681" s="2" t="s">
        <v>3989</v>
      </c>
      <c r="C3681" s="3" t="s">
        <v>3996</v>
      </c>
      <c r="D3681">
        <f t="shared" si="58"/>
        <v>13</v>
      </c>
    </row>
    <row r="3682" spans="1:4" x14ac:dyDescent="0.25">
      <c r="A3682" s="1">
        <v>57380</v>
      </c>
      <c r="B3682" s="2" t="s">
        <v>3989</v>
      </c>
      <c r="C3682" s="3" t="s">
        <v>3997</v>
      </c>
      <c r="D3682">
        <f t="shared" si="58"/>
        <v>13</v>
      </c>
    </row>
    <row r="3683" spans="1:4" x14ac:dyDescent="0.25">
      <c r="A3683" s="1">
        <v>57380</v>
      </c>
      <c r="B3683" s="2" t="s">
        <v>3989</v>
      </c>
      <c r="C3683" s="3" t="s">
        <v>3998</v>
      </c>
      <c r="D3683">
        <f t="shared" si="58"/>
        <v>13</v>
      </c>
    </row>
    <row r="3684" spans="1:4" x14ac:dyDescent="0.25">
      <c r="A3684" s="1">
        <v>57380</v>
      </c>
      <c r="B3684" s="2" t="s">
        <v>3989</v>
      </c>
      <c r="C3684" s="3" t="s">
        <v>3999</v>
      </c>
      <c r="D3684">
        <f t="shared" si="58"/>
        <v>13</v>
      </c>
    </row>
    <row r="3685" spans="1:4" x14ac:dyDescent="0.25">
      <c r="A3685" s="1">
        <v>57380</v>
      </c>
      <c r="B3685" s="2" t="s">
        <v>3989</v>
      </c>
      <c r="C3685" s="3" t="s">
        <v>4000</v>
      </c>
      <c r="D3685">
        <f t="shared" si="58"/>
        <v>13</v>
      </c>
    </row>
    <row r="3686" spans="1:4" x14ac:dyDescent="0.25">
      <c r="A3686" s="1">
        <v>57380</v>
      </c>
      <c r="B3686" s="2" t="s">
        <v>3989</v>
      </c>
      <c r="C3686" s="3" t="s">
        <v>4001</v>
      </c>
      <c r="D3686">
        <f t="shared" si="58"/>
        <v>13</v>
      </c>
    </row>
    <row r="3687" spans="1:4" x14ac:dyDescent="0.25">
      <c r="A3687" s="1">
        <v>57380</v>
      </c>
      <c r="B3687" s="2" t="s">
        <v>3989</v>
      </c>
      <c r="C3687" s="3" t="s">
        <v>4002</v>
      </c>
      <c r="D3687">
        <f t="shared" si="58"/>
        <v>13</v>
      </c>
    </row>
    <row r="3688" spans="1:4" x14ac:dyDescent="0.25">
      <c r="A3688" s="1">
        <v>57390</v>
      </c>
      <c r="B3688" s="2" t="s">
        <v>4003</v>
      </c>
      <c r="C3688" s="3" t="s">
        <v>4004</v>
      </c>
      <c r="D3688">
        <f t="shared" si="58"/>
        <v>3</v>
      </c>
    </row>
    <row r="3689" spans="1:4" x14ac:dyDescent="0.25">
      <c r="A3689" s="1">
        <v>57390</v>
      </c>
      <c r="B3689" s="2" t="s">
        <v>4003</v>
      </c>
      <c r="C3689" s="3" t="s">
        <v>4005</v>
      </c>
      <c r="D3689">
        <f t="shared" si="58"/>
        <v>3</v>
      </c>
    </row>
    <row r="3690" spans="1:4" x14ac:dyDescent="0.25">
      <c r="A3690" s="1">
        <v>57390</v>
      </c>
      <c r="B3690" s="2" t="s">
        <v>4003</v>
      </c>
      <c r="C3690" s="3" t="s">
        <v>4006</v>
      </c>
      <c r="D3690">
        <f t="shared" si="58"/>
        <v>3</v>
      </c>
    </row>
    <row r="3691" spans="1:4" x14ac:dyDescent="0.25">
      <c r="A3691" s="1">
        <v>57400</v>
      </c>
      <c r="B3691" s="2" t="s">
        <v>4007</v>
      </c>
      <c r="C3691" s="3" t="s">
        <v>4008</v>
      </c>
      <c r="D3691">
        <f t="shared" si="58"/>
        <v>14</v>
      </c>
    </row>
    <row r="3692" spans="1:4" x14ac:dyDescent="0.25">
      <c r="A3692" s="1">
        <v>57400</v>
      </c>
      <c r="B3692" s="2" t="s">
        <v>4007</v>
      </c>
      <c r="C3692" s="3" t="s">
        <v>4009</v>
      </c>
      <c r="D3692">
        <f t="shared" si="58"/>
        <v>14</v>
      </c>
    </row>
    <row r="3693" spans="1:4" x14ac:dyDescent="0.25">
      <c r="A3693" s="1">
        <v>57400</v>
      </c>
      <c r="B3693" s="2" t="s">
        <v>4007</v>
      </c>
      <c r="C3693" s="3" t="s">
        <v>4010</v>
      </c>
      <c r="D3693">
        <f t="shared" si="58"/>
        <v>14</v>
      </c>
    </row>
    <row r="3694" spans="1:4" x14ac:dyDescent="0.25">
      <c r="A3694" s="1">
        <v>57400</v>
      </c>
      <c r="B3694" s="2" t="s">
        <v>4007</v>
      </c>
      <c r="C3694" s="3" t="s">
        <v>4011</v>
      </c>
      <c r="D3694">
        <f t="shared" si="58"/>
        <v>14</v>
      </c>
    </row>
    <row r="3695" spans="1:4" x14ac:dyDescent="0.25">
      <c r="A3695" s="1">
        <v>57400</v>
      </c>
      <c r="B3695" s="2" t="s">
        <v>4007</v>
      </c>
      <c r="C3695" s="3" t="s">
        <v>4012</v>
      </c>
      <c r="D3695">
        <f t="shared" si="58"/>
        <v>14</v>
      </c>
    </row>
    <row r="3696" spans="1:4" x14ac:dyDescent="0.25">
      <c r="A3696" s="1">
        <v>57400</v>
      </c>
      <c r="B3696" s="2" t="s">
        <v>4007</v>
      </c>
      <c r="C3696" s="3" t="s">
        <v>4013</v>
      </c>
      <c r="D3696">
        <f t="shared" si="58"/>
        <v>14</v>
      </c>
    </row>
    <row r="3697" spans="1:4" x14ac:dyDescent="0.25">
      <c r="A3697" s="1">
        <v>57400</v>
      </c>
      <c r="B3697" s="2" t="s">
        <v>4007</v>
      </c>
      <c r="C3697" s="3" t="s">
        <v>4014</v>
      </c>
      <c r="D3697">
        <f t="shared" si="58"/>
        <v>14</v>
      </c>
    </row>
    <row r="3698" spans="1:4" x14ac:dyDescent="0.25">
      <c r="A3698" s="1">
        <v>57400</v>
      </c>
      <c r="B3698" s="2" t="s">
        <v>4007</v>
      </c>
      <c r="C3698" s="3" t="s">
        <v>4015</v>
      </c>
      <c r="D3698">
        <f t="shared" si="58"/>
        <v>14</v>
      </c>
    </row>
    <row r="3699" spans="1:4" x14ac:dyDescent="0.25">
      <c r="A3699" s="1">
        <v>57400</v>
      </c>
      <c r="B3699" s="2" t="s">
        <v>4007</v>
      </c>
      <c r="C3699" s="3" t="s">
        <v>4016</v>
      </c>
      <c r="D3699">
        <f t="shared" si="58"/>
        <v>14</v>
      </c>
    </row>
    <row r="3700" spans="1:4" x14ac:dyDescent="0.25">
      <c r="A3700" s="1">
        <v>57400</v>
      </c>
      <c r="B3700" s="2" t="s">
        <v>4007</v>
      </c>
      <c r="C3700" s="3" t="s">
        <v>4017</v>
      </c>
      <c r="D3700">
        <f t="shared" si="58"/>
        <v>14</v>
      </c>
    </row>
    <row r="3701" spans="1:4" x14ac:dyDescent="0.25">
      <c r="A3701" s="1">
        <v>57400</v>
      </c>
      <c r="B3701" s="2" t="s">
        <v>4007</v>
      </c>
      <c r="C3701" s="3" t="s">
        <v>4018</v>
      </c>
      <c r="D3701">
        <f t="shared" si="58"/>
        <v>14</v>
      </c>
    </row>
    <row r="3702" spans="1:4" x14ac:dyDescent="0.25">
      <c r="A3702" s="1">
        <v>57400</v>
      </c>
      <c r="B3702" s="2" t="s">
        <v>4007</v>
      </c>
      <c r="C3702" s="3" t="s">
        <v>4019</v>
      </c>
      <c r="D3702">
        <f t="shared" si="58"/>
        <v>14</v>
      </c>
    </row>
    <row r="3703" spans="1:4" x14ac:dyDescent="0.25">
      <c r="A3703" s="1">
        <v>57400</v>
      </c>
      <c r="B3703" s="2" t="s">
        <v>4007</v>
      </c>
      <c r="C3703" s="3" t="s">
        <v>4020</v>
      </c>
      <c r="D3703">
        <f t="shared" si="58"/>
        <v>14</v>
      </c>
    </row>
    <row r="3704" spans="1:4" x14ac:dyDescent="0.25">
      <c r="A3704" s="1">
        <v>57400</v>
      </c>
      <c r="B3704" s="2" t="s">
        <v>4007</v>
      </c>
      <c r="C3704" s="3" t="s">
        <v>4021</v>
      </c>
      <c r="D3704">
        <f t="shared" si="58"/>
        <v>14</v>
      </c>
    </row>
    <row r="3705" spans="1:4" x14ac:dyDescent="0.25">
      <c r="A3705" s="1">
        <v>57410</v>
      </c>
      <c r="B3705" s="2" t="s">
        <v>4022</v>
      </c>
      <c r="C3705" s="3" t="s">
        <v>4023</v>
      </c>
      <c r="D3705">
        <f t="shared" si="58"/>
        <v>14</v>
      </c>
    </row>
    <row r="3706" spans="1:4" x14ac:dyDescent="0.25">
      <c r="A3706" s="1">
        <v>57410</v>
      </c>
      <c r="B3706" s="2" t="s">
        <v>4022</v>
      </c>
      <c r="C3706" s="3" t="s">
        <v>4024</v>
      </c>
      <c r="D3706">
        <f t="shared" si="58"/>
        <v>14</v>
      </c>
    </row>
    <row r="3707" spans="1:4" x14ac:dyDescent="0.25">
      <c r="A3707" s="1">
        <v>57410</v>
      </c>
      <c r="B3707" s="2" t="s">
        <v>4022</v>
      </c>
      <c r="C3707" s="3" t="s">
        <v>4025</v>
      </c>
      <c r="D3707">
        <f t="shared" si="58"/>
        <v>14</v>
      </c>
    </row>
    <row r="3708" spans="1:4" x14ac:dyDescent="0.25">
      <c r="A3708" s="1">
        <v>57410</v>
      </c>
      <c r="B3708" s="2" t="s">
        <v>4022</v>
      </c>
      <c r="C3708" s="3" t="s">
        <v>4026</v>
      </c>
      <c r="D3708">
        <f t="shared" si="58"/>
        <v>14</v>
      </c>
    </row>
    <row r="3709" spans="1:4" x14ac:dyDescent="0.25">
      <c r="A3709" s="1">
        <v>57410</v>
      </c>
      <c r="B3709" s="2" t="s">
        <v>4022</v>
      </c>
      <c r="C3709" s="3" t="s">
        <v>4027</v>
      </c>
      <c r="D3709">
        <f t="shared" si="58"/>
        <v>14</v>
      </c>
    </row>
    <row r="3710" spans="1:4" x14ac:dyDescent="0.25">
      <c r="A3710" s="1">
        <v>57410</v>
      </c>
      <c r="B3710" s="2" t="s">
        <v>4022</v>
      </c>
      <c r="C3710" s="3" t="s">
        <v>4028</v>
      </c>
      <c r="D3710">
        <f t="shared" si="58"/>
        <v>14</v>
      </c>
    </row>
    <row r="3711" spans="1:4" x14ac:dyDescent="0.25">
      <c r="A3711" s="1">
        <v>57410</v>
      </c>
      <c r="B3711" s="2" t="s">
        <v>4022</v>
      </c>
      <c r="C3711" s="3" t="s">
        <v>4029</v>
      </c>
      <c r="D3711">
        <f t="shared" si="58"/>
        <v>14</v>
      </c>
    </row>
    <row r="3712" spans="1:4" x14ac:dyDescent="0.25">
      <c r="A3712" s="1">
        <v>57410</v>
      </c>
      <c r="B3712" s="2" t="s">
        <v>4022</v>
      </c>
      <c r="C3712" s="3" t="s">
        <v>4030</v>
      </c>
      <c r="D3712">
        <f t="shared" si="58"/>
        <v>14</v>
      </c>
    </row>
    <row r="3713" spans="1:4" x14ac:dyDescent="0.25">
      <c r="A3713" s="1">
        <v>57410</v>
      </c>
      <c r="B3713" s="2" t="s">
        <v>4022</v>
      </c>
      <c r="C3713" s="3" t="s">
        <v>4031</v>
      </c>
      <c r="D3713">
        <f t="shared" si="58"/>
        <v>14</v>
      </c>
    </row>
    <row r="3714" spans="1:4" x14ac:dyDescent="0.25">
      <c r="A3714" s="1">
        <v>57410</v>
      </c>
      <c r="B3714" s="2" t="s">
        <v>4022</v>
      </c>
      <c r="C3714" s="3" t="s">
        <v>4032</v>
      </c>
      <c r="D3714">
        <f t="shared" ref="D3714:D3777" si="59">COUNTIF($B$2:$B$5669,B3714)</f>
        <v>14</v>
      </c>
    </row>
    <row r="3715" spans="1:4" x14ac:dyDescent="0.25">
      <c r="A3715" s="1">
        <v>57410</v>
      </c>
      <c r="B3715" s="2" t="s">
        <v>4022</v>
      </c>
      <c r="C3715" s="3" t="s">
        <v>4033</v>
      </c>
      <c r="D3715">
        <f t="shared" si="59"/>
        <v>14</v>
      </c>
    </row>
    <row r="3716" spans="1:4" x14ac:dyDescent="0.25">
      <c r="A3716" s="1">
        <v>57410</v>
      </c>
      <c r="B3716" s="2" t="s">
        <v>4022</v>
      </c>
      <c r="C3716" s="3" t="s">
        <v>4034</v>
      </c>
      <c r="D3716">
        <f t="shared" si="59"/>
        <v>14</v>
      </c>
    </row>
    <row r="3717" spans="1:4" x14ac:dyDescent="0.25">
      <c r="A3717" s="1">
        <v>57410</v>
      </c>
      <c r="B3717" s="2" t="s">
        <v>4022</v>
      </c>
      <c r="C3717" s="3" t="s">
        <v>4035</v>
      </c>
      <c r="D3717">
        <f t="shared" si="59"/>
        <v>14</v>
      </c>
    </row>
    <row r="3718" spans="1:4" x14ac:dyDescent="0.25">
      <c r="A3718" s="1">
        <v>57410</v>
      </c>
      <c r="B3718" s="2" t="s">
        <v>4022</v>
      </c>
      <c r="C3718" s="3" t="s">
        <v>4036</v>
      </c>
      <c r="D3718">
        <f t="shared" si="59"/>
        <v>14</v>
      </c>
    </row>
    <row r="3719" spans="1:4" x14ac:dyDescent="0.25">
      <c r="A3719" s="1">
        <v>57420</v>
      </c>
      <c r="B3719" s="2" t="s">
        <v>4037</v>
      </c>
      <c r="C3719" s="3" t="s">
        <v>4038</v>
      </c>
      <c r="D3719">
        <f t="shared" si="59"/>
        <v>33</v>
      </c>
    </row>
    <row r="3720" spans="1:4" x14ac:dyDescent="0.25">
      <c r="A3720" s="1">
        <v>57420</v>
      </c>
      <c r="B3720" s="2" t="s">
        <v>4037</v>
      </c>
      <c r="C3720" s="3" t="s">
        <v>4039</v>
      </c>
      <c r="D3720">
        <f t="shared" si="59"/>
        <v>33</v>
      </c>
    </row>
    <row r="3721" spans="1:4" x14ac:dyDescent="0.25">
      <c r="A3721" s="1">
        <v>57420</v>
      </c>
      <c r="B3721" s="2" t="s">
        <v>4037</v>
      </c>
      <c r="C3721" s="3" t="s">
        <v>4040</v>
      </c>
      <c r="D3721">
        <f t="shared" si="59"/>
        <v>33</v>
      </c>
    </row>
    <row r="3722" spans="1:4" x14ac:dyDescent="0.25">
      <c r="A3722" s="1">
        <v>57420</v>
      </c>
      <c r="B3722" s="2" t="s">
        <v>4037</v>
      </c>
      <c r="C3722" s="3" t="s">
        <v>4041</v>
      </c>
      <c r="D3722">
        <f t="shared" si="59"/>
        <v>33</v>
      </c>
    </row>
    <row r="3723" spans="1:4" x14ac:dyDescent="0.25">
      <c r="A3723" s="1">
        <v>57420</v>
      </c>
      <c r="B3723" s="2" t="s">
        <v>4037</v>
      </c>
      <c r="C3723" s="3" t="s">
        <v>4042</v>
      </c>
      <c r="D3723">
        <f t="shared" si="59"/>
        <v>33</v>
      </c>
    </row>
    <row r="3724" spans="1:4" x14ac:dyDescent="0.25">
      <c r="A3724" s="1">
        <v>57420</v>
      </c>
      <c r="B3724" s="2" t="s">
        <v>4037</v>
      </c>
      <c r="C3724" s="3" t="s">
        <v>4043</v>
      </c>
      <c r="D3724">
        <f t="shared" si="59"/>
        <v>33</v>
      </c>
    </row>
    <row r="3725" spans="1:4" x14ac:dyDescent="0.25">
      <c r="A3725" s="1">
        <v>57420</v>
      </c>
      <c r="B3725" s="2" t="s">
        <v>4037</v>
      </c>
      <c r="C3725" s="3" t="s">
        <v>4044</v>
      </c>
      <c r="D3725">
        <f t="shared" si="59"/>
        <v>33</v>
      </c>
    </row>
    <row r="3726" spans="1:4" x14ac:dyDescent="0.25">
      <c r="A3726" s="1">
        <v>57420</v>
      </c>
      <c r="B3726" s="2" t="s">
        <v>4037</v>
      </c>
      <c r="C3726" s="3" t="s">
        <v>4045</v>
      </c>
      <c r="D3726">
        <f t="shared" si="59"/>
        <v>33</v>
      </c>
    </row>
    <row r="3727" spans="1:4" x14ac:dyDescent="0.25">
      <c r="A3727" s="1">
        <v>57420</v>
      </c>
      <c r="B3727" s="2" t="s">
        <v>4037</v>
      </c>
      <c r="C3727" s="3" t="s">
        <v>4046</v>
      </c>
      <c r="D3727">
        <f t="shared" si="59"/>
        <v>33</v>
      </c>
    </row>
    <row r="3728" spans="1:4" x14ac:dyDescent="0.25">
      <c r="A3728" s="1">
        <v>57420</v>
      </c>
      <c r="B3728" s="2" t="s">
        <v>4037</v>
      </c>
      <c r="C3728" s="3" t="s">
        <v>4047</v>
      </c>
      <c r="D3728">
        <f t="shared" si="59"/>
        <v>33</v>
      </c>
    </row>
    <row r="3729" spans="1:4" x14ac:dyDescent="0.25">
      <c r="A3729" s="1">
        <v>57420</v>
      </c>
      <c r="B3729" s="2" t="s">
        <v>4037</v>
      </c>
      <c r="C3729" s="3" t="s">
        <v>4048</v>
      </c>
      <c r="D3729">
        <f t="shared" si="59"/>
        <v>33</v>
      </c>
    </row>
    <row r="3730" spans="1:4" x14ac:dyDescent="0.25">
      <c r="A3730" s="1">
        <v>57420</v>
      </c>
      <c r="B3730" s="2" t="s">
        <v>4037</v>
      </c>
      <c r="C3730" s="3" t="s">
        <v>4049</v>
      </c>
      <c r="D3730">
        <f t="shared" si="59"/>
        <v>33</v>
      </c>
    </row>
    <row r="3731" spans="1:4" x14ac:dyDescent="0.25">
      <c r="A3731" s="1">
        <v>57420</v>
      </c>
      <c r="B3731" s="2" t="s">
        <v>4037</v>
      </c>
      <c r="C3731" s="3" t="s">
        <v>4050</v>
      </c>
      <c r="D3731">
        <f t="shared" si="59"/>
        <v>33</v>
      </c>
    </row>
    <row r="3732" spans="1:4" x14ac:dyDescent="0.25">
      <c r="A3732" s="1">
        <v>57420</v>
      </c>
      <c r="B3732" s="2" t="s">
        <v>4037</v>
      </c>
      <c r="C3732" s="3" t="s">
        <v>4051</v>
      </c>
      <c r="D3732">
        <f t="shared" si="59"/>
        <v>33</v>
      </c>
    </row>
    <row r="3733" spans="1:4" x14ac:dyDescent="0.25">
      <c r="A3733" s="1">
        <v>57420</v>
      </c>
      <c r="B3733" s="2" t="s">
        <v>4037</v>
      </c>
      <c r="C3733" s="3" t="s">
        <v>4052</v>
      </c>
      <c r="D3733">
        <f t="shared" si="59"/>
        <v>33</v>
      </c>
    </row>
    <row r="3734" spans="1:4" x14ac:dyDescent="0.25">
      <c r="A3734" s="1">
        <v>57420</v>
      </c>
      <c r="B3734" s="2" t="s">
        <v>4037</v>
      </c>
      <c r="C3734" s="3" t="s">
        <v>4053</v>
      </c>
      <c r="D3734">
        <f t="shared" si="59"/>
        <v>33</v>
      </c>
    </row>
    <row r="3735" spans="1:4" x14ac:dyDescent="0.25">
      <c r="A3735" s="1">
        <v>57420</v>
      </c>
      <c r="B3735" s="2" t="s">
        <v>4037</v>
      </c>
      <c r="C3735" s="3" t="s">
        <v>4054</v>
      </c>
      <c r="D3735">
        <f t="shared" si="59"/>
        <v>33</v>
      </c>
    </row>
    <row r="3736" spans="1:4" x14ac:dyDescent="0.25">
      <c r="A3736" s="1">
        <v>57420</v>
      </c>
      <c r="B3736" s="2" t="s">
        <v>4037</v>
      </c>
      <c r="C3736" s="3" t="s">
        <v>4055</v>
      </c>
      <c r="D3736">
        <f t="shared" si="59"/>
        <v>33</v>
      </c>
    </row>
    <row r="3737" spans="1:4" x14ac:dyDescent="0.25">
      <c r="A3737" s="1">
        <v>57420</v>
      </c>
      <c r="B3737" s="2" t="s">
        <v>4037</v>
      </c>
      <c r="C3737" s="3" t="s">
        <v>4056</v>
      </c>
      <c r="D3737">
        <f t="shared" si="59"/>
        <v>33</v>
      </c>
    </row>
    <row r="3738" spans="1:4" x14ac:dyDescent="0.25">
      <c r="A3738" s="1">
        <v>57420</v>
      </c>
      <c r="B3738" s="2" t="s">
        <v>4037</v>
      </c>
      <c r="C3738" s="3" t="s">
        <v>4057</v>
      </c>
      <c r="D3738">
        <f t="shared" si="59"/>
        <v>33</v>
      </c>
    </row>
    <row r="3739" spans="1:4" x14ac:dyDescent="0.25">
      <c r="A3739" s="1">
        <v>57420</v>
      </c>
      <c r="B3739" s="2" t="s">
        <v>4037</v>
      </c>
      <c r="C3739" s="3" t="s">
        <v>4058</v>
      </c>
      <c r="D3739">
        <f t="shared" si="59"/>
        <v>33</v>
      </c>
    </row>
    <row r="3740" spans="1:4" x14ac:dyDescent="0.25">
      <c r="A3740" s="1">
        <v>57420</v>
      </c>
      <c r="B3740" s="2" t="s">
        <v>4037</v>
      </c>
      <c r="C3740" s="3" t="s">
        <v>4059</v>
      </c>
      <c r="D3740">
        <f t="shared" si="59"/>
        <v>33</v>
      </c>
    </row>
    <row r="3741" spans="1:4" x14ac:dyDescent="0.25">
      <c r="A3741" s="1">
        <v>57420</v>
      </c>
      <c r="B3741" s="2" t="s">
        <v>4037</v>
      </c>
      <c r="C3741" s="3" t="s">
        <v>4060</v>
      </c>
      <c r="D3741">
        <f t="shared" si="59"/>
        <v>33</v>
      </c>
    </row>
    <row r="3742" spans="1:4" x14ac:dyDescent="0.25">
      <c r="A3742" s="1">
        <v>57420</v>
      </c>
      <c r="B3742" s="2" t="s">
        <v>4037</v>
      </c>
      <c r="C3742" s="3" t="s">
        <v>4061</v>
      </c>
      <c r="D3742">
        <f t="shared" si="59"/>
        <v>33</v>
      </c>
    </row>
    <row r="3743" spans="1:4" x14ac:dyDescent="0.25">
      <c r="A3743" s="1">
        <v>57420</v>
      </c>
      <c r="B3743" s="2" t="s">
        <v>4037</v>
      </c>
      <c r="C3743" s="3" t="s">
        <v>4062</v>
      </c>
      <c r="D3743">
        <f t="shared" si="59"/>
        <v>33</v>
      </c>
    </row>
    <row r="3744" spans="1:4" x14ac:dyDescent="0.25">
      <c r="A3744" s="1">
        <v>57420</v>
      </c>
      <c r="B3744" s="2" t="s">
        <v>4037</v>
      </c>
      <c r="C3744" s="3" t="s">
        <v>4063</v>
      </c>
      <c r="D3744">
        <f t="shared" si="59"/>
        <v>33</v>
      </c>
    </row>
    <row r="3745" spans="1:4" x14ac:dyDescent="0.25">
      <c r="A3745" s="1">
        <v>57420</v>
      </c>
      <c r="B3745" s="2" t="s">
        <v>4037</v>
      </c>
      <c r="C3745" s="3" t="s">
        <v>4064</v>
      </c>
      <c r="D3745">
        <f t="shared" si="59"/>
        <v>33</v>
      </c>
    </row>
    <row r="3746" spans="1:4" x14ac:dyDescent="0.25">
      <c r="A3746" s="1">
        <v>57420</v>
      </c>
      <c r="B3746" s="2" t="s">
        <v>4037</v>
      </c>
      <c r="C3746" s="3" t="s">
        <v>4065</v>
      </c>
      <c r="D3746">
        <f t="shared" si="59"/>
        <v>33</v>
      </c>
    </row>
    <row r="3747" spans="1:4" x14ac:dyDescent="0.25">
      <c r="A3747" s="1">
        <v>57420</v>
      </c>
      <c r="B3747" s="2" t="s">
        <v>4037</v>
      </c>
      <c r="C3747" s="3" t="s">
        <v>4066</v>
      </c>
      <c r="D3747">
        <f t="shared" si="59"/>
        <v>33</v>
      </c>
    </row>
    <row r="3748" spans="1:4" x14ac:dyDescent="0.25">
      <c r="A3748" s="1">
        <v>57420</v>
      </c>
      <c r="B3748" s="2" t="s">
        <v>4037</v>
      </c>
      <c r="C3748" s="3" t="s">
        <v>4067</v>
      </c>
      <c r="D3748">
        <f t="shared" si="59"/>
        <v>33</v>
      </c>
    </row>
    <row r="3749" spans="1:4" x14ac:dyDescent="0.25">
      <c r="A3749" s="1">
        <v>57420</v>
      </c>
      <c r="B3749" s="2" t="s">
        <v>4037</v>
      </c>
      <c r="C3749" s="3" t="s">
        <v>4068</v>
      </c>
      <c r="D3749">
        <f t="shared" si="59"/>
        <v>33</v>
      </c>
    </row>
    <row r="3750" spans="1:4" x14ac:dyDescent="0.25">
      <c r="A3750" s="1">
        <v>57420</v>
      </c>
      <c r="B3750" s="2" t="s">
        <v>4037</v>
      </c>
      <c r="C3750" s="3" t="s">
        <v>4069</v>
      </c>
      <c r="D3750">
        <f t="shared" si="59"/>
        <v>33</v>
      </c>
    </row>
    <row r="3751" spans="1:4" x14ac:dyDescent="0.25">
      <c r="A3751" s="1">
        <v>57420</v>
      </c>
      <c r="B3751" s="2" t="s">
        <v>4037</v>
      </c>
      <c r="C3751" s="3" t="s">
        <v>4070</v>
      </c>
      <c r="D3751">
        <f t="shared" si="59"/>
        <v>33</v>
      </c>
    </row>
    <row r="3752" spans="1:4" x14ac:dyDescent="0.25">
      <c r="A3752" s="1">
        <v>57430</v>
      </c>
      <c r="B3752" s="2" t="s">
        <v>4071</v>
      </c>
      <c r="C3752" s="3" t="s">
        <v>4072</v>
      </c>
      <c r="D3752">
        <f t="shared" si="59"/>
        <v>6</v>
      </c>
    </row>
    <row r="3753" spans="1:4" x14ac:dyDescent="0.25">
      <c r="A3753" s="1">
        <v>57430</v>
      </c>
      <c r="B3753" s="2" t="s">
        <v>4071</v>
      </c>
      <c r="C3753" s="3" t="s">
        <v>4073</v>
      </c>
      <c r="D3753">
        <f t="shared" si="59"/>
        <v>6</v>
      </c>
    </row>
    <row r="3754" spans="1:4" x14ac:dyDescent="0.25">
      <c r="A3754" s="1">
        <v>57430</v>
      </c>
      <c r="B3754" s="2" t="s">
        <v>4071</v>
      </c>
      <c r="C3754" s="3" t="s">
        <v>4074</v>
      </c>
      <c r="D3754">
        <f t="shared" si="59"/>
        <v>6</v>
      </c>
    </row>
    <row r="3755" spans="1:4" x14ac:dyDescent="0.25">
      <c r="A3755" s="1">
        <v>57430</v>
      </c>
      <c r="B3755" s="2" t="s">
        <v>4071</v>
      </c>
      <c r="C3755" s="3" t="s">
        <v>4075</v>
      </c>
      <c r="D3755">
        <f t="shared" si="59"/>
        <v>6</v>
      </c>
    </row>
    <row r="3756" spans="1:4" x14ac:dyDescent="0.25">
      <c r="A3756" s="1">
        <v>57430</v>
      </c>
      <c r="B3756" s="2" t="s">
        <v>4071</v>
      </c>
      <c r="C3756" s="3" t="s">
        <v>4076</v>
      </c>
      <c r="D3756">
        <f t="shared" si="59"/>
        <v>6</v>
      </c>
    </row>
    <row r="3757" spans="1:4" x14ac:dyDescent="0.25">
      <c r="A3757" s="1">
        <v>57430</v>
      </c>
      <c r="B3757" s="2" t="s">
        <v>4071</v>
      </c>
      <c r="C3757" s="3" t="s">
        <v>4077</v>
      </c>
      <c r="D3757">
        <f t="shared" si="59"/>
        <v>6</v>
      </c>
    </row>
    <row r="3758" spans="1:4" x14ac:dyDescent="0.25">
      <c r="A3758" s="1">
        <v>57440</v>
      </c>
      <c r="B3758" s="2" t="s">
        <v>4078</v>
      </c>
      <c r="C3758" s="3" t="s">
        <v>4079</v>
      </c>
      <c r="D3758">
        <f t="shared" si="59"/>
        <v>2</v>
      </c>
    </row>
    <row r="3759" spans="1:4" x14ac:dyDescent="0.25">
      <c r="A3759" s="1">
        <v>57440</v>
      </c>
      <c r="B3759" s="2" t="s">
        <v>4078</v>
      </c>
      <c r="C3759" s="3" t="s">
        <v>4080</v>
      </c>
      <c r="D3759">
        <f t="shared" si="59"/>
        <v>2</v>
      </c>
    </row>
    <row r="3760" spans="1:4" x14ac:dyDescent="0.25">
      <c r="A3760" s="1">
        <v>57450</v>
      </c>
      <c r="B3760" s="2" t="s">
        <v>4081</v>
      </c>
      <c r="C3760" s="3" t="s">
        <v>4082</v>
      </c>
      <c r="D3760">
        <f t="shared" si="59"/>
        <v>7</v>
      </c>
    </row>
    <row r="3761" spans="1:4" x14ac:dyDescent="0.25">
      <c r="A3761" s="1">
        <v>57450</v>
      </c>
      <c r="B3761" s="2" t="s">
        <v>4081</v>
      </c>
      <c r="C3761" s="3" t="s">
        <v>4083</v>
      </c>
      <c r="D3761">
        <f t="shared" si="59"/>
        <v>7</v>
      </c>
    </row>
    <row r="3762" spans="1:4" x14ac:dyDescent="0.25">
      <c r="A3762" s="1">
        <v>57450</v>
      </c>
      <c r="B3762" s="2" t="s">
        <v>4081</v>
      </c>
      <c r="C3762" s="3" t="s">
        <v>4084</v>
      </c>
      <c r="D3762">
        <f t="shared" si="59"/>
        <v>7</v>
      </c>
    </row>
    <row r="3763" spans="1:4" x14ac:dyDescent="0.25">
      <c r="A3763" s="1">
        <v>57450</v>
      </c>
      <c r="B3763" s="2" t="s">
        <v>4081</v>
      </c>
      <c r="C3763" s="3" t="s">
        <v>4085</v>
      </c>
      <c r="D3763">
        <f t="shared" si="59"/>
        <v>7</v>
      </c>
    </row>
    <row r="3764" spans="1:4" x14ac:dyDescent="0.25">
      <c r="A3764" s="1">
        <v>57450</v>
      </c>
      <c r="B3764" s="2" t="s">
        <v>4081</v>
      </c>
      <c r="C3764" s="3" t="s">
        <v>4086</v>
      </c>
      <c r="D3764">
        <f t="shared" si="59"/>
        <v>7</v>
      </c>
    </row>
    <row r="3765" spans="1:4" x14ac:dyDescent="0.25">
      <c r="A3765" s="1">
        <v>57450</v>
      </c>
      <c r="B3765" s="2" t="s">
        <v>4081</v>
      </c>
      <c r="C3765" s="3" t="s">
        <v>4087</v>
      </c>
      <c r="D3765">
        <f t="shared" si="59"/>
        <v>7</v>
      </c>
    </row>
    <row r="3766" spans="1:4" x14ac:dyDescent="0.25">
      <c r="A3766" s="1">
        <v>57450</v>
      </c>
      <c r="B3766" s="2" t="s">
        <v>4081</v>
      </c>
      <c r="C3766" s="3" t="s">
        <v>4088</v>
      </c>
      <c r="D3766">
        <f t="shared" si="59"/>
        <v>7</v>
      </c>
    </row>
    <row r="3767" spans="1:4" x14ac:dyDescent="0.25">
      <c r="A3767" s="1">
        <v>57460</v>
      </c>
      <c r="B3767" s="2" t="s">
        <v>4089</v>
      </c>
      <c r="C3767" s="3" t="s">
        <v>4090</v>
      </c>
      <c r="D3767">
        <f t="shared" si="59"/>
        <v>4</v>
      </c>
    </row>
    <row r="3768" spans="1:4" x14ac:dyDescent="0.25">
      <c r="A3768" s="1">
        <v>57460</v>
      </c>
      <c r="B3768" s="2" t="s">
        <v>4089</v>
      </c>
      <c r="C3768" s="3" t="s">
        <v>4091</v>
      </c>
      <c r="D3768">
        <f t="shared" si="59"/>
        <v>4</v>
      </c>
    </row>
    <row r="3769" spans="1:4" x14ac:dyDescent="0.25">
      <c r="A3769" s="1">
        <v>57460</v>
      </c>
      <c r="B3769" s="2" t="s">
        <v>4089</v>
      </c>
      <c r="C3769" s="3" t="s">
        <v>4092</v>
      </c>
      <c r="D3769">
        <f t="shared" si="59"/>
        <v>4</v>
      </c>
    </row>
    <row r="3770" spans="1:4" x14ac:dyDescent="0.25">
      <c r="A3770" s="1">
        <v>57460</v>
      </c>
      <c r="B3770" s="2" t="s">
        <v>4089</v>
      </c>
      <c r="C3770" s="3" t="s">
        <v>4093</v>
      </c>
      <c r="D3770">
        <f t="shared" si="59"/>
        <v>4</v>
      </c>
    </row>
    <row r="3771" spans="1:4" x14ac:dyDescent="0.25">
      <c r="A3771" s="1">
        <v>57470</v>
      </c>
      <c r="B3771" s="2" t="s">
        <v>4094</v>
      </c>
      <c r="C3771" s="3" t="s">
        <v>4095</v>
      </c>
      <c r="D3771">
        <f t="shared" si="59"/>
        <v>2</v>
      </c>
    </row>
    <row r="3772" spans="1:4" x14ac:dyDescent="0.25">
      <c r="A3772" s="1">
        <v>57470</v>
      </c>
      <c r="B3772" s="2" t="s">
        <v>4094</v>
      </c>
      <c r="C3772" s="3" t="s">
        <v>4096</v>
      </c>
      <c r="D3772">
        <f t="shared" si="59"/>
        <v>2</v>
      </c>
    </row>
    <row r="3773" spans="1:4" x14ac:dyDescent="0.25">
      <c r="A3773" s="1">
        <v>57480</v>
      </c>
      <c r="B3773" s="2" t="s">
        <v>4097</v>
      </c>
      <c r="C3773" s="3" t="s">
        <v>4098</v>
      </c>
      <c r="D3773">
        <f t="shared" si="59"/>
        <v>21</v>
      </c>
    </row>
    <row r="3774" spans="1:4" x14ac:dyDescent="0.25">
      <c r="A3774" s="1">
        <v>57480</v>
      </c>
      <c r="B3774" s="2" t="s">
        <v>4097</v>
      </c>
      <c r="C3774" s="3" t="s">
        <v>4099</v>
      </c>
      <c r="D3774">
        <f t="shared" si="59"/>
        <v>21</v>
      </c>
    </row>
    <row r="3775" spans="1:4" x14ac:dyDescent="0.25">
      <c r="A3775" s="1">
        <v>57480</v>
      </c>
      <c r="B3775" s="2" t="s">
        <v>4097</v>
      </c>
      <c r="C3775" s="3" t="s">
        <v>4100</v>
      </c>
      <c r="D3775">
        <f t="shared" si="59"/>
        <v>21</v>
      </c>
    </row>
    <row r="3776" spans="1:4" x14ac:dyDescent="0.25">
      <c r="A3776" s="1">
        <v>57480</v>
      </c>
      <c r="B3776" s="2" t="s">
        <v>4097</v>
      </c>
      <c r="C3776" s="3" t="s">
        <v>4101</v>
      </c>
      <c r="D3776">
        <f t="shared" si="59"/>
        <v>21</v>
      </c>
    </row>
    <row r="3777" spans="1:4" x14ac:dyDescent="0.25">
      <c r="A3777" s="1">
        <v>57480</v>
      </c>
      <c r="B3777" s="2" t="s">
        <v>4097</v>
      </c>
      <c r="C3777" s="3" t="s">
        <v>4102</v>
      </c>
      <c r="D3777">
        <f t="shared" si="59"/>
        <v>21</v>
      </c>
    </row>
    <row r="3778" spans="1:4" x14ac:dyDescent="0.25">
      <c r="A3778" s="1">
        <v>57480</v>
      </c>
      <c r="B3778" s="2" t="s">
        <v>4097</v>
      </c>
      <c r="C3778" s="3" t="s">
        <v>4103</v>
      </c>
      <c r="D3778">
        <f t="shared" ref="D3778:D3841" si="60">COUNTIF($B$2:$B$5669,B3778)</f>
        <v>21</v>
      </c>
    </row>
    <row r="3779" spans="1:4" x14ac:dyDescent="0.25">
      <c r="A3779" s="1">
        <v>57480</v>
      </c>
      <c r="B3779" s="2" t="s">
        <v>4097</v>
      </c>
      <c r="C3779" s="3" t="s">
        <v>4104</v>
      </c>
      <c r="D3779">
        <f t="shared" si="60"/>
        <v>21</v>
      </c>
    </row>
    <row r="3780" spans="1:4" x14ac:dyDescent="0.25">
      <c r="A3780" s="1">
        <v>57480</v>
      </c>
      <c r="B3780" s="2" t="s">
        <v>4097</v>
      </c>
      <c r="C3780" s="3" t="s">
        <v>4105</v>
      </c>
      <c r="D3780">
        <f t="shared" si="60"/>
        <v>21</v>
      </c>
    </row>
    <row r="3781" spans="1:4" x14ac:dyDescent="0.25">
      <c r="A3781" s="1">
        <v>57480</v>
      </c>
      <c r="B3781" s="2" t="s">
        <v>4097</v>
      </c>
      <c r="C3781" s="3" t="s">
        <v>4106</v>
      </c>
      <c r="D3781">
        <f t="shared" si="60"/>
        <v>21</v>
      </c>
    </row>
    <row r="3782" spans="1:4" x14ac:dyDescent="0.25">
      <c r="A3782" s="1">
        <v>57480</v>
      </c>
      <c r="B3782" s="2" t="s">
        <v>4097</v>
      </c>
      <c r="C3782" s="3" t="s">
        <v>4107</v>
      </c>
      <c r="D3782">
        <f t="shared" si="60"/>
        <v>21</v>
      </c>
    </row>
    <row r="3783" spans="1:4" x14ac:dyDescent="0.25">
      <c r="A3783" s="1">
        <v>57480</v>
      </c>
      <c r="B3783" s="2" t="s">
        <v>4097</v>
      </c>
      <c r="C3783" s="3" t="s">
        <v>4108</v>
      </c>
      <c r="D3783">
        <f t="shared" si="60"/>
        <v>21</v>
      </c>
    </row>
    <row r="3784" spans="1:4" x14ac:dyDescent="0.25">
      <c r="A3784" s="1">
        <v>57480</v>
      </c>
      <c r="B3784" s="2" t="s">
        <v>4097</v>
      </c>
      <c r="C3784" s="3" t="s">
        <v>4109</v>
      </c>
      <c r="D3784">
        <f t="shared" si="60"/>
        <v>21</v>
      </c>
    </row>
    <row r="3785" spans="1:4" x14ac:dyDescent="0.25">
      <c r="A3785" s="1">
        <v>57480</v>
      </c>
      <c r="B3785" s="2" t="s">
        <v>4097</v>
      </c>
      <c r="C3785" s="3" t="s">
        <v>4110</v>
      </c>
      <c r="D3785">
        <f t="shared" si="60"/>
        <v>21</v>
      </c>
    </row>
    <row r="3786" spans="1:4" x14ac:dyDescent="0.25">
      <c r="A3786" s="1">
        <v>57480</v>
      </c>
      <c r="B3786" s="2" t="s">
        <v>4097</v>
      </c>
      <c r="C3786" s="3" t="s">
        <v>4111</v>
      </c>
      <c r="D3786">
        <f t="shared" si="60"/>
        <v>21</v>
      </c>
    </row>
    <row r="3787" spans="1:4" x14ac:dyDescent="0.25">
      <c r="A3787" s="1">
        <v>57480</v>
      </c>
      <c r="B3787" s="2" t="s">
        <v>4097</v>
      </c>
      <c r="C3787" s="3" t="s">
        <v>4112</v>
      </c>
      <c r="D3787">
        <f t="shared" si="60"/>
        <v>21</v>
      </c>
    </row>
    <row r="3788" spans="1:4" x14ac:dyDescent="0.25">
      <c r="A3788" s="1">
        <v>57480</v>
      </c>
      <c r="B3788" s="2" t="s">
        <v>4097</v>
      </c>
      <c r="C3788" s="3" t="s">
        <v>4113</v>
      </c>
      <c r="D3788">
        <f t="shared" si="60"/>
        <v>21</v>
      </c>
    </row>
    <row r="3789" spans="1:4" x14ac:dyDescent="0.25">
      <c r="A3789" s="1">
        <v>57480</v>
      </c>
      <c r="B3789" s="2" t="s">
        <v>4097</v>
      </c>
      <c r="C3789" s="3" t="s">
        <v>4114</v>
      </c>
      <c r="D3789">
        <f t="shared" si="60"/>
        <v>21</v>
      </c>
    </row>
    <row r="3790" spans="1:4" x14ac:dyDescent="0.25">
      <c r="A3790" s="1">
        <v>57480</v>
      </c>
      <c r="B3790" s="2" t="s">
        <v>4097</v>
      </c>
      <c r="C3790" s="3" t="s">
        <v>4115</v>
      </c>
      <c r="D3790">
        <f t="shared" si="60"/>
        <v>21</v>
      </c>
    </row>
    <row r="3791" spans="1:4" x14ac:dyDescent="0.25">
      <c r="A3791" s="1">
        <v>57480</v>
      </c>
      <c r="B3791" s="2" t="s">
        <v>4097</v>
      </c>
      <c r="C3791" s="3" t="s">
        <v>4116</v>
      </c>
      <c r="D3791">
        <f t="shared" si="60"/>
        <v>21</v>
      </c>
    </row>
    <row r="3792" spans="1:4" x14ac:dyDescent="0.25">
      <c r="A3792" s="1">
        <v>57480</v>
      </c>
      <c r="B3792" s="2" t="s">
        <v>4097</v>
      </c>
      <c r="C3792" s="3" t="s">
        <v>4117</v>
      </c>
      <c r="D3792">
        <f t="shared" si="60"/>
        <v>21</v>
      </c>
    </row>
    <row r="3793" spans="1:4" x14ac:dyDescent="0.25">
      <c r="A3793" s="1">
        <v>57480</v>
      </c>
      <c r="B3793" s="2" t="s">
        <v>4097</v>
      </c>
      <c r="C3793" s="3" t="s">
        <v>4118</v>
      </c>
      <c r="D3793">
        <f t="shared" si="60"/>
        <v>21</v>
      </c>
    </row>
    <row r="3794" spans="1:4" x14ac:dyDescent="0.25">
      <c r="A3794" s="1">
        <v>57490</v>
      </c>
      <c r="B3794" s="2" t="s">
        <v>4119</v>
      </c>
      <c r="C3794" s="3" t="s">
        <v>4120</v>
      </c>
      <c r="D3794">
        <f t="shared" si="60"/>
        <v>2</v>
      </c>
    </row>
    <row r="3795" spans="1:4" x14ac:dyDescent="0.25">
      <c r="A3795" s="1">
        <v>57490</v>
      </c>
      <c r="B3795" s="2" t="s">
        <v>4119</v>
      </c>
      <c r="C3795" s="3" t="s">
        <v>4121</v>
      </c>
      <c r="D3795">
        <f t="shared" si="60"/>
        <v>2</v>
      </c>
    </row>
    <row r="3796" spans="1:4" x14ac:dyDescent="0.25">
      <c r="A3796" s="1">
        <v>57500</v>
      </c>
      <c r="B3796" s="2" t="s">
        <v>4122</v>
      </c>
      <c r="C3796" s="3" t="s">
        <v>4123</v>
      </c>
      <c r="D3796">
        <f t="shared" si="60"/>
        <v>1</v>
      </c>
    </row>
    <row r="3797" spans="1:4" x14ac:dyDescent="0.25">
      <c r="A3797" s="1">
        <v>57510</v>
      </c>
      <c r="B3797" s="2" t="s">
        <v>4124</v>
      </c>
      <c r="C3797" s="3" t="s">
        <v>4125</v>
      </c>
      <c r="D3797">
        <f t="shared" si="60"/>
        <v>11</v>
      </c>
    </row>
    <row r="3798" spans="1:4" x14ac:dyDescent="0.25">
      <c r="A3798" s="1">
        <v>57510</v>
      </c>
      <c r="B3798" s="2" t="s">
        <v>4124</v>
      </c>
      <c r="C3798" s="3" t="s">
        <v>4126</v>
      </c>
      <c r="D3798">
        <f t="shared" si="60"/>
        <v>11</v>
      </c>
    </row>
    <row r="3799" spans="1:4" x14ac:dyDescent="0.25">
      <c r="A3799" s="1">
        <v>57510</v>
      </c>
      <c r="B3799" s="2" t="s">
        <v>4124</v>
      </c>
      <c r="C3799" s="3" t="s">
        <v>4127</v>
      </c>
      <c r="D3799">
        <f t="shared" si="60"/>
        <v>11</v>
      </c>
    </row>
    <row r="3800" spans="1:4" x14ac:dyDescent="0.25">
      <c r="A3800" s="1">
        <v>57510</v>
      </c>
      <c r="B3800" s="2" t="s">
        <v>4124</v>
      </c>
      <c r="C3800" s="3" t="s">
        <v>4128</v>
      </c>
      <c r="D3800">
        <f t="shared" si="60"/>
        <v>11</v>
      </c>
    </row>
    <row r="3801" spans="1:4" x14ac:dyDescent="0.25">
      <c r="A3801" s="1">
        <v>57510</v>
      </c>
      <c r="B3801" s="2" t="s">
        <v>4124</v>
      </c>
      <c r="C3801" s="3" t="s">
        <v>4129</v>
      </c>
      <c r="D3801">
        <f t="shared" si="60"/>
        <v>11</v>
      </c>
    </row>
    <row r="3802" spans="1:4" x14ac:dyDescent="0.25">
      <c r="A3802" s="1">
        <v>57510</v>
      </c>
      <c r="B3802" s="2" t="s">
        <v>4124</v>
      </c>
      <c r="C3802" s="3" t="s">
        <v>4130</v>
      </c>
      <c r="D3802">
        <f t="shared" si="60"/>
        <v>11</v>
      </c>
    </row>
    <row r="3803" spans="1:4" x14ac:dyDescent="0.25">
      <c r="A3803" s="1">
        <v>57510</v>
      </c>
      <c r="B3803" s="2" t="s">
        <v>4124</v>
      </c>
      <c r="C3803" s="3" t="s">
        <v>4131</v>
      </c>
      <c r="D3803">
        <f t="shared" si="60"/>
        <v>11</v>
      </c>
    </row>
    <row r="3804" spans="1:4" x14ac:dyDescent="0.25">
      <c r="A3804" s="1">
        <v>57510</v>
      </c>
      <c r="B3804" s="2" t="s">
        <v>4124</v>
      </c>
      <c r="C3804" s="3" t="s">
        <v>4132</v>
      </c>
      <c r="D3804">
        <f t="shared" si="60"/>
        <v>11</v>
      </c>
    </row>
    <row r="3805" spans="1:4" x14ac:dyDescent="0.25">
      <c r="A3805" s="1">
        <v>57510</v>
      </c>
      <c r="B3805" s="2" t="s">
        <v>4124</v>
      </c>
      <c r="C3805" s="3" t="s">
        <v>4133</v>
      </c>
      <c r="D3805">
        <f t="shared" si="60"/>
        <v>11</v>
      </c>
    </row>
    <row r="3806" spans="1:4" x14ac:dyDescent="0.25">
      <c r="A3806" s="1">
        <v>57510</v>
      </c>
      <c r="B3806" s="2" t="s">
        <v>4124</v>
      </c>
      <c r="C3806" s="3" t="s">
        <v>4134</v>
      </c>
      <c r="D3806">
        <f t="shared" si="60"/>
        <v>11</v>
      </c>
    </row>
    <row r="3807" spans="1:4" x14ac:dyDescent="0.25">
      <c r="A3807" s="1">
        <v>57510</v>
      </c>
      <c r="B3807" s="2" t="s">
        <v>4124</v>
      </c>
      <c r="C3807" s="3" t="s">
        <v>4135</v>
      </c>
      <c r="D3807">
        <f t="shared" si="60"/>
        <v>11</v>
      </c>
    </row>
    <row r="3808" spans="1:4" x14ac:dyDescent="0.25">
      <c r="A3808" s="1">
        <v>57520</v>
      </c>
      <c r="B3808" s="2" t="s">
        <v>4136</v>
      </c>
      <c r="C3808" s="3" t="s">
        <v>4137</v>
      </c>
      <c r="D3808">
        <f t="shared" si="60"/>
        <v>4</v>
      </c>
    </row>
    <row r="3809" spans="1:4" x14ac:dyDescent="0.25">
      <c r="A3809" s="1">
        <v>57520</v>
      </c>
      <c r="B3809" s="2" t="s">
        <v>4136</v>
      </c>
      <c r="C3809" s="3" t="s">
        <v>4138</v>
      </c>
      <c r="D3809">
        <f t="shared" si="60"/>
        <v>4</v>
      </c>
    </row>
    <row r="3810" spans="1:4" x14ac:dyDescent="0.25">
      <c r="A3810" s="1">
        <v>57520</v>
      </c>
      <c r="B3810" s="2" t="s">
        <v>4136</v>
      </c>
      <c r="C3810" s="3" t="s">
        <v>4139</v>
      </c>
      <c r="D3810">
        <f t="shared" si="60"/>
        <v>4</v>
      </c>
    </row>
    <row r="3811" spans="1:4" x14ac:dyDescent="0.25">
      <c r="A3811" s="1">
        <v>57520</v>
      </c>
      <c r="B3811" s="2" t="s">
        <v>4136</v>
      </c>
      <c r="C3811" s="3" t="s">
        <v>4140</v>
      </c>
      <c r="D3811">
        <f t="shared" si="60"/>
        <v>4</v>
      </c>
    </row>
    <row r="3812" spans="1:4" x14ac:dyDescent="0.25">
      <c r="A3812" s="1">
        <v>57530</v>
      </c>
      <c r="B3812" s="2" t="s">
        <v>4141</v>
      </c>
      <c r="C3812" s="3" t="s">
        <v>4142</v>
      </c>
      <c r="D3812">
        <f t="shared" si="60"/>
        <v>21</v>
      </c>
    </row>
    <row r="3813" spans="1:4" x14ac:dyDescent="0.25">
      <c r="A3813" s="1">
        <v>57530</v>
      </c>
      <c r="B3813" s="2" t="s">
        <v>4141</v>
      </c>
      <c r="C3813" s="3" t="s">
        <v>4143</v>
      </c>
      <c r="D3813">
        <f t="shared" si="60"/>
        <v>21</v>
      </c>
    </row>
    <row r="3814" spans="1:4" x14ac:dyDescent="0.25">
      <c r="A3814" s="1">
        <v>57530</v>
      </c>
      <c r="B3814" s="2" t="s">
        <v>4141</v>
      </c>
      <c r="C3814" s="3" t="s">
        <v>4144</v>
      </c>
      <c r="D3814">
        <f t="shared" si="60"/>
        <v>21</v>
      </c>
    </row>
    <row r="3815" spans="1:4" x14ac:dyDescent="0.25">
      <c r="A3815" s="1">
        <v>57530</v>
      </c>
      <c r="B3815" s="2" t="s">
        <v>4141</v>
      </c>
      <c r="C3815" s="3" t="s">
        <v>4145</v>
      </c>
      <c r="D3815">
        <f t="shared" si="60"/>
        <v>21</v>
      </c>
    </row>
    <row r="3816" spans="1:4" x14ac:dyDescent="0.25">
      <c r="A3816" s="1">
        <v>57530</v>
      </c>
      <c r="B3816" s="2" t="s">
        <v>4141</v>
      </c>
      <c r="C3816" s="3" t="s">
        <v>4146</v>
      </c>
      <c r="D3816">
        <f t="shared" si="60"/>
        <v>21</v>
      </c>
    </row>
    <row r="3817" spans="1:4" x14ac:dyDescent="0.25">
      <c r="A3817" s="1">
        <v>57530</v>
      </c>
      <c r="B3817" s="2" t="s">
        <v>4141</v>
      </c>
      <c r="C3817" s="3" t="s">
        <v>4147</v>
      </c>
      <c r="D3817">
        <f t="shared" si="60"/>
        <v>21</v>
      </c>
    </row>
    <row r="3818" spans="1:4" x14ac:dyDescent="0.25">
      <c r="A3818" s="1">
        <v>57530</v>
      </c>
      <c r="B3818" s="2" t="s">
        <v>4141</v>
      </c>
      <c r="C3818" s="3" t="s">
        <v>4148</v>
      </c>
      <c r="D3818">
        <f t="shared" si="60"/>
        <v>21</v>
      </c>
    </row>
    <row r="3819" spans="1:4" x14ac:dyDescent="0.25">
      <c r="A3819" s="1">
        <v>57530</v>
      </c>
      <c r="B3819" s="2" t="s">
        <v>4141</v>
      </c>
      <c r="C3819" s="3" t="s">
        <v>4149</v>
      </c>
      <c r="D3819">
        <f t="shared" si="60"/>
        <v>21</v>
      </c>
    </row>
    <row r="3820" spans="1:4" x14ac:dyDescent="0.25">
      <c r="A3820" s="1">
        <v>57530</v>
      </c>
      <c r="B3820" s="2" t="s">
        <v>4141</v>
      </c>
      <c r="C3820" s="3" t="s">
        <v>4150</v>
      </c>
      <c r="D3820">
        <f t="shared" si="60"/>
        <v>21</v>
      </c>
    </row>
    <row r="3821" spans="1:4" x14ac:dyDescent="0.25">
      <c r="A3821" s="1">
        <v>57530</v>
      </c>
      <c r="B3821" s="2" t="s">
        <v>4141</v>
      </c>
      <c r="C3821" s="3" t="s">
        <v>4151</v>
      </c>
      <c r="D3821">
        <f t="shared" si="60"/>
        <v>21</v>
      </c>
    </row>
    <row r="3822" spans="1:4" x14ac:dyDescent="0.25">
      <c r="A3822" s="1">
        <v>57530</v>
      </c>
      <c r="B3822" s="2" t="s">
        <v>4141</v>
      </c>
      <c r="C3822" s="3" t="s">
        <v>4152</v>
      </c>
      <c r="D3822">
        <f t="shared" si="60"/>
        <v>21</v>
      </c>
    </row>
    <row r="3823" spans="1:4" x14ac:dyDescent="0.25">
      <c r="A3823" s="1">
        <v>57530</v>
      </c>
      <c r="B3823" s="2" t="s">
        <v>4141</v>
      </c>
      <c r="C3823" s="3" t="s">
        <v>4153</v>
      </c>
      <c r="D3823">
        <f t="shared" si="60"/>
        <v>21</v>
      </c>
    </row>
    <row r="3824" spans="1:4" x14ac:dyDescent="0.25">
      <c r="A3824" s="1">
        <v>57530</v>
      </c>
      <c r="B3824" s="2" t="s">
        <v>4141</v>
      </c>
      <c r="C3824" s="3" t="s">
        <v>4154</v>
      </c>
      <c r="D3824">
        <f t="shared" si="60"/>
        <v>21</v>
      </c>
    </row>
    <row r="3825" spans="1:4" x14ac:dyDescent="0.25">
      <c r="A3825" s="1">
        <v>57530</v>
      </c>
      <c r="B3825" s="2" t="s">
        <v>4141</v>
      </c>
      <c r="C3825" s="3" t="s">
        <v>4155</v>
      </c>
      <c r="D3825">
        <f t="shared" si="60"/>
        <v>21</v>
      </c>
    </row>
    <row r="3826" spans="1:4" x14ac:dyDescent="0.25">
      <c r="A3826" s="1">
        <v>57530</v>
      </c>
      <c r="B3826" s="2" t="s">
        <v>4141</v>
      </c>
      <c r="C3826" s="3" t="s">
        <v>4156</v>
      </c>
      <c r="D3826">
        <f t="shared" si="60"/>
        <v>21</v>
      </c>
    </row>
    <row r="3827" spans="1:4" x14ac:dyDescent="0.25">
      <c r="A3827" s="1">
        <v>57530</v>
      </c>
      <c r="B3827" s="2" t="s">
        <v>4141</v>
      </c>
      <c r="C3827" s="3" t="s">
        <v>4157</v>
      </c>
      <c r="D3827">
        <f t="shared" si="60"/>
        <v>21</v>
      </c>
    </row>
    <row r="3828" spans="1:4" x14ac:dyDescent="0.25">
      <c r="A3828" s="1">
        <v>57530</v>
      </c>
      <c r="B3828" s="2" t="s">
        <v>4141</v>
      </c>
      <c r="C3828" s="3" t="s">
        <v>4158</v>
      </c>
      <c r="D3828">
        <f t="shared" si="60"/>
        <v>21</v>
      </c>
    </row>
    <row r="3829" spans="1:4" x14ac:dyDescent="0.25">
      <c r="A3829" s="1">
        <v>57530</v>
      </c>
      <c r="B3829" s="2" t="s">
        <v>4141</v>
      </c>
      <c r="C3829" s="3" t="s">
        <v>4159</v>
      </c>
      <c r="D3829">
        <f t="shared" si="60"/>
        <v>21</v>
      </c>
    </row>
    <row r="3830" spans="1:4" x14ac:dyDescent="0.25">
      <c r="A3830" s="1">
        <v>57530</v>
      </c>
      <c r="B3830" s="2" t="s">
        <v>4141</v>
      </c>
      <c r="C3830" s="3" t="s">
        <v>4160</v>
      </c>
      <c r="D3830">
        <f t="shared" si="60"/>
        <v>21</v>
      </c>
    </row>
    <row r="3831" spans="1:4" x14ac:dyDescent="0.25">
      <c r="A3831" s="1">
        <v>57530</v>
      </c>
      <c r="B3831" s="2" t="s">
        <v>4141</v>
      </c>
      <c r="C3831" s="3" t="s">
        <v>4161</v>
      </c>
      <c r="D3831">
        <f t="shared" si="60"/>
        <v>21</v>
      </c>
    </row>
    <row r="3832" spans="1:4" x14ac:dyDescent="0.25">
      <c r="A3832" s="1">
        <v>57530</v>
      </c>
      <c r="B3832" s="2" t="s">
        <v>4141</v>
      </c>
      <c r="C3832" s="3" t="s">
        <v>4162</v>
      </c>
      <c r="D3832">
        <f t="shared" si="60"/>
        <v>21</v>
      </c>
    </row>
    <row r="3833" spans="1:4" x14ac:dyDescent="0.25">
      <c r="A3833" s="1">
        <v>57540</v>
      </c>
      <c r="B3833" s="2" t="s">
        <v>4163</v>
      </c>
      <c r="C3833" s="3" t="s">
        <v>4164</v>
      </c>
      <c r="D3833">
        <f t="shared" si="60"/>
        <v>1</v>
      </c>
    </row>
    <row r="3834" spans="1:4" x14ac:dyDescent="0.25">
      <c r="A3834" s="1">
        <v>57550</v>
      </c>
      <c r="B3834" s="2" t="s">
        <v>4165</v>
      </c>
      <c r="C3834" s="3" t="s">
        <v>4166</v>
      </c>
      <c r="D3834">
        <f t="shared" si="60"/>
        <v>7</v>
      </c>
    </row>
    <row r="3835" spans="1:4" x14ac:dyDescent="0.25">
      <c r="A3835" s="1">
        <v>57550</v>
      </c>
      <c r="B3835" s="2" t="s">
        <v>4165</v>
      </c>
      <c r="C3835" s="3" t="s">
        <v>4167</v>
      </c>
      <c r="D3835">
        <f t="shared" si="60"/>
        <v>7</v>
      </c>
    </row>
    <row r="3836" spans="1:4" x14ac:dyDescent="0.25">
      <c r="A3836" s="1">
        <v>57550</v>
      </c>
      <c r="B3836" s="2" t="s">
        <v>4165</v>
      </c>
      <c r="C3836" s="3" t="s">
        <v>4168</v>
      </c>
      <c r="D3836">
        <f t="shared" si="60"/>
        <v>7</v>
      </c>
    </row>
    <row r="3837" spans="1:4" x14ac:dyDescent="0.25">
      <c r="A3837" s="1">
        <v>57550</v>
      </c>
      <c r="B3837" s="2" t="s">
        <v>4165</v>
      </c>
      <c r="C3837" s="3" t="s">
        <v>4169</v>
      </c>
      <c r="D3837">
        <f t="shared" si="60"/>
        <v>7</v>
      </c>
    </row>
    <row r="3838" spans="1:4" x14ac:dyDescent="0.25">
      <c r="A3838" s="1">
        <v>57550</v>
      </c>
      <c r="B3838" s="2" t="s">
        <v>4165</v>
      </c>
      <c r="C3838" s="3" t="s">
        <v>4170</v>
      </c>
      <c r="D3838">
        <f t="shared" si="60"/>
        <v>7</v>
      </c>
    </row>
    <row r="3839" spans="1:4" x14ac:dyDescent="0.25">
      <c r="A3839" s="1">
        <v>57550</v>
      </c>
      <c r="B3839" s="2" t="s">
        <v>4165</v>
      </c>
      <c r="C3839" s="3" t="s">
        <v>4171</v>
      </c>
      <c r="D3839">
        <f t="shared" si="60"/>
        <v>7</v>
      </c>
    </row>
    <row r="3840" spans="1:4" x14ac:dyDescent="0.25">
      <c r="A3840" s="1">
        <v>57550</v>
      </c>
      <c r="B3840" s="2" t="s">
        <v>4165</v>
      </c>
      <c r="C3840" s="3" t="s">
        <v>4172</v>
      </c>
      <c r="D3840">
        <f t="shared" si="60"/>
        <v>7</v>
      </c>
    </row>
    <row r="3841" spans="1:4" x14ac:dyDescent="0.25">
      <c r="A3841" s="1">
        <v>57560</v>
      </c>
      <c r="B3841" s="2" t="s">
        <v>4173</v>
      </c>
      <c r="C3841" s="3" t="s">
        <v>4174</v>
      </c>
      <c r="D3841">
        <f t="shared" si="60"/>
        <v>9</v>
      </c>
    </row>
    <row r="3842" spans="1:4" x14ac:dyDescent="0.25">
      <c r="A3842" s="1">
        <v>57560</v>
      </c>
      <c r="B3842" s="2" t="s">
        <v>4173</v>
      </c>
      <c r="C3842" s="3" t="s">
        <v>4175</v>
      </c>
      <c r="D3842">
        <f t="shared" ref="D3842:D3905" si="61">COUNTIF($B$2:$B$5669,B3842)</f>
        <v>9</v>
      </c>
    </row>
    <row r="3843" spans="1:4" x14ac:dyDescent="0.25">
      <c r="A3843" s="1">
        <v>57560</v>
      </c>
      <c r="B3843" s="2" t="s">
        <v>4173</v>
      </c>
      <c r="C3843" s="3" t="s">
        <v>4176</v>
      </c>
      <c r="D3843">
        <f t="shared" si="61"/>
        <v>9</v>
      </c>
    </row>
    <row r="3844" spans="1:4" x14ac:dyDescent="0.25">
      <c r="A3844" s="1">
        <v>57560</v>
      </c>
      <c r="B3844" s="2" t="s">
        <v>4173</v>
      </c>
      <c r="C3844" s="3" t="s">
        <v>4177</v>
      </c>
      <c r="D3844">
        <f t="shared" si="61"/>
        <v>9</v>
      </c>
    </row>
    <row r="3845" spans="1:4" x14ac:dyDescent="0.25">
      <c r="A3845" s="1">
        <v>57560</v>
      </c>
      <c r="B3845" s="2" t="s">
        <v>4173</v>
      </c>
      <c r="C3845" s="3" t="s">
        <v>4178</v>
      </c>
      <c r="D3845">
        <f t="shared" si="61"/>
        <v>9</v>
      </c>
    </row>
    <row r="3846" spans="1:4" x14ac:dyDescent="0.25">
      <c r="A3846" s="1">
        <v>57560</v>
      </c>
      <c r="B3846" s="2" t="s">
        <v>4173</v>
      </c>
      <c r="C3846" s="3" t="s">
        <v>4179</v>
      </c>
      <c r="D3846">
        <f t="shared" si="61"/>
        <v>9</v>
      </c>
    </row>
    <row r="3847" spans="1:4" x14ac:dyDescent="0.25">
      <c r="A3847" s="1">
        <v>57560</v>
      </c>
      <c r="B3847" s="2" t="s">
        <v>4173</v>
      </c>
      <c r="C3847" s="3" t="s">
        <v>4180</v>
      </c>
      <c r="D3847">
        <f t="shared" si="61"/>
        <v>9</v>
      </c>
    </row>
    <row r="3848" spans="1:4" x14ac:dyDescent="0.25">
      <c r="A3848" s="1">
        <v>57560</v>
      </c>
      <c r="B3848" s="2" t="s">
        <v>4173</v>
      </c>
      <c r="C3848" s="3" t="s">
        <v>4181</v>
      </c>
      <c r="D3848">
        <f t="shared" si="61"/>
        <v>9</v>
      </c>
    </row>
    <row r="3849" spans="1:4" x14ac:dyDescent="0.25">
      <c r="A3849" s="1">
        <v>57560</v>
      </c>
      <c r="B3849" s="2" t="s">
        <v>4173</v>
      </c>
      <c r="C3849" s="3" t="s">
        <v>4182</v>
      </c>
      <c r="D3849">
        <f t="shared" si="61"/>
        <v>9</v>
      </c>
    </row>
    <row r="3850" spans="1:4" x14ac:dyDescent="0.25">
      <c r="A3850" s="1">
        <v>57570</v>
      </c>
      <c r="B3850" s="2" t="s">
        <v>4183</v>
      </c>
      <c r="C3850" s="3" t="s">
        <v>4184</v>
      </c>
      <c r="D3850">
        <f t="shared" si="61"/>
        <v>13</v>
      </c>
    </row>
    <row r="3851" spans="1:4" x14ac:dyDescent="0.25">
      <c r="A3851" s="1">
        <v>57570</v>
      </c>
      <c r="B3851" s="2" t="s">
        <v>4183</v>
      </c>
      <c r="C3851" s="3" t="s">
        <v>4185</v>
      </c>
      <c r="D3851">
        <f t="shared" si="61"/>
        <v>13</v>
      </c>
    </row>
    <row r="3852" spans="1:4" x14ac:dyDescent="0.25">
      <c r="A3852" s="1">
        <v>57570</v>
      </c>
      <c r="B3852" s="2" t="s">
        <v>4183</v>
      </c>
      <c r="C3852" s="3" t="s">
        <v>4186</v>
      </c>
      <c r="D3852">
        <f t="shared" si="61"/>
        <v>13</v>
      </c>
    </row>
    <row r="3853" spans="1:4" x14ac:dyDescent="0.25">
      <c r="A3853" s="1">
        <v>57570</v>
      </c>
      <c r="B3853" s="2" t="s">
        <v>4183</v>
      </c>
      <c r="C3853" s="3" t="s">
        <v>4187</v>
      </c>
      <c r="D3853">
        <f t="shared" si="61"/>
        <v>13</v>
      </c>
    </row>
    <row r="3854" spans="1:4" x14ac:dyDescent="0.25">
      <c r="A3854" s="1">
        <v>57570</v>
      </c>
      <c r="B3854" s="2" t="s">
        <v>4183</v>
      </c>
      <c r="C3854" s="3" t="s">
        <v>4188</v>
      </c>
      <c r="D3854">
        <f t="shared" si="61"/>
        <v>13</v>
      </c>
    </row>
    <row r="3855" spans="1:4" x14ac:dyDescent="0.25">
      <c r="A3855" s="1">
        <v>57570</v>
      </c>
      <c r="B3855" s="2" t="s">
        <v>4183</v>
      </c>
      <c r="C3855" s="3" t="s">
        <v>4189</v>
      </c>
      <c r="D3855">
        <f t="shared" si="61"/>
        <v>13</v>
      </c>
    </row>
    <row r="3856" spans="1:4" x14ac:dyDescent="0.25">
      <c r="A3856" s="1">
        <v>57570</v>
      </c>
      <c r="B3856" s="2" t="s">
        <v>4183</v>
      </c>
      <c r="C3856" s="3" t="s">
        <v>4190</v>
      </c>
      <c r="D3856">
        <f t="shared" si="61"/>
        <v>13</v>
      </c>
    </row>
    <row r="3857" spans="1:4" x14ac:dyDescent="0.25">
      <c r="A3857" s="1">
        <v>57570</v>
      </c>
      <c r="B3857" s="2" t="s">
        <v>4183</v>
      </c>
      <c r="C3857" s="3" t="s">
        <v>4191</v>
      </c>
      <c r="D3857">
        <f t="shared" si="61"/>
        <v>13</v>
      </c>
    </row>
    <row r="3858" spans="1:4" x14ac:dyDescent="0.25">
      <c r="A3858" s="1">
        <v>57570</v>
      </c>
      <c r="B3858" s="2" t="s">
        <v>4183</v>
      </c>
      <c r="C3858" s="3" t="s">
        <v>4192</v>
      </c>
      <c r="D3858">
        <f t="shared" si="61"/>
        <v>13</v>
      </c>
    </row>
    <row r="3859" spans="1:4" x14ac:dyDescent="0.25">
      <c r="A3859" s="1">
        <v>57570</v>
      </c>
      <c r="B3859" s="2" t="s">
        <v>4183</v>
      </c>
      <c r="C3859" s="3" t="s">
        <v>4193</v>
      </c>
      <c r="D3859">
        <f t="shared" si="61"/>
        <v>13</v>
      </c>
    </row>
    <row r="3860" spans="1:4" x14ac:dyDescent="0.25">
      <c r="A3860" s="1">
        <v>57570</v>
      </c>
      <c r="B3860" s="2" t="s">
        <v>4183</v>
      </c>
      <c r="C3860" s="3" t="s">
        <v>4194</v>
      </c>
      <c r="D3860">
        <f t="shared" si="61"/>
        <v>13</v>
      </c>
    </row>
    <row r="3861" spans="1:4" x14ac:dyDescent="0.25">
      <c r="A3861" s="1">
        <v>57570</v>
      </c>
      <c r="B3861" s="2" t="s">
        <v>4183</v>
      </c>
      <c r="C3861" s="3" t="s">
        <v>4195</v>
      </c>
      <c r="D3861">
        <f t="shared" si="61"/>
        <v>13</v>
      </c>
    </row>
    <row r="3862" spans="1:4" x14ac:dyDescent="0.25">
      <c r="A3862" s="1">
        <v>57570</v>
      </c>
      <c r="B3862" s="2" t="s">
        <v>4183</v>
      </c>
      <c r="C3862" s="3" t="s">
        <v>4196</v>
      </c>
      <c r="D3862">
        <f t="shared" si="61"/>
        <v>13</v>
      </c>
    </row>
    <row r="3863" spans="1:4" x14ac:dyDescent="0.25">
      <c r="A3863" s="1">
        <v>57580</v>
      </c>
      <c r="B3863" s="2" t="s">
        <v>4197</v>
      </c>
      <c r="C3863" s="3" t="s">
        <v>4198</v>
      </c>
      <c r="D3863">
        <f t="shared" si="61"/>
        <v>23</v>
      </c>
    </row>
    <row r="3864" spans="1:4" x14ac:dyDescent="0.25">
      <c r="A3864" s="1">
        <v>57580</v>
      </c>
      <c r="B3864" s="2" t="s">
        <v>4197</v>
      </c>
      <c r="C3864" s="3" t="s">
        <v>3251</v>
      </c>
      <c r="D3864">
        <f t="shared" si="61"/>
        <v>23</v>
      </c>
    </row>
    <row r="3865" spans="1:4" x14ac:dyDescent="0.25">
      <c r="A3865" s="1">
        <v>57580</v>
      </c>
      <c r="B3865" s="2" t="s">
        <v>4197</v>
      </c>
      <c r="C3865" s="3" t="s">
        <v>4199</v>
      </c>
      <c r="D3865">
        <f t="shared" si="61"/>
        <v>23</v>
      </c>
    </row>
    <row r="3866" spans="1:4" x14ac:dyDescent="0.25">
      <c r="A3866" s="1">
        <v>57580</v>
      </c>
      <c r="B3866" s="2" t="s">
        <v>4197</v>
      </c>
      <c r="C3866" s="3" t="s">
        <v>4200</v>
      </c>
      <c r="D3866">
        <f t="shared" si="61"/>
        <v>23</v>
      </c>
    </row>
    <row r="3867" spans="1:4" x14ac:dyDescent="0.25">
      <c r="A3867" s="1">
        <v>57580</v>
      </c>
      <c r="B3867" s="2" t="s">
        <v>4197</v>
      </c>
      <c r="C3867" s="3" t="s">
        <v>1761</v>
      </c>
      <c r="D3867">
        <f t="shared" si="61"/>
        <v>23</v>
      </c>
    </row>
    <row r="3868" spans="1:4" x14ac:dyDescent="0.25">
      <c r="A3868" s="1">
        <v>57580</v>
      </c>
      <c r="B3868" s="2" t="s">
        <v>4197</v>
      </c>
      <c r="C3868" s="3" t="s">
        <v>4201</v>
      </c>
      <c r="D3868">
        <f t="shared" si="61"/>
        <v>23</v>
      </c>
    </row>
    <row r="3869" spans="1:4" x14ac:dyDescent="0.25">
      <c r="A3869" s="1">
        <v>57580</v>
      </c>
      <c r="B3869" s="2" t="s">
        <v>4197</v>
      </c>
      <c r="C3869" s="3" t="s">
        <v>4202</v>
      </c>
      <c r="D3869">
        <f t="shared" si="61"/>
        <v>23</v>
      </c>
    </row>
    <row r="3870" spans="1:4" x14ac:dyDescent="0.25">
      <c r="A3870" s="1">
        <v>57580</v>
      </c>
      <c r="B3870" s="2" t="s">
        <v>4197</v>
      </c>
      <c r="C3870" s="3" t="s">
        <v>4203</v>
      </c>
      <c r="D3870">
        <f t="shared" si="61"/>
        <v>23</v>
      </c>
    </row>
    <row r="3871" spans="1:4" x14ac:dyDescent="0.25">
      <c r="A3871" s="1">
        <v>57580</v>
      </c>
      <c r="B3871" s="2" t="s">
        <v>4197</v>
      </c>
      <c r="C3871" s="3" t="s">
        <v>4204</v>
      </c>
      <c r="D3871">
        <f t="shared" si="61"/>
        <v>23</v>
      </c>
    </row>
    <row r="3872" spans="1:4" x14ac:dyDescent="0.25">
      <c r="A3872" s="1">
        <v>57580</v>
      </c>
      <c r="B3872" s="2" t="s">
        <v>4197</v>
      </c>
      <c r="C3872" s="3" t="s">
        <v>4205</v>
      </c>
      <c r="D3872">
        <f t="shared" si="61"/>
        <v>23</v>
      </c>
    </row>
    <row r="3873" spans="1:4" x14ac:dyDescent="0.25">
      <c r="A3873" s="1">
        <v>57580</v>
      </c>
      <c r="B3873" s="2" t="s">
        <v>4197</v>
      </c>
      <c r="C3873" s="3" t="s">
        <v>4206</v>
      </c>
      <c r="D3873">
        <f t="shared" si="61"/>
        <v>23</v>
      </c>
    </row>
    <row r="3874" spans="1:4" x14ac:dyDescent="0.25">
      <c r="A3874" s="1">
        <v>57580</v>
      </c>
      <c r="B3874" s="2" t="s">
        <v>4197</v>
      </c>
      <c r="C3874" s="3" t="s">
        <v>4207</v>
      </c>
      <c r="D3874">
        <f t="shared" si="61"/>
        <v>23</v>
      </c>
    </row>
    <row r="3875" spans="1:4" x14ac:dyDescent="0.25">
      <c r="A3875" s="1">
        <v>57580</v>
      </c>
      <c r="B3875" s="2" t="s">
        <v>4197</v>
      </c>
      <c r="C3875" s="3" t="s">
        <v>4208</v>
      </c>
      <c r="D3875">
        <f t="shared" si="61"/>
        <v>23</v>
      </c>
    </row>
    <row r="3876" spans="1:4" x14ac:dyDescent="0.25">
      <c r="A3876" s="1">
        <v>57580</v>
      </c>
      <c r="B3876" s="2" t="s">
        <v>4197</v>
      </c>
      <c r="C3876" s="3" t="s">
        <v>4209</v>
      </c>
      <c r="D3876">
        <f t="shared" si="61"/>
        <v>23</v>
      </c>
    </row>
    <row r="3877" spans="1:4" x14ac:dyDescent="0.25">
      <c r="A3877" s="1">
        <v>57580</v>
      </c>
      <c r="B3877" s="2" t="s">
        <v>4197</v>
      </c>
      <c r="C3877" s="3" t="s">
        <v>4210</v>
      </c>
      <c r="D3877">
        <f t="shared" si="61"/>
        <v>23</v>
      </c>
    </row>
    <row r="3878" spans="1:4" x14ac:dyDescent="0.25">
      <c r="A3878" s="1">
        <v>57580</v>
      </c>
      <c r="B3878" s="2" t="s">
        <v>4197</v>
      </c>
      <c r="C3878" s="3" t="s">
        <v>4211</v>
      </c>
      <c r="D3878">
        <f t="shared" si="61"/>
        <v>23</v>
      </c>
    </row>
    <row r="3879" spans="1:4" x14ac:dyDescent="0.25">
      <c r="A3879" s="1">
        <v>57580</v>
      </c>
      <c r="B3879" s="2" t="s">
        <v>4197</v>
      </c>
      <c r="C3879" s="3" t="s">
        <v>3359</v>
      </c>
      <c r="D3879">
        <f t="shared" si="61"/>
        <v>23</v>
      </c>
    </row>
    <row r="3880" spans="1:4" x14ac:dyDescent="0.25">
      <c r="A3880" s="1">
        <v>57580</v>
      </c>
      <c r="B3880" s="2" t="s">
        <v>4197</v>
      </c>
      <c r="C3880" s="3" t="s">
        <v>4212</v>
      </c>
      <c r="D3880">
        <f t="shared" si="61"/>
        <v>23</v>
      </c>
    </row>
    <row r="3881" spans="1:4" x14ac:dyDescent="0.25">
      <c r="A3881" s="1">
        <v>57580</v>
      </c>
      <c r="B3881" s="2" t="s">
        <v>4197</v>
      </c>
      <c r="C3881" s="3" t="s">
        <v>4213</v>
      </c>
      <c r="D3881">
        <f t="shared" si="61"/>
        <v>23</v>
      </c>
    </row>
    <row r="3882" spans="1:4" x14ac:dyDescent="0.25">
      <c r="A3882" s="1">
        <v>57580</v>
      </c>
      <c r="B3882" s="2" t="s">
        <v>4197</v>
      </c>
      <c r="C3882" s="3" t="s">
        <v>4214</v>
      </c>
      <c r="D3882">
        <f t="shared" si="61"/>
        <v>23</v>
      </c>
    </row>
    <row r="3883" spans="1:4" x14ac:dyDescent="0.25">
      <c r="A3883" s="1">
        <v>57580</v>
      </c>
      <c r="B3883" s="2" t="s">
        <v>4197</v>
      </c>
      <c r="C3883" s="3" t="s">
        <v>4215</v>
      </c>
      <c r="D3883">
        <f t="shared" si="61"/>
        <v>23</v>
      </c>
    </row>
    <row r="3884" spans="1:4" x14ac:dyDescent="0.25">
      <c r="A3884" s="1">
        <v>57580</v>
      </c>
      <c r="B3884" s="2" t="s">
        <v>4197</v>
      </c>
      <c r="C3884" s="3" t="s">
        <v>4216</v>
      </c>
      <c r="D3884">
        <f t="shared" si="61"/>
        <v>23</v>
      </c>
    </row>
    <row r="3885" spans="1:4" x14ac:dyDescent="0.25">
      <c r="A3885" s="1">
        <v>57580</v>
      </c>
      <c r="B3885" s="2" t="s">
        <v>4197</v>
      </c>
      <c r="C3885" s="3" t="s">
        <v>4217</v>
      </c>
      <c r="D3885">
        <f t="shared" si="61"/>
        <v>23</v>
      </c>
    </row>
    <row r="3886" spans="1:4" x14ac:dyDescent="0.25">
      <c r="A3886" s="1">
        <v>57590</v>
      </c>
      <c r="B3886" s="2" t="s">
        <v>4218</v>
      </c>
      <c r="C3886" s="3" t="s">
        <v>4219</v>
      </c>
      <c r="D3886">
        <f t="shared" si="61"/>
        <v>29</v>
      </c>
    </row>
    <row r="3887" spans="1:4" x14ac:dyDescent="0.25">
      <c r="A3887" s="1">
        <v>57590</v>
      </c>
      <c r="B3887" s="2" t="s">
        <v>4218</v>
      </c>
      <c r="C3887" s="3" t="s">
        <v>4220</v>
      </c>
      <c r="D3887">
        <f t="shared" si="61"/>
        <v>29</v>
      </c>
    </row>
    <row r="3888" spans="1:4" x14ac:dyDescent="0.25">
      <c r="A3888" s="1">
        <v>57590</v>
      </c>
      <c r="B3888" s="2" t="s">
        <v>4218</v>
      </c>
      <c r="C3888" s="3" t="s">
        <v>4221</v>
      </c>
      <c r="D3888">
        <f t="shared" si="61"/>
        <v>29</v>
      </c>
    </row>
    <row r="3889" spans="1:4" x14ac:dyDescent="0.25">
      <c r="A3889" s="1">
        <v>57590</v>
      </c>
      <c r="B3889" s="2" t="s">
        <v>4218</v>
      </c>
      <c r="C3889" s="3" t="s">
        <v>4222</v>
      </c>
      <c r="D3889">
        <f t="shared" si="61"/>
        <v>29</v>
      </c>
    </row>
    <row r="3890" spans="1:4" x14ac:dyDescent="0.25">
      <c r="A3890" s="1">
        <v>57590</v>
      </c>
      <c r="B3890" s="2" t="s">
        <v>4218</v>
      </c>
      <c r="C3890" s="3" t="s">
        <v>4223</v>
      </c>
      <c r="D3890">
        <f t="shared" si="61"/>
        <v>29</v>
      </c>
    </row>
    <row r="3891" spans="1:4" x14ac:dyDescent="0.25">
      <c r="A3891" s="1">
        <v>57590</v>
      </c>
      <c r="B3891" s="2" t="s">
        <v>4218</v>
      </c>
      <c r="C3891" s="3" t="s">
        <v>4224</v>
      </c>
      <c r="D3891">
        <f t="shared" si="61"/>
        <v>29</v>
      </c>
    </row>
    <row r="3892" spans="1:4" x14ac:dyDescent="0.25">
      <c r="A3892" s="1">
        <v>57590</v>
      </c>
      <c r="B3892" s="2" t="s">
        <v>4218</v>
      </c>
      <c r="C3892" s="3" t="s">
        <v>4225</v>
      </c>
      <c r="D3892">
        <f t="shared" si="61"/>
        <v>29</v>
      </c>
    </row>
    <row r="3893" spans="1:4" x14ac:dyDescent="0.25">
      <c r="A3893" s="1">
        <v>57590</v>
      </c>
      <c r="B3893" s="2" t="s">
        <v>4218</v>
      </c>
      <c r="C3893" s="3" t="s">
        <v>4226</v>
      </c>
      <c r="D3893">
        <f t="shared" si="61"/>
        <v>29</v>
      </c>
    </row>
    <row r="3894" spans="1:4" x14ac:dyDescent="0.25">
      <c r="A3894" s="1">
        <v>57590</v>
      </c>
      <c r="B3894" s="2" t="s">
        <v>4218</v>
      </c>
      <c r="C3894" s="3" t="s">
        <v>2072</v>
      </c>
      <c r="D3894">
        <f t="shared" si="61"/>
        <v>29</v>
      </c>
    </row>
    <row r="3895" spans="1:4" x14ac:dyDescent="0.25">
      <c r="A3895" s="1">
        <v>57590</v>
      </c>
      <c r="B3895" s="2" t="s">
        <v>4218</v>
      </c>
      <c r="C3895" s="3" t="s">
        <v>4227</v>
      </c>
      <c r="D3895">
        <f t="shared" si="61"/>
        <v>29</v>
      </c>
    </row>
    <row r="3896" spans="1:4" x14ac:dyDescent="0.25">
      <c r="A3896" s="1">
        <v>57590</v>
      </c>
      <c r="B3896" s="2" t="s">
        <v>4218</v>
      </c>
      <c r="C3896" s="3" t="s">
        <v>4228</v>
      </c>
      <c r="D3896">
        <f t="shared" si="61"/>
        <v>29</v>
      </c>
    </row>
    <row r="3897" spans="1:4" x14ac:dyDescent="0.25">
      <c r="A3897" s="1">
        <v>57590</v>
      </c>
      <c r="B3897" s="2" t="s">
        <v>4218</v>
      </c>
      <c r="C3897" s="3" t="s">
        <v>4229</v>
      </c>
      <c r="D3897">
        <f t="shared" si="61"/>
        <v>29</v>
      </c>
    </row>
    <row r="3898" spans="1:4" x14ac:dyDescent="0.25">
      <c r="A3898" s="1">
        <v>57590</v>
      </c>
      <c r="B3898" s="2" t="s">
        <v>4218</v>
      </c>
      <c r="C3898" s="3" t="s">
        <v>4230</v>
      </c>
      <c r="D3898">
        <f t="shared" si="61"/>
        <v>29</v>
      </c>
    </row>
    <row r="3899" spans="1:4" x14ac:dyDescent="0.25">
      <c r="A3899" s="1">
        <v>57590</v>
      </c>
      <c r="B3899" s="2" t="s">
        <v>4218</v>
      </c>
      <c r="C3899" s="3" t="s">
        <v>4231</v>
      </c>
      <c r="D3899">
        <f t="shared" si="61"/>
        <v>29</v>
      </c>
    </row>
    <row r="3900" spans="1:4" x14ac:dyDescent="0.25">
      <c r="A3900" s="1">
        <v>57590</v>
      </c>
      <c r="B3900" s="2" t="s">
        <v>4218</v>
      </c>
      <c r="C3900" s="3" t="s">
        <v>4232</v>
      </c>
      <c r="D3900">
        <f t="shared" si="61"/>
        <v>29</v>
      </c>
    </row>
    <row r="3901" spans="1:4" x14ac:dyDescent="0.25">
      <c r="A3901" s="1">
        <v>57590</v>
      </c>
      <c r="B3901" s="2" t="s">
        <v>4218</v>
      </c>
      <c r="C3901" s="3" t="s">
        <v>4233</v>
      </c>
      <c r="D3901">
        <f t="shared" si="61"/>
        <v>29</v>
      </c>
    </row>
    <row r="3902" spans="1:4" x14ac:dyDescent="0.25">
      <c r="A3902" s="1">
        <v>57590</v>
      </c>
      <c r="B3902" s="2" t="s">
        <v>4218</v>
      </c>
      <c r="C3902" s="3" t="s">
        <v>4234</v>
      </c>
      <c r="D3902">
        <f t="shared" si="61"/>
        <v>29</v>
      </c>
    </row>
    <row r="3903" spans="1:4" x14ac:dyDescent="0.25">
      <c r="A3903" s="1">
        <v>57590</v>
      </c>
      <c r="B3903" s="2" t="s">
        <v>4218</v>
      </c>
      <c r="C3903" s="3" t="s">
        <v>4235</v>
      </c>
      <c r="D3903">
        <f t="shared" si="61"/>
        <v>29</v>
      </c>
    </row>
    <row r="3904" spans="1:4" x14ac:dyDescent="0.25">
      <c r="A3904" s="1">
        <v>57590</v>
      </c>
      <c r="B3904" s="2" t="s">
        <v>4218</v>
      </c>
      <c r="C3904" s="3" t="s">
        <v>1389</v>
      </c>
      <c r="D3904">
        <f t="shared" si="61"/>
        <v>29</v>
      </c>
    </row>
    <row r="3905" spans="1:4" x14ac:dyDescent="0.25">
      <c r="A3905" s="1">
        <v>57590</v>
      </c>
      <c r="B3905" s="2" t="s">
        <v>4218</v>
      </c>
      <c r="C3905" s="3" t="s">
        <v>4236</v>
      </c>
      <c r="D3905">
        <f t="shared" si="61"/>
        <v>29</v>
      </c>
    </row>
    <row r="3906" spans="1:4" x14ac:dyDescent="0.25">
      <c r="A3906" s="1">
        <v>57590</v>
      </c>
      <c r="B3906" s="2" t="s">
        <v>4218</v>
      </c>
      <c r="C3906" s="3" t="s">
        <v>4237</v>
      </c>
      <c r="D3906">
        <f t="shared" ref="D3906:D3969" si="62">COUNTIF($B$2:$B$5669,B3906)</f>
        <v>29</v>
      </c>
    </row>
    <row r="3907" spans="1:4" x14ac:dyDescent="0.25">
      <c r="A3907" s="1">
        <v>57590</v>
      </c>
      <c r="B3907" s="2" t="s">
        <v>4218</v>
      </c>
      <c r="C3907" s="3" t="s">
        <v>4238</v>
      </c>
      <c r="D3907">
        <f t="shared" si="62"/>
        <v>29</v>
      </c>
    </row>
    <row r="3908" spans="1:4" x14ac:dyDescent="0.25">
      <c r="A3908" s="1">
        <v>57590</v>
      </c>
      <c r="B3908" s="2" t="s">
        <v>4218</v>
      </c>
      <c r="C3908" s="3" t="s">
        <v>4239</v>
      </c>
      <c r="D3908">
        <f t="shared" si="62"/>
        <v>29</v>
      </c>
    </row>
    <row r="3909" spans="1:4" x14ac:dyDescent="0.25">
      <c r="A3909" s="1">
        <v>57590</v>
      </c>
      <c r="B3909" s="2" t="s">
        <v>4218</v>
      </c>
      <c r="C3909" s="3" t="s">
        <v>4240</v>
      </c>
      <c r="D3909">
        <f t="shared" si="62"/>
        <v>29</v>
      </c>
    </row>
    <row r="3910" spans="1:4" x14ac:dyDescent="0.25">
      <c r="A3910" s="1">
        <v>57590</v>
      </c>
      <c r="B3910" s="2" t="s">
        <v>4218</v>
      </c>
      <c r="C3910" s="3" t="s">
        <v>4241</v>
      </c>
      <c r="D3910">
        <f t="shared" si="62"/>
        <v>29</v>
      </c>
    </row>
    <row r="3911" spans="1:4" x14ac:dyDescent="0.25">
      <c r="A3911" s="1">
        <v>57590</v>
      </c>
      <c r="B3911" s="2" t="s">
        <v>4218</v>
      </c>
      <c r="C3911" s="3" t="s">
        <v>4242</v>
      </c>
      <c r="D3911">
        <f t="shared" si="62"/>
        <v>29</v>
      </c>
    </row>
    <row r="3912" spans="1:4" x14ac:dyDescent="0.25">
      <c r="A3912" s="1">
        <v>57590</v>
      </c>
      <c r="B3912" s="2" t="s">
        <v>4218</v>
      </c>
      <c r="C3912" s="3" t="s">
        <v>4243</v>
      </c>
      <c r="D3912">
        <f t="shared" si="62"/>
        <v>29</v>
      </c>
    </row>
    <row r="3913" spans="1:4" x14ac:dyDescent="0.25">
      <c r="A3913" s="1">
        <v>57590</v>
      </c>
      <c r="B3913" s="2" t="s">
        <v>4218</v>
      </c>
      <c r="C3913" s="3" t="s">
        <v>4244</v>
      </c>
      <c r="D3913">
        <f t="shared" si="62"/>
        <v>29</v>
      </c>
    </row>
    <row r="3914" spans="1:4" x14ac:dyDescent="0.25">
      <c r="A3914" s="1">
        <v>57590</v>
      </c>
      <c r="B3914" s="2" t="s">
        <v>4218</v>
      </c>
      <c r="C3914" s="3" t="s">
        <v>4245</v>
      </c>
      <c r="D3914">
        <f t="shared" si="62"/>
        <v>29</v>
      </c>
    </row>
    <row r="3915" spans="1:4" x14ac:dyDescent="0.25">
      <c r="A3915" s="1">
        <v>57600</v>
      </c>
      <c r="B3915" s="2" t="s">
        <v>4246</v>
      </c>
      <c r="C3915" s="3" t="s">
        <v>4247</v>
      </c>
      <c r="D3915">
        <f t="shared" si="62"/>
        <v>7</v>
      </c>
    </row>
    <row r="3916" spans="1:4" x14ac:dyDescent="0.25">
      <c r="A3916" s="1">
        <v>57600</v>
      </c>
      <c r="B3916" s="2" t="s">
        <v>4246</v>
      </c>
      <c r="C3916" s="3" t="s">
        <v>4248</v>
      </c>
      <c r="D3916">
        <f t="shared" si="62"/>
        <v>7</v>
      </c>
    </row>
    <row r="3917" spans="1:4" x14ac:dyDescent="0.25">
      <c r="A3917" s="1">
        <v>57600</v>
      </c>
      <c r="B3917" s="2" t="s">
        <v>4246</v>
      </c>
      <c r="C3917" s="3" t="s">
        <v>4249</v>
      </c>
      <c r="D3917">
        <f t="shared" si="62"/>
        <v>7</v>
      </c>
    </row>
    <row r="3918" spans="1:4" x14ac:dyDescent="0.25">
      <c r="A3918" s="1">
        <v>57600</v>
      </c>
      <c r="B3918" s="2" t="s">
        <v>4246</v>
      </c>
      <c r="C3918" s="3" t="s">
        <v>4250</v>
      </c>
      <c r="D3918">
        <f t="shared" si="62"/>
        <v>7</v>
      </c>
    </row>
    <row r="3919" spans="1:4" x14ac:dyDescent="0.25">
      <c r="A3919" s="1">
        <v>57600</v>
      </c>
      <c r="B3919" s="2" t="s">
        <v>4246</v>
      </c>
      <c r="C3919" s="3" t="s">
        <v>4251</v>
      </c>
      <c r="D3919">
        <f t="shared" si="62"/>
        <v>7</v>
      </c>
    </row>
    <row r="3920" spans="1:4" x14ac:dyDescent="0.25">
      <c r="A3920" s="1">
        <v>57600</v>
      </c>
      <c r="B3920" s="2" t="s">
        <v>4246</v>
      </c>
      <c r="C3920" s="3" t="s">
        <v>4252</v>
      </c>
      <c r="D3920">
        <f t="shared" si="62"/>
        <v>7</v>
      </c>
    </row>
    <row r="3921" spans="1:4" x14ac:dyDescent="0.25">
      <c r="A3921" s="1">
        <v>57600</v>
      </c>
      <c r="B3921" s="2" t="s">
        <v>4246</v>
      </c>
      <c r="C3921" s="3" t="s">
        <v>4253</v>
      </c>
      <c r="D3921">
        <f t="shared" si="62"/>
        <v>7</v>
      </c>
    </row>
    <row r="3922" spans="1:4" x14ac:dyDescent="0.25">
      <c r="A3922" s="1">
        <v>57620</v>
      </c>
      <c r="B3922" s="2" t="s">
        <v>4254</v>
      </c>
      <c r="C3922" s="3" t="s">
        <v>4255</v>
      </c>
      <c r="D3922">
        <f t="shared" si="62"/>
        <v>5</v>
      </c>
    </row>
    <row r="3923" spans="1:4" x14ac:dyDescent="0.25">
      <c r="A3923" s="1">
        <v>57620</v>
      </c>
      <c r="B3923" s="2" t="s">
        <v>4254</v>
      </c>
      <c r="C3923" s="3" t="s">
        <v>4256</v>
      </c>
      <c r="D3923">
        <f t="shared" si="62"/>
        <v>5</v>
      </c>
    </row>
    <row r="3924" spans="1:4" x14ac:dyDescent="0.25">
      <c r="A3924" s="1">
        <v>57620</v>
      </c>
      <c r="B3924" s="2" t="s">
        <v>4254</v>
      </c>
      <c r="C3924" s="3" t="s">
        <v>4257</v>
      </c>
      <c r="D3924">
        <f t="shared" si="62"/>
        <v>5</v>
      </c>
    </row>
    <row r="3925" spans="1:4" x14ac:dyDescent="0.25">
      <c r="A3925" s="1">
        <v>57620</v>
      </c>
      <c r="B3925" s="2" t="s">
        <v>4254</v>
      </c>
      <c r="C3925" s="3" t="s">
        <v>4258</v>
      </c>
      <c r="D3925">
        <f t="shared" si="62"/>
        <v>5</v>
      </c>
    </row>
    <row r="3926" spans="1:4" x14ac:dyDescent="0.25">
      <c r="A3926" s="1">
        <v>57620</v>
      </c>
      <c r="B3926" s="2" t="s">
        <v>4254</v>
      </c>
      <c r="C3926" s="3" t="s">
        <v>4259</v>
      </c>
      <c r="D3926">
        <f t="shared" si="62"/>
        <v>5</v>
      </c>
    </row>
    <row r="3927" spans="1:4" x14ac:dyDescent="0.25">
      <c r="A3927" s="1">
        <v>57640</v>
      </c>
      <c r="B3927" s="2" t="s">
        <v>4260</v>
      </c>
      <c r="C3927" s="3" t="s">
        <v>4261</v>
      </c>
      <c r="D3927">
        <f t="shared" si="62"/>
        <v>16</v>
      </c>
    </row>
    <row r="3928" spans="1:4" x14ac:dyDescent="0.25">
      <c r="A3928" s="1">
        <v>57640</v>
      </c>
      <c r="B3928" s="2" t="s">
        <v>4260</v>
      </c>
      <c r="C3928" s="3" t="s">
        <v>4262</v>
      </c>
      <c r="D3928">
        <f t="shared" si="62"/>
        <v>16</v>
      </c>
    </row>
    <row r="3929" spans="1:4" x14ac:dyDescent="0.25">
      <c r="A3929" s="1">
        <v>57640</v>
      </c>
      <c r="B3929" s="2" t="s">
        <v>4260</v>
      </c>
      <c r="C3929" s="3" t="s">
        <v>4263</v>
      </c>
      <c r="D3929">
        <f t="shared" si="62"/>
        <v>16</v>
      </c>
    </row>
    <row r="3930" spans="1:4" x14ac:dyDescent="0.25">
      <c r="A3930" s="1">
        <v>57640</v>
      </c>
      <c r="B3930" s="2" t="s">
        <v>4260</v>
      </c>
      <c r="C3930" s="3" t="s">
        <v>4264</v>
      </c>
      <c r="D3930">
        <f t="shared" si="62"/>
        <v>16</v>
      </c>
    </row>
    <row r="3931" spans="1:4" x14ac:dyDescent="0.25">
      <c r="A3931" s="1">
        <v>57640</v>
      </c>
      <c r="B3931" s="2" t="s">
        <v>4260</v>
      </c>
      <c r="C3931" s="3" t="s">
        <v>4265</v>
      </c>
      <c r="D3931">
        <f t="shared" si="62"/>
        <v>16</v>
      </c>
    </row>
    <row r="3932" spans="1:4" x14ac:dyDescent="0.25">
      <c r="A3932" s="1">
        <v>57640</v>
      </c>
      <c r="B3932" s="2" t="s">
        <v>4260</v>
      </c>
      <c r="C3932" s="3" t="s">
        <v>4266</v>
      </c>
      <c r="D3932">
        <f t="shared" si="62"/>
        <v>16</v>
      </c>
    </row>
    <row r="3933" spans="1:4" x14ac:dyDescent="0.25">
      <c r="A3933" s="1">
        <v>57640</v>
      </c>
      <c r="B3933" s="2" t="s">
        <v>4260</v>
      </c>
      <c r="C3933" s="3" t="s">
        <v>4267</v>
      </c>
      <c r="D3933">
        <f t="shared" si="62"/>
        <v>16</v>
      </c>
    </row>
    <row r="3934" spans="1:4" x14ac:dyDescent="0.25">
      <c r="A3934" s="1">
        <v>57640</v>
      </c>
      <c r="B3934" s="2" t="s">
        <v>4260</v>
      </c>
      <c r="C3934" s="3" t="s">
        <v>4268</v>
      </c>
      <c r="D3934">
        <f t="shared" si="62"/>
        <v>16</v>
      </c>
    </row>
    <row r="3935" spans="1:4" x14ac:dyDescent="0.25">
      <c r="A3935" s="1">
        <v>57640</v>
      </c>
      <c r="B3935" s="2" t="s">
        <v>4260</v>
      </c>
      <c r="C3935" s="3" t="s">
        <v>4269</v>
      </c>
      <c r="D3935">
        <f t="shared" si="62"/>
        <v>16</v>
      </c>
    </row>
    <row r="3936" spans="1:4" x14ac:dyDescent="0.25">
      <c r="A3936" s="1">
        <v>57640</v>
      </c>
      <c r="B3936" s="2" t="s">
        <v>4260</v>
      </c>
      <c r="C3936" s="3" t="s">
        <v>4270</v>
      </c>
      <c r="D3936">
        <f t="shared" si="62"/>
        <v>16</v>
      </c>
    </row>
    <row r="3937" spans="1:4" x14ac:dyDescent="0.25">
      <c r="A3937" s="1">
        <v>57640</v>
      </c>
      <c r="B3937" s="2" t="s">
        <v>4260</v>
      </c>
      <c r="C3937" s="3" t="s">
        <v>4271</v>
      </c>
      <c r="D3937">
        <f t="shared" si="62"/>
        <v>16</v>
      </c>
    </row>
    <row r="3938" spans="1:4" x14ac:dyDescent="0.25">
      <c r="A3938" s="1">
        <v>57640</v>
      </c>
      <c r="B3938" s="2" t="s">
        <v>4260</v>
      </c>
      <c r="C3938" s="3" t="s">
        <v>4272</v>
      </c>
      <c r="D3938">
        <f t="shared" si="62"/>
        <v>16</v>
      </c>
    </row>
    <row r="3939" spans="1:4" x14ac:dyDescent="0.25">
      <c r="A3939" s="1">
        <v>57640</v>
      </c>
      <c r="B3939" s="2" t="s">
        <v>4260</v>
      </c>
      <c r="C3939" s="3" t="s">
        <v>4273</v>
      </c>
      <c r="D3939">
        <f t="shared" si="62"/>
        <v>16</v>
      </c>
    </row>
    <row r="3940" spans="1:4" x14ac:dyDescent="0.25">
      <c r="A3940" s="1">
        <v>57640</v>
      </c>
      <c r="B3940" s="2" t="s">
        <v>4260</v>
      </c>
      <c r="C3940" s="3" t="s">
        <v>4274</v>
      </c>
      <c r="D3940">
        <f t="shared" si="62"/>
        <v>16</v>
      </c>
    </row>
    <row r="3941" spans="1:4" x14ac:dyDescent="0.25">
      <c r="A3941" s="1">
        <v>57640</v>
      </c>
      <c r="B3941" s="2" t="s">
        <v>4260</v>
      </c>
      <c r="C3941" s="3" t="s">
        <v>4275</v>
      </c>
      <c r="D3941">
        <f t="shared" si="62"/>
        <v>16</v>
      </c>
    </row>
    <row r="3942" spans="1:4" x14ac:dyDescent="0.25">
      <c r="A3942" s="1">
        <v>57640</v>
      </c>
      <c r="B3942" s="2" t="s">
        <v>4260</v>
      </c>
      <c r="C3942" s="3" t="s">
        <v>4276</v>
      </c>
      <c r="D3942">
        <f t="shared" si="62"/>
        <v>16</v>
      </c>
    </row>
    <row r="3943" spans="1:4" x14ac:dyDescent="0.25">
      <c r="A3943" s="1">
        <v>57650</v>
      </c>
      <c r="B3943" s="2" t="s">
        <v>4277</v>
      </c>
      <c r="C3943" s="3" t="s">
        <v>4278</v>
      </c>
      <c r="D3943">
        <f t="shared" si="62"/>
        <v>3</v>
      </c>
    </row>
    <row r="3944" spans="1:4" x14ac:dyDescent="0.25">
      <c r="A3944" s="1">
        <v>57650</v>
      </c>
      <c r="B3944" s="2" t="s">
        <v>4277</v>
      </c>
      <c r="C3944" s="3" t="s">
        <v>4279</v>
      </c>
      <c r="D3944">
        <f t="shared" si="62"/>
        <v>3</v>
      </c>
    </row>
    <row r="3945" spans="1:4" x14ac:dyDescent="0.25">
      <c r="A3945" s="1">
        <v>57650</v>
      </c>
      <c r="B3945" s="2" t="s">
        <v>4277</v>
      </c>
      <c r="C3945" s="3" t="s">
        <v>4280</v>
      </c>
      <c r="D3945">
        <f t="shared" si="62"/>
        <v>3</v>
      </c>
    </row>
    <row r="3946" spans="1:4" x14ac:dyDescent="0.25">
      <c r="A3946" s="1">
        <v>57660</v>
      </c>
      <c r="B3946" s="2" t="s">
        <v>4281</v>
      </c>
      <c r="C3946" s="3" t="s">
        <v>4282</v>
      </c>
      <c r="D3946">
        <f t="shared" si="62"/>
        <v>18</v>
      </c>
    </row>
    <row r="3947" spans="1:4" x14ac:dyDescent="0.25">
      <c r="A3947" s="1">
        <v>57660</v>
      </c>
      <c r="B3947" s="2" t="s">
        <v>4281</v>
      </c>
      <c r="C3947" s="3" t="s">
        <v>4283</v>
      </c>
      <c r="D3947">
        <f t="shared" si="62"/>
        <v>18</v>
      </c>
    </row>
    <row r="3948" spans="1:4" x14ac:dyDescent="0.25">
      <c r="A3948" s="1">
        <v>57660</v>
      </c>
      <c r="B3948" s="2" t="s">
        <v>4281</v>
      </c>
      <c r="C3948" s="3" t="s">
        <v>4284</v>
      </c>
      <c r="D3948">
        <f t="shared" si="62"/>
        <v>18</v>
      </c>
    </row>
    <row r="3949" spans="1:4" x14ac:dyDescent="0.25">
      <c r="A3949" s="1">
        <v>57660</v>
      </c>
      <c r="B3949" s="2" t="s">
        <v>4281</v>
      </c>
      <c r="C3949" s="3" t="s">
        <v>4285</v>
      </c>
      <c r="D3949">
        <f t="shared" si="62"/>
        <v>18</v>
      </c>
    </row>
    <row r="3950" spans="1:4" x14ac:dyDescent="0.25">
      <c r="A3950" s="1">
        <v>57660</v>
      </c>
      <c r="B3950" s="2" t="s">
        <v>4281</v>
      </c>
      <c r="C3950" s="3" t="s">
        <v>4286</v>
      </c>
      <c r="D3950">
        <f t="shared" si="62"/>
        <v>18</v>
      </c>
    </row>
    <row r="3951" spans="1:4" x14ac:dyDescent="0.25">
      <c r="A3951" s="1">
        <v>57660</v>
      </c>
      <c r="B3951" s="2" t="s">
        <v>4281</v>
      </c>
      <c r="C3951" s="3" t="s">
        <v>4287</v>
      </c>
      <c r="D3951">
        <f t="shared" si="62"/>
        <v>18</v>
      </c>
    </row>
    <row r="3952" spans="1:4" x14ac:dyDescent="0.25">
      <c r="A3952" s="1">
        <v>57660</v>
      </c>
      <c r="B3952" s="2" t="s">
        <v>4281</v>
      </c>
      <c r="C3952" s="3" t="s">
        <v>4288</v>
      </c>
      <c r="D3952">
        <f t="shared" si="62"/>
        <v>18</v>
      </c>
    </row>
    <row r="3953" spans="1:4" x14ac:dyDescent="0.25">
      <c r="A3953" s="1">
        <v>57660</v>
      </c>
      <c r="B3953" s="2" t="s">
        <v>4281</v>
      </c>
      <c r="C3953" s="3" t="s">
        <v>4289</v>
      </c>
      <c r="D3953">
        <f t="shared" si="62"/>
        <v>18</v>
      </c>
    </row>
    <row r="3954" spans="1:4" x14ac:dyDescent="0.25">
      <c r="A3954" s="1">
        <v>57660</v>
      </c>
      <c r="B3954" s="2" t="s">
        <v>4281</v>
      </c>
      <c r="C3954" s="3" t="s">
        <v>4290</v>
      </c>
      <c r="D3954">
        <f t="shared" si="62"/>
        <v>18</v>
      </c>
    </row>
    <row r="3955" spans="1:4" x14ac:dyDescent="0.25">
      <c r="A3955" s="1">
        <v>57660</v>
      </c>
      <c r="B3955" s="2" t="s">
        <v>4281</v>
      </c>
      <c r="C3955" s="3" t="s">
        <v>4291</v>
      </c>
      <c r="D3955">
        <f t="shared" si="62"/>
        <v>18</v>
      </c>
    </row>
    <row r="3956" spans="1:4" x14ac:dyDescent="0.25">
      <c r="A3956" s="1">
        <v>57660</v>
      </c>
      <c r="B3956" s="2" t="s">
        <v>4281</v>
      </c>
      <c r="C3956" s="3" t="s">
        <v>4292</v>
      </c>
      <c r="D3956">
        <f t="shared" si="62"/>
        <v>18</v>
      </c>
    </row>
    <row r="3957" spans="1:4" x14ac:dyDescent="0.25">
      <c r="A3957" s="1">
        <v>57660</v>
      </c>
      <c r="B3957" s="2" t="s">
        <v>4281</v>
      </c>
      <c r="C3957" s="3" t="s">
        <v>4293</v>
      </c>
      <c r="D3957">
        <f t="shared" si="62"/>
        <v>18</v>
      </c>
    </row>
    <row r="3958" spans="1:4" x14ac:dyDescent="0.25">
      <c r="A3958" s="1">
        <v>57660</v>
      </c>
      <c r="B3958" s="2" t="s">
        <v>4281</v>
      </c>
      <c r="C3958" s="3" t="s">
        <v>4294</v>
      </c>
      <c r="D3958">
        <f t="shared" si="62"/>
        <v>18</v>
      </c>
    </row>
    <row r="3959" spans="1:4" x14ac:dyDescent="0.25">
      <c r="A3959" s="1">
        <v>57660</v>
      </c>
      <c r="B3959" s="2" t="s">
        <v>4281</v>
      </c>
      <c r="C3959" s="3" t="s">
        <v>4295</v>
      </c>
      <c r="D3959">
        <f t="shared" si="62"/>
        <v>18</v>
      </c>
    </row>
    <row r="3960" spans="1:4" x14ac:dyDescent="0.25">
      <c r="A3960" s="1">
        <v>57660</v>
      </c>
      <c r="B3960" s="2" t="s">
        <v>4281</v>
      </c>
      <c r="C3960" s="3" t="s">
        <v>4296</v>
      </c>
      <c r="D3960">
        <f t="shared" si="62"/>
        <v>18</v>
      </c>
    </row>
    <row r="3961" spans="1:4" x14ac:dyDescent="0.25">
      <c r="A3961" s="1">
        <v>57660</v>
      </c>
      <c r="B3961" s="2" t="s">
        <v>4281</v>
      </c>
      <c r="C3961" s="3" t="s">
        <v>4297</v>
      </c>
      <c r="D3961">
        <f t="shared" si="62"/>
        <v>18</v>
      </c>
    </row>
    <row r="3962" spans="1:4" x14ac:dyDescent="0.25">
      <c r="A3962" s="1">
        <v>57660</v>
      </c>
      <c r="B3962" s="2" t="s">
        <v>4281</v>
      </c>
      <c r="C3962" s="3" t="s">
        <v>4298</v>
      </c>
      <c r="D3962">
        <f t="shared" si="62"/>
        <v>18</v>
      </c>
    </row>
    <row r="3963" spans="1:4" x14ac:dyDescent="0.25">
      <c r="A3963" s="1">
        <v>57660</v>
      </c>
      <c r="B3963" s="2" t="s">
        <v>4281</v>
      </c>
      <c r="C3963" s="3" t="s">
        <v>4299</v>
      </c>
      <c r="D3963">
        <f t="shared" si="62"/>
        <v>18</v>
      </c>
    </row>
    <row r="3964" spans="1:4" x14ac:dyDescent="0.25">
      <c r="A3964" s="1">
        <v>57670</v>
      </c>
      <c r="B3964" s="2" t="s">
        <v>4300</v>
      </c>
      <c r="C3964" s="3" t="s">
        <v>4301</v>
      </c>
      <c r="D3964">
        <f t="shared" si="62"/>
        <v>24</v>
      </c>
    </row>
    <row r="3965" spans="1:4" x14ac:dyDescent="0.25">
      <c r="A3965" s="1">
        <v>57670</v>
      </c>
      <c r="B3965" s="2" t="s">
        <v>4300</v>
      </c>
      <c r="C3965" s="3" t="s">
        <v>4302</v>
      </c>
      <c r="D3965">
        <f t="shared" si="62"/>
        <v>24</v>
      </c>
    </row>
    <row r="3966" spans="1:4" x14ac:dyDescent="0.25">
      <c r="A3966" s="1">
        <v>57670</v>
      </c>
      <c r="B3966" s="2" t="s">
        <v>4300</v>
      </c>
      <c r="C3966" s="3" t="s">
        <v>4303</v>
      </c>
      <c r="D3966">
        <f t="shared" si="62"/>
        <v>24</v>
      </c>
    </row>
    <row r="3967" spans="1:4" x14ac:dyDescent="0.25">
      <c r="A3967" s="1">
        <v>57670</v>
      </c>
      <c r="B3967" s="2" t="s">
        <v>4300</v>
      </c>
      <c r="C3967" s="3" t="s">
        <v>4304</v>
      </c>
      <c r="D3967">
        <f t="shared" si="62"/>
        <v>24</v>
      </c>
    </row>
    <row r="3968" spans="1:4" x14ac:dyDescent="0.25">
      <c r="A3968" s="1">
        <v>57670</v>
      </c>
      <c r="B3968" s="2" t="s">
        <v>4300</v>
      </c>
      <c r="C3968" s="3" t="s">
        <v>4305</v>
      </c>
      <c r="D3968">
        <f t="shared" si="62"/>
        <v>24</v>
      </c>
    </row>
    <row r="3969" spans="1:4" x14ac:dyDescent="0.25">
      <c r="A3969" s="1">
        <v>57670</v>
      </c>
      <c r="B3969" s="2" t="s">
        <v>4300</v>
      </c>
      <c r="C3969" s="3" t="s">
        <v>4306</v>
      </c>
      <c r="D3969">
        <f t="shared" si="62"/>
        <v>24</v>
      </c>
    </row>
    <row r="3970" spans="1:4" x14ac:dyDescent="0.25">
      <c r="A3970" s="1">
        <v>57670</v>
      </c>
      <c r="B3970" s="2" t="s">
        <v>4300</v>
      </c>
      <c r="C3970" s="3" t="s">
        <v>4307</v>
      </c>
      <c r="D3970">
        <f t="shared" ref="D3970:D4033" si="63">COUNTIF($B$2:$B$5669,B3970)</f>
        <v>24</v>
      </c>
    </row>
    <row r="3971" spans="1:4" x14ac:dyDescent="0.25">
      <c r="A3971" s="1">
        <v>57670</v>
      </c>
      <c r="B3971" s="2" t="s">
        <v>4300</v>
      </c>
      <c r="C3971" s="3" t="s">
        <v>4308</v>
      </c>
      <c r="D3971">
        <f t="shared" si="63"/>
        <v>24</v>
      </c>
    </row>
    <row r="3972" spans="1:4" x14ac:dyDescent="0.25">
      <c r="A3972" s="1">
        <v>57670</v>
      </c>
      <c r="B3972" s="2" t="s">
        <v>4300</v>
      </c>
      <c r="C3972" s="3" t="s">
        <v>4309</v>
      </c>
      <c r="D3972">
        <f t="shared" si="63"/>
        <v>24</v>
      </c>
    </row>
    <row r="3973" spans="1:4" x14ac:dyDescent="0.25">
      <c r="A3973" s="1">
        <v>57670</v>
      </c>
      <c r="B3973" s="2" t="s">
        <v>4300</v>
      </c>
      <c r="C3973" s="3" t="s">
        <v>4310</v>
      </c>
      <c r="D3973">
        <f t="shared" si="63"/>
        <v>24</v>
      </c>
    </row>
    <row r="3974" spans="1:4" x14ac:dyDescent="0.25">
      <c r="A3974" s="1">
        <v>57670</v>
      </c>
      <c r="B3974" s="2" t="s">
        <v>4300</v>
      </c>
      <c r="C3974" s="3" t="s">
        <v>4311</v>
      </c>
      <c r="D3974">
        <f t="shared" si="63"/>
        <v>24</v>
      </c>
    </row>
    <row r="3975" spans="1:4" x14ac:dyDescent="0.25">
      <c r="A3975" s="1">
        <v>57670</v>
      </c>
      <c r="B3975" s="2" t="s">
        <v>4300</v>
      </c>
      <c r="C3975" s="3" t="s">
        <v>4312</v>
      </c>
      <c r="D3975">
        <f t="shared" si="63"/>
        <v>24</v>
      </c>
    </row>
    <row r="3976" spans="1:4" x14ac:dyDescent="0.25">
      <c r="A3976" s="1">
        <v>57670</v>
      </c>
      <c r="B3976" s="2" t="s">
        <v>4300</v>
      </c>
      <c r="C3976" s="3" t="s">
        <v>4313</v>
      </c>
      <c r="D3976">
        <f t="shared" si="63"/>
        <v>24</v>
      </c>
    </row>
    <row r="3977" spans="1:4" x14ac:dyDescent="0.25">
      <c r="A3977" s="1">
        <v>57670</v>
      </c>
      <c r="B3977" s="2" t="s">
        <v>4300</v>
      </c>
      <c r="C3977" s="3" t="s">
        <v>4314</v>
      </c>
      <c r="D3977">
        <f t="shared" si="63"/>
        <v>24</v>
      </c>
    </row>
    <row r="3978" spans="1:4" x14ac:dyDescent="0.25">
      <c r="A3978" s="1">
        <v>57670</v>
      </c>
      <c r="B3978" s="2" t="s">
        <v>4300</v>
      </c>
      <c r="C3978" s="3" t="s">
        <v>4315</v>
      </c>
      <c r="D3978">
        <f t="shared" si="63"/>
        <v>24</v>
      </c>
    </row>
    <row r="3979" spans="1:4" x14ac:dyDescent="0.25">
      <c r="A3979" s="1">
        <v>57670</v>
      </c>
      <c r="B3979" s="2" t="s">
        <v>4300</v>
      </c>
      <c r="C3979" s="3" t="s">
        <v>4316</v>
      </c>
      <c r="D3979">
        <f t="shared" si="63"/>
        <v>24</v>
      </c>
    </row>
    <row r="3980" spans="1:4" x14ac:dyDescent="0.25">
      <c r="A3980" s="1">
        <v>57670</v>
      </c>
      <c r="B3980" s="2" t="s">
        <v>4300</v>
      </c>
      <c r="C3980" s="3" t="s">
        <v>4317</v>
      </c>
      <c r="D3980">
        <f t="shared" si="63"/>
        <v>24</v>
      </c>
    </row>
    <row r="3981" spans="1:4" x14ac:dyDescent="0.25">
      <c r="A3981" s="1">
        <v>57670</v>
      </c>
      <c r="B3981" s="2" t="s">
        <v>4300</v>
      </c>
      <c r="C3981" s="3" t="s">
        <v>4318</v>
      </c>
      <c r="D3981">
        <f t="shared" si="63"/>
        <v>24</v>
      </c>
    </row>
    <row r="3982" spans="1:4" x14ac:dyDescent="0.25">
      <c r="A3982" s="1">
        <v>57670</v>
      </c>
      <c r="B3982" s="2" t="s">
        <v>4300</v>
      </c>
      <c r="C3982" s="3" t="s">
        <v>4319</v>
      </c>
      <c r="D3982">
        <f t="shared" si="63"/>
        <v>24</v>
      </c>
    </row>
    <row r="3983" spans="1:4" x14ac:dyDescent="0.25">
      <c r="A3983" s="1">
        <v>57670</v>
      </c>
      <c r="B3983" s="2" t="s">
        <v>4300</v>
      </c>
      <c r="C3983" s="3" t="s">
        <v>4320</v>
      </c>
      <c r="D3983">
        <f t="shared" si="63"/>
        <v>24</v>
      </c>
    </row>
    <row r="3984" spans="1:4" x14ac:dyDescent="0.25">
      <c r="A3984" s="1">
        <v>57670</v>
      </c>
      <c r="B3984" s="2" t="s">
        <v>4300</v>
      </c>
      <c r="C3984" s="3" t="s">
        <v>4321</v>
      </c>
      <c r="D3984">
        <f t="shared" si="63"/>
        <v>24</v>
      </c>
    </row>
    <row r="3985" spans="1:4" x14ac:dyDescent="0.25">
      <c r="A3985" s="1">
        <v>57670</v>
      </c>
      <c r="B3985" s="2" t="s">
        <v>4300</v>
      </c>
      <c r="C3985" s="3" t="s">
        <v>4322</v>
      </c>
      <c r="D3985">
        <f t="shared" si="63"/>
        <v>24</v>
      </c>
    </row>
    <row r="3986" spans="1:4" x14ac:dyDescent="0.25">
      <c r="A3986" s="1">
        <v>57670</v>
      </c>
      <c r="B3986" s="2" t="s">
        <v>4300</v>
      </c>
      <c r="C3986" s="3" t="s">
        <v>4323</v>
      </c>
      <c r="D3986">
        <f t="shared" si="63"/>
        <v>24</v>
      </c>
    </row>
    <row r="3987" spans="1:4" x14ac:dyDescent="0.25">
      <c r="A3987" s="1">
        <v>57670</v>
      </c>
      <c r="B3987" s="2" t="s">
        <v>4300</v>
      </c>
      <c r="C3987" s="3" t="s">
        <v>4324</v>
      </c>
      <c r="D3987">
        <f t="shared" si="63"/>
        <v>24</v>
      </c>
    </row>
    <row r="3988" spans="1:4" x14ac:dyDescent="0.25">
      <c r="A3988" s="1">
        <v>57680</v>
      </c>
      <c r="B3988" s="2" t="s">
        <v>4325</v>
      </c>
      <c r="C3988" s="3" t="s">
        <v>4326</v>
      </c>
      <c r="D3988">
        <f t="shared" si="63"/>
        <v>4</v>
      </c>
    </row>
    <row r="3989" spans="1:4" x14ac:dyDescent="0.25">
      <c r="A3989" s="1">
        <v>57680</v>
      </c>
      <c r="B3989" s="2" t="s">
        <v>4325</v>
      </c>
      <c r="C3989" s="3" t="s">
        <v>4327</v>
      </c>
      <c r="D3989">
        <f t="shared" si="63"/>
        <v>4</v>
      </c>
    </row>
    <row r="3990" spans="1:4" x14ac:dyDescent="0.25">
      <c r="A3990" s="1">
        <v>57680</v>
      </c>
      <c r="B3990" s="2" t="s">
        <v>4325</v>
      </c>
      <c r="C3990" s="3" t="s">
        <v>4328</v>
      </c>
      <c r="D3990">
        <f t="shared" si="63"/>
        <v>4</v>
      </c>
    </row>
    <row r="3991" spans="1:4" x14ac:dyDescent="0.25">
      <c r="A3991" s="1">
        <v>57680</v>
      </c>
      <c r="B3991" s="2" t="s">
        <v>4325</v>
      </c>
      <c r="C3991" s="3" t="s">
        <v>4329</v>
      </c>
      <c r="D3991">
        <f t="shared" si="63"/>
        <v>4</v>
      </c>
    </row>
    <row r="3992" spans="1:4" x14ac:dyDescent="0.25">
      <c r="A3992" s="1">
        <v>57690</v>
      </c>
      <c r="B3992" s="2" t="s">
        <v>4330</v>
      </c>
      <c r="C3992" s="3" t="s">
        <v>4331</v>
      </c>
      <c r="D3992">
        <f t="shared" si="63"/>
        <v>5</v>
      </c>
    </row>
    <row r="3993" spans="1:4" x14ac:dyDescent="0.25">
      <c r="A3993" s="1">
        <v>57690</v>
      </c>
      <c r="B3993" s="2" t="s">
        <v>4330</v>
      </c>
      <c r="C3993" s="3" t="s">
        <v>4332</v>
      </c>
      <c r="D3993">
        <f t="shared" si="63"/>
        <v>5</v>
      </c>
    </row>
    <row r="3994" spans="1:4" x14ac:dyDescent="0.25">
      <c r="A3994" s="1">
        <v>57690</v>
      </c>
      <c r="B3994" s="2" t="s">
        <v>4330</v>
      </c>
      <c r="C3994" s="3" t="s">
        <v>4333</v>
      </c>
      <c r="D3994">
        <f t="shared" si="63"/>
        <v>5</v>
      </c>
    </row>
    <row r="3995" spans="1:4" x14ac:dyDescent="0.25">
      <c r="A3995" s="1">
        <v>57690</v>
      </c>
      <c r="B3995" s="2" t="s">
        <v>4330</v>
      </c>
      <c r="C3995" s="3" t="s">
        <v>4334</v>
      </c>
      <c r="D3995">
        <f t="shared" si="63"/>
        <v>5</v>
      </c>
    </row>
    <row r="3996" spans="1:4" x14ac:dyDescent="0.25">
      <c r="A3996" s="1">
        <v>57690</v>
      </c>
      <c r="B3996" s="2" t="s">
        <v>4330</v>
      </c>
      <c r="C3996" s="3" t="s">
        <v>4335</v>
      </c>
      <c r="D3996">
        <f t="shared" si="63"/>
        <v>5</v>
      </c>
    </row>
    <row r="3997" spans="1:4" x14ac:dyDescent="0.25">
      <c r="A3997" s="1">
        <v>57700</v>
      </c>
      <c r="B3997" s="2" t="s">
        <v>4336</v>
      </c>
      <c r="C3997" s="3" t="s">
        <v>4337</v>
      </c>
      <c r="D3997">
        <f t="shared" si="63"/>
        <v>5</v>
      </c>
    </row>
    <row r="3998" spans="1:4" x14ac:dyDescent="0.25">
      <c r="A3998" s="1">
        <v>57700</v>
      </c>
      <c r="B3998" s="2" t="s">
        <v>4336</v>
      </c>
      <c r="C3998" s="3" t="s">
        <v>4338</v>
      </c>
      <c r="D3998">
        <f t="shared" si="63"/>
        <v>5</v>
      </c>
    </row>
    <row r="3999" spans="1:4" x14ac:dyDescent="0.25">
      <c r="A3999" s="1">
        <v>57700</v>
      </c>
      <c r="B3999" s="2" t="s">
        <v>4336</v>
      </c>
      <c r="C3999" s="3" t="s">
        <v>4339</v>
      </c>
      <c r="D3999">
        <f t="shared" si="63"/>
        <v>5</v>
      </c>
    </row>
    <row r="4000" spans="1:4" x14ac:dyDescent="0.25">
      <c r="A4000" s="1">
        <v>57700</v>
      </c>
      <c r="B4000" s="2" t="s">
        <v>4336</v>
      </c>
      <c r="C4000" s="3" t="s">
        <v>4340</v>
      </c>
      <c r="D4000">
        <f t="shared" si="63"/>
        <v>5</v>
      </c>
    </row>
    <row r="4001" spans="1:4" x14ac:dyDescent="0.25">
      <c r="A4001" s="1">
        <v>57700</v>
      </c>
      <c r="B4001" s="2" t="s">
        <v>4336</v>
      </c>
      <c r="C4001" s="3" t="s">
        <v>4341</v>
      </c>
      <c r="D4001">
        <f t="shared" si="63"/>
        <v>5</v>
      </c>
    </row>
    <row r="4002" spans="1:4" x14ac:dyDescent="0.25">
      <c r="A4002" s="1">
        <v>57710</v>
      </c>
      <c r="B4002" s="2" t="s">
        <v>4342</v>
      </c>
      <c r="C4002" s="3" t="s">
        <v>4343</v>
      </c>
      <c r="D4002">
        <f t="shared" si="63"/>
        <v>3</v>
      </c>
    </row>
    <row r="4003" spans="1:4" x14ac:dyDescent="0.25">
      <c r="A4003" s="1">
        <v>57710</v>
      </c>
      <c r="B4003" s="2" t="s">
        <v>4342</v>
      </c>
      <c r="C4003" s="3" t="s">
        <v>3436</v>
      </c>
      <c r="D4003">
        <f t="shared" si="63"/>
        <v>3</v>
      </c>
    </row>
    <row r="4004" spans="1:4" x14ac:dyDescent="0.25">
      <c r="A4004" s="1">
        <v>57710</v>
      </c>
      <c r="B4004" s="2" t="s">
        <v>4342</v>
      </c>
      <c r="C4004" s="3" t="s">
        <v>4344</v>
      </c>
      <c r="D4004">
        <f t="shared" si="63"/>
        <v>3</v>
      </c>
    </row>
    <row r="4005" spans="1:4" x14ac:dyDescent="0.25">
      <c r="A4005" s="1">
        <v>57720</v>
      </c>
      <c r="B4005" s="2" t="s">
        <v>4345</v>
      </c>
      <c r="C4005" s="3" t="s">
        <v>4346</v>
      </c>
      <c r="D4005">
        <f t="shared" si="63"/>
        <v>13</v>
      </c>
    </row>
    <row r="4006" spans="1:4" x14ac:dyDescent="0.25">
      <c r="A4006" s="1">
        <v>57720</v>
      </c>
      <c r="B4006" s="2" t="s">
        <v>4345</v>
      </c>
      <c r="C4006" s="3" t="s">
        <v>4347</v>
      </c>
      <c r="D4006">
        <f t="shared" si="63"/>
        <v>13</v>
      </c>
    </row>
    <row r="4007" spans="1:4" x14ac:dyDescent="0.25">
      <c r="A4007" s="1">
        <v>57720</v>
      </c>
      <c r="B4007" s="2" t="s">
        <v>4345</v>
      </c>
      <c r="C4007" s="3" t="s">
        <v>4348</v>
      </c>
      <c r="D4007">
        <f t="shared" si="63"/>
        <v>13</v>
      </c>
    </row>
    <row r="4008" spans="1:4" x14ac:dyDescent="0.25">
      <c r="A4008" s="1">
        <v>57720</v>
      </c>
      <c r="B4008" s="2" t="s">
        <v>4345</v>
      </c>
      <c r="C4008" s="3" t="s">
        <v>4349</v>
      </c>
      <c r="D4008">
        <f t="shared" si="63"/>
        <v>13</v>
      </c>
    </row>
    <row r="4009" spans="1:4" x14ac:dyDescent="0.25">
      <c r="A4009" s="1">
        <v>57720</v>
      </c>
      <c r="B4009" s="2" t="s">
        <v>4345</v>
      </c>
      <c r="C4009" s="3" t="s">
        <v>4350</v>
      </c>
      <c r="D4009">
        <f t="shared" si="63"/>
        <v>13</v>
      </c>
    </row>
    <row r="4010" spans="1:4" x14ac:dyDescent="0.25">
      <c r="A4010" s="1">
        <v>57720</v>
      </c>
      <c r="B4010" s="2" t="s">
        <v>4345</v>
      </c>
      <c r="C4010" s="3" t="s">
        <v>4351</v>
      </c>
      <c r="D4010">
        <f t="shared" si="63"/>
        <v>13</v>
      </c>
    </row>
    <row r="4011" spans="1:4" x14ac:dyDescent="0.25">
      <c r="A4011" s="1">
        <v>57720</v>
      </c>
      <c r="B4011" s="2" t="s">
        <v>4345</v>
      </c>
      <c r="C4011" s="3" t="s">
        <v>4352</v>
      </c>
      <c r="D4011">
        <f t="shared" si="63"/>
        <v>13</v>
      </c>
    </row>
    <row r="4012" spans="1:4" x14ac:dyDescent="0.25">
      <c r="A4012" s="1">
        <v>57720</v>
      </c>
      <c r="B4012" s="2" t="s">
        <v>4345</v>
      </c>
      <c r="C4012" s="3" t="s">
        <v>4353</v>
      </c>
      <c r="D4012">
        <f t="shared" si="63"/>
        <v>13</v>
      </c>
    </row>
    <row r="4013" spans="1:4" x14ac:dyDescent="0.25">
      <c r="A4013" s="1">
        <v>57720</v>
      </c>
      <c r="B4013" s="2" t="s">
        <v>4345</v>
      </c>
      <c r="C4013" s="3" t="s">
        <v>4354</v>
      </c>
      <c r="D4013">
        <f t="shared" si="63"/>
        <v>13</v>
      </c>
    </row>
    <row r="4014" spans="1:4" x14ac:dyDescent="0.25">
      <c r="A4014" s="1">
        <v>57720</v>
      </c>
      <c r="B4014" s="2" t="s">
        <v>4345</v>
      </c>
      <c r="C4014" s="3" t="s">
        <v>4355</v>
      </c>
      <c r="D4014">
        <f t="shared" si="63"/>
        <v>13</v>
      </c>
    </row>
    <row r="4015" spans="1:4" x14ac:dyDescent="0.25">
      <c r="A4015" s="1">
        <v>57720</v>
      </c>
      <c r="B4015" s="2" t="s">
        <v>4345</v>
      </c>
      <c r="C4015" s="3" t="s">
        <v>4356</v>
      </c>
      <c r="D4015">
        <f t="shared" si="63"/>
        <v>13</v>
      </c>
    </row>
    <row r="4016" spans="1:4" x14ac:dyDescent="0.25">
      <c r="A4016" s="1">
        <v>57720</v>
      </c>
      <c r="B4016" s="2" t="s">
        <v>4345</v>
      </c>
      <c r="C4016" s="3" t="s">
        <v>4357</v>
      </c>
      <c r="D4016">
        <f t="shared" si="63"/>
        <v>13</v>
      </c>
    </row>
    <row r="4017" spans="1:4" x14ac:dyDescent="0.25">
      <c r="A4017" s="1">
        <v>57720</v>
      </c>
      <c r="B4017" s="2" t="s">
        <v>4345</v>
      </c>
      <c r="C4017" s="3" t="s">
        <v>4358</v>
      </c>
      <c r="D4017">
        <f t="shared" si="63"/>
        <v>13</v>
      </c>
    </row>
    <row r="4018" spans="1:4" x14ac:dyDescent="0.25">
      <c r="A4018" s="1">
        <v>57730</v>
      </c>
      <c r="B4018" s="2" t="s">
        <v>4359</v>
      </c>
      <c r="C4018" s="3" t="s">
        <v>4360</v>
      </c>
      <c r="D4018">
        <f t="shared" si="63"/>
        <v>6</v>
      </c>
    </row>
    <row r="4019" spans="1:4" x14ac:dyDescent="0.25">
      <c r="A4019" s="1">
        <v>57730</v>
      </c>
      <c r="B4019" s="2" t="s">
        <v>4359</v>
      </c>
      <c r="C4019" s="3" t="s">
        <v>4361</v>
      </c>
      <c r="D4019">
        <f t="shared" si="63"/>
        <v>6</v>
      </c>
    </row>
    <row r="4020" spans="1:4" x14ac:dyDescent="0.25">
      <c r="A4020" s="1">
        <v>57730</v>
      </c>
      <c r="B4020" s="2" t="s">
        <v>4359</v>
      </c>
      <c r="C4020" s="3" t="s">
        <v>4362</v>
      </c>
      <c r="D4020">
        <f t="shared" si="63"/>
        <v>6</v>
      </c>
    </row>
    <row r="4021" spans="1:4" x14ac:dyDescent="0.25">
      <c r="A4021" s="1">
        <v>57730</v>
      </c>
      <c r="B4021" s="2" t="s">
        <v>4359</v>
      </c>
      <c r="C4021" s="3" t="s">
        <v>4363</v>
      </c>
      <c r="D4021">
        <f t="shared" si="63"/>
        <v>6</v>
      </c>
    </row>
    <row r="4022" spans="1:4" x14ac:dyDescent="0.25">
      <c r="A4022" s="1">
        <v>57730</v>
      </c>
      <c r="B4022" s="2" t="s">
        <v>4359</v>
      </c>
      <c r="C4022" s="3" t="s">
        <v>4364</v>
      </c>
      <c r="D4022">
        <f t="shared" si="63"/>
        <v>6</v>
      </c>
    </row>
    <row r="4023" spans="1:4" x14ac:dyDescent="0.25">
      <c r="A4023" s="1">
        <v>57730</v>
      </c>
      <c r="B4023" s="2" t="s">
        <v>4359</v>
      </c>
      <c r="C4023" s="3" t="s">
        <v>4365</v>
      </c>
      <c r="D4023">
        <f t="shared" si="63"/>
        <v>6</v>
      </c>
    </row>
    <row r="4024" spans="1:4" x14ac:dyDescent="0.25">
      <c r="A4024" s="1">
        <v>57740</v>
      </c>
      <c r="B4024" s="2" t="s">
        <v>4366</v>
      </c>
      <c r="C4024" s="3" t="s">
        <v>4367</v>
      </c>
      <c r="D4024">
        <f t="shared" si="63"/>
        <v>1</v>
      </c>
    </row>
    <row r="4025" spans="1:4" x14ac:dyDescent="0.25">
      <c r="A4025" s="1">
        <v>57770</v>
      </c>
      <c r="B4025" s="2" t="s">
        <v>4368</v>
      </c>
      <c r="C4025" s="3" t="s">
        <v>505</v>
      </c>
      <c r="D4025">
        <f t="shared" si="63"/>
        <v>1</v>
      </c>
    </row>
    <row r="4026" spans="1:4" x14ac:dyDescent="0.25">
      <c r="A4026" s="1">
        <v>57780</v>
      </c>
      <c r="B4026" s="2" t="s">
        <v>4369</v>
      </c>
      <c r="C4026" s="3" t="s">
        <v>4370</v>
      </c>
      <c r="D4026">
        <f t="shared" si="63"/>
        <v>1</v>
      </c>
    </row>
    <row r="4027" spans="1:4" x14ac:dyDescent="0.25">
      <c r="A4027" s="1">
        <v>57790</v>
      </c>
      <c r="B4027" s="2" t="s">
        <v>4371</v>
      </c>
      <c r="C4027" s="3" t="s">
        <v>4372</v>
      </c>
      <c r="D4027">
        <f t="shared" si="63"/>
        <v>2</v>
      </c>
    </row>
    <row r="4028" spans="1:4" x14ac:dyDescent="0.25">
      <c r="A4028" s="1">
        <v>57790</v>
      </c>
      <c r="B4028" s="2" t="s">
        <v>4371</v>
      </c>
      <c r="C4028" s="3" t="s">
        <v>4373</v>
      </c>
      <c r="D4028">
        <f t="shared" si="63"/>
        <v>2</v>
      </c>
    </row>
    <row r="4029" spans="1:4" x14ac:dyDescent="0.25">
      <c r="A4029" s="1">
        <v>57800</v>
      </c>
      <c r="B4029" s="2" t="s">
        <v>4374</v>
      </c>
      <c r="C4029" s="3" t="s">
        <v>4375</v>
      </c>
      <c r="D4029">
        <f t="shared" si="63"/>
        <v>7</v>
      </c>
    </row>
    <row r="4030" spans="1:4" x14ac:dyDescent="0.25">
      <c r="A4030" s="1">
        <v>57800</v>
      </c>
      <c r="B4030" s="2" t="s">
        <v>4374</v>
      </c>
      <c r="C4030" s="3" t="s">
        <v>4376</v>
      </c>
      <c r="D4030">
        <f t="shared" si="63"/>
        <v>7</v>
      </c>
    </row>
    <row r="4031" spans="1:4" x14ac:dyDescent="0.25">
      <c r="A4031" s="1">
        <v>57800</v>
      </c>
      <c r="B4031" s="2" t="s">
        <v>4374</v>
      </c>
      <c r="C4031" s="3" t="s">
        <v>4377</v>
      </c>
      <c r="D4031">
        <f t="shared" si="63"/>
        <v>7</v>
      </c>
    </row>
    <row r="4032" spans="1:4" x14ac:dyDescent="0.25">
      <c r="A4032" s="1">
        <v>57800</v>
      </c>
      <c r="B4032" s="2" t="s">
        <v>4374</v>
      </c>
      <c r="C4032" s="3" t="s">
        <v>4378</v>
      </c>
      <c r="D4032">
        <f t="shared" si="63"/>
        <v>7</v>
      </c>
    </row>
    <row r="4033" spans="1:4" x14ac:dyDescent="0.25">
      <c r="A4033" s="1">
        <v>57800</v>
      </c>
      <c r="B4033" s="2" t="s">
        <v>4374</v>
      </c>
      <c r="C4033" s="3" t="s">
        <v>4379</v>
      </c>
      <c r="D4033">
        <f t="shared" si="63"/>
        <v>7</v>
      </c>
    </row>
    <row r="4034" spans="1:4" x14ac:dyDescent="0.25">
      <c r="A4034" s="1">
        <v>57800</v>
      </c>
      <c r="B4034" s="2" t="s">
        <v>4374</v>
      </c>
      <c r="C4034" s="3" t="s">
        <v>4380</v>
      </c>
      <c r="D4034">
        <f t="shared" ref="D4034:D4097" si="64">COUNTIF($B$2:$B$5669,B4034)</f>
        <v>7</v>
      </c>
    </row>
    <row r="4035" spans="1:4" x14ac:dyDescent="0.25">
      <c r="A4035" s="1">
        <v>57800</v>
      </c>
      <c r="B4035" s="2" t="s">
        <v>4374</v>
      </c>
      <c r="C4035" s="3" t="s">
        <v>4381</v>
      </c>
      <c r="D4035">
        <f t="shared" si="64"/>
        <v>7</v>
      </c>
    </row>
    <row r="4036" spans="1:4" x14ac:dyDescent="0.25">
      <c r="A4036" s="1">
        <v>57810</v>
      </c>
      <c r="B4036" s="2" t="s">
        <v>4382</v>
      </c>
      <c r="C4036" s="3" t="s">
        <v>4383</v>
      </c>
      <c r="D4036">
        <f t="shared" si="64"/>
        <v>15</v>
      </c>
    </row>
    <row r="4037" spans="1:4" x14ac:dyDescent="0.25">
      <c r="A4037" s="1">
        <v>57810</v>
      </c>
      <c r="B4037" s="2" t="s">
        <v>4382</v>
      </c>
      <c r="C4037" s="3" t="s">
        <v>2674</v>
      </c>
      <c r="D4037">
        <f t="shared" si="64"/>
        <v>15</v>
      </c>
    </row>
    <row r="4038" spans="1:4" x14ac:dyDescent="0.25">
      <c r="A4038" s="1">
        <v>57810</v>
      </c>
      <c r="B4038" s="2" t="s">
        <v>4382</v>
      </c>
      <c r="C4038" s="3" t="s">
        <v>4384</v>
      </c>
      <c r="D4038">
        <f t="shared" si="64"/>
        <v>15</v>
      </c>
    </row>
    <row r="4039" spans="1:4" x14ac:dyDescent="0.25">
      <c r="A4039" s="1">
        <v>57810</v>
      </c>
      <c r="B4039" s="2" t="s">
        <v>4382</v>
      </c>
      <c r="C4039" s="3" t="s">
        <v>4385</v>
      </c>
      <c r="D4039">
        <f t="shared" si="64"/>
        <v>15</v>
      </c>
    </row>
    <row r="4040" spans="1:4" x14ac:dyDescent="0.25">
      <c r="A4040" s="1">
        <v>57810</v>
      </c>
      <c r="B4040" s="2" t="s">
        <v>4382</v>
      </c>
      <c r="C4040" s="3" t="s">
        <v>4386</v>
      </c>
      <c r="D4040">
        <f t="shared" si="64"/>
        <v>15</v>
      </c>
    </row>
    <row r="4041" spans="1:4" x14ac:dyDescent="0.25">
      <c r="A4041" s="1">
        <v>57810</v>
      </c>
      <c r="B4041" s="2" t="s">
        <v>4382</v>
      </c>
      <c r="C4041" s="3" t="s">
        <v>4387</v>
      </c>
      <c r="D4041">
        <f t="shared" si="64"/>
        <v>15</v>
      </c>
    </row>
    <row r="4042" spans="1:4" x14ac:dyDescent="0.25">
      <c r="A4042" s="1">
        <v>57810</v>
      </c>
      <c r="B4042" s="2" t="s">
        <v>4382</v>
      </c>
      <c r="C4042" s="3" t="s">
        <v>4388</v>
      </c>
      <c r="D4042">
        <f t="shared" si="64"/>
        <v>15</v>
      </c>
    </row>
    <row r="4043" spans="1:4" x14ac:dyDescent="0.25">
      <c r="A4043" s="1">
        <v>57810</v>
      </c>
      <c r="B4043" s="2" t="s">
        <v>4382</v>
      </c>
      <c r="C4043" s="3" t="s">
        <v>4389</v>
      </c>
      <c r="D4043">
        <f t="shared" si="64"/>
        <v>15</v>
      </c>
    </row>
    <row r="4044" spans="1:4" x14ac:dyDescent="0.25">
      <c r="A4044" s="1">
        <v>57810</v>
      </c>
      <c r="B4044" s="2" t="s">
        <v>4382</v>
      </c>
      <c r="C4044" s="3" t="s">
        <v>4390</v>
      </c>
      <c r="D4044">
        <f t="shared" si="64"/>
        <v>15</v>
      </c>
    </row>
    <row r="4045" spans="1:4" x14ac:dyDescent="0.25">
      <c r="A4045" s="1">
        <v>57810</v>
      </c>
      <c r="B4045" s="2" t="s">
        <v>4382</v>
      </c>
      <c r="C4045" s="3" t="s">
        <v>4391</v>
      </c>
      <c r="D4045">
        <f t="shared" si="64"/>
        <v>15</v>
      </c>
    </row>
    <row r="4046" spans="1:4" x14ac:dyDescent="0.25">
      <c r="A4046" s="1">
        <v>57810</v>
      </c>
      <c r="B4046" s="2" t="s">
        <v>4382</v>
      </c>
      <c r="C4046" s="3" t="s">
        <v>4392</v>
      </c>
      <c r="D4046">
        <f t="shared" si="64"/>
        <v>15</v>
      </c>
    </row>
    <row r="4047" spans="1:4" x14ac:dyDescent="0.25">
      <c r="A4047" s="1">
        <v>57810</v>
      </c>
      <c r="B4047" s="2" t="s">
        <v>4382</v>
      </c>
      <c r="C4047" s="3" t="s">
        <v>4393</v>
      </c>
      <c r="D4047">
        <f t="shared" si="64"/>
        <v>15</v>
      </c>
    </row>
    <row r="4048" spans="1:4" x14ac:dyDescent="0.25">
      <c r="A4048" s="1">
        <v>57810</v>
      </c>
      <c r="B4048" s="2" t="s">
        <v>4382</v>
      </c>
      <c r="C4048" s="3" t="s">
        <v>4394</v>
      </c>
      <c r="D4048">
        <f t="shared" si="64"/>
        <v>15</v>
      </c>
    </row>
    <row r="4049" spans="1:4" x14ac:dyDescent="0.25">
      <c r="A4049" s="1">
        <v>57810</v>
      </c>
      <c r="B4049" s="2" t="s">
        <v>4382</v>
      </c>
      <c r="C4049" s="3" t="s">
        <v>4395</v>
      </c>
      <c r="D4049">
        <f t="shared" si="64"/>
        <v>15</v>
      </c>
    </row>
    <row r="4050" spans="1:4" x14ac:dyDescent="0.25">
      <c r="A4050" s="1">
        <v>57810</v>
      </c>
      <c r="B4050" s="2" t="s">
        <v>4382</v>
      </c>
      <c r="C4050" s="3" t="s">
        <v>4396</v>
      </c>
      <c r="D4050">
        <f t="shared" si="64"/>
        <v>15</v>
      </c>
    </row>
    <row r="4051" spans="1:4" x14ac:dyDescent="0.25">
      <c r="A4051" s="1">
        <v>57820</v>
      </c>
      <c r="B4051" s="2" t="s">
        <v>4397</v>
      </c>
      <c r="C4051" s="3" t="s">
        <v>4398</v>
      </c>
      <c r="D4051">
        <f t="shared" si="64"/>
        <v>6</v>
      </c>
    </row>
    <row r="4052" spans="1:4" x14ac:dyDescent="0.25">
      <c r="A4052" s="1">
        <v>57820</v>
      </c>
      <c r="B4052" s="2" t="s">
        <v>4397</v>
      </c>
      <c r="C4052" s="3" t="s">
        <v>4399</v>
      </c>
      <c r="D4052">
        <f t="shared" si="64"/>
        <v>6</v>
      </c>
    </row>
    <row r="4053" spans="1:4" x14ac:dyDescent="0.25">
      <c r="A4053" s="1">
        <v>57820</v>
      </c>
      <c r="B4053" s="2" t="s">
        <v>4397</v>
      </c>
      <c r="C4053" s="3" t="s">
        <v>4400</v>
      </c>
      <c r="D4053">
        <f t="shared" si="64"/>
        <v>6</v>
      </c>
    </row>
    <row r="4054" spans="1:4" x14ac:dyDescent="0.25">
      <c r="A4054" s="1">
        <v>57820</v>
      </c>
      <c r="B4054" s="2" t="s">
        <v>4397</v>
      </c>
      <c r="C4054" s="3" t="s">
        <v>4401</v>
      </c>
      <c r="D4054">
        <f t="shared" si="64"/>
        <v>6</v>
      </c>
    </row>
    <row r="4055" spans="1:4" x14ac:dyDescent="0.25">
      <c r="A4055" s="1">
        <v>57820</v>
      </c>
      <c r="B4055" s="2" t="s">
        <v>4397</v>
      </c>
      <c r="C4055" s="3" t="s">
        <v>4402</v>
      </c>
      <c r="D4055">
        <f t="shared" si="64"/>
        <v>6</v>
      </c>
    </row>
    <row r="4056" spans="1:4" x14ac:dyDescent="0.25">
      <c r="A4056" s="1">
        <v>57820</v>
      </c>
      <c r="B4056" s="2" t="s">
        <v>4397</v>
      </c>
      <c r="C4056" s="3" t="s">
        <v>4403</v>
      </c>
      <c r="D4056">
        <f t="shared" si="64"/>
        <v>6</v>
      </c>
    </row>
    <row r="4057" spans="1:4" x14ac:dyDescent="0.25">
      <c r="A4057" s="1">
        <v>57830</v>
      </c>
      <c r="B4057" s="2" t="s">
        <v>4404</v>
      </c>
      <c r="C4057" s="3" t="s">
        <v>4405</v>
      </c>
      <c r="D4057">
        <f t="shared" si="64"/>
        <v>17</v>
      </c>
    </row>
    <row r="4058" spans="1:4" x14ac:dyDescent="0.25">
      <c r="A4058" s="1">
        <v>57830</v>
      </c>
      <c r="B4058" s="2" t="s">
        <v>4404</v>
      </c>
      <c r="C4058" s="3" t="s">
        <v>4406</v>
      </c>
      <c r="D4058">
        <f t="shared" si="64"/>
        <v>17</v>
      </c>
    </row>
    <row r="4059" spans="1:4" x14ac:dyDescent="0.25">
      <c r="A4059" s="1">
        <v>57830</v>
      </c>
      <c r="B4059" s="2" t="s">
        <v>4404</v>
      </c>
      <c r="C4059" s="3" t="s">
        <v>4407</v>
      </c>
      <c r="D4059">
        <f t="shared" si="64"/>
        <v>17</v>
      </c>
    </row>
    <row r="4060" spans="1:4" x14ac:dyDescent="0.25">
      <c r="A4060" s="1">
        <v>57830</v>
      </c>
      <c r="B4060" s="2" t="s">
        <v>4404</v>
      </c>
      <c r="C4060" s="3" t="s">
        <v>4408</v>
      </c>
      <c r="D4060">
        <f t="shared" si="64"/>
        <v>17</v>
      </c>
    </row>
    <row r="4061" spans="1:4" x14ac:dyDescent="0.25">
      <c r="A4061" s="1">
        <v>57830</v>
      </c>
      <c r="B4061" s="2" t="s">
        <v>4404</v>
      </c>
      <c r="C4061" s="3" t="s">
        <v>4409</v>
      </c>
      <c r="D4061">
        <f t="shared" si="64"/>
        <v>17</v>
      </c>
    </row>
    <row r="4062" spans="1:4" x14ac:dyDescent="0.25">
      <c r="A4062" s="1">
        <v>57830</v>
      </c>
      <c r="B4062" s="2" t="s">
        <v>4404</v>
      </c>
      <c r="C4062" s="3" t="s">
        <v>4410</v>
      </c>
      <c r="D4062">
        <f t="shared" si="64"/>
        <v>17</v>
      </c>
    </row>
    <row r="4063" spans="1:4" x14ac:dyDescent="0.25">
      <c r="A4063" s="1">
        <v>57830</v>
      </c>
      <c r="B4063" s="2" t="s">
        <v>4404</v>
      </c>
      <c r="C4063" s="3" t="s">
        <v>4411</v>
      </c>
      <c r="D4063">
        <f t="shared" si="64"/>
        <v>17</v>
      </c>
    </row>
    <row r="4064" spans="1:4" x14ac:dyDescent="0.25">
      <c r="A4064" s="1">
        <v>57830</v>
      </c>
      <c r="B4064" s="2" t="s">
        <v>4404</v>
      </c>
      <c r="C4064" s="3" t="s">
        <v>4412</v>
      </c>
      <c r="D4064">
        <f t="shared" si="64"/>
        <v>17</v>
      </c>
    </row>
    <row r="4065" spans="1:4" x14ac:dyDescent="0.25">
      <c r="A4065" s="1">
        <v>57830</v>
      </c>
      <c r="B4065" s="2" t="s">
        <v>4404</v>
      </c>
      <c r="C4065" s="3" t="s">
        <v>4413</v>
      </c>
      <c r="D4065">
        <f t="shared" si="64"/>
        <v>17</v>
      </c>
    </row>
    <row r="4066" spans="1:4" x14ac:dyDescent="0.25">
      <c r="A4066" s="1">
        <v>57830</v>
      </c>
      <c r="B4066" s="2" t="s">
        <v>4404</v>
      </c>
      <c r="C4066" s="3" t="s">
        <v>4414</v>
      </c>
      <c r="D4066">
        <f t="shared" si="64"/>
        <v>17</v>
      </c>
    </row>
    <row r="4067" spans="1:4" x14ac:dyDescent="0.25">
      <c r="A4067" s="1">
        <v>57830</v>
      </c>
      <c r="B4067" s="2" t="s">
        <v>4404</v>
      </c>
      <c r="C4067" s="3" t="s">
        <v>4415</v>
      </c>
      <c r="D4067">
        <f t="shared" si="64"/>
        <v>17</v>
      </c>
    </row>
    <row r="4068" spans="1:4" x14ac:dyDescent="0.25">
      <c r="A4068" s="1">
        <v>57830</v>
      </c>
      <c r="B4068" s="2" t="s">
        <v>4404</v>
      </c>
      <c r="C4068" s="3" t="s">
        <v>4416</v>
      </c>
      <c r="D4068">
        <f t="shared" si="64"/>
        <v>17</v>
      </c>
    </row>
    <row r="4069" spans="1:4" x14ac:dyDescent="0.25">
      <c r="A4069" s="1">
        <v>57830</v>
      </c>
      <c r="B4069" s="2" t="s">
        <v>4404</v>
      </c>
      <c r="C4069" s="3" t="s">
        <v>4417</v>
      </c>
      <c r="D4069">
        <f t="shared" si="64"/>
        <v>17</v>
      </c>
    </row>
    <row r="4070" spans="1:4" x14ac:dyDescent="0.25">
      <c r="A4070" s="1">
        <v>57830</v>
      </c>
      <c r="B4070" s="2" t="s">
        <v>4404</v>
      </c>
      <c r="C4070" s="3" t="s">
        <v>4418</v>
      </c>
      <c r="D4070">
        <f t="shared" si="64"/>
        <v>17</v>
      </c>
    </row>
    <row r="4071" spans="1:4" x14ac:dyDescent="0.25">
      <c r="A4071" s="1">
        <v>57830</v>
      </c>
      <c r="B4071" s="2" t="s">
        <v>4404</v>
      </c>
      <c r="C4071" s="3" t="s">
        <v>4419</v>
      </c>
      <c r="D4071">
        <f t="shared" si="64"/>
        <v>17</v>
      </c>
    </row>
    <row r="4072" spans="1:4" x14ac:dyDescent="0.25">
      <c r="A4072" s="1">
        <v>57830</v>
      </c>
      <c r="B4072" s="2" t="s">
        <v>4404</v>
      </c>
      <c r="C4072" s="3" t="s">
        <v>4420</v>
      </c>
      <c r="D4072">
        <f t="shared" si="64"/>
        <v>17</v>
      </c>
    </row>
    <row r="4073" spans="1:4" x14ac:dyDescent="0.25">
      <c r="A4073" s="1">
        <v>57830</v>
      </c>
      <c r="B4073" s="2" t="s">
        <v>4404</v>
      </c>
      <c r="C4073" s="3" t="s">
        <v>4421</v>
      </c>
      <c r="D4073">
        <f t="shared" si="64"/>
        <v>17</v>
      </c>
    </row>
    <row r="4074" spans="1:4" x14ac:dyDescent="0.25">
      <c r="A4074" s="1">
        <v>57840</v>
      </c>
      <c r="B4074" s="2" t="s">
        <v>4422</v>
      </c>
      <c r="C4074" s="3" t="s">
        <v>4423</v>
      </c>
      <c r="D4074">
        <f t="shared" si="64"/>
        <v>2</v>
      </c>
    </row>
    <row r="4075" spans="1:4" x14ac:dyDescent="0.25">
      <c r="A4075" s="1">
        <v>57840</v>
      </c>
      <c r="B4075" s="2" t="s">
        <v>4422</v>
      </c>
      <c r="C4075" s="3" t="s">
        <v>4424</v>
      </c>
      <c r="D4075">
        <f t="shared" si="64"/>
        <v>2</v>
      </c>
    </row>
    <row r="4076" spans="1:4" x14ac:dyDescent="0.25">
      <c r="A4076" s="1">
        <v>57850</v>
      </c>
      <c r="B4076" s="2" t="s">
        <v>4425</v>
      </c>
      <c r="C4076" s="3" t="s">
        <v>4426</v>
      </c>
      <c r="D4076">
        <f t="shared" si="64"/>
        <v>3</v>
      </c>
    </row>
    <row r="4077" spans="1:4" x14ac:dyDescent="0.25">
      <c r="A4077" s="1">
        <v>57850</v>
      </c>
      <c r="B4077" s="2" t="s">
        <v>4425</v>
      </c>
      <c r="C4077" s="3" t="s">
        <v>4427</v>
      </c>
      <c r="D4077">
        <f t="shared" si="64"/>
        <v>3</v>
      </c>
    </row>
    <row r="4078" spans="1:4" x14ac:dyDescent="0.25">
      <c r="A4078" s="1">
        <v>57850</v>
      </c>
      <c r="B4078" s="2" t="s">
        <v>4425</v>
      </c>
      <c r="C4078" s="3" t="s">
        <v>4428</v>
      </c>
      <c r="D4078">
        <f t="shared" si="64"/>
        <v>3</v>
      </c>
    </row>
    <row r="4079" spans="1:4" x14ac:dyDescent="0.25">
      <c r="A4079" s="1">
        <v>57860</v>
      </c>
      <c r="B4079" s="2" t="s">
        <v>4429</v>
      </c>
      <c r="C4079" s="3" t="s">
        <v>4430</v>
      </c>
      <c r="D4079">
        <f t="shared" si="64"/>
        <v>3</v>
      </c>
    </row>
    <row r="4080" spans="1:4" x14ac:dyDescent="0.25">
      <c r="A4080" s="1">
        <v>57860</v>
      </c>
      <c r="B4080" s="2" t="s">
        <v>4429</v>
      </c>
      <c r="C4080" s="3" t="s">
        <v>4431</v>
      </c>
      <c r="D4080">
        <f t="shared" si="64"/>
        <v>3</v>
      </c>
    </row>
    <row r="4081" spans="1:4" x14ac:dyDescent="0.25">
      <c r="A4081" s="1">
        <v>57860</v>
      </c>
      <c r="B4081" s="2" t="s">
        <v>4429</v>
      </c>
      <c r="C4081" s="3" t="s">
        <v>4432</v>
      </c>
      <c r="D4081">
        <f t="shared" si="64"/>
        <v>3</v>
      </c>
    </row>
    <row r="4082" spans="1:4" x14ac:dyDescent="0.25">
      <c r="A4082" s="1">
        <v>57870</v>
      </c>
      <c r="B4082" s="2" t="s">
        <v>4433</v>
      </c>
      <c r="C4082" s="3" t="s">
        <v>4434</v>
      </c>
      <c r="D4082">
        <f t="shared" si="64"/>
        <v>7</v>
      </c>
    </row>
    <row r="4083" spans="1:4" x14ac:dyDescent="0.25">
      <c r="A4083" s="1">
        <v>57870</v>
      </c>
      <c r="B4083" s="2" t="s">
        <v>4433</v>
      </c>
      <c r="C4083" s="3" t="s">
        <v>4435</v>
      </c>
      <c r="D4083">
        <f t="shared" si="64"/>
        <v>7</v>
      </c>
    </row>
    <row r="4084" spans="1:4" x14ac:dyDescent="0.25">
      <c r="A4084" s="1">
        <v>57870</v>
      </c>
      <c r="B4084" s="2" t="s">
        <v>4433</v>
      </c>
      <c r="C4084" s="3" t="s">
        <v>4436</v>
      </c>
      <c r="D4084">
        <f t="shared" si="64"/>
        <v>7</v>
      </c>
    </row>
    <row r="4085" spans="1:4" x14ac:dyDescent="0.25">
      <c r="A4085" s="1">
        <v>57870</v>
      </c>
      <c r="B4085" s="2" t="s">
        <v>4433</v>
      </c>
      <c r="C4085" s="3" t="s">
        <v>4437</v>
      </c>
      <c r="D4085">
        <f t="shared" si="64"/>
        <v>7</v>
      </c>
    </row>
    <row r="4086" spans="1:4" x14ac:dyDescent="0.25">
      <c r="A4086" s="1">
        <v>57870</v>
      </c>
      <c r="B4086" s="2" t="s">
        <v>4433</v>
      </c>
      <c r="C4086" s="3" t="s">
        <v>4438</v>
      </c>
      <c r="D4086">
        <f t="shared" si="64"/>
        <v>7</v>
      </c>
    </row>
    <row r="4087" spans="1:4" x14ac:dyDescent="0.25">
      <c r="A4087" s="1">
        <v>57870</v>
      </c>
      <c r="B4087" s="2" t="s">
        <v>4433</v>
      </c>
      <c r="C4087" s="3" t="s">
        <v>4439</v>
      </c>
      <c r="D4087">
        <f t="shared" si="64"/>
        <v>7</v>
      </c>
    </row>
    <row r="4088" spans="1:4" x14ac:dyDescent="0.25">
      <c r="A4088" s="1">
        <v>57870</v>
      </c>
      <c r="B4088" s="2" t="s">
        <v>4433</v>
      </c>
      <c r="C4088" s="3" t="s">
        <v>4440</v>
      </c>
      <c r="D4088">
        <f t="shared" si="64"/>
        <v>7</v>
      </c>
    </row>
    <row r="4089" spans="1:4" x14ac:dyDescent="0.25">
      <c r="A4089" s="1">
        <v>57880</v>
      </c>
      <c r="B4089" s="2" t="s">
        <v>4441</v>
      </c>
      <c r="C4089" s="3" t="s">
        <v>4442</v>
      </c>
      <c r="D4089">
        <f t="shared" si="64"/>
        <v>3</v>
      </c>
    </row>
    <row r="4090" spans="1:4" x14ac:dyDescent="0.25">
      <c r="A4090" s="1">
        <v>57880</v>
      </c>
      <c r="B4090" s="2" t="s">
        <v>4441</v>
      </c>
      <c r="C4090" s="3" t="s">
        <v>4443</v>
      </c>
      <c r="D4090">
        <f t="shared" si="64"/>
        <v>3</v>
      </c>
    </row>
    <row r="4091" spans="1:4" x14ac:dyDescent="0.25">
      <c r="A4091" s="1">
        <v>57880</v>
      </c>
      <c r="B4091" s="2" t="s">
        <v>4441</v>
      </c>
      <c r="C4091" s="3" t="s">
        <v>4444</v>
      </c>
      <c r="D4091">
        <f t="shared" si="64"/>
        <v>3</v>
      </c>
    </row>
    <row r="4092" spans="1:4" x14ac:dyDescent="0.25">
      <c r="A4092" s="1">
        <v>57890</v>
      </c>
      <c r="B4092" s="2" t="s">
        <v>4445</v>
      </c>
      <c r="C4092" s="3" t="s">
        <v>4446</v>
      </c>
      <c r="D4092">
        <f t="shared" si="64"/>
        <v>2</v>
      </c>
    </row>
    <row r="4093" spans="1:4" x14ac:dyDescent="0.25">
      <c r="A4093" s="1">
        <v>57890</v>
      </c>
      <c r="B4093" s="2" t="s">
        <v>4445</v>
      </c>
      <c r="C4093" s="3" t="s">
        <v>4447</v>
      </c>
      <c r="D4093">
        <f t="shared" si="64"/>
        <v>2</v>
      </c>
    </row>
    <row r="4094" spans="1:4" x14ac:dyDescent="0.25">
      <c r="A4094" s="1">
        <v>57910</v>
      </c>
      <c r="B4094" s="2" t="s">
        <v>4448</v>
      </c>
      <c r="C4094" s="3" t="s">
        <v>4449</v>
      </c>
      <c r="D4094">
        <f t="shared" si="64"/>
        <v>2</v>
      </c>
    </row>
    <row r="4095" spans="1:4" x14ac:dyDescent="0.25">
      <c r="A4095" s="1">
        <v>57910</v>
      </c>
      <c r="B4095" s="2" t="s">
        <v>4448</v>
      </c>
      <c r="C4095" s="3" t="s">
        <v>4450</v>
      </c>
      <c r="D4095">
        <f t="shared" si="64"/>
        <v>2</v>
      </c>
    </row>
    <row r="4096" spans="1:4" x14ac:dyDescent="0.25">
      <c r="A4096" s="1">
        <v>57920</v>
      </c>
      <c r="B4096" s="2" t="s">
        <v>4451</v>
      </c>
      <c r="C4096" s="3" t="s">
        <v>2338</v>
      </c>
      <c r="D4096">
        <f t="shared" si="64"/>
        <v>9</v>
      </c>
    </row>
    <row r="4097" spans="1:4" x14ac:dyDescent="0.25">
      <c r="A4097" s="1">
        <v>57920</v>
      </c>
      <c r="B4097" s="2" t="s">
        <v>4451</v>
      </c>
      <c r="C4097" s="3" t="s">
        <v>4452</v>
      </c>
      <c r="D4097">
        <f t="shared" si="64"/>
        <v>9</v>
      </c>
    </row>
    <row r="4098" spans="1:4" x14ac:dyDescent="0.25">
      <c r="A4098" s="1">
        <v>57920</v>
      </c>
      <c r="B4098" s="2" t="s">
        <v>4451</v>
      </c>
      <c r="C4098" s="3" t="s">
        <v>4453</v>
      </c>
      <c r="D4098">
        <f t="shared" ref="D4098:D4161" si="65">COUNTIF($B$2:$B$5669,B4098)</f>
        <v>9</v>
      </c>
    </row>
    <row r="4099" spans="1:4" x14ac:dyDescent="0.25">
      <c r="A4099" s="1">
        <v>57920</v>
      </c>
      <c r="B4099" s="2" t="s">
        <v>4451</v>
      </c>
      <c r="C4099" s="3" t="s">
        <v>4454</v>
      </c>
      <c r="D4099">
        <f t="shared" si="65"/>
        <v>9</v>
      </c>
    </row>
    <row r="4100" spans="1:4" x14ac:dyDescent="0.25">
      <c r="A4100" s="1">
        <v>57920</v>
      </c>
      <c r="B4100" s="2" t="s">
        <v>4451</v>
      </c>
      <c r="C4100" s="3" t="s">
        <v>4455</v>
      </c>
      <c r="D4100">
        <f t="shared" si="65"/>
        <v>9</v>
      </c>
    </row>
    <row r="4101" spans="1:4" x14ac:dyDescent="0.25">
      <c r="A4101" s="1">
        <v>57920</v>
      </c>
      <c r="B4101" s="2" t="s">
        <v>4451</v>
      </c>
      <c r="C4101" s="3" t="s">
        <v>4456</v>
      </c>
      <c r="D4101">
        <f t="shared" si="65"/>
        <v>9</v>
      </c>
    </row>
    <row r="4102" spans="1:4" x14ac:dyDescent="0.25">
      <c r="A4102" s="1">
        <v>57920</v>
      </c>
      <c r="B4102" s="2" t="s">
        <v>4451</v>
      </c>
      <c r="C4102" s="3" t="s">
        <v>4457</v>
      </c>
      <c r="D4102">
        <f t="shared" si="65"/>
        <v>9</v>
      </c>
    </row>
    <row r="4103" spans="1:4" x14ac:dyDescent="0.25">
      <c r="A4103" s="1">
        <v>57920</v>
      </c>
      <c r="B4103" s="2" t="s">
        <v>4451</v>
      </c>
      <c r="C4103" s="3" t="s">
        <v>4458</v>
      </c>
      <c r="D4103">
        <f t="shared" si="65"/>
        <v>9</v>
      </c>
    </row>
    <row r="4104" spans="1:4" x14ac:dyDescent="0.25">
      <c r="A4104" s="1">
        <v>57920</v>
      </c>
      <c r="B4104" s="2" t="s">
        <v>4451</v>
      </c>
      <c r="C4104" s="3" t="s">
        <v>4459</v>
      </c>
      <c r="D4104">
        <f t="shared" si="65"/>
        <v>9</v>
      </c>
    </row>
    <row r="4105" spans="1:4" x14ac:dyDescent="0.25">
      <c r="A4105" s="1">
        <v>57930</v>
      </c>
      <c r="B4105" s="2" t="s">
        <v>4460</v>
      </c>
      <c r="C4105" s="3" t="s">
        <v>4461</v>
      </c>
      <c r="D4105">
        <f t="shared" si="65"/>
        <v>15</v>
      </c>
    </row>
    <row r="4106" spans="1:4" x14ac:dyDescent="0.25">
      <c r="A4106" s="1">
        <v>57930</v>
      </c>
      <c r="B4106" s="2" t="s">
        <v>4460</v>
      </c>
      <c r="C4106" s="3" t="s">
        <v>4462</v>
      </c>
      <c r="D4106">
        <f t="shared" si="65"/>
        <v>15</v>
      </c>
    </row>
    <row r="4107" spans="1:4" x14ac:dyDescent="0.25">
      <c r="A4107" s="1">
        <v>57930</v>
      </c>
      <c r="B4107" s="2" t="s">
        <v>4460</v>
      </c>
      <c r="C4107" s="3" t="s">
        <v>4463</v>
      </c>
      <c r="D4107">
        <f t="shared" si="65"/>
        <v>15</v>
      </c>
    </row>
    <row r="4108" spans="1:4" x14ac:dyDescent="0.25">
      <c r="A4108" s="1">
        <v>57930</v>
      </c>
      <c r="B4108" s="2" t="s">
        <v>4460</v>
      </c>
      <c r="C4108" s="3" t="s">
        <v>4464</v>
      </c>
      <c r="D4108">
        <f t="shared" si="65"/>
        <v>15</v>
      </c>
    </row>
    <row r="4109" spans="1:4" x14ac:dyDescent="0.25">
      <c r="A4109" s="1">
        <v>57930</v>
      </c>
      <c r="B4109" s="2" t="s">
        <v>4460</v>
      </c>
      <c r="C4109" s="3" t="s">
        <v>4465</v>
      </c>
      <c r="D4109">
        <f t="shared" si="65"/>
        <v>15</v>
      </c>
    </row>
    <row r="4110" spans="1:4" x14ac:dyDescent="0.25">
      <c r="A4110" s="1">
        <v>57930</v>
      </c>
      <c r="B4110" s="2" t="s">
        <v>4460</v>
      </c>
      <c r="C4110" s="3" t="s">
        <v>4466</v>
      </c>
      <c r="D4110">
        <f t="shared" si="65"/>
        <v>15</v>
      </c>
    </row>
    <row r="4111" spans="1:4" x14ac:dyDescent="0.25">
      <c r="A4111" s="1">
        <v>57930</v>
      </c>
      <c r="B4111" s="2" t="s">
        <v>4460</v>
      </c>
      <c r="C4111" s="3" t="s">
        <v>4467</v>
      </c>
      <c r="D4111">
        <f t="shared" si="65"/>
        <v>15</v>
      </c>
    </row>
    <row r="4112" spans="1:4" x14ac:dyDescent="0.25">
      <c r="A4112" s="1">
        <v>57930</v>
      </c>
      <c r="B4112" s="2" t="s">
        <v>4460</v>
      </c>
      <c r="C4112" s="3" t="s">
        <v>4468</v>
      </c>
      <c r="D4112">
        <f t="shared" si="65"/>
        <v>15</v>
      </c>
    </row>
    <row r="4113" spans="1:4" x14ac:dyDescent="0.25">
      <c r="A4113" s="1">
        <v>57930</v>
      </c>
      <c r="B4113" s="2" t="s">
        <v>4460</v>
      </c>
      <c r="C4113" s="3" t="s">
        <v>4469</v>
      </c>
      <c r="D4113">
        <f t="shared" si="65"/>
        <v>15</v>
      </c>
    </row>
    <row r="4114" spans="1:4" x14ac:dyDescent="0.25">
      <c r="A4114" s="1">
        <v>57930</v>
      </c>
      <c r="B4114" s="2" t="s">
        <v>4460</v>
      </c>
      <c r="C4114" s="3" t="s">
        <v>4470</v>
      </c>
      <c r="D4114">
        <f t="shared" si="65"/>
        <v>15</v>
      </c>
    </row>
    <row r="4115" spans="1:4" x14ac:dyDescent="0.25">
      <c r="A4115" s="1">
        <v>57930</v>
      </c>
      <c r="B4115" s="2" t="s">
        <v>4460</v>
      </c>
      <c r="C4115" s="3" t="s">
        <v>4471</v>
      </c>
      <c r="D4115">
        <f t="shared" si="65"/>
        <v>15</v>
      </c>
    </row>
    <row r="4116" spans="1:4" x14ac:dyDescent="0.25">
      <c r="A4116" s="1">
        <v>57930</v>
      </c>
      <c r="B4116" s="2" t="s">
        <v>4460</v>
      </c>
      <c r="C4116" s="3" t="s">
        <v>4472</v>
      </c>
      <c r="D4116">
        <f t="shared" si="65"/>
        <v>15</v>
      </c>
    </row>
    <row r="4117" spans="1:4" x14ac:dyDescent="0.25">
      <c r="A4117" s="1">
        <v>57930</v>
      </c>
      <c r="B4117" s="2" t="s">
        <v>4460</v>
      </c>
      <c r="C4117" s="3" t="s">
        <v>4473</v>
      </c>
      <c r="D4117">
        <f t="shared" si="65"/>
        <v>15</v>
      </c>
    </row>
    <row r="4118" spans="1:4" x14ac:dyDescent="0.25">
      <c r="A4118" s="1">
        <v>57930</v>
      </c>
      <c r="B4118" s="2" t="s">
        <v>4460</v>
      </c>
      <c r="C4118" s="3" t="s">
        <v>4474</v>
      </c>
      <c r="D4118">
        <f t="shared" si="65"/>
        <v>15</v>
      </c>
    </row>
    <row r="4119" spans="1:4" x14ac:dyDescent="0.25">
      <c r="A4119" s="1">
        <v>57930</v>
      </c>
      <c r="B4119" s="2" t="s">
        <v>4460</v>
      </c>
      <c r="C4119" s="3" t="s">
        <v>4475</v>
      </c>
      <c r="D4119">
        <f t="shared" si="65"/>
        <v>15</v>
      </c>
    </row>
    <row r="4120" spans="1:4" x14ac:dyDescent="0.25">
      <c r="A4120" s="1">
        <v>57940</v>
      </c>
      <c r="B4120" s="2" t="s">
        <v>4476</v>
      </c>
      <c r="C4120" s="3" t="s">
        <v>4477</v>
      </c>
      <c r="D4120">
        <f t="shared" si="65"/>
        <v>2</v>
      </c>
    </row>
    <row r="4121" spans="1:4" x14ac:dyDescent="0.25">
      <c r="A4121" s="1">
        <v>57940</v>
      </c>
      <c r="B4121" s="2" t="s">
        <v>4476</v>
      </c>
      <c r="C4121" s="3" t="s">
        <v>4478</v>
      </c>
      <c r="D4121">
        <f t="shared" si="65"/>
        <v>2</v>
      </c>
    </row>
    <row r="4122" spans="1:4" x14ac:dyDescent="0.25">
      <c r="A4122" s="1">
        <v>57960</v>
      </c>
      <c r="B4122" s="2" t="s">
        <v>4479</v>
      </c>
      <c r="C4122" s="3" t="s">
        <v>4480</v>
      </c>
      <c r="D4122">
        <f t="shared" si="65"/>
        <v>2</v>
      </c>
    </row>
    <row r="4123" spans="1:4" x14ac:dyDescent="0.25">
      <c r="A4123" s="1">
        <v>57960</v>
      </c>
      <c r="B4123" s="2" t="s">
        <v>4479</v>
      </c>
      <c r="C4123" s="3" t="s">
        <v>4481</v>
      </c>
      <c r="D4123">
        <f t="shared" si="65"/>
        <v>2</v>
      </c>
    </row>
    <row r="4124" spans="1:4" x14ac:dyDescent="0.25">
      <c r="A4124" s="1">
        <v>57980</v>
      </c>
      <c r="B4124" s="2" t="s">
        <v>4482</v>
      </c>
      <c r="C4124" s="3" t="s">
        <v>4483</v>
      </c>
      <c r="D4124">
        <f t="shared" si="65"/>
        <v>3</v>
      </c>
    </row>
    <row r="4125" spans="1:4" x14ac:dyDescent="0.25">
      <c r="A4125" s="1">
        <v>57980</v>
      </c>
      <c r="B4125" s="2" t="s">
        <v>4482</v>
      </c>
      <c r="C4125" s="3" t="s">
        <v>4484</v>
      </c>
      <c r="D4125">
        <f t="shared" si="65"/>
        <v>3</v>
      </c>
    </row>
    <row r="4126" spans="1:4" x14ac:dyDescent="0.25">
      <c r="A4126" s="1">
        <v>57980</v>
      </c>
      <c r="B4126" s="2" t="s">
        <v>4482</v>
      </c>
      <c r="C4126" s="3" t="s">
        <v>4485</v>
      </c>
      <c r="D4126">
        <f t="shared" si="65"/>
        <v>3</v>
      </c>
    </row>
    <row r="4127" spans="1:4" x14ac:dyDescent="0.25">
      <c r="A4127" s="1">
        <v>57990</v>
      </c>
      <c r="B4127" s="2" t="s">
        <v>4486</v>
      </c>
      <c r="C4127" s="3" t="s">
        <v>4487</v>
      </c>
      <c r="D4127">
        <f t="shared" si="65"/>
        <v>3</v>
      </c>
    </row>
    <row r="4128" spans="1:4" x14ac:dyDescent="0.25">
      <c r="A4128" s="1">
        <v>57990</v>
      </c>
      <c r="B4128" s="2" t="s">
        <v>4486</v>
      </c>
      <c r="C4128" s="3" t="s">
        <v>4488</v>
      </c>
      <c r="D4128">
        <f t="shared" si="65"/>
        <v>3</v>
      </c>
    </row>
    <row r="4129" spans="1:4" x14ac:dyDescent="0.25">
      <c r="A4129" s="1">
        <v>57990</v>
      </c>
      <c r="B4129" s="2" t="s">
        <v>4486</v>
      </c>
      <c r="C4129" s="3" t="s">
        <v>4489</v>
      </c>
      <c r="D4129">
        <f t="shared" si="65"/>
        <v>3</v>
      </c>
    </row>
    <row r="4130" spans="1:4" x14ac:dyDescent="0.25">
      <c r="A4130" s="1">
        <v>67000</v>
      </c>
      <c r="B4130" s="2" t="s">
        <v>4490</v>
      </c>
      <c r="C4130" s="3" t="s">
        <v>4491</v>
      </c>
      <c r="D4130">
        <f t="shared" si="65"/>
        <v>1</v>
      </c>
    </row>
    <row r="4131" spans="1:4" x14ac:dyDescent="0.25">
      <c r="A4131" s="1">
        <v>67110</v>
      </c>
      <c r="B4131" s="2" t="s">
        <v>4492</v>
      </c>
      <c r="C4131" s="3" t="s">
        <v>4493</v>
      </c>
      <c r="D4131">
        <f t="shared" si="65"/>
        <v>15</v>
      </c>
    </row>
    <row r="4132" spans="1:4" x14ac:dyDescent="0.25">
      <c r="A4132" s="1">
        <v>67110</v>
      </c>
      <c r="B4132" s="2" t="s">
        <v>4492</v>
      </c>
      <c r="C4132" s="3" t="s">
        <v>4494</v>
      </c>
      <c r="D4132">
        <f t="shared" si="65"/>
        <v>15</v>
      </c>
    </row>
    <row r="4133" spans="1:4" x14ac:dyDescent="0.25">
      <c r="A4133" s="1">
        <v>67110</v>
      </c>
      <c r="B4133" s="2" t="s">
        <v>4492</v>
      </c>
      <c r="C4133" s="3" t="s">
        <v>4495</v>
      </c>
      <c r="D4133">
        <f t="shared" si="65"/>
        <v>15</v>
      </c>
    </row>
    <row r="4134" spans="1:4" x14ac:dyDescent="0.25">
      <c r="A4134" s="1">
        <v>67110</v>
      </c>
      <c r="B4134" s="2" t="s">
        <v>4492</v>
      </c>
      <c r="C4134" s="3" t="s">
        <v>4496</v>
      </c>
      <c r="D4134">
        <f t="shared" si="65"/>
        <v>15</v>
      </c>
    </row>
    <row r="4135" spans="1:4" x14ac:dyDescent="0.25">
      <c r="A4135" s="1">
        <v>67110</v>
      </c>
      <c r="B4135" s="2" t="s">
        <v>4492</v>
      </c>
      <c r="C4135" s="3" t="s">
        <v>4497</v>
      </c>
      <c r="D4135">
        <f t="shared" si="65"/>
        <v>15</v>
      </c>
    </row>
    <row r="4136" spans="1:4" x14ac:dyDescent="0.25">
      <c r="A4136" s="1">
        <v>67110</v>
      </c>
      <c r="B4136" s="2" t="s">
        <v>4492</v>
      </c>
      <c r="C4136" s="3" t="s">
        <v>4498</v>
      </c>
      <c r="D4136">
        <f t="shared" si="65"/>
        <v>15</v>
      </c>
    </row>
    <row r="4137" spans="1:4" x14ac:dyDescent="0.25">
      <c r="A4137" s="1">
        <v>67110</v>
      </c>
      <c r="B4137" s="2" t="s">
        <v>4492</v>
      </c>
      <c r="C4137" s="3" t="s">
        <v>4499</v>
      </c>
      <c r="D4137">
        <f t="shared" si="65"/>
        <v>15</v>
      </c>
    </row>
    <row r="4138" spans="1:4" x14ac:dyDescent="0.25">
      <c r="A4138" s="1">
        <v>67110</v>
      </c>
      <c r="B4138" s="2" t="s">
        <v>4492</v>
      </c>
      <c r="C4138" s="3" t="s">
        <v>4500</v>
      </c>
      <c r="D4138">
        <f t="shared" si="65"/>
        <v>15</v>
      </c>
    </row>
    <row r="4139" spans="1:4" x14ac:dyDescent="0.25">
      <c r="A4139" s="1">
        <v>67110</v>
      </c>
      <c r="B4139" s="2" t="s">
        <v>4492</v>
      </c>
      <c r="C4139" s="3" t="s">
        <v>4501</v>
      </c>
      <c r="D4139">
        <f t="shared" si="65"/>
        <v>15</v>
      </c>
    </row>
    <row r="4140" spans="1:4" x14ac:dyDescent="0.25">
      <c r="A4140" s="1">
        <v>67110</v>
      </c>
      <c r="B4140" s="2" t="s">
        <v>4492</v>
      </c>
      <c r="C4140" s="3" t="s">
        <v>4502</v>
      </c>
      <c r="D4140">
        <f t="shared" si="65"/>
        <v>15</v>
      </c>
    </row>
    <row r="4141" spans="1:4" x14ac:dyDescent="0.25">
      <c r="A4141" s="1">
        <v>67110</v>
      </c>
      <c r="B4141" s="2" t="s">
        <v>4492</v>
      </c>
      <c r="C4141" s="3" t="s">
        <v>4503</v>
      </c>
      <c r="D4141">
        <f t="shared" si="65"/>
        <v>15</v>
      </c>
    </row>
    <row r="4142" spans="1:4" x14ac:dyDescent="0.25">
      <c r="A4142" s="1">
        <v>67110</v>
      </c>
      <c r="B4142" s="2" t="s">
        <v>4492</v>
      </c>
      <c r="C4142" s="3" t="s">
        <v>4504</v>
      </c>
      <c r="D4142">
        <f t="shared" si="65"/>
        <v>15</v>
      </c>
    </row>
    <row r="4143" spans="1:4" x14ac:dyDescent="0.25">
      <c r="A4143" s="1">
        <v>67110</v>
      </c>
      <c r="B4143" s="2" t="s">
        <v>4492</v>
      </c>
      <c r="C4143" s="3" t="s">
        <v>4505</v>
      </c>
      <c r="D4143">
        <f t="shared" si="65"/>
        <v>15</v>
      </c>
    </row>
    <row r="4144" spans="1:4" x14ac:dyDescent="0.25">
      <c r="A4144" s="1">
        <v>67110</v>
      </c>
      <c r="B4144" s="2" t="s">
        <v>4492</v>
      </c>
      <c r="C4144" s="3" t="s">
        <v>4506</v>
      </c>
      <c r="D4144">
        <f t="shared" si="65"/>
        <v>15</v>
      </c>
    </row>
    <row r="4145" spans="1:4" x14ac:dyDescent="0.25">
      <c r="A4145" s="1">
        <v>67110</v>
      </c>
      <c r="B4145" s="2" t="s">
        <v>4492</v>
      </c>
      <c r="C4145" s="3" t="s">
        <v>4507</v>
      </c>
      <c r="D4145">
        <f t="shared" si="65"/>
        <v>15</v>
      </c>
    </row>
    <row r="4146" spans="1:4" x14ac:dyDescent="0.25">
      <c r="A4146" s="1">
        <v>67112</v>
      </c>
      <c r="B4146" s="2" t="s">
        <v>4508</v>
      </c>
      <c r="C4146" s="3" t="s">
        <v>4509</v>
      </c>
      <c r="D4146">
        <f t="shared" si="65"/>
        <v>1</v>
      </c>
    </row>
    <row r="4147" spans="1:4" x14ac:dyDescent="0.25">
      <c r="A4147" s="1">
        <v>67113</v>
      </c>
      <c r="B4147" s="2" t="s">
        <v>4510</v>
      </c>
      <c r="C4147" s="3" t="s">
        <v>4511</v>
      </c>
      <c r="D4147">
        <f t="shared" si="65"/>
        <v>1</v>
      </c>
    </row>
    <row r="4148" spans="1:4" x14ac:dyDescent="0.25">
      <c r="A4148" s="1">
        <v>67114</v>
      </c>
      <c r="B4148" s="2" t="s">
        <v>4512</v>
      </c>
      <c r="C4148" s="3" t="s">
        <v>4513</v>
      </c>
      <c r="D4148">
        <f t="shared" si="65"/>
        <v>1</v>
      </c>
    </row>
    <row r="4149" spans="1:4" x14ac:dyDescent="0.25">
      <c r="A4149" s="1">
        <v>67115</v>
      </c>
      <c r="B4149" s="2" t="s">
        <v>4514</v>
      </c>
      <c r="C4149" s="3" t="s">
        <v>4515</v>
      </c>
      <c r="D4149">
        <f t="shared" si="65"/>
        <v>1</v>
      </c>
    </row>
    <row r="4150" spans="1:4" x14ac:dyDescent="0.25">
      <c r="A4150" s="1">
        <v>67116</v>
      </c>
      <c r="B4150" s="2" t="s">
        <v>4516</v>
      </c>
      <c r="C4150" s="3" t="s">
        <v>4517</v>
      </c>
      <c r="D4150">
        <f t="shared" si="65"/>
        <v>1</v>
      </c>
    </row>
    <row r="4151" spans="1:4" x14ac:dyDescent="0.25">
      <c r="A4151" s="1">
        <v>67117</v>
      </c>
      <c r="B4151" s="2" t="s">
        <v>4518</v>
      </c>
      <c r="C4151" s="3" t="s">
        <v>4519</v>
      </c>
      <c r="D4151">
        <f t="shared" si="65"/>
        <v>7</v>
      </c>
    </row>
    <row r="4152" spans="1:4" x14ac:dyDescent="0.25">
      <c r="A4152" s="1">
        <v>67117</v>
      </c>
      <c r="B4152" s="2" t="s">
        <v>4518</v>
      </c>
      <c r="C4152" s="3" t="s">
        <v>4520</v>
      </c>
      <c r="D4152">
        <f t="shared" si="65"/>
        <v>7</v>
      </c>
    </row>
    <row r="4153" spans="1:4" x14ac:dyDescent="0.25">
      <c r="A4153" s="1">
        <v>67117</v>
      </c>
      <c r="B4153" s="2" t="s">
        <v>4518</v>
      </c>
      <c r="C4153" s="3" t="s">
        <v>4521</v>
      </c>
      <c r="D4153">
        <f t="shared" si="65"/>
        <v>7</v>
      </c>
    </row>
    <row r="4154" spans="1:4" x14ac:dyDescent="0.25">
      <c r="A4154" s="1">
        <v>67117</v>
      </c>
      <c r="B4154" s="2" t="s">
        <v>4518</v>
      </c>
      <c r="C4154" s="3" t="s">
        <v>4522</v>
      </c>
      <c r="D4154">
        <f t="shared" si="65"/>
        <v>7</v>
      </c>
    </row>
    <row r="4155" spans="1:4" x14ac:dyDescent="0.25">
      <c r="A4155" s="1">
        <v>67117</v>
      </c>
      <c r="B4155" s="2" t="s">
        <v>4518</v>
      </c>
      <c r="C4155" s="3" t="s">
        <v>4523</v>
      </c>
      <c r="D4155">
        <f t="shared" si="65"/>
        <v>7</v>
      </c>
    </row>
    <row r="4156" spans="1:4" x14ac:dyDescent="0.25">
      <c r="A4156" s="1">
        <v>67117</v>
      </c>
      <c r="B4156" s="2" t="s">
        <v>4518</v>
      </c>
      <c r="C4156" s="3" t="s">
        <v>4524</v>
      </c>
      <c r="D4156">
        <f t="shared" si="65"/>
        <v>7</v>
      </c>
    </row>
    <row r="4157" spans="1:4" x14ac:dyDescent="0.25">
      <c r="A4157" s="1">
        <v>67117</v>
      </c>
      <c r="B4157" s="2" t="s">
        <v>4518</v>
      </c>
      <c r="C4157" s="3" t="s">
        <v>4525</v>
      </c>
      <c r="D4157">
        <f t="shared" si="65"/>
        <v>7</v>
      </c>
    </row>
    <row r="4158" spans="1:4" x14ac:dyDescent="0.25">
      <c r="A4158" s="1">
        <v>67120</v>
      </c>
      <c r="B4158" s="2" t="s">
        <v>4526</v>
      </c>
      <c r="C4158" s="3" t="s">
        <v>4527</v>
      </c>
      <c r="D4158">
        <f t="shared" si="65"/>
        <v>13</v>
      </c>
    </row>
    <row r="4159" spans="1:4" x14ac:dyDescent="0.25">
      <c r="A4159" s="1">
        <v>67120</v>
      </c>
      <c r="B4159" s="2" t="s">
        <v>4526</v>
      </c>
      <c r="C4159" s="3" t="s">
        <v>4528</v>
      </c>
      <c r="D4159">
        <f t="shared" si="65"/>
        <v>13</v>
      </c>
    </row>
    <row r="4160" spans="1:4" x14ac:dyDescent="0.25">
      <c r="A4160" s="1">
        <v>67120</v>
      </c>
      <c r="B4160" s="2" t="s">
        <v>4526</v>
      </c>
      <c r="C4160" s="3" t="s">
        <v>4529</v>
      </c>
      <c r="D4160">
        <f t="shared" si="65"/>
        <v>13</v>
      </c>
    </row>
    <row r="4161" spans="1:4" x14ac:dyDescent="0.25">
      <c r="A4161" s="1">
        <v>67120</v>
      </c>
      <c r="B4161" s="2" t="s">
        <v>4526</v>
      </c>
      <c r="C4161" s="3" t="s">
        <v>4530</v>
      </c>
      <c r="D4161">
        <f t="shared" si="65"/>
        <v>13</v>
      </c>
    </row>
    <row r="4162" spans="1:4" x14ac:dyDescent="0.25">
      <c r="A4162" s="1">
        <v>67120</v>
      </c>
      <c r="B4162" s="2" t="s">
        <v>4526</v>
      </c>
      <c r="C4162" s="3" t="s">
        <v>4531</v>
      </c>
      <c r="D4162">
        <f t="shared" ref="D4162:D4225" si="66">COUNTIF($B$2:$B$5669,B4162)</f>
        <v>13</v>
      </c>
    </row>
    <row r="4163" spans="1:4" x14ac:dyDescent="0.25">
      <c r="A4163" s="1">
        <v>67120</v>
      </c>
      <c r="B4163" s="2" t="s">
        <v>4526</v>
      </c>
      <c r="C4163" s="3" t="s">
        <v>4532</v>
      </c>
      <c r="D4163">
        <f t="shared" si="66"/>
        <v>13</v>
      </c>
    </row>
    <row r="4164" spans="1:4" x14ac:dyDescent="0.25">
      <c r="A4164" s="1">
        <v>67120</v>
      </c>
      <c r="B4164" s="2" t="s">
        <v>4526</v>
      </c>
      <c r="C4164" s="3" t="s">
        <v>4533</v>
      </c>
      <c r="D4164">
        <f t="shared" si="66"/>
        <v>13</v>
      </c>
    </row>
    <row r="4165" spans="1:4" x14ac:dyDescent="0.25">
      <c r="A4165" s="1">
        <v>67120</v>
      </c>
      <c r="B4165" s="2" t="s">
        <v>4526</v>
      </c>
      <c r="C4165" s="3" t="s">
        <v>4534</v>
      </c>
      <c r="D4165">
        <f t="shared" si="66"/>
        <v>13</v>
      </c>
    </row>
    <row r="4166" spans="1:4" x14ac:dyDescent="0.25">
      <c r="A4166" s="1">
        <v>67120</v>
      </c>
      <c r="B4166" s="2" t="s">
        <v>4526</v>
      </c>
      <c r="C4166" s="3" t="s">
        <v>4535</v>
      </c>
      <c r="D4166">
        <f t="shared" si="66"/>
        <v>13</v>
      </c>
    </row>
    <row r="4167" spans="1:4" x14ac:dyDescent="0.25">
      <c r="A4167" s="1">
        <v>67120</v>
      </c>
      <c r="B4167" s="2" t="s">
        <v>4526</v>
      </c>
      <c r="C4167" s="3" t="s">
        <v>4536</v>
      </c>
      <c r="D4167">
        <f t="shared" si="66"/>
        <v>13</v>
      </c>
    </row>
    <row r="4168" spans="1:4" x14ac:dyDescent="0.25">
      <c r="A4168" s="1">
        <v>67120</v>
      </c>
      <c r="B4168" s="2" t="s">
        <v>4526</v>
      </c>
      <c r="C4168" s="3" t="s">
        <v>4537</v>
      </c>
      <c r="D4168">
        <f t="shared" si="66"/>
        <v>13</v>
      </c>
    </row>
    <row r="4169" spans="1:4" x14ac:dyDescent="0.25">
      <c r="A4169" s="1">
        <v>67120</v>
      </c>
      <c r="B4169" s="2" t="s">
        <v>4526</v>
      </c>
      <c r="C4169" s="3" t="s">
        <v>4538</v>
      </c>
      <c r="D4169">
        <f t="shared" si="66"/>
        <v>13</v>
      </c>
    </row>
    <row r="4170" spans="1:4" x14ac:dyDescent="0.25">
      <c r="A4170" s="1">
        <v>67120</v>
      </c>
      <c r="B4170" s="2" t="s">
        <v>4526</v>
      </c>
      <c r="C4170" s="3" t="s">
        <v>4539</v>
      </c>
      <c r="D4170">
        <f t="shared" si="66"/>
        <v>13</v>
      </c>
    </row>
    <row r="4171" spans="1:4" x14ac:dyDescent="0.25">
      <c r="A4171" s="1">
        <v>67130</v>
      </c>
      <c r="B4171" s="2" t="s">
        <v>4540</v>
      </c>
      <c r="C4171" s="3" t="s">
        <v>4541</v>
      </c>
      <c r="D4171">
        <f t="shared" si="66"/>
        <v>26</v>
      </c>
    </row>
    <row r="4172" spans="1:4" x14ac:dyDescent="0.25">
      <c r="A4172" s="1">
        <v>67130</v>
      </c>
      <c r="B4172" s="2" t="s">
        <v>4540</v>
      </c>
      <c r="C4172" s="3" t="s">
        <v>4542</v>
      </c>
      <c r="D4172">
        <f t="shared" si="66"/>
        <v>26</v>
      </c>
    </row>
    <row r="4173" spans="1:4" x14ac:dyDescent="0.25">
      <c r="A4173" s="1">
        <v>67130</v>
      </c>
      <c r="B4173" s="2" t="s">
        <v>4540</v>
      </c>
      <c r="C4173" s="3" t="s">
        <v>2202</v>
      </c>
      <c r="D4173">
        <f t="shared" si="66"/>
        <v>26</v>
      </c>
    </row>
    <row r="4174" spans="1:4" x14ac:dyDescent="0.25">
      <c r="A4174" s="1">
        <v>67130</v>
      </c>
      <c r="B4174" s="2" t="s">
        <v>4540</v>
      </c>
      <c r="C4174" s="3" t="s">
        <v>4543</v>
      </c>
      <c r="D4174">
        <f t="shared" si="66"/>
        <v>26</v>
      </c>
    </row>
    <row r="4175" spans="1:4" x14ac:dyDescent="0.25">
      <c r="A4175" s="1">
        <v>67130</v>
      </c>
      <c r="B4175" s="2" t="s">
        <v>4540</v>
      </c>
      <c r="C4175" s="3" t="s">
        <v>4544</v>
      </c>
      <c r="D4175">
        <f t="shared" si="66"/>
        <v>26</v>
      </c>
    </row>
    <row r="4176" spans="1:4" x14ac:dyDescent="0.25">
      <c r="A4176" s="1">
        <v>67130</v>
      </c>
      <c r="B4176" s="2" t="s">
        <v>4540</v>
      </c>
      <c r="C4176" s="3" t="s">
        <v>4545</v>
      </c>
      <c r="D4176">
        <f t="shared" si="66"/>
        <v>26</v>
      </c>
    </row>
    <row r="4177" spans="1:4" x14ac:dyDescent="0.25">
      <c r="A4177" s="1">
        <v>67130</v>
      </c>
      <c r="B4177" s="2" t="s">
        <v>4540</v>
      </c>
      <c r="C4177" s="3" t="s">
        <v>4546</v>
      </c>
      <c r="D4177">
        <f t="shared" si="66"/>
        <v>26</v>
      </c>
    </row>
    <row r="4178" spans="1:4" x14ac:dyDescent="0.25">
      <c r="A4178" s="1">
        <v>67130</v>
      </c>
      <c r="B4178" s="2" t="s">
        <v>4540</v>
      </c>
      <c r="C4178" s="3" t="s">
        <v>4547</v>
      </c>
      <c r="D4178">
        <f t="shared" si="66"/>
        <v>26</v>
      </c>
    </row>
    <row r="4179" spans="1:4" x14ac:dyDescent="0.25">
      <c r="A4179" s="1">
        <v>67130</v>
      </c>
      <c r="B4179" s="2" t="s">
        <v>4540</v>
      </c>
      <c r="C4179" s="3" t="s">
        <v>4548</v>
      </c>
      <c r="D4179">
        <f t="shared" si="66"/>
        <v>26</v>
      </c>
    </row>
    <row r="4180" spans="1:4" x14ac:dyDescent="0.25">
      <c r="A4180" s="1">
        <v>67130</v>
      </c>
      <c r="B4180" s="2" t="s">
        <v>4540</v>
      </c>
      <c r="C4180" s="3" t="s">
        <v>4549</v>
      </c>
      <c r="D4180">
        <f t="shared" si="66"/>
        <v>26</v>
      </c>
    </row>
    <row r="4181" spans="1:4" x14ac:dyDescent="0.25">
      <c r="A4181" s="1">
        <v>67130</v>
      </c>
      <c r="B4181" s="2" t="s">
        <v>4540</v>
      </c>
      <c r="C4181" s="3" t="s">
        <v>4550</v>
      </c>
      <c r="D4181">
        <f t="shared" si="66"/>
        <v>26</v>
      </c>
    </row>
    <row r="4182" spans="1:4" x14ac:dyDescent="0.25">
      <c r="A4182" s="1">
        <v>67130</v>
      </c>
      <c r="B4182" s="2" t="s">
        <v>4540</v>
      </c>
      <c r="C4182" s="3" t="s">
        <v>4551</v>
      </c>
      <c r="D4182">
        <f t="shared" si="66"/>
        <v>26</v>
      </c>
    </row>
    <row r="4183" spans="1:4" x14ac:dyDescent="0.25">
      <c r="A4183" s="1">
        <v>67130</v>
      </c>
      <c r="B4183" s="2" t="s">
        <v>4540</v>
      </c>
      <c r="C4183" s="3" t="s">
        <v>4552</v>
      </c>
      <c r="D4183">
        <f t="shared" si="66"/>
        <v>26</v>
      </c>
    </row>
    <row r="4184" spans="1:4" x14ac:dyDescent="0.25">
      <c r="A4184" s="1">
        <v>67130</v>
      </c>
      <c r="B4184" s="2" t="s">
        <v>4540</v>
      </c>
      <c r="C4184" s="3" t="s">
        <v>4553</v>
      </c>
      <c r="D4184">
        <f t="shared" si="66"/>
        <v>26</v>
      </c>
    </row>
    <row r="4185" spans="1:4" x14ac:dyDescent="0.25">
      <c r="A4185" s="1">
        <v>67130</v>
      </c>
      <c r="B4185" s="2" t="s">
        <v>4540</v>
      </c>
      <c r="C4185" s="3" t="s">
        <v>4554</v>
      </c>
      <c r="D4185">
        <f t="shared" si="66"/>
        <v>26</v>
      </c>
    </row>
    <row r="4186" spans="1:4" x14ac:dyDescent="0.25">
      <c r="A4186" s="1">
        <v>67130</v>
      </c>
      <c r="B4186" s="2" t="s">
        <v>4540</v>
      </c>
      <c r="C4186" s="3" t="s">
        <v>4555</v>
      </c>
      <c r="D4186">
        <f t="shared" si="66"/>
        <v>26</v>
      </c>
    </row>
    <row r="4187" spans="1:4" x14ac:dyDescent="0.25">
      <c r="A4187" s="1">
        <v>67130</v>
      </c>
      <c r="B4187" s="2" t="s">
        <v>4540</v>
      </c>
      <c r="C4187" s="3" t="s">
        <v>4556</v>
      </c>
      <c r="D4187">
        <f t="shared" si="66"/>
        <v>26</v>
      </c>
    </row>
    <row r="4188" spans="1:4" x14ac:dyDescent="0.25">
      <c r="A4188" s="1">
        <v>67130</v>
      </c>
      <c r="B4188" s="2" t="s">
        <v>4540</v>
      </c>
      <c r="C4188" s="3" t="s">
        <v>4557</v>
      </c>
      <c r="D4188">
        <f t="shared" si="66"/>
        <v>26</v>
      </c>
    </row>
    <row r="4189" spans="1:4" x14ac:dyDescent="0.25">
      <c r="A4189" s="1">
        <v>67130</v>
      </c>
      <c r="B4189" s="2" t="s">
        <v>4540</v>
      </c>
      <c r="C4189" s="3" t="s">
        <v>4558</v>
      </c>
      <c r="D4189">
        <f t="shared" si="66"/>
        <v>26</v>
      </c>
    </row>
    <row r="4190" spans="1:4" x14ac:dyDescent="0.25">
      <c r="A4190" s="1">
        <v>67130</v>
      </c>
      <c r="B4190" s="2" t="s">
        <v>4540</v>
      </c>
      <c r="C4190" s="3" t="s">
        <v>4559</v>
      </c>
      <c r="D4190">
        <f t="shared" si="66"/>
        <v>26</v>
      </c>
    </row>
    <row r="4191" spans="1:4" x14ac:dyDescent="0.25">
      <c r="A4191" s="1">
        <v>67130</v>
      </c>
      <c r="B4191" s="2" t="s">
        <v>4540</v>
      </c>
      <c r="C4191" s="3" t="s">
        <v>4560</v>
      </c>
      <c r="D4191">
        <f t="shared" si="66"/>
        <v>26</v>
      </c>
    </row>
    <row r="4192" spans="1:4" x14ac:dyDescent="0.25">
      <c r="A4192" s="1">
        <v>67130</v>
      </c>
      <c r="B4192" s="2" t="s">
        <v>4540</v>
      </c>
      <c r="C4192" s="3" t="s">
        <v>4561</v>
      </c>
      <c r="D4192">
        <f t="shared" si="66"/>
        <v>26</v>
      </c>
    </row>
    <row r="4193" spans="1:4" x14ac:dyDescent="0.25">
      <c r="A4193" s="1">
        <v>67130</v>
      </c>
      <c r="B4193" s="2" t="s">
        <v>4540</v>
      </c>
      <c r="C4193" s="3" t="s">
        <v>4562</v>
      </c>
      <c r="D4193">
        <f t="shared" si="66"/>
        <v>26</v>
      </c>
    </row>
    <row r="4194" spans="1:4" x14ac:dyDescent="0.25">
      <c r="A4194" s="1">
        <v>67130</v>
      </c>
      <c r="B4194" s="2" t="s">
        <v>4540</v>
      </c>
      <c r="C4194" s="3" t="s">
        <v>4563</v>
      </c>
      <c r="D4194">
        <f t="shared" si="66"/>
        <v>26</v>
      </c>
    </row>
    <row r="4195" spans="1:4" x14ac:dyDescent="0.25">
      <c r="A4195" s="1">
        <v>67130</v>
      </c>
      <c r="B4195" s="2" t="s">
        <v>4540</v>
      </c>
      <c r="C4195" s="3" t="s">
        <v>4564</v>
      </c>
      <c r="D4195">
        <f t="shared" si="66"/>
        <v>26</v>
      </c>
    </row>
    <row r="4196" spans="1:4" x14ac:dyDescent="0.25">
      <c r="A4196" s="1">
        <v>67130</v>
      </c>
      <c r="B4196" s="2" t="s">
        <v>4540</v>
      </c>
      <c r="C4196" s="3" t="s">
        <v>4565</v>
      </c>
      <c r="D4196">
        <f t="shared" si="66"/>
        <v>26</v>
      </c>
    </row>
    <row r="4197" spans="1:4" x14ac:dyDescent="0.25">
      <c r="A4197" s="1">
        <v>67140</v>
      </c>
      <c r="B4197" s="2" t="s">
        <v>4566</v>
      </c>
      <c r="C4197" s="3" t="s">
        <v>4567</v>
      </c>
      <c r="D4197">
        <f t="shared" si="66"/>
        <v>14</v>
      </c>
    </row>
    <row r="4198" spans="1:4" x14ac:dyDescent="0.25">
      <c r="A4198" s="1">
        <v>67140</v>
      </c>
      <c r="B4198" s="2" t="s">
        <v>4566</v>
      </c>
      <c r="C4198" s="3" t="s">
        <v>4568</v>
      </c>
      <c r="D4198">
        <f t="shared" si="66"/>
        <v>14</v>
      </c>
    </row>
    <row r="4199" spans="1:4" x14ac:dyDescent="0.25">
      <c r="A4199" s="1">
        <v>67140</v>
      </c>
      <c r="B4199" s="2" t="s">
        <v>4566</v>
      </c>
      <c r="C4199" s="3" t="s">
        <v>4569</v>
      </c>
      <c r="D4199">
        <f t="shared" si="66"/>
        <v>14</v>
      </c>
    </row>
    <row r="4200" spans="1:4" x14ac:dyDescent="0.25">
      <c r="A4200" s="1">
        <v>67140</v>
      </c>
      <c r="B4200" s="2" t="s">
        <v>4566</v>
      </c>
      <c r="C4200" s="3" t="s">
        <v>4570</v>
      </c>
      <c r="D4200">
        <f t="shared" si="66"/>
        <v>14</v>
      </c>
    </row>
    <row r="4201" spans="1:4" x14ac:dyDescent="0.25">
      <c r="A4201" s="1">
        <v>67140</v>
      </c>
      <c r="B4201" s="2" t="s">
        <v>4566</v>
      </c>
      <c r="C4201" s="3" t="s">
        <v>4571</v>
      </c>
      <c r="D4201">
        <f t="shared" si="66"/>
        <v>14</v>
      </c>
    </row>
    <row r="4202" spans="1:4" x14ac:dyDescent="0.25">
      <c r="A4202" s="1">
        <v>67140</v>
      </c>
      <c r="B4202" s="2" t="s">
        <v>4566</v>
      </c>
      <c r="C4202" s="3" t="s">
        <v>4572</v>
      </c>
      <c r="D4202">
        <f t="shared" si="66"/>
        <v>14</v>
      </c>
    </row>
    <row r="4203" spans="1:4" x14ac:dyDescent="0.25">
      <c r="A4203" s="1">
        <v>67140</v>
      </c>
      <c r="B4203" s="2" t="s">
        <v>4566</v>
      </c>
      <c r="C4203" s="3" t="s">
        <v>4573</v>
      </c>
      <c r="D4203">
        <f t="shared" si="66"/>
        <v>14</v>
      </c>
    </row>
    <row r="4204" spans="1:4" x14ac:dyDescent="0.25">
      <c r="A4204" s="1">
        <v>67140</v>
      </c>
      <c r="B4204" s="2" t="s">
        <v>4566</v>
      </c>
      <c r="C4204" s="3" t="s">
        <v>4574</v>
      </c>
      <c r="D4204">
        <f t="shared" si="66"/>
        <v>14</v>
      </c>
    </row>
    <row r="4205" spans="1:4" x14ac:dyDescent="0.25">
      <c r="A4205" s="1">
        <v>67140</v>
      </c>
      <c r="B4205" s="2" t="s">
        <v>4566</v>
      </c>
      <c r="C4205" s="3" t="s">
        <v>4575</v>
      </c>
      <c r="D4205">
        <f t="shared" si="66"/>
        <v>14</v>
      </c>
    </row>
    <row r="4206" spans="1:4" x14ac:dyDescent="0.25">
      <c r="A4206" s="1">
        <v>67140</v>
      </c>
      <c r="B4206" s="2" t="s">
        <v>4566</v>
      </c>
      <c r="C4206" s="3" t="s">
        <v>4576</v>
      </c>
      <c r="D4206">
        <f t="shared" si="66"/>
        <v>14</v>
      </c>
    </row>
    <row r="4207" spans="1:4" x14ac:dyDescent="0.25">
      <c r="A4207" s="1">
        <v>67140</v>
      </c>
      <c r="B4207" s="2" t="s">
        <v>4566</v>
      </c>
      <c r="C4207" s="3" t="s">
        <v>4577</v>
      </c>
      <c r="D4207">
        <f t="shared" si="66"/>
        <v>14</v>
      </c>
    </row>
    <row r="4208" spans="1:4" x14ac:dyDescent="0.25">
      <c r="A4208" s="1">
        <v>67140</v>
      </c>
      <c r="B4208" s="2" t="s">
        <v>4566</v>
      </c>
      <c r="C4208" s="3" t="s">
        <v>1075</v>
      </c>
      <c r="D4208">
        <f t="shared" si="66"/>
        <v>14</v>
      </c>
    </row>
    <row r="4209" spans="1:4" x14ac:dyDescent="0.25">
      <c r="A4209" s="1">
        <v>67140</v>
      </c>
      <c r="B4209" s="2" t="s">
        <v>4566</v>
      </c>
      <c r="C4209" s="3" t="s">
        <v>4578</v>
      </c>
      <c r="D4209">
        <f t="shared" si="66"/>
        <v>14</v>
      </c>
    </row>
    <row r="4210" spans="1:4" x14ac:dyDescent="0.25">
      <c r="A4210" s="1">
        <v>67140</v>
      </c>
      <c r="B4210" s="2" t="s">
        <v>4566</v>
      </c>
      <c r="C4210" s="3" t="s">
        <v>4579</v>
      </c>
      <c r="D4210">
        <f t="shared" si="66"/>
        <v>14</v>
      </c>
    </row>
    <row r="4211" spans="1:4" x14ac:dyDescent="0.25">
      <c r="A4211" s="1">
        <v>67150</v>
      </c>
      <c r="B4211" s="2" t="s">
        <v>4580</v>
      </c>
      <c r="C4211" s="3" t="s">
        <v>4581</v>
      </c>
      <c r="D4211">
        <f t="shared" si="66"/>
        <v>14</v>
      </c>
    </row>
    <row r="4212" spans="1:4" x14ac:dyDescent="0.25">
      <c r="A4212" s="1">
        <v>67150</v>
      </c>
      <c r="B4212" s="2" t="s">
        <v>4580</v>
      </c>
      <c r="C4212" s="3" t="s">
        <v>4582</v>
      </c>
      <c r="D4212">
        <f t="shared" si="66"/>
        <v>14</v>
      </c>
    </row>
    <row r="4213" spans="1:4" x14ac:dyDescent="0.25">
      <c r="A4213" s="1">
        <v>67150</v>
      </c>
      <c r="B4213" s="2" t="s">
        <v>4580</v>
      </c>
      <c r="C4213" s="3" t="s">
        <v>4583</v>
      </c>
      <c r="D4213">
        <f t="shared" si="66"/>
        <v>14</v>
      </c>
    </row>
    <row r="4214" spans="1:4" x14ac:dyDescent="0.25">
      <c r="A4214" s="1">
        <v>67150</v>
      </c>
      <c r="B4214" s="2" t="s">
        <v>4580</v>
      </c>
      <c r="C4214" s="3" t="s">
        <v>4584</v>
      </c>
      <c r="D4214">
        <f t="shared" si="66"/>
        <v>14</v>
      </c>
    </row>
    <row r="4215" spans="1:4" x14ac:dyDescent="0.25">
      <c r="A4215" s="1">
        <v>67150</v>
      </c>
      <c r="B4215" s="2" t="s">
        <v>4580</v>
      </c>
      <c r="C4215" s="3" t="s">
        <v>4585</v>
      </c>
      <c r="D4215">
        <f t="shared" si="66"/>
        <v>14</v>
      </c>
    </row>
    <row r="4216" spans="1:4" x14ac:dyDescent="0.25">
      <c r="A4216" s="1">
        <v>67150</v>
      </c>
      <c r="B4216" s="2" t="s">
        <v>4580</v>
      </c>
      <c r="C4216" s="3" t="s">
        <v>4586</v>
      </c>
      <c r="D4216">
        <f t="shared" si="66"/>
        <v>14</v>
      </c>
    </row>
    <row r="4217" spans="1:4" x14ac:dyDescent="0.25">
      <c r="A4217" s="1">
        <v>67150</v>
      </c>
      <c r="B4217" s="2" t="s">
        <v>4580</v>
      </c>
      <c r="C4217" s="3" t="s">
        <v>4587</v>
      </c>
      <c r="D4217">
        <f t="shared" si="66"/>
        <v>14</v>
      </c>
    </row>
    <row r="4218" spans="1:4" x14ac:dyDescent="0.25">
      <c r="A4218" s="1">
        <v>67150</v>
      </c>
      <c r="B4218" s="2" t="s">
        <v>4580</v>
      </c>
      <c r="C4218" s="3" t="s">
        <v>4588</v>
      </c>
      <c r="D4218">
        <f t="shared" si="66"/>
        <v>14</v>
      </c>
    </row>
    <row r="4219" spans="1:4" x14ac:dyDescent="0.25">
      <c r="A4219" s="1">
        <v>67150</v>
      </c>
      <c r="B4219" s="2" t="s">
        <v>4580</v>
      </c>
      <c r="C4219" s="3" t="s">
        <v>4589</v>
      </c>
      <c r="D4219">
        <f t="shared" si="66"/>
        <v>14</v>
      </c>
    </row>
    <row r="4220" spans="1:4" x14ac:dyDescent="0.25">
      <c r="A4220" s="1">
        <v>67150</v>
      </c>
      <c r="B4220" s="2" t="s">
        <v>4580</v>
      </c>
      <c r="C4220" s="3" t="s">
        <v>4590</v>
      </c>
      <c r="D4220">
        <f t="shared" si="66"/>
        <v>14</v>
      </c>
    </row>
    <row r="4221" spans="1:4" x14ac:dyDescent="0.25">
      <c r="A4221" s="1">
        <v>67150</v>
      </c>
      <c r="B4221" s="2" t="s">
        <v>4580</v>
      </c>
      <c r="C4221" s="3" t="s">
        <v>4591</v>
      </c>
      <c r="D4221">
        <f t="shared" si="66"/>
        <v>14</v>
      </c>
    </row>
    <row r="4222" spans="1:4" x14ac:dyDescent="0.25">
      <c r="A4222" s="1">
        <v>67150</v>
      </c>
      <c r="B4222" s="2" t="s">
        <v>4580</v>
      </c>
      <c r="C4222" s="3" t="s">
        <v>4592</v>
      </c>
      <c r="D4222">
        <f t="shared" si="66"/>
        <v>14</v>
      </c>
    </row>
    <row r="4223" spans="1:4" x14ac:dyDescent="0.25">
      <c r="A4223" s="1">
        <v>67150</v>
      </c>
      <c r="B4223" s="2" t="s">
        <v>4580</v>
      </c>
      <c r="C4223" s="3" t="s">
        <v>4593</v>
      </c>
      <c r="D4223">
        <f t="shared" si="66"/>
        <v>14</v>
      </c>
    </row>
    <row r="4224" spans="1:4" x14ac:dyDescent="0.25">
      <c r="A4224" s="1">
        <v>67150</v>
      </c>
      <c r="B4224" s="2" t="s">
        <v>4580</v>
      </c>
      <c r="C4224" s="3" t="s">
        <v>4594</v>
      </c>
      <c r="D4224">
        <f t="shared" si="66"/>
        <v>14</v>
      </c>
    </row>
    <row r="4225" spans="1:4" x14ac:dyDescent="0.25">
      <c r="A4225" s="1">
        <v>67160</v>
      </c>
      <c r="B4225" s="2" t="s">
        <v>4595</v>
      </c>
      <c r="C4225" s="3" t="s">
        <v>4596</v>
      </c>
      <c r="D4225">
        <f t="shared" si="66"/>
        <v>18</v>
      </c>
    </row>
    <row r="4226" spans="1:4" x14ac:dyDescent="0.25">
      <c r="A4226" s="1">
        <v>67160</v>
      </c>
      <c r="B4226" s="2" t="s">
        <v>4595</v>
      </c>
      <c r="C4226" s="3" t="s">
        <v>4597</v>
      </c>
      <c r="D4226">
        <f t="shared" ref="D4226:D4289" si="67">COUNTIF($B$2:$B$5669,B4226)</f>
        <v>18</v>
      </c>
    </row>
    <row r="4227" spans="1:4" x14ac:dyDescent="0.25">
      <c r="A4227" s="1">
        <v>67160</v>
      </c>
      <c r="B4227" s="2" t="s">
        <v>4595</v>
      </c>
      <c r="C4227" s="3" t="s">
        <v>4598</v>
      </c>
      <c r="D4227">
        <f t="shared" si="67"/>
        <v>18</v>
      </c>
    </row>
    <row r="4228" spans="1:4" x14ac:dyDescent="0.25">
      <c r="A4228" s="1">
        <v>67160</v>
      </c>
      <c r="B4228" s="2" t="s">
        <v>4595</v>
      </c>
      <c r="C4228" s="3" t="s">
        <v>4599</v>
      </c>
      <c r="D4228">
        <f t="shared" si="67"/>
        <v>18</v>
      </c>
    </row>
    <row r="4229" spans="1:4" x14ac:dyDescent="0.25">
      <c r="A4229" s="1">
        <v>67160</v>
      </c>
      <c r="B4229" s="2" t="s">
        <v>4595</v>
      </c>
      <c r="C4229" s="3" t="s">
        <v>4600</v>
      </c>
      <c r="D4229">
        <f t="shared" si="67"/>
        <v>18</v>
      </c>
    </row>
    <row r="4230" spans="1:4" x14ac:dyDescent="0.25">
      <c r="A4230" s="1">
        <v>67160</v>
      </c>
      <c r="B4230" s="2" t="s">
        <v>4595</v>
      </c>
      <c r="C4230" s="3" t="s">
        <v>4601</v>
      </c>
      <c r="D4230">
        <f t="shared" si="67"/>
        <v>18</v>
      </c>
    </row>
    <row r="4231" spans="1:4" x14ac:dyDescent="0.25">
      <c r="A4231" s="1">
        <v>67160</v>
      </c>
      <c r="B4231" s="2" t="s">
        <v>4595</v>
      </c>
      <c r="C4231" s="3" t="s">
        <v>4602</v>
      </c>
      <c r="D4231">
        <f t="shared" si="67"/>
        <v>18</v>
      </c>
    </row>
    <row r="4232" spans="1:4" x14ac:dyDescent="0.25">
      <c r="A4232" s="1">
        <v>67160</v>
      </c>
      <c r="B4232" s="2" t="s">
        <v>4595</v>
      </c>
      <c r="C4232" s="3" t="s">
        <v>4603</v>
      </c>
      <c r="D4232">
        <f t="shared" si="67"/>
        <v>18</v>
      </c>
    </row>
    <row r="4233" spans="1:4" x14ac:dyDescent="0.25">
      <c r="A4233" s="1">
        <v>67160</v>
      </c>
      <c r="B4233" s="2" t="s">
        <v>4595</v>
      </c>
      <c r="C4233" s="3" t="s">
        <v>4604</v>
      </c>
      <c r="D4233">
        <f t="shared" si="67"/>
        <v>18</v>
      </c>
    </row>
    <row r="4234" spans="1:4" x14ac:dyDescent="0.25">
      <c r="A4234" s="1">
        <v>67160</v>
      </c>
      <c r="B4234" s="2" t="s">
        <v>4595</v>
      </c>
      <c r="C4234" s="3" t="s">
        <v>4605</v>
      </c>
      <c r="D4234">
        <f t="shared" si="67"/>
        <v>18</v>
      </c>
    </row>
    <row r="4235" spans="1:4" x14ac:dyDescent="0.25">
      <c r="A4235" s="1">
        <v>67160</v>
      </c>
      <c r="B4235" s="2" t="s">
        <v>4595</v>
      </c>
      <c r="C4235" s="3" t="s">
        <v>4606</v>
      </c>
      <c r="D4235">
        <f t="shared" si="67"/>
        <v>18</v>
      </c>
    </row>
    <row r="4236" spans="1:4" x14ac:dyDescent="0.25">
      <c r="A4236" s="1">
        <v>67160</v>
      </c>
      <c r="B4236" s="2" t="s">
        <v>4595</v>
      </c>
      <c r="C4236" s="3" t="s">
        <v>4607</v>
      </c>
      <c r="D4236">
        <f t="shared" si="67"/>
        <v>18</v>
      </c>
    </row>
    <row r="4237" spans="1:4" x14ac:dyDescent="0.25">
      <c r="A4237" s="1">
        <v>67160</v>
      </c>
      <c r="B4237" s="2" t="s">
        <v>4595</v>
      </c>
      <c r="C4237" s="3" t="s">
        <v>4608</v>
      </c>
      <c r="D4237">
        <f t="shared" si="67"/>
        <v>18</v>
      </c>
    </row>
    <row r="4238" spans="1:4" x14ac:dyDescent="0.25">
      <c r="A4238" s="1">
        <v>67160</v>
      </c>
      <c r="B4238" s="2" t="s">
        <v>4595</v>
      </c>
      <c r="C4238" s="3" t="s">
        <v>4609</v>
      </c>
      <c r="D4238">
        <f t="shared" si="67"/>
        <v>18</v>
      </c>
    </row>
    <row r="4239" spans="1:4" x14ac:dyDescent="0.25">
      <c r="A4239" s="1">
        <v>67160</v>
      </c>
      <c r="B4239" s="2" t="s">
        <v>4595</v>
      </c>
      <c r="C4239" s="3" t="s">
        <v>4610</v>
      </c>
      <c r="D4239">
        <f t="shared" si="67"/>
        <v>18</v>
      </c>
    </row>
    <row r="4240" spans="1:4" x14ac:dyDescent="0.25">
      <c r="A4240" s="1">
        <v>67160</v>
      </c>
      <c r="B4240" s="2" t="s">
        <v>4595</v>
      </c>
      <c r="C4240" s="3" t="s">
        <v>4611</v>
      </c>
      <c r="D4240">
        <f t="shared" si="67"/>
        <v>18</v>
      </c>
    </row>
    <row r="4241" spans="1:4" x14ac:dyDescent="0.25">
      <c r="A4241" s="1">
        <v>67160</v>
      </c>
      <c r="B4241" s="2" t="s">
        <v>4595</v>
      </c>
      <c r="C4241" s="3" t="s">
        <v>4612</v>
      </c>
      <c r="D4241">
        <f t="shared" si="67"/>
        <v>18</v>
      </c>
    </row>
    <row r="4242" spans="1:4" x14ac:dyDescent="0.25">
      <c r="A4242" s="1">
        <v>67160</v>
      </c>
      <c r="B4242" s="2" t="s">
        <v>4595</v>
      </c>
      <c r="C4242" s="3" t="s">
        <v>4613</v>
      </c>
      <c r="D4242">
        <f t="shared" si="67"/>
        <v>18</v>
      </c>
    </row>
    <row r="4243" spans="1:4" x14ac:dyDescent="0.25">
      <c r="A4243" s="1">
        <v>67170</v>
      </c>
      <c r="B4243" s="2" t="s">
        <v>4614</v>
      </c>
      <c r="C4243" s="3" t="s">
        <v>4615</v>
      </c>
      <c r="D4243">
        <f t="shared" si="67"/>
        <v>17</v>
      </c>
    </row>
    <row r="4244" spans="1:4" x14ac:dyDescent="0.25">
      <c r="A4244" s="1">
        <v>67170</v>
      </c>
      <c r="B4244" s="2" t="s">
        <v>4614</v>
      </c>
      <c r="C4244" s="3" t="s">
        <v>4616</v>
      </c>
      <c r="D4244">
        <f t="shared" si="67"/>
        <v>17</v>
      </c>
    </row>
    <row r="4245" spans="1:4" x14ac:dyDescent="0.25">
      <c r="A4245" s="1">
        <v>67170</v>
      </c>
      <c r="B4245" s="2" t="s">
        <v>4614</v>
      </c>
      <c r="C4245" s="3" t="s">
        <v>4617</v>
      </c>
      <c r="D4245">
        <f t="shared" si="67"/>
        <v>17</v>
      </c>
    </row>
    <row r="4246" spans="1:4" x14ac:dyDescent="0.25">
      <c r="A4246" s="1">
        <v>67170</v>
      </c>
      <c r="B4246" s="2" t="s">
        <v>4614</v>
      </c>
      <c r="C4246" s="3" t="s">
        <v>4618</v>
      </c>
      <c r="D4246">
        <f t="shared" si="67"/>
        <v>17</v>
      </c>
    </row>
    <row r="4247" spans="1:4" x14ac:dyDescent="0.25">
      <c r="A4247" s="1">
        <v>67170</v>
      </c>
      <c r="B4247" s="2" t="s">
        <v>4614</v>
      </c>
      <c r="C4247" s="3" t="s">
        <v>4619</v>
      </c>
      <c r="D4247">
        <f t="shared" si="67"/>
        <v>17</v>
      </c>
    </row>
    <row r="4248" spans="1:4" x14ac:dyDescent="0.25">
      <c r="A4248" s="1">
        <v>67170</v>
      </c>
      <c r="B4248" s="2" t="s">
        <v>4614</v>
      </c>
      <c r="C4248" s="3" t="s">
        <v>4620</v>
      </c>
      <c r="D4248">
        <f t="shared" si="67"/>
        <v>17</v>
      </c>
    </row>
    <row r="4249" spans="1:4" x14ac:dyDescent="0.25">
      <c r="A4249" s="1">
        <v>67170</v>
      </c>
      <c r="B4249" s="2" t="s">
        <v>4614</v>
      </c>
      <c r="C4249" s="3" t="s">
        <v>4621</v>
      </c>
      <c r="D4249">
        <f t="shared" si="67"/>
        <v>17</v>
      </c>
    </row>
    <row r="4250" spans="1:4" x14ac:dyDescent="0.25">
      <c r="A4250" s="1">
        <v>67170</v>
      </c>
      <c r="B4250" s="2" t="s">
        <v>4614</v>
      </c>
      <c r="C4250" s="3" t="s">
        <v>4622</v>
      </c>
      <c r="D4250">
        <f t="shared" si="67"/>
        <v>17</v>
      </c>
    </row>
    <row r="4251" spans="1:4" x14ac:dyDescent="0.25">
      <c r="A4251" s="1">
        <v>67170</v>
      </c>
      <c r="B4251" s="2" t="s">
        <v>4614</v>
      </c>
      <c r="C4251" s="3" t="s">
        <v>4623</v>
      </c>
      <c r="D4251">
        <f t="shared" si="67"/>
        <v>17</v>
      </c>
    </row>
    <row r="4252" spans="1:4" x14ac:dyDescent="0.25">
      <c r="A4252" s="1">
        <v>67170</v>
      </c>
      <c r="B4252" s="2" t="s">
        <v>4614</v>
      </c>
      <c r="C4252" s="3" t="s">
        <v>4624</v>
      </c>
      <c r="D4252">
        <f t="shared" si="67"/>
        <v>17</v>
      </c>
    </row>
    <row r="4253" spans="1:4" x14ac:dyDescent="0.25">
      <c r="A4253" s="1">
        <v>67170</v>
      </c>
      <c r="B4253" s="2" t="s">
        <v>4614</v>
      </c>
      <c r="C4253" s="3" t="s">
        <v>4625</v>
      </c>
      <c r="D4253">
        <f t="shared" si="67"/>
        <v>17</v>
      </c>
    </row>
    <row r="4254" spans="1:4" x14ac:dyDescent="0.25">
      <c r="A4254" s="1">
        <v>67170</v>
      </c>
      <c r="B4254" s="2" t="s">
        <v>4614</v>
      </c>
      <c r="C4254" s="3" t="s">
        <v>4626</v>
      </c>
      <c r="D4254">
        <f t="shared" si="67"/>
        <v>17</v>
      </c>
    </row>
    <row r="4255" spans="1:4" x14ac:dyDescent="0.25">
      <c r="A4255" s="1">
        <v>67170</v>
      </c>
      <c r="B4255" s="2" t="s">
        <v>4614</v>
      </c>
      <c r="C4255" s="3" t="s">
        <v>4627</v>
      </c>
      <c r="D4255">
        <f t="shared" si="67"/>
        <v>17</v>
      </c>
    </row>
    <row r="4256" spans="1:4" x14ac:dyDescent="0.25">
      <c r="A4256" s="1">
        <v>67170</v>
      </c>
      <c r="B4256" s="2" t="s">
        <v>4614</v>
      </c>
      <c r="C4256" s="3" t="s">
        <v>4628</v>
      </c>
      <c r="D4256">
        <f t="shared" si="67"/>
        <v>17</v>
      </c>
    </row>
    <row r="4257" spans="1:4" x14ac:dyDescent="0.25">
      <c r="A4257" s="1">
        <v>67170</v>
      </c>
      <c r="B4257" s="2" t="s">
        <v>4614</v>
      </c>
      <c r="C4257" s="3" t="s">
        <v>4629</v>
      </c>
      <c r="D4257">
        <f t="shared" si="67"/>
        <v>17</v>
      </c>
    </row>
    <row r="4258" spans="1:4" x14ac:dyDescent="0.25">
      <c r="A4258" s="1">
        <v>67170</v>
      </c>
      <c r="B4258" s="2" t="s">
        <v>4614</v>
      </c>
      <c r="C4258" s="3" t="s">
        <v>4630</v>
      </c>
      <c r="D4258">
        <f t="shared" si="67"/>
        <v>17</v>
      </c>
    </row>
    <row r="4259" spans="1:4" x14ac:dyDescent="0.25">
      <c r="A4259" s="1">
        <v>67170</v>
      </c>
      <c r="B4259" s="2" t="s">
        <v>4614</v>
      </c>
      <c r="C4259" s="3" t="s">
        <v>4631</v>
      </c>
      <c r="D4259">
        <f t="shared" si="67"/>
        <v>17</v>
      </c>
    </row>
    <row r="4260" spans="1:4" x14ac:dyDescent="0.25">
      <c r="A4260" s="1">
        <v>67190</v>
      </c>
      <c r="B4260" s="2" t="s">
        <v>4632</v>
      </c>
      <c r="C4260" s="3" t="s">
        <v>4633</v>
      </c>
      <c r="D4260">
        <f t="shared" si="67"/>
        <v>7</v>
      </c>
    </row>
    <row r="4261" spans="1:4" x14ac:dyDescent="0.25">
      <c r="A4261" s="1">
        <v>67190</v>
      </c>
      <c r="B4261" s="2" t="s">
        <v>4632</v>
      </c>
      <c r="C4261" s="3" t="s">
        <v>4634</v>
      </c>
      <c r="D4261">
        <f t="shared" si="67"/>
        <v>7</v>
      </c>
    </row>
    <row r="4262" spans="1:4" x14ac:dyDescent="0.25">
      <c r="A4262" s="1">
        <v>67190</v>
      </c>
      <c r="B4262" s="2" t="s">
        <v>4632</v>
      </c>
      <c r="C4262" s="3" t="s">
        <v>4635</v>
      </c>
      <c r="D4262">
        <f t="shared" si="67"/>
        <v>7</v>
      </c>
    </row>
    <row r="4263" spans="1:4" x14ac:dyDescent="0.25">
      <c r="A4263" s="1">
        <v>67190</v>
      </c>
      <c r="B4263" s="2" t="s">
        <v>4632</v>
      </c>
      <c r="C4263" s="3" t="s">
        <v>4636</v>
      </c>
      <c r="D4263">
        <f t="shared" si="67"/>
        <v>7</v>
      </c>
    </row>
    <row r="4264" spans="1:4" x14ac:dyDescent="0.25">
      <c r="A4264" s="1">
        <v>67190</v>
      </c>
      <c r="B4264" s="2" t="s">
        <v>4632</v>
      </c>
      <c r="C4264" s="3" t="s">
        <v>4637</v>
      </c>
      <c r="D4264">
        <f t="shared" si="67"/>
        <v>7</v>
      </c>
    </row>
    <row r="4265" spans="1:4" x14ac:dyDescent="0.25">
      <c r="A4265" s="1">
        <v>67190</v>
      </c>
      <c r="B4265" s="2" t="s">
        <v>4632</v>
      </c>
      <c r="C4265" s="3" t="s">
        <v>4638</v>
      </c>
      <c r="D4265">
        <f t="shared" si="67"/>
        <v>7</v>
      </c>
    </row>
    <row r="4266" spans="1:4" x14ac:dyDescent="0.25">
      <c r="A4266" s="1">
        <v>67190</v>
      </c>
      <c r="B4266" s="2" t="s">
        <v>4632</v>
      </c>
      <c r="C4266" s="3" t="s">
        <v>4639</v>
      </c>
      <c r="D4266">
        <f t="shared" si="67"/>
        <v>7</v>
      </c>
    </row>
    <row r="4267" spans="1:4" x14ac:dyDescent="0.25">
      <c r="A4267" s="1">
        <v>67200</v>
      </c>
      <c r="B4267" s="2" t="s">
        <v>4640</v>
      </c>
      <c r="C4267" s="3" t="s">
        <v>4641</v>
      </c>
      <c r="D4267">
        <f t="shared" si="67"/>
        <v>7</v>
      </c>
    </row>
    <row r="4268" spans="1:4" x14ac:dyDescent="0.25">
      <c r="A4268" s="1">
        <v>67200</v>
      </c>
      <c r="B4268" s="2" t="s">
        <v>4640</v>
      </c>
      <c r="C4268" s="3" t="s">
        <v>4642</v>
      </c>
      <c r="D4268">
        <f t="shared" si="67"/>
        <v>7</v>
      </c>
    </row>
    <row r="4269" spans="1:4" x14ac:dyDescent="0.25">
      <c r="A4269" s="1">
        <v>67200</v>
      </c>
      <c r="B4269" s="2" t="s">
        <v>4640</v>
      </c>
      <c r="C4269" s="3" t="s">
        <v>4643</v>
      </c>
      <c r="D4269">
        <f t="shared" si="67"/>
        <v>7</v>
      </c>
    </row>
    <row r="4270" spans="1:4" x14ac:dyDescent="0.25">
      <c r="A4270" s="1">
        <v>67200</v>
      </c>
      <c r="B4270" s="2" t="s">
        <v>4640</v>
      </c>
      <c r="C4270" s="3" t="s">
        <v>4644</v>
      </c>
      <c r="D4270">
        <f t="shared" si="67"/>
        <v>7</v>
      </c>
    </row>
    <row r="4271" spans="1:4" x14ac:dyDescent="0.25">
      <c r="A4271" s="1">
        <v>67200</v>
      </c>
      <c r="B4271" s="2" t="s">
        <v>4640</v>
      </c>
      <c r="C4271" s="3" t="s">
        <v>4645</v>
      </c>
      <c r="D4271">
        <f t="shared" si="67"/>
        <v>7</v>
      </c>
    </row>
    <row r="4272" spans="1:4" x14ac:dyDescent="0.25">
      <c r="A4272" s="1">
        <v>67200</v>
      </c>
      <c r="B4272" s="2" t="s">
        <v>4640</v>
      </c>
      <c r="C4272" s="3" t="s">
        <v>4646</v>
      </c>
      <c r="D4272">
        <f t="shared" si="67"/>
        <v>7</v>
      </c>
    </row>
    <row r="4273" spans="1:4" x14ac:dyDescent="0.25">
      <c r="A4273" s="1">
        <v>67200</v>
      </c>
      <c r="B4273" s="2" t="s">
        <v>4640</v>
      </c>
      <c r="C4273" s="3" t="s">
        <v>4647</v>
      </c>
      <c r="D4273">
        <f t="shared" si="67"/>
        <v>7</v>
      </c>
    </row>
    <row r="4274" spans="1:4" x14ac:dyDescent="0.25">
      <c r="A4274" s="1">
        <v>67210</v>
      </c>
      <c r="B4274" s="2" t="s">
        <v>4648</v>
      </c>
      <c r="C4274" s="3" t="s">
        <v>4649</v>
      </c>
      <c r="D4274">
        <f t="shared" si="67"/>
        <v>7</v>
      </c>
    </row>
    <row r="4275" spans="1:4" x14ac:dyDescent="0.25">
      <c r="A4275" s="1">
        <v>67210</v>
      </c>
      <c r="B4275" s="2" t="s">
        <v>4648</v>
      </c>
      <c r="C4275" s="3" t="s">
        <v>4650</v>
      </c>
      <c r="D4275">
        <f t="shared" si="67"/>
        <v>7</v>
      </c>
    </row>
    <row r="4276" spans="1:4" x14ac:dyDescent="0.25">
      <c r="A4276" s="1">
        <v>67210</v>
      </c>
      <c r="B4276" s="2" t="s">
        <v>4648</v>
      </c>
      <c r="C4276" s="3" t="s">
        <v>4651</v>
      </c>
      <c r="D4276">
        <f t="shared" si="67"/>
        <v>7</v>
      </c>
    </row>
    <row r="4277" spans="1:4" x14ac:dyDescent="0.25">
      <c r="A4277" s="1">
        <v>67210</v>
      </c>
      <c r="B4277" s="2" t="s">
        <v>4648</v>
      </c>
      <c r="C4277" s="3" t="s">
        <v>4652</v>
      </c>
      <c r="D4277">
        <f t="shared" si="67"/>
        <v>7</v>
      </c>
    </row>
    <row r="4278" spans="1:4" x14ac:dyDescent="0.25">
      <c r="A4278" s="1">
        <v>67210</v>
      </c>
      <c r="B4278" s="2" t="s">
        <v>4648</v>
      </c>
      <c r="C4278" s="3" t="s">
        <v>4653</v>
      </c>
      <c r="D4278">
        <f t="shared" si="67"/>
        <v>7</v>
      </c>
    </row>
    <row r="4279" spans="1:4" x14ac:dyDescent="0.25">
      <c r="A4279" s="1">
        <v>67210</v>
      </c>
      <c r="B4279" s="2" t="s">
        <v>4648</v>
      </c>
      <c r="C4279" s="3" t="s">
        <v>4654</v>
      </c>
      <c r="D4279">
        <f t="shared" si="67"/>
        <v>7</v>
      </c>
    </row>
    <row r="4280" spans="1:4" x14ac:dyDescent="0.25">
      <c r="A4280" s="1">
        <v>67210</v>
      </c>
      <c r="B4280" s="2" t="s">
        <v>4648</v>
      </c>
      <c r="C4280" s="3" t="s">
        <v>4655</v>
      </c>
      <c r="D4280">
        <f t="shared" si="67"/>
        <v>7</v>
      </c>
    </row>
    <row r="4281" spans="1:4" x14ac:dyDescent="0.25">
      <c r="A4281" s="1">
        <v>67220</v>
      </c>
      <c r="B4281" s="2" t="s">
        <v>4656</v>
      </c>
      <c r="C4281" s="3" t="s">
        <v>4657</v>
      </c>
      <c r="D4281">
        <f t="shared" si="67"/>
        <v>21</v>
      </c>
    </row>
    <row r="4282" spans="1:4" x14ac:dyDescent="0.25">
      <c r="A4282" s="1">
        <v>67220</v>
      </c>
      <c r="B4282" s="2" t="s">
        <v>4656</v>
      </c>
      <c r="C4282" s="3" t="s">
        <v>4658</v>
      </c>
      <c r="D4282">
        <f t="shared" si="67"/>
        <v>21</v>
      </c>
    </row>
    <row r="4283" spans="1:4" x14ac:dyDescent="0.25">
      <c r="A4283" s="1">
        <v>67220</v>
      </c>
      <c r="B4283" s="2" t="s">
        <v>4656</v>
      </c>
      <c r="C4283" s="3" t="s">
        <v>4659</v>
      </c>
      <c r="D4283">
        <f t="shared" si="67"/>
        <v>21</v>
      </c>
    </row>
    <row r="4284" spans="1:4" x14ac:dyDescent="0.25">
      <c r="A4284" s="1">
        <v>67220</v>
      </c>
      <c r="B4284" s="2" t="s">
        <v>4656</v>
      </c>
      <c r="C4284" s="3" t="s">
        <v>4660</v>
      </c>
      <c r="D4284">
        <f t="shared" si="67"/>
        <v>21</v>
      </c>
    </row>
    <row r="4285" spans="1:4" x14ac:dyDescent="0.25">
      <c r="A4285" s="1">
        <v>67220</v>
      </c>
      <c r="B4285" s="2" t="s">
        <v>4656</v>
      </c>
      <c r="C4285" s="3" t="s">
        <v>4661</v>
      </c>
      <c r="D4285">
        <f t="shared" si="67"/>
        <v>21</v>
      </c>
    </row>
    <row r="4286" spans="1:4" x14ac:dyDescent="0.25">
      <c r="A4286" s="1">
        <v>67220</v>
      </c>
      <c r="B4286" s="2" t="s">
        <v>4656</v>
      </c>
      <c r="C4286" s="3" t="s">
        <v>4662</v>
      </c>
      <c r="D4286">
        <f t="shared" si="67"/>
        <v>21</v>
      </c>
    </row>
    <row r="4287" spans="1:4" x14ac:dyDescent="0.25">
      <c r="A4287" s="1">
        <v>67220</v>
      </c>
      <c r="B4287" s="2" t="s">
        <v>4656</v>
      </c>
      <c r="C4287" s="3" t="s">
        <v>4663</v>
      </c>
      <c r="D4287">
        <f t="shared" si="67"/>
        <v>21</v>
      </c>
    </row>
    <row r="4288" spans="1:4" x14ac:dyDescent="0.25">
      <c r="A4288" s="1">
        <v>67220</v>
      </c>
      <c r="B4288" s="2" t="s">
        <v>4656</v>
      </c>
      <c r="C4288" s="3" t="s">
        <v>4664</v>
      </c>
      <c r="D4288">
        <f t="shared" si="67"/>
        <v>21</v>
      </c>
    </row>
    <row r="4289" spans="1:4" x14ac:dyDescent="0.25">
      <c r="A4289" s="1">
        <v>67220</v>
      </c>
      <c r="B4289" s="2" t="s">
        <v>4656</v>
      </c>
      <c r="C4289" s="3" t="s">
        <v>4665</v>
      </c>
      <c r="D4289">
        <f t="shared" si="67"/>
        <v>21</v>
      </c>
    </row>
    <row r="4290" spans="1:4" x14ac:dyDescent="0.25">
      <c r="A4290" s="1">
        <v>67220</v>
      </c>
      <c r="B4290" s="2" t="s">
        <v>4656</v>
      </c>
      <c r="C4290" s="3" t="s">
        <v>4666</v>
      </c>
      <c r="D4290">
        <f t="shared" ref="D4290:D4353" si="68">COUNTIF($B$2:$B$5669,B4290)</f>
        <v>21</v>
      </c>
    </row>
    <row r="4291" spans="1:4" x14ac:dyDescent="0.25">
      <c r="A4291" s="1">
        <v>67220</v>
      </c>
      <c r="B4291" s="2" t="s">
        <v>4656</v>
      </c>
      <c r="C4291" s="3" t="s">
        <v>4667</v>
      </c>
      <c r="D4291">
        <f t="shared" si="68"/>
        <v>21</v>
      </c>
    </row>
    <row r="4292" spans="1:4" x14ac:dyDescent="0.25">
      <c r="A4292" s="1">
        <v>67220</v>
      </c>
      <c r="B4292" s="2" t="s">
        <v>4656</v>
      </c>
      <c r="C4292" s="3" t="s">
        <v>4668</v>
      </c>
      <c r="D4292">
        <f t="shared" si="68"/>
        <v>21</v>
      </c>
    </row>
    <row r="4293" spans="1:4" x14ac:dyDescent="0.25">
      <c r="A4293" s="1">
        <v>67220</v>
      </c>
      <c r="B4293" s="2" t="s">
        <v>4656</v>
      </c>
      <c r="C4293" s="3" t="s">
        <v>2698</v>
      </c>
      <c r="D4293">
        <f t="shared" si="68"/>
        <v>21</v>
      </c>
    </row>
    <row r="4294" spans="1:4" x14ac:dyDescent="0.25">
      <c r="A4294" s="1">
        <v>67220</v>
      </c>
      <c r="B4294" s="2" t="s">
        <v>4656</v>
      </c>
      <c r="C4294" s="3" t="s">
        <v>1952</v>
      </c>
      <c r="D4294">
        <f t="shared" si="68"/>
        <v>21</v>
      </c>
    </row>
    <row r="4295" spans="1:4" x14ac:dyDescent="0.25">
      <c r="A4295" s="1">
        <v>67220</v>
      </c>
      <c r="B4295" s="2" t="s">
        <v>4656</v>
      </c>
      <c r="C4295" s="3" t="s">
        <v>4669</v>
      </c>
      <c r="D4295">
        <f t="shared" si="68"/>
        <v>21</v>
      </c>
    </row>
    <row r="4296" spans="1:4" x14ac:dyDescent="0.25">
      <c r="A4296" s="1">
        <v>67220</v>
      </c>
      <c r="B4296" s="2" t="s">
        <v>4656</v>
      </c>
      <c r="C4296" s="3" t="s">
        <v>4670</v>
      </c>
      <c r="D4296">
        <f t="shared" si="68"/>
        <v>21</v>
      </c>
    </row>
    <row r="4297" spans="1:4" x14ac:dyDescent="0.25">
      <c r="A4297" s="1">
        <v>67220</v>
      </c>
      <c r="B4297" s="2" t="s">
        <v>4656</v>
      </c>
      <c r="C4297" s="3" t="s">
        <v>4671</v>
      </c>
      <c r="D4297">
        <f t="shared" si="68"/>
        <v>21</v>
      </c>
    </row>
    <row r="4298" spans="1:4" x14ac:dyDescent="0.25">
      <c r="A4298" s="1">
        <v>67220</v>
      </c>
      <c r="B4298" s="2" t="s">
        <v>4656</v>
      </c>
      <c r="C4298" s="3" t="s">
        <v>4672</v>
      </c>
      <c r="D4298">
        <f t="shared" si="68"/>
        <v>21</v>
      </c>
    </row>
    <row r="4299" spans="1:4" x14ac:dyDescent="0.25">
      <c r="A4299" s="1">
        <v>67220</v>
      </c>
      <c r="B4299" s="2" t="s">
        <v>4656</v>
      </c>
      <c r="C4299" s="3" t="s">
        <v>4673</v>
      </c>
      <c r="D4299">
        <f t="shared" si="68"/>
        <v>21</v>
      </c>
    </row>
    <row r="4300" spans="1:4" x14ac:dyDescent="0.25">
      <c r="A4300" s="1">
        <v>67220</v>
      </c>
      <c r="B4300" s="2" t="s">
        <v>4656</v>
      </c>
      <c r="C4300" s="3" t="s">
        <v>4674</v>
      </c>
      <c r="D4300">
        <f t="shared" si="68"/>
        <v>21</v>
      </c>
    </row>
    <row r="4301" spans="1:4" x14ac:dyDescent="0.25">
      <c r="A4301" s="1">
        <v>67220</v>
      </c>
      <c r="B4301" s="2" t="s">
        <v>4656</v>
      </c>
      <c r="C4301" s="3" t="s">
        <v>4675</v>
      </c>
      <c r="D4301">
        <f t="shared" si="68"/>
        <v>21</v>
      </c>
    </row>
    <row r="4302" spans="1:4" x14ac:dyDescent="0.25">
      <c r="A4302" s="1">
        <v>67230</v>
      </c>
      <c r="B4302" s="2" t="s">
        <v>4676</v>
      </c>
      <c r="C4302" s="3" t="s">
        <v>4677</v>
      </c>
      <c r="D4302">
        <f t="shared" si="68"/>
        <v>12</v>
      </c>
    </row>
    <row r="4303" spans="1:4" x14ac:dyDescent="0.25">
      <c r="A4303" s="1">
        <v>67230</v>
      </c>
      <c r="B4303" s="2" t="s">
        <v>4676</v>
      </c>
      <c r="C4303" s="3" t="s">
        <v>4678</v>
      </c>
      <c r="D4303">
        <f t="shared" si="68"/>
        <v>12</v>
      </c>
    </row>
    <row r="4304" spans="1:4" x14ac:dyDescent="0.25">
      <c r="A4304" s="1">
        <v>67230</v>
      </c>
      <c r="B4304" s="2" t="s">
        <v>4676</v>
      </c>
      <c r="C4304" s="3" t="s">
        <v>4679</v>
      </c>
      <c r="D4304">
        <f t="shared" si="68"/>
        <v>12</v>
      </c>
    </row>
    <row r="4305" spans="1:4" x14ac:dyDescent="0.25">
      <c r="A4305" s="1">
        <v>67230</v>
      </c>
      <c r="B4305" s="2" t="s">
        <v>4676</v>
      </c>
      <c r="C4305" s="3" t="s">
        <v>4680</v>
      </c>
      <c r="D4305">
        <f t="shared" si="68"/>
        <v>12</v>
      </c>
    </row>
    <row r="4306" spans="1:4" x14ac:dyDescent="0.25">
      <c r="A4306" s="1">
        <v>67230</v>
      </c>
      <c r="B4306" s="2" t="s">
        <v>4676</v>
      </c>
      <c r="C4306" s="3" t="s">
        <v>4681</v>
      </c>
      <c r="D4306">
        <f t="shared" si="68"/>
        <v>12</v>
      </c>
    </row>
    <row r="4307" spans="1:4" x14ac:dyDescent="0.25">
      <c r="A4307" s="1">
        <v>67230</v>
      </c>
      <c r="B4307" s="2" t="s">
        <v>4676</v>
      </c>
      <c r="C4307" s="3" t="s">
        <v>4682</v>
      </c>
      <c r="D4307">
        <f t="shared" si="68"/>
        <v>12</v>
      </c>
    </row>
    <row r="4308" spans="1:4" x14ac:dyDescent="0.25">
      <c r="A4308" s="1">
        <v>67230</v>
      </c>
      <c r="B4308" s="2" t="s">
        <v>4676</v>
      </c>
      <c r="C4308" s="3" t="s">
        <v>4683</v>
      </c>
      <c r="D4308">
        <f t="shared" si="68"/>
        <v>12</v>
      </c>
    </row>
    <row r="4309" spans="1:4" x14ac:dyDescent="0.25">
      <c r="A4309" s="1">
        <v>67230</v>
      </c>
      <c r="B4309" s="2" t="s">
        <v>4676</v>
      </c>
      <c r="C4309" s="3" t="s">
        <v>4684</v>
      </c>
      <c r="D4309">
        <f t="shared" si="68"/>
        <v>12</v>
      </c>
    </row>
    <row r="4310" spans="1:4" x14ac:dyDescent="0.25">
      <c r="A4310" s="1">
        <v>67230</v>
      </c>
      <c r="B4310" s="2" t="s">
        <v>4676</v>
      </c>
      <c r="C4310" s="3" t="s">
        <v>4685</v>
      </c>
      <c r="D4310">
        <f t="shared" si="68"/>
        <v>12</v>
      </c>
    </row>
    <row r="4311" spans="1:4" x14ac:dyDescent="0.25">
      <c r="A4311" s="1">
        <v>67230</v>
      </c>
      <c r="B4311" s="2" t="s">
        <v>4676</v>
      </c>
      <c r="C4311" s="3" t="s">
        <v>4686</v>
      </c>
      <c r="D4311">
        <f t="shared" si="68"/>
        <v>12</v>
      </c>
    </row>
    <row r="4312" spans="1:4" x14ac:dyDescent="0.25">
      <c r="A4312" s="1">
        <v>67230</v>
      </c>
      <c r="B4312" s="2" t="s">
        <v>4676</v>
      </c>
      <c r="C4312" s="3" t="s">
        <v>4687</v>
      </c>
      <c r="D4312">
        <f t="shared" si="68"/>
        <v>12</v>
      </c>
    </row>
    <row r="4313" spans="1:4" x14ac:dyDescent="0.25">
      <c r="A4313" s="1">
        <v>67230</v>
      </c>
      <c r="B4313" s="2" t="s">
        <v>4676</v>
      </c>
      <c r="C4313" s="3" t="s">
        <v>4688</v>
      </c>
      <c r="D4313">
        <f t="shared" si="68"/>
        <v>12</v>
      </c>
    </row>
    <row r="4314" spans="1:4" x14ac:dyDescent="0.25">
      <c r="A4314" s="1">
        <v>67240</v>
      </c>
      <c r="B4314" s="2" t="s">
        <v>4689</v>
      </c>
      <c r="C4314" s="3" t="s">
        <v>4690</v>
      </c>
      <c r="D4314">
        <f t="shared" si="68"/>
        <v>8</v>
      </c>
    </row>
    <row r="4315" spans="1:4" x14ac:dyDescent="0.25">
      <c r="A4315" s="1">
        <v>67240</v>
      </c>
      <c r="B4315" s="2" t="s">
        <v>4689</v>
      </c>
      <c r="C4315" s="3" t="s">
        <v>4691</v>
      </c>
      <c r="D4315">
        <f t="shared" si="68"/>
        <v>8</v>
      </c>
    </row>
    <row r="4316" spans="1:4" x14ac:dyDescent="0.25">
      <c r="A4316" s="1">
        <v>67240</v>
      </c>
      <c r="B4316" s="2" t="s">
        <v>4689</v>
      </c>
      <c r="C4316" s="3" t="s">
        <v>4692</v>
      </c>
      <c r="D4316">
        <f t="shared" si="68"/>
        <v>8</v>
      </c>
    </row>
    <row r="4317" spans="1:4" x14ac:dyDescent="0.25">
      <c r="A4317" s="1">
        <v>67240</v>
      </c>
      <c r="B4317" s="2" t="s">
        <v>4689</v>
      </c>
      <c r="C4317" s="3" t="s">
        <v>4693</v>
      </c>
      <c r="D4317">
        <f t="shared" si="68"/>
        <v>8</v>
      </c>
    </row>
    <row r="4318" spans="1:4" x14ac:dyDescent="0.25">
      <c r="A4318" s="1">
        <v>67240</v>
      </c>
      <c r="B4318" s="2" t="s">
        <v>4689</v>
      </c>
      <c r="C4318" s="3" t="s">
        <v>4694</v>
      </c>
      <c r="D4318">
        <f t="shared" si="68"/>
        <v>8</v>
      </c>
    </row>
    <row r="4319" spans="1:4" x14ac:dyDescent="0.25">
      <c r="A4319" s="1">
        <v>67240</v>
      </c>
      <c r="B4319" s="2" t="s">
        <v>4689</v>
      </c>
      <c r="C4319" s="3" t="s">
        <v>4695</v>
      </c>
      <c r="D4319">
        <f t="shared" si="68"/>
        <v>8</v>
      </c>
    </row>
    <row r="4320" spans="1:4" x14ac:dyDescent="0.25">
      <c r="A4320" s="1">
        <v>67240</v>
      </c>
      <c r="B4320" s="2" t="s">
        <v>4689</v>
      </c>
      <c r="C4320" s="3" t="s">
        <v>4696</v>
      </c>
      <c r="D4320">
        <f t="shared" si="68"/>
        <v>8</v>
      </c>
    </row>
    <row r="4321" spans="1:4" x14ac:dyDescent="0.25">
      <c r="A4321" s="1">
        <v>67240</v>
      </c>
      <c r="B4321" s="2" t="s">
        <v>4689</v>
      </c>
      <c r="C4321" s="3" t="s">
        <v>4697</v>
      </c>
      <c r="D4321">
        <f t="shared" si="68"/>
        <v>8</v>
      </c>
    </row>
    <row r="4322" spans="1:4" x14ac:dyDescent="0.25">
      <c r="A4322" s="1">
        <v>67250</v>
      </c>
      <c r="B4322" s="2" t="s">
        <v>4698</v>
      </c>
      <c r="C4322" s="3" t="s">
        <v>4699</v>
      </c>
      <c r="D4322">
        <f t="shared" si="68"/>
        <v>22</v>
      </c>
    </row>
    <row r="4323" spans="1:4" x14ac:dyDescent="0.25">
      <c r="A4323" s="1">
        <v>67250</v>
      </c>
      <c r="B4323" s="2" t="s">
        <v>4698</v>
      </c>
      <c r="C4323" s="3" t="s">
        <v>4700</v>
      </c>
      <c r="D4323">
        <f t="shared" si="68"/>
        <v>22</v>
      </c>
    </row>
    <row r="4324" spans="1:4" x14ac:dyDescent="0.25">
      <c r="A4324" s="1">
        <v>67250</v>
      </c>
      <c r="B4324" s="2" t="s">
        <v>4698</v>
      </c>
      <c r="C4324" s="3" t="s">
        <v>4701</v>
      </c>
      <c r="D4324">
        <f t="shared" si="68"/>
        <v>22</v>
      </c>
    </row>
    <row r="4325" spans="1:4" x14ac:dyDescent="0.25">
      <c r="A4325" s="1">
        <v>67250</v>
      </c>
      <c r="B4325" s="2" t="s">
        <v>4698</v>
      </c>
      <c r="C4325" s="3" t="s">
        <v>4702</v>
      </c>
      <c r="D4325">
        <f t="shared" si="68"/>
        <v>22</v>
      </c>
    </row>
    <row r="4326" spans="1:4" x14ac:dyDescent="0.25">
      <c r="A4326" s="1">
        <v>67250</v>
      </c>
      <c r="B4326" s="2" t="s">
        <v>4698</v>
      </c>
      <c r="C4326" s="3" t="s">
        <v>4703</v>
      </c>
      <c r="D4326">
        <f t="shared" si="68"/>
        <v>22</v>
      </c>
    </row>
    <row r="4327" spans="1:4" x14ac:dyDescent="0.25">
      <c r="A4327" s="1">
        <v>67250</v>
      </c>
      <c r="B4327" s="2" t="s">
        <v>4698</v>
      </c>
      <c r="C4327" s="3" t="s">
        <v>4704</v>
      </c>
      <c r="D4327">
        <f t="shared" si="68"/>
        <v>22</v>
      </c>
    </row>
    <row r="4328" spans="1:4" x14ac:dyDescent="0.25">
      <c r="A4328" s="1">
        <v>67250</v>
      </c>
      <c r="B4328" s="2" t="s">
        <v>4698</v>
      </c>
      <c r="C4328" s="3" t="s">
        <v>4705</v>
      </c>
      <c r="D4328">
        <f t="shared" si="68"/>
        <v>22</v>
      </c>
    </row>
    <row r="4329" spans="1:4" x14ac:dyDescent="0.25">
      <c r="A4329" s="1">
        <v>67250</v>
      </c>
      <c r="B4329" s="2" t="s">
        <v>4698</v>
      </c>
      <c r="C4329" s="3" t="s">
        <v>4706</v>
      </c>
      <c r="D4329">
        <f t="shared" si="68"/>
        <v>22</v>
      </c>
    </row>
    <row r="4330" spans="1:4" x14ac:dyDescent="0.25">
      <c r="A4330" s="1">
        <v>67250</v>
      </c>
      <c r="B4330" s="2" t="s">
        <v>4698</v>
      </c>
      <c r="C4330" s="3" t="s">
        <v>4707</v>
      </c>
      <c r="D4330">
        <f t="shared" si="68"/>
        <v>22</v>
      </c>
    </row>
    <row r="4331" spans="1:4" x14ac:dyDescent="0.25">
      <c r="A4331" s="1">
        <v>67250</v>
      </c>
      <c r="B4331" s="2" t="s">
        <v>4698</v>
      </c>
      <c r="C4331" s="3" t="s">
        <v>4708</v>
      </c>
      <c r="D4331">
        <f t="shared" si="68"/>
        <v>22</v>
      </c>
    </row>
    <row r="4332" spans="1:4" x14ac:dyDescent="0.25">
      <c r="A4332" s="1">
        <v>67250</v>
      </c>
      <c r="B4332" s="2" t="s">
        <v>4698</v>
      </c>
      <c r="C4332" s="3" t="s">
        <v>4709</v>
      </c>
      <c r="D4332">
        <f t="shared" si="68"/>
        <v>22</v>
      </c>
    </row>
    <row r="4333" spans="1:4" x14ac:dyDescent="0.25">
      <c r="A4333" s="1">
        <v>67250</v>
      </c>
      <c r="B4333" s="2" t="s">
        <v>4698</v>
      </c>
      <c r="C4333" s="3" t="s">
        <v>4710</v>
      </c>
      <c r="D4333">
        <f t="shared" si="68"/>
        <v>22</v>
      </c>
    </row>
    <row r="4334" spans="1:4" x14ac:dyDescent="0.25">
      <c r="A4334" s="1">
        <v>67250</v>
      </c>
      <c r="B4334" s="2" t="s">
        <v>4698</v>
      </c>
      <c r="C4334" s="3" t="s">
        <v>4711</v>
      </c>
      <c r="D4334">
        <f t="shared" si="68"/>
        <v>22</v>
      </c>
    </row>
    <row r="4335" spans="1:4" x14ac:dyDescent="0.25">
      <c r="A4335" s="1">
        <v>67250</v>
      </c>
      <c r="B4335" s="2" t="s">
        <v>4698</v>
      </c>
      <c r="C4335" s="3" t="s">
        <v>4712</v>
      </c>
      <c r="D4335">
        <f t="shared" si="68"/>
        <v>22</v>
      </c>
    </row>
    <row r="4336" spans="1:4" x14ac:dyDescent="0.25">
      <c r="A4336" s="1">
        <v>67250</v>
      </c>
      <c r="B4336" s="2" t="s">
        <v>4698</v>
      </c>
      <c r="C4336" s="3" t="s">
        <v>4713</v>
      </c>
      <c r="D4336">
        <f t="shared" si="68"/>
        <v>22</v>
      </c>
    </row>
    <row r="4337" spans="1:4" x14ac:dyDescent="0.25">
      <c r="A4337" s="1">
        <v>67250</v>
      </c>
      <c r="B4337" s="2" t="s">
        <v>4698</v>
      </c>
      <c r="C4337" s="3" t="s">
        <v>4714</v>
      </c>
      <c r="D4337">
        <f t="shared" si="68"/>
        <v>22</v>
      </c>
    </row>
    <row r="4338" spans="1:4" x14ac:dyDescent="0.25">
      <c r="A4338" s="1">
        <v>67250</v>
      </c>
      <c r="B4338" s="2" t="s">
        <v>4698</v>
      </c>
      <c r="C4338" s="3" t="s">
        <v>4715</v>
      </c>
      <c r="D4338">
        <f t="shared" si="68"/>
        <v>22</v>
      </c>
    </row>
    <row r="4339" spans="1:4" x14ac:dyDescent="0.25">
      <c r="A4339" s="1">
        <v>67250</v>
      </c>
      <c r="B4339" s="2" t="s">
        <v>4698</v>
      </c>
      <c r="C4339" s="3" t="s">
        <v>4716</v>
      </c>
      <c r="D4339">
        <f t="shared" si="68"/>
        <v>22</v>
      </c>
    </row>
    <row r="4340" spans="1:4" x14ac:dyDescent="0.25">
      <c r="A4340" s="1">
        <v>67250</v>
      </c>
      <c r="B4340" s="2" t="s">
        <v>4698</v>
      </c>
      <c r="C4340" s="3" t="s">
        <v>4717</v>
      </c>
      <c r="D4340">
        <f t="shared" si="68"/>
        <v>22</v>
      </c>
    </row>
    <row r="4341" spans="1:4" x14ac:dyDescent="0.25">
      <c r="A4341" s="1">
        <v>67250</v>
      </c>
      <c r="B4341" s="2" t="s">
        <v>4698</v>
      </c>
      <c r="C4341" s="3" t="s">
        <v>4718</v>
      </c>
      <c r="D4341">
        <f t="shared" si="68"/>
        <v>22</v>
      </c>
    </row>
    <row r="4342" spans="1:4" x14ac:dyDescent="0.25">
      <c r="A4342" s="1">
        <v>67250</v>
      </c>
      <c r="B4342" s="2" t="s">
        <v>4698</v>
      </c>
      <c r="C4342" s="3" t="s">
        <v>4719</v>
      </c>
      <c r="D4342">
        <f t="shared" si="68"/>
        <v>22</v>
      </c>
    </row>
    <row r="4343" spans="1:4" x14ac:dyDescent="0.25">
      <c r="A4343" s="1">
        <v>67250</v>
      </c>
      <c r="B4343" s="2" t="s">
        <v>4698</v>
      </c>
      <c r="C4343" s="3" t="s">
        <v>4720</v>
      </c>
      <c r="D4343">
        <f t="shared" si="68"/>
        <v>22</v>
      </c>
    </row>
    <row r="4344" spans="1:4" x14ac:dyDescent="0.25">
      <c r="A4344" s="1">
        <v>67260</v>
      </c>
      <c r="B4344" s="2" t="s">
        <v>4721</v>
      </c>
      <c r="C4344" s="3" t="s">
        <v>4722</v>
      </c>
      <c r="D4344">
        <f t="shared" si="68"/>
        <v>16</v>
      </c>
    </row>
    <row r="4345" spans="1:4" x14ac:dyDescent="0.25">
      <c r="A4345" s="1">
        <v>67260</v>
      </c>
      <c r="B4345" s="2" t="s">
        <v>4721</v>
      </c>
      <c r="C4345" s="3" t="s">
        <v>4723</v>
      </c>
      <c r="D4345">
        <f t="shared" si="68"/>
        <v>16</v>
      </c>
    </row>
    <row r="4346" spans="1:4" x14ac:dyDescent="0.25">
      <c r="A4346" s="1">
        <v>67260</v>
      </c>
      <c r="B4346" s="2" t="s">
        <v>4721</v>
      </c>
      <c r="C4346" s="3" t="s">
        <v>4724</v>
      </c>
      <c r="D4346">
        <f t="shared" si="68"/>
        <v>16</v>
      </c>
    </row>
    <row r="4347" spans="1:4" x14ac:dyDescent="0.25">
      <c r="A4347" s="1">
        <v>67260</v>
      </c>
      <c r="B4347" s="2" t="s">
        <v>4721</v>
      </c>
      <c r="C4347" s="3" t="s">
        <v>4725</v>
      </c>
      <c r="D4347">
        <f t="shared" si="68"/>
        <v>16</v>
      </c>
    </row>
    <row r="4348" spans="1:4" x14ac:dyDescent="0.25">
      <c r="A4348" s="1">
        <v>67260</v>
      </c>
      <c r="B4348" s="2" t="s">
        <v>4721</v>
      </c>
      <c r="C4348" s="3" t="s">
        <v>4726</v>
      </c>
      <c r="D4348">
        <f t="shared" si="68"/>
        <v>16</v>
      </c>
    </row>
    <row r="4349" spans="1:4" x14ac:dyDescent="0.25">
      <c r="A4349" s="1">
        <v>67260</v>
      </c>
      <c r="B4349" s="2" t="s">
        <v>4721</v>
      </c>
      <c r="C4349" s="3" t="s">
        <v>4727</v>
      </c>
      <c r="D4349">
        <f t="shared" si="68"/>
        <v>16</v>
      </c>
    </row>
    <row r="4350" spans="1:4" x14ac:dyDescent="0.25">
      <c r="A4350" s="1">
        <v>67260</v>
      </c>
      <c r="B4350" s="2" t="s">
        <v>4721</v>
      </c>
      <c r="C4350" s="3" t="s">
        <v>4728</v>
      </c>
      <c r="D4350">
        <f t="shared" si="68"/>
        <v>16</v>
      </c>
    </row>
    <row r="4351" spans="1:4" x14ac:dyDescent="0.25">
      <c r="A4351" s="1">
        <v>67260</v>
      </c>
      <c r="B4351" s="2" t="s">
        <v>4721</v>
      </c>
      <c r="C4351" s="3" t="s">
        <v>4729</v>
      </c>
      <c r="D4351">
        <f t="shared" si="68"/>
        <v>16</v>
      </c>
    </row>
    <row r="4352" spans="1:4" x14ac:dyDescent="0.25">
      <c r="A4352" s="1">
        <v>67260</v>
      </c>
      <c r="B4352" s="2" t="s">
        <v>4721</v>
      </c>
      <c r="C4352" s="3" t="s">
        <v>4730</v>
      </c>
      <c r="D4352">
        <f t="shared" si="68"/>
        <v>16</v>
      </c>
    </row>
    <row r="4353" spans="1:4" x14ac:dyDescent="0.25">
      <c r="A4353" s="1">
        <v>67260</v>
      </c>
      <c r="B4353" s="2" t="s">
        <v>4721</v>
      </c>
      <c r="C4353" s="3" t="s">
        <v>4731</v>
      </c>
      <c r="D4353">
        <f t="shared" si="68"/>
        <v>16</v>
      </c>
    </row>
    <row r="4354" spans="1:4" x14ac:dyDescent="0.25">
      <c r="A4354" s="1">
        <v>67260</v>
      </c>
      <c r="B4354" s="2" t="s">
        <v>4721</v>
      </c>
      <c r="C4354" s="3" t="s">
        <v>4732</v>
      </c>
      <c r="D4354">
        <f t="shared" ref="D4354:D4417" si="69">COUNTIF($B$2:$B$5669,B4354)</f>
        <v>16</v>
      </c>
    </row>
    <row r="4355" spans="1:4" x14ac:dyDescent="0.25">
      <c r="A4355" s="1">
        <v>67260</v>
      </c>
      <c r="B4355" s="2" t="s">
        <v>4721</v>
      </c>
      <c r="C4355" s="3" t="s">
        <v>4733</v>
      </c>
      <c r="D4355">
        <f t="shared" si="69"/>
        <v>16</v>
      </c>
    </row>
    <row r="4356" spans="1:4" x14ac:dyDescent="0.25">
      <c r="A4356" s="1">
        <v>67260</v>
      </c>
      <c r="B4356" s="2" t="s">
        <v>4721</v>
      </c>
      <c r="C4356" s="3" t="s">
        <v>4734</v>
      </c>
      <c r="D4356">
        <f t="shared" si="69"/>
        <v>16</v>
      </c>
    </row>
    <row r="4357" spans="1:4" x14ac:dyDescent="0.25">
      <c r="A4357" s="1">
        <v>67260</v>
      </c>
      <c r="B4357" s="2" t="s">
        <v>4721</v>
      </c>
      <c r="C4357" s="3" t="s">
        <v>4735</v>
      </c>
      <c r="D4357">
        <f t="shared" si="69"/>
        <v>16</v>
      </c>
    </row>
    <row r="4358" spans="1:4" x14ac:dyDescent="0.25">
      <c r="A4358" s="1">
        <v>67260</v>
      </c>
      <c r="B4358" s="2" t="s">
        <v>4721</v>
      </c>
      <c r="C4358" s="3" t="s">
        <v>4736</v>
      </c>
      <c r="D4358">
        <f t="shared" si="69"/>
        <v>16</v>
      </c>
    </row>
    <row r="4359" spans="1:4" x14ac:dyDescent="0.25">
      <c r="A4359" s="1">
        <v>67260</v>
      </c>
      <c r="B4359" s="2" t="s">
        <v>4721</v>
      </c>
      <c r="C4359" s="3" t="s">
        <v>4737</v>
      </c>
      <c r="D4359">
        <f t="shared" si="69"/>
        <v>16</v>
      </c>
    </row>
    <row r="4360" spans="1:4" x14ac:dyDescent="0.25">
      <c r="A4360" s="1">
        <v>67270</v>
      </c>
      <c r="B4360" s="2" t="s">
        <v>4738</v>
      </c>
      <c r="C4360" s="3" t="s">
        <v>4739</v>
      </c>
      <c r="D4360">
        <f t="shared" si="69"/>
        <v>25</v>
      </c>
    </row>
    <row r="4361" spans="1:4" x14ac:dyDescent="0.25">
      <c r="A4361" s="1">
        <v>67270</v>
      </c>
      <c r="B4361" s="2" t="s">
        <v>4738</v>
      </c>
      <c r="C4361" s="3" t="s">
        <v>4740</v>
      </c>
      <c r="D4361">
        <f t="shared" si="69"/>
        <v>25</v>
      </c>
    </row>
    <row r="4362" spans="1:4" x14ac:dyDescent="0.25">
      <c r="A4362" s="1">
        <v>67270</v>
      </c>
      <c r="B4362" s="2" t="s">
        <v>4738</v>
      </c>
      <c r="C4362" s="3" t="s">
        <v>4741</v>
      </c>
      <c r="D4362">
        <f t="shared" si="69"/>
        <v>25</v>
      </c>
    </row>
    <row r="4363" spans="1:4" x14ac:dyDescent="0.25">
      <c r="A4363" s="1">
        <v>67270</v>
      </c>
      <c r="B4363" s="2" t="s">
        <v>4738</v>
      </c>
      <c r="C4363" s="3" t="s">
        <v>4742</v>
      </c>
      <c r="D4363">
        <f t="shared" si="69"/>
        <v>25</v>
      </c>
    </row>
    <row r="4364" spans="1:4" x14ac:dyDescent="0.25">
      <c r="A4364" s="1">
        <v>67270</v>
      </c>
      <c r="B4364" s="2" t="s">
        <v>4738</v>
      </c>
      <c r="C4364" s="3" t="s">
        <v>4743</v>
      </c>
      <c r="D4364">
        <f t="shared" si="69"/>
        <v>25</v>
      </c>
    </row>
    <row r="4365" spans="1:4" x14ac:dyDescent="0.25">
      <c r="A4365" s="1">
        <v>67270</v>
      </c>
      <c r="B4365" s="2" t="s">
        <v>4738</v>
      </c>
      <c r="C4365" s="3" t="s">
        <v>4744</v>
      </c>
      <c r="D4365">
        <f t="shared" si="69"/>
        <v>25</v>
      </c>
    </row>
    <row r="4366" spans="1:4" x14ac:dyDescent="0.25">
      <c r="A4366" s="1">
        <v>67270</v>
      </c>
      <c r="B4366" s="2" t="s">
        <v>4738</v>
      </c>
      <c r="C4366" s="3" t="s">
        <v>4745</v>
      </c>
      <c r="D4366">
        <f t="shared" si="69"/>
        <v>25</v>
      </c>
    </row>
    <row r="4367" spans="1:4" x14ac:dyDescent="0.25">
      <c r="A4367" s="1">
        <v>67270</v>
      </c>
      <c r="B4367" s="2" t="s">
        <v>4738</v>
      </c>
      <c r="C4367" s="3" t="s">
        <v>4746</v>
      </c>
      <c r="D4367">
        <f t="shared" si="69"/>
        <v>25</v>
      </c>
    </row>
    <row r="4368" spans="1:4" x14ac:dyDescent="0.25">
      <c r="A4368" s="1">
        <v>67270</v>
      </c>
      <c r="B4368" s="2" t="s">
        <v>4738</v>
      </c>
      <c r="C4368" s="3" t="s">
        <v>4747</v>
      </c>
      <c r="D4368">
        <f t="shared" si="69"/>
        <v>25</v>
      </c>
    </row>
    <row r="4369" spans="1:4" x14ac:dyDescent="0.25">
      <c r="A4369" s="1">
        <v>67270</v>
      </c>
      <c r="B4369" s="2" t="s">
        <v>4738</v>
      </c>
      <c r="C4369" s="3" t="s">
        <v>4748</v>
      </c>
      <c r="D4369">
        <f t="shared" si="69"/>
        <v>25</v>
      </c>
    </row>
    <row r="4370" spans="1:4" x14ac:dyDescent="0.25">
      <c r="A4370" s="1">
        <v>67270</v>
      </c>
      <c r="B4370" s="2" t="s">
        <v>4738</v>
      </c>
      <c r="C4370" s="3" t="s">
        <v>4749</v>
      </c>
      <c r="D4370">
        <f t="shared" si="69"/>
        <v>25</v>
      </c>
    </row>
    <row r="4371" spans="1:4" x14ac:dyDescent="0.25">
      <c r="A4371" s="1">
        <v>67270</v>
      </c>
      <c r="B4371" s="2" t="s">
        <v>4738</v>
      </c>
      <c r="C4371" s="3" t="s">
        <v>4750</v>
      </c>
      <c r="D4371">
        <f t="shared" si="69"/>
        <v>25</v>
      </c>
    </row>
    <row r="4372" spans="1:4" x14ac:dyDescent="0.25">
      <c r="A4372" s="1">
        <v>67270</v>
      </c>
      <c r="B4372" s="2" t="s">
        <v>4738</v>
      </c>
      <c r="C4372" s="3" t="s">
        <v>4751</v>
      </c>
      <c r="D4372">
        <f t="shared" si="69"/>
        <v>25</v>
      </c>
    </row>
    <row r="4373" spans="1:4" x14ac:dyDescent="0.25">
      <c r="A4373" s="1">
        <v>67270</v>
      </c>
      <c r="B4373" s="2" t="s">
        <v>4738</v>
      </c>
      <c r="C4373" s="3" t="s">
        <v>4752</v>
      </c>
      <c r="D4373">
        <f t="shared" si="69"/>
        <v>25</v>
      </c>
    </row>
    <row r="4374" spans="1:4" x14ac:dyDescent="0.25">
      <c r="A4374" s="1">
        <v>67270</v>
      </c>
      <c r="B4374" s="2" t="s">
        <v>4738</v>
      </c>
      <c r="C4374" s="3" t="s">
        <v>4753</v>
      </c>
      <c r="D4374">
        <f t="shared" si="69"/>
        <v>25</v>
      </c>
    </row>
    <row r="4375" spans="1:4" x14ac:dyDescent="0.25">
      <c r="A4375" s="1">
        <v>67270</v>
      </c>
      <c r="B4375" s="2" t="s">
        <v>4738</v>
      </c>
      <c r="C4375" s="3" t="s">
        <v>4754</v>
      </c>
      <c r="D4375">
        <f t="shared" si="69"/>
        <v>25</v>
      </c>
    </row>
    <row r="4376" spans="1:4" x14ac:dyDescent="0.25">
      <c r="A4376" s="1">
        <v>67270</v>
      </c>
      <c r="B4376" s="2" t="s">
        <v>4738</v>
      </c>
      <c r="C4376" s="3" t="s">
        <v>4755</v>
      </c>
      <c r="D4376">
        <f t="shared" si="69"/>
        <v>25</v>
      </c>
    </row>
    <row r="4377" spans="1:4" x14ac:dyDescent="0.25">
      <c r="A4377" s="1">
        <v>67270</v>
      </c>
      <c r="B4377" s="2" t="s">
        <v>4738</v>
      </c>
      <c r="C4377" s="3" t="s">
        <v>4756</v>
      </c>
      <c r="D4377">
        <f t="shared" si="69"/>
        <v>25</v>
      </c>
    </row>
    <row r="4378" spans="1:4" x14ac:dyDescent="0.25">
      <c r="A4378" s="1">
        <v>67270</v>
      </c>
      <c r="B4378" s="2" t="s">
        <v>4738</v>
      </c>
      <c r="C4378" s="3" t="s">
        <v>4757</v>
      </c>
      <c r="D4378">
        <f t="shared" si="69"/>
        <v>25</v>
      </c>
    </row>
    <row r="4379" spans="1:4" x14ac:dyDescent="0.25">
      <c r="A4379" s="1">
        <v>67270</v>
      </c>
      <c r="B4379" s="2" t="s">
        <v>4738</v>
      </c>
      <c r="C4379" s="3" t="s">
        <v>4758</v>
      </c>
      <c r="D4379">
        <f t="shared" si="69"/>
        <v>25</v>
      </c>
    </row>
    <row r="4380" spans="1:4" x14ac:dyDescent="0.25">
      <c r="A4380" s="1">
        <v>67270</v>
      </c>
      <c r="B4380" s="2" t="s">
        <v>4738</v>
      </c>
      <c r="C4380" s="3" t="s">
        <v>4759</v>
      </c>
      <c r="D4380">
        <f t="shared" si="69"/>
        <v>25</v>
      </c>
    </row>
    <row r="4381" spans="1:4" x14ac:dyDescent="0.25">
      <c r="A4381" s="1">
        <v>67270</v>
      </c>
      <c r="B4381" s="2" t="s">
        <v>4738</v>
      </c>
      <c r="C4381" s="3" t="s">
        <v>4760</v>
      </c>
      <c r="D4381">
        <f t="shared" si="69"/>
        <v>25</v>
      </c>
    </row>
    <row r="4382" spans="1:4" x14ac:dyDescent="0.25">
      <c r="A4382" s="1">
        <v>67270</v>
      </c>
      <c r="B4382" s="2" t="s">
        <v>4738</v>
      </c>
      <c r="C4382" s="3" t="s">
        <v>4761</v>
      </c>
      <c r="D4382">
        <f t="shared" si="69"/>
        <v>25</v>
      </c>
    </row>
    <row r="4383" spans="1:4" x14ac:dyDescent="0.25">
      <c r="A4383" s="1">
        <v>67270</v>
      </c>
      <c r="B4383" s="2" t="s">
        <v>4738</v>
      </c>
      <c r="C4383" s="3" t="s">
        <v>4762</v>
      </c>
      <c r="D4383">
        <f t="shared" si="69"/>
        <v>25</v>
      </c>
    </row>
    <row r="4384" spans="1:4" x14ac:dyDescent="0.25">
      <c r="A4384" s="1">
        <v>67270</v>
      </c>
      <c r="B4384" s="2" t="s">
        <v>4738</v>
      </c>
      <c r="C4384" s="3" t="s">
        <v>4763</v>
      </c>
      <c r="D4384">
        <f t="shared" si="69"/>
        <v>25</v>
      </c>
    </row>
    <row r="4385" spans="1:4" x14ac:dyDescent="0.25">
      <c r="A4385" s="1">
        <v>67280</v>
      </c>
      <c r="B4385" s="2" t="s">
        <v>4764</v>
      </c>
      <c r="C4385" s="3" t="s">
        <v>4765</v>
      </c>
      <c r="D4385">
        <f t="shared" si="69"/>
        <v>3</v>
      </c>
    </row>
    <row r="4386" spans="1:4" x14ac:dyDescent="0.25">
      <c r="A4386" s="1">
        <v>67280</v>
      </c>
      <c r="B4386" s="2" t="s">
        <v>4764</v>
      </c>
      <c r="C4386" s="3" t="s">
        <v>4766</v>
      </c>
      <c r="D4386">
        <f t="shared" si="69"/>
        <v>3</v>
      </c>
    </row>
    <row r="4387" spans="1:4" x14ac:dyDescent="0.25">
      <c r="A4387" s="1">
        <v>67280</v>
      </c>
      <c r="B4387" s="2" t="s">
        <v>4764</v>
      </c>
      <c r="C4387" s="3" t="s">
        <v>4767</v>
      </c>
      <c r="D4387">
        <f t="shared" si="69"/>
        <v>3</v>
      </c>
    </row>
    <row r="4388" spans="1:4" x14ac:dyDescent="0.25">
      <c r="A4388" s="1">
        <v>67290</v>
      </c>
      <c r="B4388" s="2" t="s">
        <v>4768</v>
      </c>
      <c r="C4388" s="3" t="s">
        <v>4769</v>
      </c>
      <c r="D4388">
        <f t="shared" si="69"/>
        <v>15</v>
      </c>
    </row>
    <row r="4389" spans="1:4" x14ac:dyDescent="0.25">
      <c r="A4389" s="1">
        <v>67290</v>
      </c>
      <c r="B4389" s="2" t="s">
        <v>4768</v>
      </c>
      <c r="C4389" s="3" t="s">
        <v>4770</v>
      </c>
      <c r="D4389">
        <f t="shared" si="69"/>
        <v>15</v>
      </c>
    </row>
    <row r="4390" spans="1:4" x14ac:dyDescent="0.25">
      <c r="A4390" s="1">
        <v>67290</v>
      </c>
      <c r="B4390" s="2" t="s">
        <v>4768</v>
      </c>
      <c r="C4390" s="3" t="s">
        <v>4771</v>
      </c>
      <c r="D4390">
        <f t="shared" si="69"/>
        <v>15</v>
      </c>
    </row>
    <row r="4391" spans="1:4" x14ac:dyDescent="0.25">
      <c r="A4391" s="1">
        <v>67290</v>
      </c>
      <c r="B4391" s="2" t="s">
        <v>4768</v>
      </c>
      <c r="C4391" s="3" t="s">
        <v>4772</v>
      </c>
      <c r="D4391">
        <f t="shared" si="69"/>
        <v>15</v>
      </c>
    </row>
    <row r="4392" spans="1:4" x14ac:dyDescent="0.25">
      <c r="A4392" s="1">
        <v>67290</v>
      </c>
      <c r="B4392" s="2" t="s">
        <v>4768</v>
      </c>
      <c r="C4392" s="3" t="s">
        <v>4773</v>
      </c>
      <c r="D4392">
        <f t="shared" si="69"/>
        <v>15</v>
      </c>
    </row>
    <row r="4393" spans="1:4" x14ac:dyDescent="0.25">
      <c r="A4393" s="1">
        <v>67290</v>
      </c>
      <c r="B4393" s="2" t="s">
        <v>4768</v>
      </c>
      <c r="C4393" s="3" t="s">
        <v>4774</v>
      </c>
      <c r="D4393">
        <f t="shared" si="69"/>
        <v>15</v>
      </c>
    </row>
    <row r="4394" spans="1:4" x14ac:dyDescent="0.25">
      <c r="A4394" s="1">
        <v>67290</v>
      </c>
      <c r="B4394" s="2" t="s">
        <v>4768</v>
      </c>
      <c r="C4394" s="3" t="s">
        <v>4775</v>
      </c>
      <c r="D4394">
        <f t="shared" si="69"/>
        <v>15</v>
      </c>
    </row>
    <row r="4395" spans="1:4" x14ac:dyDescent="0.25">
      <c r="A4395" s="1">
        <v>67290</v>
      </c>
      <c r="B4395" s="2" t="s">
        <v>4768</v>
      </c>
      <c r="C4395" s="3" t="s">
        <v>4776</v>
      </c>
      <c r="D4395">
        <f t="shared" si="69"/>
        <v>15</v>
      </c>
    </row>
    <row r="4396" spans="1:4" x14ac:dyDescent="0.25">
      <c r="A4396" s="1">
        <v>67290</v>
      </c>
      <c r="B4396" s="2" t="s">
        <v>4768</v>
      </c>
      <c r="C4396" s="3" t="s">
        <v>4777</v>
      </c>
      <c r="D4396">
        <f t="shared" si="69"/>
        <v>15</v>
      </c>
    </row>
    <row r="4397" spans="1:4" x14ac:dyDescent="0.25">
      <c r="A4397" s="1">
        <v>67290</v>
      </c>
      <c r="B4397" s="2" t="s">
        <v>4768</v>
      </c>
      <c r="C4397" s="3" t="s">
        <v>4778</v>
      </c>
      <c r="D4397">
        <f t="shared" si="69"/>
        <v>15</v>
      </c>
    </row>
    <row r="4398" spans="1:4" x14ac:dyDescent="0.25">
      <c r="A4398" s="1">
        <v>67290</v>
      </c>
      <c r="B4398" s="2" t="s">
        <v>4768</v>
      </c>
      <c r="C4398" s="3" t="s">
        <v>4779</v>
      </c>
      <c r="D4398">
        <f t="shared" si="69"/>
        <v>15</v>
      </c>
    </row>
    <row r="4399" spans="1:4" x14ac:dyDescent="0.25">
      <c r="A4399" s="1">
        <v>67290</v>
      </c>
      <c r="B4399" s="2" t="s">
        <v>4768</v>
      </c>
      <c r="C4399" s="3" t="s">
        <v>4780</v>
      </c>
      <c r="D4399">
        <f t="shared" si="69"/>
        <v>15</v>
      </c>
    </row>
    <row r="4400" spans="1:4" x14ac:dyDescent="0.25">
      <c r="A4400" s="1">
        <v>67290</v>
      </c>
      <c r="B4400" s="2" t="s">
        <v>4768</v>
      </c>
      <c r="C4400" s="3" t="s">
        <v>4781</v>
      </c>
      <c r="D4400">
        <f t="shared" si="69"/>
        <v>15</v>
      </c>
    </row>
    <row r="4401" spans="1:4" x14ac:dyDescent="0.25">
      <c r="A4401" s="1">
        <v>67290</v>
      </c>
      <c r="B4401" s="2" t="s">
        <v>4768</v>
      </c>
      <c r="C4401" s="3" t="s">
        <v>4782</v>
      </c>
      <c r="D4401">
        <f t="shared" si="69"/>
        <v>15</v>
      </c>
    </row>
    <row r="4402" spans="1:4" x14ac:dyDescent="0.25">
      <c r="A4402" s="1">
        <v>67290</v>
      </c>
      <c r="B4402" s="2" t="s">
        <v>4768</v>
      </c>
      <c r="C4402" s="3" t="s">
        <v>4783</v>
      </c>
      <c r="D4402">
        <f t="shared" si="69"/>
        <v>15</v>
      </c>
    </row>
    <row r="4403" spans="1:4" x14ac:dyDescent="0.25">
      <c r="A4403" s="1">
        <v>67300</v>
      </c>
      <c r="B4403" s="2" t="s">
        <v>4784</v>
      </c>
      <c r="C4403" s="3" t="s">
        <v>4785</v>
      </c>
      <c r="D4403">
        <f t="shared" si="69"/>
        <v>1</v>
      </c>
    </row>
    <row r="4404" spans="1:4" x14ac:dyDescent="0.25">
      <c r="A4404" s="1">
        <v>67310</v>
      </c>
      <c r="B4404" s="2" t="s">
        <v>4786</v>
      </c>
      <c r="C4404" s="3" t="s">
        <v>4787</v>
      </c>
      <c r="D4404">
        <f t="shared" si="69"/>
        <v>20</v>
      </c>
    </row>
    <row r="4405" spans="1:4" x14ac:dyDescent="0.25">
      <c r="A4405" s="1">
        <v>67310</v>
      </c>
      <c r="B4405" s="2" t="s">
        <v>4786</v>
      </c>
      <c r="C4405" s="3" t="s">
        <v>4788</v>
      </c>
      <c r="D4405">
        <f t="shared" si="69"/>
        <v>20</v>
      </c>
    </row>
    <row r="4406" spans="1:4" x14ac:dyDescent="0.25">
      <c r="A4406" s="1">
        <v>67310</v>
      </c>
      <c r="B4406" s="2" t="s">
        <v>4786</v>
      </c>
      <c r="C4406" s="3" t="s">
        <v>4789</v>
      </c>
      <c r="D4406">
        <f t="shared" si="69"/>
        <v>20</v>
      </c>
    </row>
    <row r="4407" spans="1:4" x14ac:dyDescent="0.25">
      <c r="A4407" s="1">
        <v>67310</v>
      </c>
      <c r="B4407" s="2" t="s">
        <v>4786</v>
      </c>
      <c r="C4407" s="3" t="s">
        <v>4790</v>
      </c>
      <c r="D4407">
        <f t="shared" si="69"/>
        <v>20</v>
      </c>
    </row>
    <row r="4408" spans="1:4" x14ac:dyDescent="0.25">
      <c r="A4408" s="1">
        <v>67310</v>
      </c>
      <c r="B4408" s="2" t="s">
        <v>4786</v>
      </c>
      <c r="C4408" s="3" t="s">
        <v>4791</v>
      </c>
      <c r="D4408">
        <f t="shared" si="69"/>
        <v>20</v>
      </c>
    </row>
    <row r="4409" spans="1:4" x14ac:dyDescent="0.25">
      <c r="A4409" s="1">
        <v>67310</v>
      </c>
      <c r="B4409" s="2" t="s">
        <v>4786</v>
      </c>
      <c r="C4409" s="3" t="s">
        <v>4792</v>
      </c>
      <c r="D4409">
        <f t="shared" si="69"/>
        <v>20</v>
      </c>
    </row>
    <row r="4410" spans="1:4" x14ac:dyDescent="0.25">
      <c r="A4410" s="1">
        <v>67310</v>
      </c>
      <c r="B4410" s="2" t="s">
        <v>4786</v>
      </c>
      <c r="C4410" s="3" t="s">
        <v>4793</v>
      </c>
      <c r="D4410">
        <f t="shared" si="69"/>
        <v>20</v>
      </c>
    </row>
    <row r="4411" spans="1:4" x14ac:dyDescent="0.25">
      <c r="A4411" s="1">
        <v>67310</v>
      </c>
      <c r="B4411" s="2" t="s">
        <v>4786</v>
      </c>
      <c r="C4411" s="3" t="s">
        <v>4794</v>
      </c>
      <c r="D4411">
        <f t="shared" si="69"/>
        <v>20</v>
      </c>
    </row>
    <row r="4412" spans="1:4" x14ac:dyDescent="0.25">
      <c r="A4412" s="1">
        <v>67310</v>
      </c>
      <c r="B4412" s="2" t="s">
        <v>4786</v>
      </c>
      <c r="C4412" s="3" t="s">
        <v>4795</v>
      </c>
      <c r="D4412">
        <f t="shared" si="69"/>
        <v>20</v>
      </c>
    </row>
    <row r="4413" spans="1:4" x14ac:dyDescent="0.25">
      <c r="A4413" s="1">
        <v>67310</v>
      </c>
      <c r="B4413" s="2" t="s">
        <v>4786</v>
      </c>
      <c r="C4413" s="3" t="s">
        <v>4796</v>
      </c>
      <c r="D4413">
        <f t="shared" si="69"/>
        <v>20</v>
      </c>
    </row>
    <row r="4414" spans="1:4" x14ac:dyDescent="0.25">
      <c r="A4414" s="1">
        <v>67310</v>
      </c>
      <c r="B4414" s="2" t="s">
        <v>4786</v>
      </c>
      <c r="C4414" s="3" t="s">
        <v>4797</v>
      </c>
      <c r="D4414">
        <f t="shared" si="69"/>
        <v>20</v>
      </c>
    </row>
    <row r="4415" spans="1:4" x14ac:dyDescent="0.25">
      <c r="A4415" s="1">
        <v>67310</v>
      </c>
      <c r="B4415" s="2" t="s">
        <v>4786</v>
      </c>
      <c r="C4415" s="3" t="s">
        <v>4798</v>
      </c>
      <c r="D4415">
        <f t="shared" si="69"/>
        <v>20</v>
      </c>
    </row>
    <row r="4416" spans="1:4" x14ac:dyDescent="0.25">
      <c r="A4416" s="1">
        <v>67310</v>
      </c>
      <c r="B4416" s="2" t="s">
        <v>4786</v>
      </c>
      <c r="C4416" s="3" t="s">
        <v>4799</v>
      </c>
      <c r="D4416">
        <f t="shared" si="69"/>
        <v>20</v>
      </c>
    </row>
    <row r="4417" spans="1:4" x14ac:dyDescent="0.25">
      <c r="A4417" s="1">
        <v>67310</v>
      </c>
      <c r="B4417" s="2" t="s">
        <v>4786</v>
      </c>
      <c r="C4417" s="3" t="s">
        <v>4800</v>
      </c>
      <c r="D4417">
        <f t="shared" si="69"/>
        <v>20</v>
      </c>
    </row>
    <row r="4418" spans="1:4" x14ac:dyDescent="0.25">
      <c r="A4418" s="1">
        <v>67310</v>
      </c>
      <c r="B4418" s="2" t="s">
        <v>4786</v>
      </c>
      <c r="C4418" s="3" t="s">
        <v>4801</v>
      </c>
      <c r="D4418">
        <f t="shared" ref="D4418:D4481" si="70">COUNTIF($B$2:$B$5669,B4418)</f>
        <v>20</v>
      </c>
    </row>
    <row r="4419" spans="1:4" x14ac:dyDescent="0.25">
      <c r="A4419" s="1">
        <v>67310</v>
      </c>
      <c r="B4419" s="2" t="s">
        <v>4786</v>
      </c>
      <c r="C4419" s="3" t="s">
        <v>4802</v>
      </c>
      <c r="D4419">
        <f t="shared" si="70"/>
        <v>20</v>
      </c>
    </row>
    <row r="4420" spans="1:4" x14ac:dyDescent="0.25">
      <c r="A4420" s="1">
        <v>67310</v>
      </c>
      <c r="B4420" s="2" t="s">
        <v>4786</v>
      </c>
      <c r="C4420" s="3" t="s">
        <v>4803</v>
      </c>
      <c r="D4420">
        <f t="shared" si="70"/>
        <v>20</v>
      </c>
    </row>
    <row r="4421" spans="1:4" x14ac:dyDescent="0.25">
      <c r="A4421" s="1">
        <v>67310</v>
      </c>
      <c r="B4421" s="2" t="s">
        <v>4786</v>
      </c>
      <c r="C4421" s="3" t="s">
        <v>4804</v>
      </c>
      <c r="D4421">
        <f t="shared" si="70"/>
        <v>20</v>
      </c>
    </row>
    <row r="4422" spans="1:4" x14ac:dyDescent="0.25">
      <c r="A4422" s="1">
        <v>67310</v>
      </c>
      <c r="B4422" s="2" t="s">
        <v>4786</v>
      </c>
      <c r="C4422" s="3" t="s">
        <v>4805</v>
      </c>
      <c r="D4422">
        <f t="shared" si="70"/>
        <v>20</v>
      </c>
    </row>
    <row r="4423" spans="1:4" x14ac:dyDescent="0.25">
      <c r="A4423" s="1">
        <v>67310</v>
      </c>
      <c r="B4423" s="2" t="s">
        <v>4786</v>
      </c>
      <c r="C4423" s="3" t="s">
        <v>4806</v>
      </c>
      <c r="D4423">
        <f t="shared" si="70"/>
        <v>20</v>
      </c>
    </row>
    <row r="4424" spans="1:4" x14ac:dyDescent="0.25">
      <c r="A4424" s="1">
        <v>67320</v>
      </c>
      <c r="B4424" s="2" t="s">
        <v>4807</v>
      </c>
      <c r="C4424" s="3" t="s">
        <v>4808</v>
      </c>
      <c r="D4424">
        <f t="shared" si="70"/>
        <v>24</v>
      </c>
    </row>
    <row r="4425" spans="1:4" x14ac:dyDescent="0.25">
      <c r="A4425" s="1">
        <v>67320</v>
      </c>
      <c r="B4425" s="2" t="s">
        <v>4807</v>
      </c>
      <c r="C4425" s="3" t="s">
        <v>4809</v>
      </c>
      <c r="D4425">
        <f t="shared" si="70"/>
        <v>24</v>
      </c>
    </row>
    <row r="4426" spans="1:4" x14ac:dyDescent="0.25">
      <c r="A4426" s="1">
        <v>67320</v>
      </c>
      <c r="B4426" s="2" t="s">
        <v>4807</v>
      </c>
      <c r="C4426" s="3" t="s">
        <v>4810</v>
      </c>
      <c r="D4426">
        <f t="shared" si="70"/>
        <v>24</v>
      </c>
    </row>
    <row r="4427" spans="1:4" x14ac:dyDescent="0.25">
      <c r="A4427" s="1">
        <v>67320</v>
      </c>
      <c r="B4427" s="2" t="s">
        <v>4807</v>
      </c>
      <c r="C4427" s="3" t="s">
        <v>4811</v>
      </c>
      <c r="D4427">
        <f t="shared" si="70"/>
        <v>24</v>
      </c>
    </row>
    <row r="4428" spans="1:4" x14ac:dyDescent="0.25">
      <c r="A4428" s="1">
        <v>67320</v>
      </c>
      <c r="B4428" s="2" t="s">
        <v>4807</v>
      </c>
      <c r="C4428" s="3" t="s">
        <v>4812</v>
      </c>
      <c r="D4428">
        <f t="shared" si="70"/>
        <v>24</v>
      </c>
    </row>
    <row r="4429" spans="1:4" x14ac:dyDescent="0.25">
      <c r="A4429" s="1">
        <v>67320</v>
      </c>
      <c r="B4429" s="2" t="s">
        <v>4807</v>
      </c>
      <c r="C4429" s="3" t="s">
        <v>4813</v>
      </c>
      <c r="D4429">
        <f t="shared" si="70"/>
        <v>24</v>
      </c>
    </row>
    <row r="4430" spans="1:4" x14ac:dyDescent="0.25">
      <c r="A4430" s="1">
        <v>67320</v>
      </c>
      <c r="B4430" s="2" t="s">
        <v>4807</v>
      </c>
      <c r="C4430" s="3" t="s">
        <v>4814</v>
      </c>
      <c r="D4430">
        <f t="shared" si="70"/>
        <v>24</v>
      </c>
    </row>
    <row r="4431" spans="1:4" x14ac:dyDescent="0.25">
      <c r="A4431" s="1">
        <v>67320</v>
      </c>
      <c r="B4431" s="2" t="s">
        <v>4807</v>
      </c>
      <c r="C4431" s="3" t="s">
        <v>4815</v>
      </c>
      <c r="D4431">
        <f t="shared" si="70"/>
        <v>24</v>
      </c>
    </row>
    <row r="4432" spans="1:4" x14ac:dyDescent="0.25">
      <c r="A4432" s="1">
        <v>67320</v>
      </c>
      <c r="B4432" s="2" t="s">
        <v>4807</v>
      </c>
      <c r="C4432" s="3" t="s">
        <v>4816</v>
      </c>
      <c r="D4432">
        <f t="shared" si="70"/>
        <v>24</v>
      </c>
    </row>
    <row r="4433" spans="1:4" x14ac:dyDescent="0.25">
      <c r="A4433" s="1">
        <v>67320</v>
      </c>
      <c r="B4433" s="2" t="s">
        <v>4807</v>
      </c>
      <c r="C4433" s="3" t="s">
        <v>4817</v>
      </c>
      <c r="D4433">
        <f t="shared" si="70"/>
        <v>24</v>
      </c>
    </row>
    <row r="4434" spans="1:4" x14ac:dyDescent="0.25">
      <c r="A4434" s="1">
        <v>67320</v>
      </c>
      <c r="B4434" s="2" t="s">
        <v>4807</v>
      </c>
      <c r="C4434" s="3" t="s">
        <v>4818</v>
      </c>
      <c r="D4434">
        <f t="shared" si="70"/>
        <v>24</v>
      </c>
    </row>
    <row r="4435" spans="1:4" x14ac:dyDescent="0.25">
      <c r="A4435" s="1">
        <v>67320</v>
      </c>
      <c r="B4435" s="2" t="s">
        <v>4807</v>
      </c>
      <c r="C4435" s="3" t="s">
        <v>4819</v>
      </c>
      <c r="D4435">
        <f t="shared" si="70"/>
        <v>24</v>
      </c>
    </row>
    <row r="4436" spans="1:4" x14ac:dyDescent="0.25">
      <c r="A4436" s="1">
        <v>67320</v>
      </c>
      <c r="B4436" s="2" t="s">
        <v>4807</v>
      </c>
      <c r="C4436" s="3" t="s">
        <v>4820</v>
      </c>
      <c r="D4436">
        <f t="shared" si="70"/>
        <v>24</v>
      </c>
    </row>
    <row r="4437" spans="1:4" x14ac:dyDescent="0.25">
      <c r="A4437" s="1">
        <v>67320</v>
      </c>
      <c r="B4437" s="2" t="s">
        <v>4807</v>
      </c>
      <c r="C4437" s="3" t="s">
        <v>4821</v>
      </c>
      <c r="D4437">
        <f t="shared" si="70"/>
        <v>24</v>
      </c>
    </row>
    <row r="4438" spans="1:4" x14ac:dyDescent="0.25">
      <c r="A4438" s="1">
        <v>67320</v>
      </c>
      <c r="B4438" s="2" t="s">
        <v>4807</v>
      </c>
      <c r="C4438" s="3" t="s">
        <v>4822</v>
      </c>
      <c r="D4438">
        <f t="shared" si="70"/>
        <v>24</v>
      </c>
    </row>
    <row r="4439" spans="1:4" x14ac:dyDescent="0.25">
      <c r="A4439" s="1">
        <v>67320</v>
      </c>
      <c r="B4439" s="2" t="s">
        <v>4807</v>
      </c>
      <c r="C4439" s="3" t="s">
        <v>4823</v>
      </c>
      <c r="D4439">
        <f t="shared" si="70"/>
        <v>24</v>
      </c>
    </row>
    <row r="4440" spans="1:4" x14ac:dyDescent="0.25">
      <c r="A4440" s="1">
        <v>67320</v>
      </c>
      <c r="B4440" s="2" t="s">
        <v>4807</v>
      </c>
      <c r="C4440" s="3" t="s">
        <v>4824</v>
      </c>
      <c r="D4440">
        <f t="shared" si="70"/>
        <v>24</v>
      </c>
    </row>
    <row r="4441" spans="1:4" x14ac:dyDescent="0.25">
      <c r="A4441" s="1">
        <v>67320</v>
      </c>
      <c r="B4441" s="2" t="s">
        <v>4807</v>
      </c>
      <c r="C4441" s="3" t="s">
        <v>4825</v>
      </c>
      <c r="D4441">
        <f t="shared" si="70"/>
        <v>24</v>
      </c>
    </row>
    <row r="4442" spans="1:4" x14ac:dyDescent="0.25">
      <c r="A4442" s="1">
        <v>67320</v>
      </c>
      <c r="B4442" s="2" t="s">
        <v>4807</v>
      </c>
      <c r="C4442" s="3" t="s">
        <v>4826</v>
      </c>
      <c r="D4442">
        <f t="shared" si="70"/>
        <v>24</v>
      </c>
    </row>
    <row r="4443" spans="1:4" x14ac:dyDescent="0.25">
      <c r="A4443" s="1">
        <v>67320</v>
      </c>
      <c r="B4443" s="2" t="s">
        <v>4807</v>
      </c>
      <c r="C4443" s="3" t="s">
        <v>4827</v>
      </c>
      <c r="D4443">
        <f t="shared" si="70"/>
        <v>24</v>
      </c>
    </row>
    <row r="4444" spans="1:4" x14ac:dyDescent="0.25">
      <c r="A4444" s="1">
        <v>67320</v>
      </c>
      <c r="B4444" s="2" t="s">
        <v>4807</v>
      </c>
      <c r="C4444" s="3" t="s">
        <v>4828</v>
      </c>
      <c r="D4444">
        <f t="shared" si="70"/>
        <v>24</v>
      </c>
    </row>
    <row r="4445" spans="1:4" x14ac:dyDescent="0.25">
      <c r="A4445" s="1">
        <v>67320</v>
      </c>
      <c r="B4445" s="2" t="s">
        <v>4807</v>
      </c>
      <c r="C4445" s="3" t="s">
        <v>4829</v>
      </c>
      <c r="D4445">
        <f t="shared" si="70"/>
        <v>24</v>
      </c>
    </row>
    <row r="4446" spans="1:4" x14ac:dyDescent="0.25">
      <c r="A4446" s="1">
        <v>67320</v>
      </c>
      <c r="B4446" s="2" t="s">
        <v>4807</v>
      </c>
      <c r="C4446" s="3" t="s">
        <v>4830</v>
      </c>
      <c r="D4446">
        <f t="shared" si="70"/>
        <v>24</v>
      </c>
    </row>
    <row r="4447" spans="1:4" x14ac:dyDescent="0.25">
      <c r="A4447" s="1">
        <v>67320</v>
      </c>
      <c r="B4447" s="2" t="s">
        <v>4807</v>
      </c>
      <c r="C4447" s="3" t="s">
        <v>4831</v>
      </c>
      <c r="D4447">
        <f t="shared" si="70"/>
        <v>24</v>
      </c>
    </row>
    <row r="4448" spans="1:4" x14ac:dyDescent="0.25">
      <c r="A4448" s="1">
        <v>67330</v>
      </c>
      <c r="B4448" s="2" t="s">
        <v>4832</v>
      </c>
      <c r="C4448" s="3" t="s">
        <v>4833</v>
      </c>
      <c r="D4448">
        <f t="shared" si="70"/>
        <v>17</v>
      </c>
    </row>
    <row r="4449" spans="1:4" x14ac:dyDescent="0.25">
      <c r="A4449" s="1">
        <v>67330</v>
      </c>
      <c r="B4449" s="2" t="s">
        <v>4832</v>
      </c>
      <c r="C4449" s="3" t="s">
        <v>4834</v>
      </c>
      <c r="D4449">
        <f t="shared" si="70"/>
        <v>17</v>
      </c>
    </row>
    <row r="4450" spans="1:4" x14ac:dyDescent="0.25">
      <c r="A4450" s="1">
        <v>67330</v>
      </c>
      <c r="B4450" s="2" t="s">
        <v>4832</v>
      </c>
      <c r="C4450" s="3" t="s">
        <v>4835</v>
      </c>
      <c r="D4450">
        <f t="shared" si="70"/>
        <v>17</v>
      </c>
    </row>
    <row r="4451" spans="1:4" x14ac:dyDescent="0.25">
      <c r="A4451" s="1">
        <v>67330</v>
      </c>
      <c r="B4451" s="2" t="s">
        <v>4832</v>
      </c>
      <c r="C4451" s="3" t="s">
        <v>4836</v>
      </c>
      <c r="D4451">
        <f t="shared" si="70"/>
        <v>17</v>
      </c>
    </row>
    <row r="4452" spans="1:4" x14ac:dyDescent="0.25">
      <c r="A4452" s="1">
        <v>67330</v>
      </c>
      <c r="B4452" s="2" t="s">
        <v>4832</v>
      </c>
      <c r="C4452" s="3" t="s">
        <v>4837</v>
      </c>
      <c r="D4452">
        <f t="shared" si="70"/>
        <v>17</v>
      </c>
    </row>
    <row r="4453" spans="1:4" x14ac:dyDescent="0.25">
      <c r="A4453" s="1">
        <v>67330</v>
      </c>
      <c r="B4453" s="2" t="s">
        <v>4832</v>
      </c>
      <c r="C4453" s="3" t="s">
        <v>4838</v>
      </c>
      <c r="D4453">
        <f t="shared" si="70"/>
        <v>17</v>
      </c>
    </row>
    <row r="4454" spans="1:4" x14ac:dyDescent="0.25">
      <c r="A4454" s="1">
        <v>67330</v>
      </c>
      <c r="B4454" s="2" t="s">
        <v>4832</v>
      </c>
      <c r="C4454" s="3" t="s">
        <v>4839</v>
      </c>
      <c r="D4454">
        <f t="shared" si="70"/>
        <v>17</v>
      </c>
    </row>
    <row r="4455" spans="1:4" x14ac:dyDescent="0.25">
      <c r="A4455" s="1">
        <v>67330</v>
      </c>
      <c r="B4455" s="2" t="s">
        <v>4832</v>
      </c>
      <c r="C4455" s="3" t="s">
        <v>4840</v>
      </c>
      <c r="D4455">
        <f t="shared" si="70"/>
        <v>17</v>
      </c>
    </row>
    <row r="4456" spans="1:4" x14ac:dyDescent="0.25">
      <c r="A4456" s="1">
        <v>67330</v>
      </c>
      <c r="B4456" s="2" t="s">
        <v>4832</v>
      </c>
      <c r="C4456" s="3" t="s">
        <v>4841</v>
      </c>
      <c r="D4456">
        <f t="shared" si="70"/>
        <v>17</v>
      </c>
    </row>
    <row r="4457" spans="1:4" x14ac:dyDescent="0.25">
      <c r="A4457" s="1">
        <v>67330</v>
      </c>
      <c r="B4457" s="2" t="s">
        <v>4832</v>
      </c>
      <c r="C4457" s="3" t="s">
        <v>4842</v>
      </c>
      <c r="D4457">
        <f t="shared" si="70"/>
        <v>17</v>
      </c>
    </row>
    <row r="4458" spans="1:4" x14ac:dyDescent="0.25">
      <c r="A4458" s="1">
        <v>67330</v>
      </c>
      <c r="B4458" s="2" t="s">
        <v>4832</v>
      </c>
      <c r="C4458" s="3" t="s">
        <v>4843</v>
      </c>
      <c r="D4458">
        <f t="shared" si="70"/>
        <v>17</v>
      </c>
    </row>
    <row r="4459" spans="1:4" x14ac:dyDescent="0.25">
      <c r="A4459" s="1">
        <v>67330</v>
      </c>
      <c r="B4459" s="2" t="s">
        <v>4832</v>
      </c>
      <c r="C4459" s="3" t="s">
        <v>4844</v>
      </c>
      <c r="D4459">
        <f t="shared" si="70"/>
        <v>17</v>
      </c>
    </row>
    <row r="4460" spans="1:4" x14ac:dyDescent="0.25">
      <c r="A4460" s="1">
        <v>67330</v>
      </c>
      <c r="B4460" s="2" t="s">
        <v>4832</v>
      </c>
      <c r="C4460" s="3" t="s">
        <v>4845</v>
      </c>
      <c r="D4460">
        <f t="shared" si="70"/>
        <v>17</v>
      </c>
    </row>
    <row r="4461" spans="1:4" x14ac:dyDescent="0.25">
      <c r="A4461" s="1">
        <v>67330</v>
      </c>
      <c r="B4461" s="2" t="s">
        <v>4832</v>
      </c>
      <c r="C4461" s="3" t="s">
        <v>4846</v>
      </c>
      <c r="D4461">
        <f t="shared" si="70"/>
        <v>17</v>
      </c>
    </row>
    <row r="4462" spans="1:4" x14ac:dyDescent="0.25">
      <c r="A4462" s="1">
        <v>67330</v>
      </c>
      <c r="B4462" s="2" t="s">
        <v>4832</v>
      </c>
      <c r="C4462" s="3" t="s">
        <v>4847</v>
      </c>
      <c r="D4462">
        <f t="shared" si="70"/>
        <v>17</v>
      </c>
    </row>
    <row r="4463" spans="1:4" x14ac:dyDescent="0.25">
      <c r="A4463" s="1">
        <v>67330</v>
      </c>
      <c r="B4463" s="2" t="s">
        <v>4832</v>
      </c>
      <c r="C4463" s="3" t="s">
        <v>4848</v>
      </c>
      <c r="D4463">
        <f t="shared" si="70"/>
        <v>17</v>
      </c>
    </row>
    <row r="4464" spans="1:4" x14ac:dyDescent="0.25">
      <c r="A4464" s="1">
        <v>67330</v>
      </c>
      <c r="B4464" s="2" t="s">
        <v>4832</v>
      </c>
      <c r="C4464" s="3" t="s">
        <v>4849</v>
      </c>
      <c r="D4464">
        <f t="shared" si="70"/>
        <v>17</v>
      </c>
    </row>
    <row r="4465" spans="1:4" x14ac:dyDescent="0.25">
      <c r="A4465" s="1">
        <v>67340</v>
      </c>
      <c r="B4465" s="2" t="s">
        <v>4850</v>
      </c>
      <c r="C4465" s="3" t="s">
        <v>4851</v>
      </c>
      <c r="D4465">
        <f t="shared" si="70"/>
        <v>11</v>
      </c>
    </row>
    <row r="4466" spans="1:4" x14ac:dyDescent="0.25">
      <c r="A4466" s="1">
        <v>67340</v>
      </c>
      <c r="B4466" s="2" t="s">
        <v>4850</v>
      </c>
      <c r="C4466" s="3" t="s">
        <v>4852</v>
      </c>
      <c r="D4466">
        <f t="shared" si="70"/>
        <v>11</v>
      </c>
    </row>
    <row r="4467" spans="1:4" x14ac:dyDescent="0.25">
      <c r="A4467" s="1">
        <v>67340</v>
      </c>
      <c r="B4467" s="2" t="s">
        <v>4850</v>
      </c>
      <c r="C4467" s="3" t="s">
        <v>4853</v>
      </c>
      <c r="D4467">
        <f t="shared" si="70"/>
        <v>11</v>
      </c>
    </row>
    <row r="4468" spans="1:4" x14ac:dyDescent="0.25">
      <c r="A4468" s="1">
        <v>67340</v>
      </c>
      <c r="B4468" s="2" t="s">
        <v>4850</v>
      </c>
      <c r="C4468" s="3" t="s">
        <v>4854</v>
      </c>
      <c r="D4468">
        <f t="shared" si="70"/>
        <v>11</v>
      </c>
    </row>
    <row r="4469" spans="1:4" x14ac:dyDescent="0.25">
      <c r="A4469" s="1">
        <v>67340</v>
      </c>
      <c r="B4469" s="2" t="s">
        <v>4850</v>
      </c>
      <c r="C4469" s="3" t="s">
        <v>4855</v>
      </c>
      <c r="D4469">
        <f t="shared" si="70"/>
        <v>11</v>
      </c>
    </row>
    <row r="4470" spans="1:4" x14ac:dyDescent="0.25">
      <c r="A4470" s="1">
        <v>67340</v>
      </c>
      <c r="B4470" s="2" t="s">
        <v>4850</v>
      </c>
      <c r="C4470" s="3" t="s">
        <v>4856</v>
      </c>
      <c r="D4470">
        <f t="shared" si="70"/>
        <v>11</v>
      </c>
    </row>
    <row r="4471" spans="1:4" x14ac:dyDescent="0.25">
      <c r="A4471" s="1">
        <v>67340</v>
      </c>
      <c r="B4471" s="2" t="s">
        <v>4850</v>
      </c>
      <c r="C4471" s="3" t="s">
        <v>4857</v>
      </c>
      <c r="D4471">
        <f t="shared" si="70"/>
        <v>11</v>
      </c>
    </row>
    <row r="4472" spans="1:4" x14ac:dyDescent="0.25">
      <c r="A4472" s="1">
        <v>67340</v>
      </c>
      <c r="B4472" s="2" t="s">
        <v>4850</v>
      </c>
      <c r="C4472" s="3" t="s">
        <v>4858</v>
      </c>
      <c r="D4472">
        <f t="shared" si="70"/>
        <v>11</v>
      </c>
    </row>
    <row r="4473" spans="1:4" x14ac:dyDescent="0.25">
      <c r="A4473" s="1">
        <v>67340</v>
      </c>
      <c r="B4473" s="2" t="s">
        <v>4850</v>
      </c>
      <c r="C4473" s="3" t="s">
        <v>4859</v>
      </c>
      <c r="D4473">
        <f t="shared" si="70"/>
        <v>11</v>
      </c>
    </row>
    <row r="4474" spans="1:4" x14ac:dyDescent="0.25">
      <c r="A4474" s="1">
        <v>67340</v>
      </c>
      <c r="B4474" s="2" t="s">
        <v>4850</v>
      </c>
      <c r="C4474" s="3" t="s">
        <v>4860</v>
      </c>
      <c r="D4474">
        <f t="shared" si="70"/>
        <v>11</v>
      </c>
    </row>
    <row r="4475" spans="1:4" x14ac:dyDescent="0.25">
      <c r="A4475" s="1">
        <v>67340</v>
      </c>
      <c r="B4475" s="2" t="s">
        <v>4850</v>
      </c>
      <c r="C4475" s="3" t="s">
        <v>4861</v>
      </c>
      <c r="D4475">
        <f t="shared" si="70"/>
        <v>11</v>
      </c>
    </row>
    <row r="4476" spans="1:4" x14ac:dyDescent="0.25">
      <c r="A4476" s="1">
        <v>67350</v>
      </c>
      <c r="B4476" s="2" t="s">
        <v>4862</v>
      </c>
      <c r="C4476" s="3" t="s">
        <v>4863</v>
      </c>
      <c r="D4476">
        <f t="shared" si="70"/>
        <v>20</v>
      </c>
    </row>
    <row r="4477" spans="1:4" x14ac:dyDescent="0.25">
      <c r="A4477" s="1">
        <v>67350</v>
      </c>
      <c r="B4477" s="2" t="s">
        <v>4862</v>
      </c>
      <c r="C4477" s="3" t="s">
        <v>4864</v>
      </c>
      <c r="D4477">
        <f t="shared" si="70"/>
        <v>20</v>
      </c>
    </row>
    <row r="4478" spans="1:4" x14ac:dyDescent="0.25">
      <c r="A4478" s="1">
        <v>67350</v>
      </c>
      <c r="B4478" s="2" t="s">
        <v>4862</v>
      </c>
      <c r="C4478" s="3" t="s">
        <v>4865</v>
      </c>
      <c r="D4478">
        <f t="shared" si="70"/>
        <v>20</v>
      </c>
    </row>
    <row r="4479" spans="1:4" x14ac:dyDescent="0.25">
      <c r="A4479" s="1">
        <v>67350</v>
      </c>
      <c r="B4479" s="2" t="s">
        <v>4862</v>
      </c>
      <c r="C4479" s="3" t="s">
        <v>4866</v>
      </c>
      <c r="D4479">
        <f t="shared" si="70"/>
        <v>20</v>
      </c>
    </row>
    <row r="4480" spans="1:4" x14ac:dyDescent="0.25">
      <c r="A4480" s="1">
        <v>67350</v>
      </c>
      <c r="B4480" s="2" t="s">
        <v>4862</v>
      </c>
      <c r="C4480" s="3" t="s">
        <v>4867</v>
      </c>
      <c r="D4480">
        <f t="shared" si="70"/>
        <v>20</v>
      </c>
    </row>
    <row r="4481" spans="1:4" x14ac:dyDescent="0.25">
      <c r="A4481" s="1">
        <v>67350</v>
      </c>
      <c r="B4481" s="2" t="s">
        <v>4862</v>
      </c>
      <c r="C4481" s="3" t="s">
        <v>4868</v>
      </c>
      <c r="D4481">
        <f t="shared" si="70"/>
        <v>20</v>
      </c>
    </row>
    <row r="4482" spans="1:4" x14ac:dyDescent="0.25">
      <c r="A4482" s="1">
        <v>67350</v>
      </c>
      <c r="B4482" s="2" t="s">
        <v>4862</v>
      </c>
      <c r="C4482" s="3" t="s">
        <v>4869</v>
      </c>
      <c r="D4482">
        <f t="shared" ref="D4482:D4545" si="71">COUNTIF($B$2:$B$5669,B4482)</f>
        <v>20</v>
      </c>
    </row>
    <row r="4483" spans="1:4" x14ac:dyDescent="0.25">
      <c r="A4483" s="1">
        <v>67350</v>
      </c>
      <c r="B4483" s="2" t="s">
        <v>4862</v>
      </c>
      <c r="C4483" s="3" t="s">
        <v>4870</v>
      </c>
      <c r="D4483">
        <f t="shared" si="71"/>
        <v>20</v>
      </c>
    </row>
    <row r="4484" spans="1:4" x14ac:dyDescent="0.25">
      <c r="A4484" s="1">
        <v>67350</v>
      </c>
      <c r="B4484" s="2" t="s">
        <v>4862</v>
      </c>
      <c r="C4484" s="3" t="s">
        <v>4871</v>
      </c>
      <c r="D4484">
        <f t="shared" si="71"/>
        <v>20</v>
      </c>
    </row>
    <row r="4485" spans="1:4" x14ac:dyDescent="0.25">
      <c r="A4485" s="1">
        <v>67350</v>
      </c>
      <c r="B4485" s="2" t="s">
        <v>4862</v>
      </c>
      <c r="C4485" s="3" t="s">
        <v>4872</v>
      </c>
      <c r="D4485">
        <f t="shared" si="71"/>
        <v>20</v>
      </c>
    </row>
    <row r="4486" spans="1:4" x14ac:dyDescent="0.25">
      <c r="A4486" s="1">
        <v>67350</v>
      </c>
      <c r="B4486" s="2" t="s">
        <v>4862</v>
      </c>
      <c r="C4486" s="3" t="s">
        <v>4873</v>
      </c>
      <c r="D4486">
        <f t="shared" si="71"/>
        <v>20</v>
      </c>
    </row>
    <row r="4487" spans="1:4" x14ac:dyDescent="0.25">
      <c r="A4487" s="1">
        <v>67350</v>
      </c>
      <c r="B4487" s="2" t="s">
        <v>4862</v>
      </c>
      <c r="C4487" s="3" t="s">
        <v>4874</v>
      </c>
      <c r="D4487">
        <f t="shared" si="71"/>
        <v>20</v>
      </c>
    </row>
    <row r="4488" spans="1:4" x14ac:dyDescent="0.25">
      <c r="A4488" s="1">
        <v>67350</v>
      </c>
      <c r="B4488" s="2" t="s">
        <v>4862</v>
      </c>
      <c r="C4488" s="3" t="s">
        <v>4875</v>
      </c>
      <c r="D4488">
        <f t="shared" si="71"/>
        <v>20</v>
      </c>
    </row>
    <row r="4489" spans="1:4" x14ac:dyDescent="0.25">
      <c r="A4489" s="1">
        <v>67350</v>
      </c>
      <c r="B4489" s="2" t="s">
        <v>4862</v>
      </c>
      <c r="C4489" s="3" t="s">
        <v>4876</v>
      </c>
      <c r="D4489">
        <f t="shared" si="71"/>
        <v>20</v>
      </c>
    </row>
    <row r="4490" spans="1:4" x14ac:dyDescent="0.25">
      <c r="A4490" s="1">
        <v>67350</v>
      </c>
      <c r="B4490" s="2" t="s">
        <v>4862</v>
      </c>
      <c r="C4490" s="3" t="s">
        <v>4877</v>
      </c>
      <c r="D4490">
        <f t="shared" si="71"/>
        <v>20</v>
      </c>
    </row>
    <row r="4491" spans="1:4" x14ac:dyDescent="0.25">
      <c r="A4491" s="1">
        <v>67350</v>
      </c>
      <c r="B4491" s="2" t="s">
        <v>4862</v>
      </c>
      <c r="C4491" s="3" t="s">
        <v>4878</v>
      </c>
      <c r="D4491">
        <f t="shared" si="71"/>
        <v>20</v>
      </c>
    </row>
    <row r="4492" spans="1:4" x14ac:dyDescent="0.25">
      <c r="A4492" s="1">
        <v>67350</v>
      </c>
      <c r="B4492" s="2" t="s">
        <v>4862</v>
      </c>
      <c r="C4492" s="3" t="s">
        <v>4879</v>
      </c>
      <c r="D4492">
        <f t="shared" si="71"/>
        <v>20</v>
      </c>
    </row>
    <row r="4493" spans="1:4" x14ac:dyDescent="0.25">
      <c r="A4493" s="1">
        <v>67350</v>
      </c>
      <c r="B4493" s="2" t="s">
        <v>4862</v>
      </c>
      <c r="C4493" s="3" t="s">
        <v>4880</v>
      </c>
      <c r="D4493">
        <f t="shared" si="71"/>
        <v>20</v>
      </c>
    </row>
    <row r="4494" spans="1:4" x14ac:dyDescent="0.25">
      <c r="A4494" s="1">
        <v>67350</v>
      </c>
      <c r="B4494" s="2" t="s">
        <v>4862</v>
      </c>
      <c r="C4494" s="3" t="s">
        <v>4881</v>
      </c>
      <c r="D4494">
        <f t="shared" si="71"/>
        <v>20</v>
      </c>
    </row>
    <row r="4495" spans="1:4" x14ac:dyDescent="0.25">
      <c r="A4495" s="1">
        <v>67350</v>
      </c>
      <c r="B4495" s="2" t="s">
        <v>4862</v>
      </c>
      <c r="C4495" s="3" t="s">
        <v>4882</v>
      </c>
      <c r="D4495">
        <f t="shared" si="71"/>
        <v>20</v>
      </c>
    </row>
    <row r="4496" spans="1:4" x14ac:dyDescent="0.25">
      <c r="A4496" s="1">
        <v>67360</v>
      </c>
      <c r="B4496" s="2" t="s">
        <v>4883</v>
      </c>
      <c r="C4496" s="3" t="s">
        <v>4884</v>
      </c>
      <c r="D4496">
        <f t="shared" si="71"/>
        <v>14</v>
      </c>
    </row>
    <row r="4497" spans="1:4" x14ac:dyDescent="0.25">
      <c r="A4497" s="1">
        <v>67360</v>
      </c>
      <c r="B4497" s="2" t="s">
        <v>4883</v>
      </c>
      <c r="C4497" s="3" t="s">
        <v>4885</v>
      </c>
      <c r="D4497">
        <f t="shared" si="71"/>
        <v>14</v>
      </c>
    </row>
    <row r="4498" spans="1:4" x14ac:dyDescent="0.25">
      <c r="A4498" s="1">
        <v>67360</v>
      </c>
      <c r="B4498" s="2" t="s">
        <v>4883</v>
      </c>
      <c r="C4498" s="3" t="s">
        <v>4886</v>
      </c>
      <c r="D4498">
        <f t="shared" si="71"/>
        <v>14</v>
      </c>
    </row>
    <row r="4499" spans="1:4" x14ac:dyDescent="0.25">
      <c r="A4499" s="1">
        <v>67360</v>
      </c>
      <c r="B4499" s="2" t="s">
        <v>4883</v>
      </c>
      <c r="C4499" s="3" t="s">
        <v>4887</v>
      </c>
      <c r="D4499">
        <f t="shared" si="71"/>
        <v>14</v>
      </c>
    </row>
    <row r="4500" spans="1:4" x14ac:dyDescent="0.25">
      <c r="A4500" s="1">
        <v>67360</v>
      </c>
      <c r="B4500" s="2" t="s">
        <v>4883</v>
      </c>
      <c r="C4500" s="3" t="s">
        <v>4888</v>
      </c>
      <c r="D4500">
        <f t="shared" si="71"/>
        <v>14</v>
      </c>
    </row>
    <row r="4501" spans="1:4" x14ac:dyDescent="0.25">
      <c r="A4501" s="1">
        <v>67360</v>
      </c>
      <c r="B4501" s="2" t="s">
        <v>4883</v>
      </c>
      <c r="C4501" s="3" t="s">
        <v>4889</v>
      </c>
      <c r="D4501">
        <f t="shared" si="71"/>
        <v>14</v>
      </c>
    </row>
    <row r="4502" spans="1:4" x14ac:dyDescent="0.25">
      <c r="A4502" s="1">
        <v>67360</v>
      </c>
      <c r="B4502" s="2" t="s">
        <v>4883</v>
      </c>
      <c r="C4502" s="3" t="s">
        <v>4890</v>
      </c>
      <c r="D4502">
        <f t="shared" si="71"/>
        <v>14</v>
      </c>
    </row>
    <row r="4503" spans="1:4" x14ac:dyDescent="0.25">
      <c r="A4503" s="1">
        <v>67360</v>
      </c>
      <c r="B4503" s="2" t="s">
        <v>4883</v>
      </c>
      <c r="C4503" s="3" t="s">
        <v>4891</v>
      </c>
      <c r="D4503">
        <f t="shared" si="71"/>
        <v>14</v>
      </c>
    </row>
    <row r="4504" spans="1:4" x14ac:dyDescent="0.25">
      <c r="A4504" s="1">
        <v>67360</v>
      </c>
      <c r="B4504" s="2" t="s">
        <v>4883</v>
      </c>
      <c r="C4504" s="3" t="s">
        <v>4892</v>
      </c>
      <c r="D4504">
        <f t="shared" si="71"/>
        <v>14</v>
      </c>
    </row>
    <row r="4505" spans="1:4" x14ac:dyDescent="0.25">
      <c r="A4505" s="1">
        <v>67360</v>
      </c>
      <c r="B4505" s="2" t="s">
        <v>4883</v>
      </c>
      <c r="C4505" s="3" t="s">
        <v>4893</v>
      </c>
      <c r="D4505">
        <f t="shared" si="71"/>
        <v>14</v>
      </c>
    </row>
    <row r="4506" spans="1:4" x14ac:dyDescent="0.25">
      <c r="A4506" s="1">
        <v>67360</v>
      </c>
      <c r="B4506" s="2" t="s">
        <v>4883</v>
      </c>
      <c r="C4506" s="3" t="s">
        <v>4894</v>
      </c>
      <c r="D4506">
        <f t="shared" si="71"/>
        <v>14</v>
      </c>
    </row>
    <row r="4507" spans="1:4" x14ac:dyDescent="0.25">
      <c r="A4507" s="1">
        <v>67360</v>
      </c>
      <c r="B4507" s="2" t="s">
        <v>4883</v>
      </c>
      <c r="C4507" s="3" t="s">
        <v>4895</v>
      </c>
      <c r="D4507">
        <f t="shared" si="71"/>
        <v>14</v>
      </c>
    </row>
    <row r="4508" spans="1:4" x14ac:dyDescent="0.25">
      <c r="A4508" s="1">
        <v>67360</v>
      </c>
      <c r="B4508" s="2" t="s">
        <v>4883</v>
      </c>
      <c r="C4508" s="3" t="s">
        <v>4896</v>
      </c>
      <c r="D4508">
        <f t="shared" si="71"/>
        <v>14</v>
      </c>
    </row>
    <row r="4509" spans="1:4" x14ac:dyDescent="0.25">
      <c r="A4509" s="1">
        <v>67360</v>
      </c>
      <c r="B4509" s="2" t="s">
        <v>4883</v>
      </c>
      <c r="C4509" s="3" t="s">
        <v>4897</v>
      </c>
      <c r="D4509">
        <f t="shared" si="71"/>
        <v>14</v>
      </c>
    </row>
    <row r="4510" spans="1:4" x14ac:dyDescent="0.25">
      <c r="A4510" s="1">
        <v>67370</v>
      </c>
      <c r="B4510" s="2" t="s">
        <v>4898</v>
      </c>
      <c r="C4510" s="3" t="s">
        <v>4899</v>
      </c>
      <c r="D4510">
        <f t="shared" si="71"/>
        <v>22</v>
      </c>
    </row>
    <row r="4511" spans="1:4" x14ac:dyDescent="0.25">
      <c r="A4511" s="1">
        <v>67370</v>
      </c>
      <c r="B4511" s="2" t="s">
        <v>4898</v>
      </c>
      <c r="C4511" s="3" t="s">
        <v>4900</v>
      </c>
      <c r="D4511">
        <f t="shared" si="71"/>
        <v>22</v>
      </c>
    </row>
    <row r="4512" spans="1:4" x14ac:dyDescent="0.25">
      <c r="A4512" s="1">
        <v>67370</v>
      </c>
      <c r="B4512" s="2" t="s">
        <v>4898</v>
      </c>
      <c r="C4512" s="3" t="s">
        <v>4901</v>
      </c>
      <c r="D4512">
        <f t="shared" si="71"/>
        <v>22</v>
      </c>
    </row>
    <row r="4513" spans="1:4" x14ac:dyDescent="0.25">
      <c r="A4513" s="1">
        <v>67370</v>
      </c>
      <c r="B4513" s="2" t="s">
        <v>4898</v>
      </c>
      <c r="C4513" s="3" t="s">
        <v>4902</v>
      </c>
      <c r="D4513">
        <f t="shared" si="71"/>
        <v>22</v>
      </c>
    </row>
    <row r="4514" spans="1:4" x14ac:dyDescent="0.25">
      <c r="A4514" s="1">
        <v>67370</v>
      </c>
      <c r="B4514" s="2" t="s">
        <v>4898</v>
      </c>
      <c r="C4514" s="3" t="s">
        <v>4903</v>
      </c>
      <c r="D4514">
        <f t="shared" si="71"/>
        <v>22</v>
      </c>
    </row>
    <row r="4515" spans="1:4" x14ac:dyDescent="0.25">
      <c r="A4515" s="1">
        <v>67370</v>
      </c>
      <c r="B4515" s="2" t="s">
        <v>4898</v>
      </c>
      <c r="C4515" s="3" t="s">
        <v>4904</v>
      </c>
      <c r="D4515">
        <f t="shared" si="71"/>
        <v>22</v>
      </c>
    </row>
    <row r="4516" spans="1:4" x14ac:dyDescent="0.25">
      <c r="A4516" s="1">
        <v>67370</v>
      </c>
      <c r="B4516" s="2" t="s">
        <v>4898</v>
      </c>
      <c r="C4516" s="3" t="s">
        <v>4905</v>
      </c>
      <c r="D4516">
        <f t="shared" si="71"/>
        <v>22</v>
      </c>
    </row>
    <row r="4517" spans="1:4" x14ac:dyDescent="0.25">
      <c r="A4517" s="1">
        <v>67370</v>
      </c>
      <c r="B4517" s="2" t="s">
        <v>4898</v>
      </c>
      <c r="C4517" s="3" t="s">
        <v>4906</v>
      </c>
      <c r="D4517">
        <f t="shared" si="71"/>
        <v>22</v>
      </c>
    </row>
    <row r="4518" spans="1:4" x14ac:dyDescent="0.25">
      <c r="A4518" s="1">
        <v>67370</v>
      </c>
      <c r="B4518" s="2" t="s">
        <v>4898</v>
      </c>
      <c r="C4518" s="3" t="s">
        <v>4907</v>
      </c>
      <c r="D4518">
        <f t="shared" si="71"/>
        <v>22</v>
      </c>
    </row>
    <row r="4519" spans="1:4" x14ac:dyDescent="0.25">
      <c r="A4519" s="1">
        <v>67370</v>
      </c>
      <c r="B4519" s="2" t="s">
        <v>4898</v>
      </c>
      <c r="C4519" s="3" t="s">
        <v>4908</v>
      </c>
      <c r="D4519">
        <f t="shared" si="71"/>
        <v>22</v>
      </c>
    </row>
    <row r="4520" spans="1:4" x14ac:dyDescent="0.25">
      <c r="A4520" s="1">
        <v>67370</v>
      </c>
      <c r="B4520" s="2" t="s">
        <v>4898</v>
      </c>
      <c r="C4520" s="3" t="s">
        <v>4909</v>
      </c>
      <c r="D4520">
        <f t="shared" si="71"/>
        <v>22</v>
      </c>
    </row>
    <row r="4521" spans="1:4" x14ac:dyDescent="0.25">
      <c r="A4521" s="1">
        <v>67370</v>
      </c>
      <c r="B4521" s="2" t="s">
        <v>4898</v>
      </c>
      <c r="C4521" s="3" t="s">
        <v>4910</v>
      </c>
      <c r="D4521">
        <f t="shared" si="71"/>
        <v>22</v>
      </c>
    </row>
    <row r="4522" spans="1:4" x14ac:dyDescent="0.25">
      <c r="A4522" s="1">
        <v>67370</v>
      </c>
      <c r="B4522" s="2" t="s">
        <v>4898</v>
      </c>
      <c r="C4522" s="3" t="s">
        <v>4911</v>
      </c>
      <c r="D4522">
        <f t="shared" si="71"/>
        <v>22</v>
      </c>
    </row>
    <row r="4523" spans="1:4" x14ac:dyDescent="0.25">
      <c r="A4523" s="1">
        <v>67370</v>
      </c>
      <c r="B4523" s="2" t="s">
        <v>4898</v>
      </c>
      <c r="C4523" s="3" t="s">
        <v>4912</v>
      </c>
      <c r="D4523">
        <f t="shared" si="71"/>
        <v>22</v>
      </c>
    </row>
    <row r="4524" spans="1:4" x14ac:dyDescent="0.25">
      <c r="A4524" s="1">
        <v>67370</v>
      </c>
      <c r="B4524" s="2" t="s">
        <v>4898</v>
      </c>
      <c r="C4524" s="3" t="s">
        <v>4913</v>
      </c>
      <c r="D4524">
        <f t="shared" si="71"/>
        <v>22</v>
      </c>
    </row>
    <row r="4525" spans="1:4" x14ac:dyDescent="0.25">
      <c r="A4525" s="1">
        <v>67370</v>
      </c>
      <c r="B4525" s="2" t="s">
        <v>4898</v>
      </c>
      <c r="C4525" s="3" t="s">
        <v>4914</v>
      </c>
      <c r="D4525">
        <f t="shared" si="71"/>
        <v>22</v>
      </c>
    </row>
    <row r="4526" spans="1:4" x14ac:dyDescent="0.25">
      <c r="A4526" s="1">
        <v>67370</v>
      </c>
      <c r="B4526" s="2" t="s">
        <v>4898</v>
      </c>
      <c r="C4526" s="3" t="s">
        <v>4915</v>
      </c>
      <c r="D4526">
        <f t="shared" si="71"/>
        <v>22</v>
      </c>
    </row>
    <row r="4527" spans="1:4" x14ac:dyDescent="0.25">
      <c r="A4527" s="1">
        <v>67370</v>
      </c>
      <c r="B4527" s="2" t="s">
        <v>4898</v>
      </c>
      <c r="C4527" s="3" t="s">
        <v>4916</v>
      </c>
      <c r="D4527">
        <f t="shared" si="71"/>
        <v>22</v>
      </c>
    </row>
    <row r="4528" spans="1:4" x14ac:dyDescent="0.25">
      <c r="A4528" s="1">
        <v>67370</v>
      </c>
      <c r="B4528" s="2" t="s">
        <v>4898</v>
      </c>
      <c r="C4528" s="3" t="s">
        <v>4917</v>
      </c>
      <c r="D4528">
        <f t="shared" si="71"/>
        <v>22</v>
      </c>
    </row>
    <row r="4529" spans="1:4" x14ac:dyDescent="0.25">
      <c r="A4529" s="1">
        <v>67370</v>
      </c>
      <c r="B4529" s="2" t="s">
        <v>4898</v>
      </c>
      <c r="C4529" s="3" t="s">
        <v>4918</v>
      </c>
      <c r="D4529">
        <f t="shared" si="71"/>
        <v>22</v>
      </c>
    </row>
    <row r="4530" spans="1:4" x14ac:dyDescent="0.25">
      <c r="A4530" s="1">
        <v>67370</v>
      </c>
      <c r="B4530" s="2" t="s">
        <v>4898</v>
      </c>
      <c r="C4530" s="3" t="s">
        <v>4919</v>
      </c>
      <c r="D4530">
        <f t="shared" si="71"/>
        <v>22</v>
      </c>
    </row>
    <row r="4531" spans="1:4" x14ac:dyDescent="0.25">
      <c r="A4531" s="1">
        <v>67370</v>
      </c>
      <c r="B4531" s="2" t="s">
        <v>4898</v>
      </c>
      <c r="C4531" s="3" t="s">
        <v>4920</v>
      </c>
      <c r="D4531">
        <f t="shared" si="71"/>
        <v>22</v>
      </c>
    </row>
    <row r="4532" spans="1:4" x14ac:dyDescent="0.25">
      <c r="A4532" s="1">
        <v>67380</v>
      </c>
      <c r="B4532" s="2" t="s">
        <v>4921</v>
      </c>
      <c r="C4532" s="3" t="s">
        <v>4922</v>
      </c>
      <c r="D4532">
        <f t="shared" si="71"/>
        <v>1</v>
      </c>
    </row>
    <row r="4533" spans="1:4" x14ac:dyDescent="0.25">
      <c r="A4533" s="1">
        <v>67390</v>
      </c>
      <c r="B4533" s="2" t="s">
        <v>4923</v>
      </c>
      <c r="C4533" s="3" t="s">
        <v>4924</v>
      </c>
      <c r="D4533">
        <f t="shared" si="71"/>
        <v>13</v>
      </c>
    </row>
    <row r="4534" spans="1:4" x14ac:dyDescent="0.25">
      <c r="A4534" s="1">
        <v>67390</v>
      </c>
      <c r="B4534" s="2" t="s">
        <v>4923</v>
      </c>
      <c r="C4534" s="3" t="s">
        <v>4925</v>
      </c>
      <c r="D4534">
        <f t="shared" si="71"/>
        <v>13</v>
      </c>
    </row>
    <row r="4535" spans="1:4" x14ac:dyDescent="0.25">
      <c r="A4535" s="1">
        <v>67390</v>
      </c>
      <c r="B4535" s="2" t="s">
        <v>4923</v>
      </c>
      <c r="C4535" s="3" t="s">
        <v>4926</v>
      </c>
      <c r="D4535">
        <f t="shared" si="71"/>
        <v>13</v>
      </c>
    </row>
    <row r="4536" spans="1:4" x14ac:dyDescent="0.25">
      <c r="A4536" s="1">
        <v>67390</v>
      </c>
      <c r="B4536" s="2" t="s">
        <v>4923</v>
      </c>
      <c r="C4536" s="3" t="s">
        <v>4927</v>
      </c>
      <c r="D4536">
        <f t="shared" si="71"/>
        <v>13</v>
      </c>
    </row>
    <row r="4537" spans="1:4" x14ac:dyDescent="0.25">
      <c r="A4537" s="1">
        <v>67390</v>
      </c>
      <c r="B4537" s="2" t="s">
        <v>4923</v>
      </c>
      <c r="C4537" s="3" t="s">
        <v>4928</v>
      </c>
      <c r="D4537">
        <f t="shared" si="71"/>
        <v>13</v>
      </c>
    </row>
    <row r="4538" spans="1:4" x14ac:dyDescent="0.25">
      <c r="A4538" s="1">
        <v>67390</v>
      </c>
      <c r="B4538" s="2" t="s">
        <v>4923</v>
      </c>
      <c r="C4538" s="3" t="s">
        <v>4929</v>
      </c>
      <c r="D4538">
        <f t="shared" si="71"/>
        <v>13</v>
      </c>
    </row>
    <row r="4539" spans="1:4" x14ac:dyDescent="0.25">
      <c r="A4539" s="1">
        <v>67390</v>
      </c>
      <c r="B4539" s="2" t="s">
        <v>4923</v>
      </c>
      <c r="C4539" s="3" t="s">
        <v>4930</v>
      </c>
      <c r="D4539">
        <f t="shared" si="71"/>
        <v>13</v>
      </c>
    </row>
    <row r="4540" spans="1:4" x14ac:dyDescent="0.25">
      <c r="A4540" s="1">
        <v>67390</v>
      </c>
      <c r="B4540" s="2" t="s">
        <v>4923</v>
      </c>
      <c r="C4540" s="3" t="s">
        <v>4931</v>
      </c>
      <c r="D4540">
        <f t="shared" si="71"/>
        <v>13</v>
      </c>
    </row>
    <row r="4541" spans="1:4" x14ac:dyDescent="0.25">
      <c r="A4541" s="1">
        <v>67390</v>
      </c>
      <c r="B4541" s="2" t="s">
        <v>4923</v>
      </c>
      <c r="C4541" s="3" t="s">
        <v>4932</v>
      </c>
      <c r="D4541">
        <f t="shared" si="71"/>
        <v>13</v>
      </c>
    </row>
    <row r="4542" spans="1:4" x14ac:dyDescent="0.25">
      <c r="A4542" s="1">
        <v>67390</v>
      </c>
      <c r="B4542" s="2" t="s">
        <v>4923</v>
      </c>
      <c r="C4542" s="3" t="s">
        <v>4933</v>
      </c>
      <c r="D4542">
        <f t="shared" si="71"/>
        <v>13</v>
      </c>
    </row>
    <row r="4543" spans="1:4" x14ac:dyDescent="0.25">
      <c r="A4543" s="1">
        <v>67390</v>
      </c>
      <c r="B4543" s="2" t="s">
        <v>4923</v>
      </c>
      <c r="C4543" s="3" t="s">
        <v>4934</v>
      </c>
      <c r="D4543">
        <f t="shared" si="71"/>
        <v>13</v>
      </c>
    </row>
    <row r="4544" spans="1:4" x14ac:dyDescent="0.25">
      <c r="A4544" s="1">
        <v>67390</v>
      </c>
      <c r="B4544" s="2" t="s">
        <v>4923</v>
      </c>
      <c r="C4544" s="3" t="s">
        <v>4935</v>
      </c>
      <c r="D4544">
        <f t="shared" si="71"/>
        <v>13</v>
      </c>
    </row>
    <row r="4545" spans="1:4" x14ac:dyDescent="0.25">
      <c r="A4545" s="1">
        <v>67390</v>
      </c>
      <c r="B4545" s="2" t="s">
        <v>4923</v>
      </c>
      <c r="C4545" s="3" t="s">
        <v>4936</v>
      </c>
      <c r="D4545">
        <f t="shared" si="71"/>
        <v>13</v>
      </c>
    </row>
    <row r="4546" spans="1:4" x14ac:dyDescent="0.25">
      <c r="A4546" s="1">
        <v>67400</v>
      </c>
      <c r="B4546" s="2" t="s">
        <v>4937</v>
      </c>
      <c r="C4546" s="3" t="s">
        <v>4938</v>
      </c>
      <c r="D4546">
        <f t="shared" ref="D4546:D4609" si="72">COUNTIF($B$2:$B$5669,B4546)</f>
        <v>2</v>
      </c>
    </row>
    <row r="4547" spans="1:4" x14ac:dyDescent="0.25">
      <c r="A4547" s="1">
        <v>67400</v>
      </c>
      <c r="B4547" s="2" t="s">
        <v>4937</v>
      </c>
      <c r="C4547" s="3" t="s">
        <v>4939</v>
      </c>
      <c r="D4547">
        <f t="shared" si="72"/>
        <v>2</v>
      </c>
    </row>
    <row r="4548" spans="1:4" x14ac:dyDescent="0.25">
      <c r="A4548" s="1">
        <v>67410</v>
      </c>
      <c r="B4548" s="2" t="s">
        <v>4940</v>
      </c>
      <c r="C4548" s="3" t="s">
        <v>4941</v>
      </c>
      <c r="D4548">
        <f t="shared" si="72"/>
        <v>2</v>
      </c>
    </row>
    <row r="4549" spans="1:4" x14ac:dyDescent="0.25">
      <c r="A4549" s="1">
        <v>67410</v>
      </c>
      <c r="B4549" s="2" t="s">
        <v>4940</v>
      </c>
      <c r="C4549" s="3" t="s">
        <v>4942</v>
      </c>
      <c r="D4549">
        <f t="shared" si="72"/>
        <v>2</v>
      </c>
    </row>
    <row r="4550" spans="1:4" x14ac:dyDescent="0.25">
      <c r="A4550" s="1">
        <v>67420</v>
      </c>
      <c r="B4550" s="2" t="s">
        <v>4943</v>
      </c>
      <c r="C4550" s="3" t="s">
        <v>1935</v>
      </c>
      <c r="D4550">
        <f t="shared" si="72"/>
        <v>10</v>
      </c>
    </row>
    <row r="4551" spans="1:4" x14ac:dyDescent="0.25">
      <c r="A4551" s="1">
        <v>67420</v>
      </c>
      <c r="B4551" s="2" t="s">
        <v>4943</v>
      </c>
      <c r="C4551" s="3" t="s">
        <v>4944</v>
      </c>
      <c r="D4551">
        <f t="shared" si="72"/>
        <v>10</v>
      </c>
    </row>
    <row r="4552" spans="1:4" x14ac:dyDescent="0.25">
      <c r="A4552" s="1">
        <v>67420</v>
      </c>
      <c r="B4552" s="2" t="s">
        <v>4943</v>
      </c>
      <c r="C4552" s="3" t="s">
        <v>4945</v>
      </c>
      <c r="D4552">
        <f t="shared" si="72"/>
        <v>10</v>
      </c>
    </row>
    <row r="4553" spans="1:4" x14ac:dyDescent="0.25">
      <c r="A4553" s="1">
        <v>67420</v>
      </c>
      <c r="B4553" s="2" t="s">
        <v>4943</v>
      </c>
      <c r="C4553" s="3" t="s">
        <v>4946</v>
      </c>
      <c r="D4553">
        <f t="shared" si="72"/>
        <v>10</v>
      </c>
    </row>
    <row r="4554" spans="1:4" x14ac:dyDescent="0.25">
      <c r="A4554" s="1">
        <v>67420</v>
      </c>
      <c r="B4554" s="2" t="s">
        <v>4943</v>
      </c>
      <c r="C4554" s="3" t="s">
        <v>4947</v>
      </c>
      <c r="D4554">
        <f t="shared" si="72"/>
        <v>10</v>
      </c>
    </row>
    <row r="4555" spans="1:4" x14ac:dyDescent="0.25">
      <c r="A4555" s="1">
        <v>67420</v>
      </c>
      <c r="B4555" s="2" t="s">
        <v>4943</v>
      </c>
      <c r="C4555" s="3" t="s">
        <v>4948</v>
      </c>
      <c r="D4555">
        <f t="shared" si="72"/>
        <v>10</v>
      </c>
    </row>
    <row r="4556" spans="1:4" x14ac:dyDescent="0.25">
      <c r="A4556" s="1">
        <v>67420</v>
      </c>
      <c r="B4556" s="2" t="s">
        <v>4943</v>
      </c>
      <c r="C4556" s="3" t="s">
        <v>4949</v>
      </c>
      <c r="D4556">
        <f t="shared" si="72"/>
        <v>10</v>
      </c>
    </row>
    <row r="4557" spans="1:4" x14ac:dyDescent="0.25">
      <c r="A4557" s="1">
        <v>67420</v>
      </c>
      <c r="B4557" s="2" t="s">
        <v>4943</v>
      </c>
      <c r="C4557" s="3" t="s">
        <v>4950</v>
      </c>
      <c r="D4557">
        <f t="shared" si="72"/>
        <v>10</v>
      </c>
    </row>
    <row r="4558" spans="1:4" x14ac:dyDescent="0.25">
      <c r="A4558" s="1">
        <v>67420</v>
      </c>
      <c r="B4558" s="2" t="s">
        <v>4943</v>
      </c>
      <c r="C4558" s="3" t="s">
        <v>1841</v>
      </c>
      <c r="D4558">
        <f t="shared" si="72"/>
        <v>10</v>
      </c>
    </row>
    <row r="4559" spans="1:4" x14ac:dyDescent="0.25">
      <c r="A4559" s="1">
        <v>67420</v>
      </c>
      <c r="B4559" s="2" t="s">
        <v>4943</v>
      </c>
      <c r="C4559" s="3" t="s">
        <v>4951</v>
      </c>
      <c r="D4559">
        <f t="shared" si="72"/>
        <v>10</v>
      </c>
    </row>
    <row r="4560" spans="1:4" x14ac:dyDescent="0.25">
      <c r="A4560" s="1">
        <v>67430</v>
      </c>
      <c r="B4560" s="2" t="s">
        <v>4952</v>
      </c>
      <c r="C4560" s="3" t="s">
        <v>4953</v>
      </c>
      <c r="D4560">
        <f t="shared" si="72"/>
        <v>9</v>
      </c>
    </row>
    <row r="4561" spans="1:4" x14ac:dyDescent="0.25">
      <c r="A4561" s="1">
        <v>67430</v>
      </c>
      <c r="B4561" s="2" t="s">
        <v>4952</v>
      </c>
      <c r="C4561" s="3" t="s">
        <v>4954</v>
      </c>
      <c r="D4561">
        <f t="shared" si="72"/>
        <v>9</v>
      </c>
    </row>
    <row r="4562" spans="1:4" x14ac:dyDescent="0.25">
      <c r="A4562" s="1">
        <v>67430</v>
      </c>
      <c r="B4562" s="2" t="s">
        <v>4952</v>
      </c>
      <c r="C4562" s="3" t="s">
        <v>4955</v>
      </c>
      <c r="D4562">
        <f t="shared" si="72"/>
        <v>9</v>
      </c>
    </row>
    <row r="4563" spans="1:4" x14ac:dyDescent="0.25">
      <c r="A4563" s="1">
        <v>67430</v>
      </c>
      <c r="B4563" s="2" t="s">
        <v>4952</v>
      </c>
      <c r="C4563" s="3" t="s">
        <v>4956</v>
      </c>
      <c r="D4563">
        <f t="shared" si="72"/>
        <v>9</v>
      </c>
    </row>
    <row r="4564" spans="1:4" x14ac:dyDescent="0.25">
      <c r="A4564" s="1">
        <v>67430</v>
      </c>
      <c r="B4564" s="2" t="s">
        <v>4952</v>
      </c>
      <c r="C4564" s="3" t="s">
        <v>4957</v>
      </c>
      <c r="D4564">
        <f t="shared" si="72"/>
        <v>9</v>
      </c>
    </row>
    <row r="4565" spans="1:4" x14ac:dyDescent="0.25">
      <c r="A4565" s="1">
        <v>67430</v>
      </c>
      <c r="B4565" s="2" t="s">
        <v>4952</v>
      </c>
      <c r="C4565" s="3" t="s">
        <v>4958</v>
      </c>
      <c r="D4565">
        <f t="shared" si="72"/>
        <v>9</v>
      </c>
    </row>
    <row r="4566" spans="1:4" x14ac:dyDescent="0.25">
      <c r="A4566" s="1">
        <v>67430</v>
      </c>
      <c r="B4566" s="2" t="s">
        <v>4952</v>
      </c>
      <c r="C4566" s="3" t="s">
        <v>4959</v>
      </c>
      <c r="D4566">
        <f t="shared" si="72"/>
        <v>9</v>
      </c>
    </row>
    <row r="4567" spans="1:4" x14ac:dyDescent="0.25">
      <c r="A4567" s="1">
        <v>67430</v>
      </c>
      <c r="B4567" s="2" t="s">
        <v>4952</v>
      </c>
      <c r="C4567" s="3" t="s">
        <v>4960</v>
      </c>
      <c r="D4567">
        <f t="shared" si="72"/>
        <v>9</v>
      </c>
    </row>
    <row r="4568" spans="1:4" x14ac:dyDescent="0.25">
      <c r="A4568" s="1">
        <v>67430</v>
      </c>
      <c r="B4568" s="2" t="s">
        <v>4952</v>
      </c>
      <c r="C4568" s="3" t="s">
        <v>4961</v>
      </c>
      <c r="D4568">
        <f t="shared" si="72"/>
        <v>9</v>
      </c>
    </row>
    <row r="4569" spans="1:4" x14ac:dyDescent="0.25">
      <c r="A4569" s="1">
        <v>67440</v>
      </c>
      <c r="B4569" s="2" t="s">
        <v>4962</v>
      </c>
      <c r="C4569" s="3" t="s">
        <v>4963</v>
      </c>
      <c r="D4569">
        <f t="shared" si="72"/>
        <v>16</v>
      </c>
    </row>
    <row r="4570" spans="1:4" x14ac:dyDescent="0.25">
      <c r="A4570" s="1">
        <v>67440</v>
      </c>
      <c r="B4570" s="2" t="s">
        <v>4962</v>
      </c>
      <c r="C4570" s="3" t="s">
        <v>4964</v>
      </c>
      <c r="D4570">
        <f t="shared" si="72"/>
        <v>16</v>
      </c>
    </row>
    <row r="4571" spans="1:4" x14ac:dyDescent="0.25">
      <c r="A4571" s="1">
        <v>67440</v>
      </c>
      <c r="B4571" s="2" t="s">
        <v>4962</v>
      </c>
      <c r="C4571" s="3" t="s">
        <v>4965</v>
      </c>
      <c r="D4571">
        <f t="shared" si="72"/>
        <v>16</v>
      </c>
    </row>
    <row r="4572" spans="1:4" x14ac:dyDescent="0.25">
      <c r="A4572" s="1">
        <v>67440</v>
      </c>
      <c r="B4572" s="2" t="s">
        <v>4962</v>
      </c>
      <c r="C4572" s="3" t="s">
        <v>4966</v>
      </c>
      <c r="D4572">
        <f t="shared" si="72"/>
        <v>16</v>
      </c>
    </row>
    <row r="4573" spans="1:4" x14ac:dyDescent="0.25">
      <c r="A4573" s="1">
        <v>67440</v>
      </c>
      <c r="B4573" s="2" t="s">
        <v>4962</v>
      </c>
      <c r="C4573" s="3" t="s">
        <v>4967</v>
      </c>
      <c r="D4573">
        <f t="shared" si="72"/>
        <v>16</v>
      </c>
    </row>
    <row r="4574" spans="1:4" x14ac:dyDescent="0.25">
      <c r="A4574" s="1">
        <v>67440</v>
      </c>
      <c r="B4574" s="2" t="s">
        <v>4962</v>
      </c>
      <c r="C4574" s="3" t="s">
        <v>4968</v>
      </c>
      <c r="D4574">
        <f t="shared" si="72"/>
        <v>16</v>
      </c>
    </row>
    <row r="4575" spans="1:4" x14ac:dyDescent="0.25">
      <c r="A4575" s="1">
        <v>67440</v>
      </c>
      <c r="B4575" s="2" t="s">
        <v>4962</v>
      </c>
      <c r="C4575" s="3" t="s">
        <v>4969</v>
      </c>
      <c r="D4575">
        <f t="shared" si="72"/>
        <v>16</v>
      </c>
    </row>
    <row r="4576" spans="1:4" x14ac:dyDescent="0.25">
      <c r="A4576" s="1">
        <v>67440</v>
      </c>
      <c r="B4576" s="2" t="s">
        <v>4962</v>
      </c>
      <c r="C4576" s="3" t="s">
        <v>4970</v>
      </c>
      <c r="D4576">
        <f t="shared" si="72"/>
        <v>16</v>
      </c>
    </row>
    <row r="4577" spans="1:4" x14ac:dyDescent="0.25">
      <c r="A4577" s="1">
        <v>67440</v>
      </c>
      <c r="B4577" s="2" t="s">
        <v>4962</v>
      </c>
      <c r="C4577" s="3" t="s">
        <v>4971</v>
      </c>
      <c r="D4577">
        <f t="shared" si="72"/>
        <v>16</v>
      </c>
    </row>
    <row r="4578" spans="1:4" x14ac:dyDescent="0.25">
      <c r="A4578" s="1">
        <v>67440</v>
      </c>
      <c r="B4578" s="2" t="s">
        <v>4962</v>
      </c>
      <c r="C4578" s="3" t="s">
        <v>4972</v>
      </c>
      <c r="D4578">
        <f t="shared" si="72"/>
        <v>16</v>
      </c>
    </row>
    <row r="4579" spans="1:4" x14ac:dyDescent="0.25">
      <c r="A4579" s="1">
        <v>67440</v>
      </c>
      <c r="B4579" s="2" t="s">
        <v>4962</v>
      </c>
      <c r="C4579" s="3" t="s">
        <v>4973</v>
      </c>
      <c r="D4579">
        <f t="shared" si="72"/>
        <v>16</v>
      </c>
    </row>
    <row r="4580" spans="1:4" x14ac:dyDescent="0.25">
      <c r="A4580" s="1">
        <v>67440</v>
      </c>
      <c r="B4580" s="2" t="s">
        <v>4962</v>
      </c>
      <c r="C4580" s="3" t="s">
        <v>4974</v>
      </c>
      <c r="D4580">
        <f t="shared" si="72"/>
        <v>16</v>
      </c>
    </row>
    <row r="4581" spans="1:4" x14ac:dyDescent="0.25">
      <c r="A4581" s="1">
        <v>67440</v>
      </c>
      <c r="B4581" s="2" t="s">
        <v>4962</v>
      </c>
      <c r="C4581" s="3" t="s">
        <v>4975</v>
      </c>
      <c r="D4581">
        <f t="shared" si="72"/>
        <v>16</v>
      </c>
    </row>
    <row r="4582" spans="1:4" x14ac:dyDescent="0.25">
      <c r="A4582" s="1">
        <v>67440</v>
      </c>
      <c r="B4582" s="2" t="s">
        <v>4962</v>
      </c>
      <c r="C4582" s="3" t="s">
        <v>4976</v>
      </c>
      <c r="D4582">
        <f t="shared" si="72"/>
        <v>16</v>
      </c>
    </row>
    <row r="4583" spans="1:4" x14ac:dyDescent="0.25">
      <c r="A4583" s="1">
        <v>67440</v>
      </c>
      <c r="B4583" s="2" t="s">
        <v>4962</v>
      </c>
      <c r="C4583" s="3" t="s">
        <v>4977</v>
      </c>
      <c r="D4583">
        <f t="shared" si="72"/>
        <v>16</v>
      </c>
    </row>
    <row r="4584" spans="1:4" x14ac:dyDescent="0.25">
      <c r="A4584" s="1">
        <v>67440</v>
      </c>
      <c r="B4584" s="2" t="s">
        <v>4962</v>
      </c>
      <c r="C4584" s="3" t="s">
        <v>4978</v>
      </c>
      <c r="D4584">
        <f t="shared" si="72"/>
        <v>16</v>
      </c>
    </row>
    <row r="4585" spans="1:4" x14ac:dyDescent="0.25">
      <c r="A4585" s="1">
        <v>67450</v>
      </c>
      <c r="B4585" s="2" t="s">
        <v>4979</v>
      </c>
      <c r="C4585" s="3" t="s">
        <v>4980</v>
      </c>
      <c r="D4585">
        <f t="shared" si="72"/>
        <v>2</v>
      </c>
    </row>
    <row r="4586" spans="1:4" x14ac:dyDescent="0.25">
      <c r="A4586" s="1">
        <v>67450</v>
      </c>
      <c r="B4586" s="2" t="s">
        <v>4979</v>
      </c>
      <c r="C4586" s="3" t="s">
        <v>4981</v>
      </c>
      <c r="D4586">
        <f t="shared" si="72"/>
        <v>2</v>
      </c>
    </row>
    <row r="4587" spans="1:4" x14ac:dyDescent="0.25">
      <c r="A4587" s="1">
        <v>67460</v>
      </c>
      <c r="B4587" s="2" t="s">
        <v>4982</v>
      </c>
      <c r="C4587" s="3" t="s">
        <v>4983</v>
      </c>
      <c r="D4587">
        <f t="shared" si="72"/>
        <v>1</v>
      </c>
    </row>
    <row r="4588" spans="1:4" x14ac:dyDescent="0.25">
      <c r="A4588" s="1">
        <v>67470</v>
      </c>
      <c r="B4588" s="2" t="s">
        <v>4984</v>
      </c>
      <c r="C4588" s="3" t="s">
        <v>4985</v>
      </c>
      <c r="D4588">
        <f t="shared" si="72"/>
        <v>10</v>
      </c>
    </row>
    <row r="4589" spans="1:4" x14ac:dyDescent="0.25">
      <c r="A4589" s="1">
        <v>67470</v>
      </c>
      <c r="B4589" s="2" t="s">
        <v>4984</v>
      </c>
      <c r="C4589" s="3" t="s">
        <v>4986</v>
      </c>
      <c r="D4589">
        <f t="shared" si="72"/>
        <v>10</v>
      </c>
    </row>
    <row r="4590" spans="1:4" x14ac:dyDescent="0.25">
      <c r="A4590" s="1">
        <v>67470</v>
      </c>
      <c r="B4590" s="2" t="s">
        <v>4984</v>
      </c>
      <c r="C4590" s="3" t="s">
        <v>4987</v>
      </c>
      <c r="D4590">
        <f t="shared" si="72"/>
        <v>10</v>
      </c>
    </row>
    <row r="4591" spans="1:4" x14ac:dyDescent="0.25">
      <c r="A4591" s="1">
        <v>67470</v>
      </c>
      <c r="B4591" s="2" t="s">
        <v>4984</v>
      </c>
      <c r="C4591" s="3" t="s">
        <v>4988</v>
      </c>
      <c r="D4591">
        <f t="shared" si="72"/>
        <v>10</v>
      </c>
    </row>
    <row r="4592" spans="1:4" x14ac:dyDescent="0.25">
      <c r="A4592" s="1">
        <v>67470</v>
      </c>
      <c r="B4592" s="2" t="s">
        <v>4984</v>
      </c>
      <c r="C4592" s="3" t="s">
        <v>4989</v>
      </c>
      <c r="D4592">
        <f t="shared" si="72"/>
        <v>10</v>
      </c>
    </row>
    <row r="4593" spans="1:4" x14ac:dyDescent="0.25">
      <c r="A4593" s="1">
        <v>67470</v>
      </c>
      <c r="B4593" s="2" t="s">
        <v>4984</v>
      </c>
      <c r="C4593" s="3" t="s">
        <v>4990</v>
      </c>
      <c r="D4593">
        <f t="shared" si="72"/>
        <v>10</v>
      </c>
    </row>
    <row r="4594" spans="1:4" x14ac:dyDescent="0.25">
      <c r="A4594" s="1">
        <v>67470</v>
      </c>
      <c r="B4594" s="2" t="s">
        <v>4984</v>
      </c>
      <c r="C4594" s="3" t="s">
        <v>4991</v>
      </c>
      <c r="D4594">
        <f t="shared" si="72"/>
        <v>10</v>
      </c>
    </row>
    <row r="4595" spans="1:4" x14ac:dyDescent="0.25">
      <c r="A4595" s="1">
        <v>67470</v>
      </c>
      <c r="B4595" s="2" t="s">
        <v>4984</v>
      </c>
      <c r="C4595" s="3" t="s">
        <v>4992</v>
      </c>
      <c r="D4595">
        <f t="shared" si="72"/>
        <v>10</v>
      </c>
    </row>
    <row r="4596" spans="1:4" x14ac:dyDescent="0.25">
      <c r="A4596" s="1">
        <v>67470</v>
      </c>
      <c r="B4596" s="2" t="s">
        <v>4984</v>
      </c>
      <c r="C4596" s="3" t="s">
        <v>4993</v>
      </c>
      <c r="D4596">
        <f t="shared" si="72"/>
        <v>10</v>
      </c>
    </row>
    <row r="4597" spans="1:4" x14ac:dyDescent="0.25">
      <c r="A4597" s="1">
        <v>67470</v>
      </c>
      <c r="B4597" s="2" t="s">
        <v>4984</v>
      </c>
      <c r="C4597" s="3" t="s">
        <v>4994</v>
      </c>
      <c r="D4597">
        <f t="shared" si="72"/>
        <v>10</v>
      </c>
    </row>
    <row r="4598" spans="1:4" x14ac:dyDescent="0.25">
      <c r="A4598" s="1">
        <v>67480</v>
      </c>
      <c r="B4598" s="2" t="s">
        <v>4995</v>
      </c>
      <c r="C4598" s="3" t="s">
        <v>4996</v>
      </c>
      <c r="D4598">
        <f t="shared" si="72"/>
        <v>9</v>
      </c>
    </row>
    <row r="4599" spans="1:4" x14ac:dyDescent="0.25">
      <c r="A4599" s="1">
        <v>67480</v>
      </c>
      <c r="B4599" s="2" t="s">
        <v>4995</v>
      </c>
      <c r="C4599" s="3" t="s">
        <v>4997</v>
      </c>
      <c r="D4599">
        <f t="shared" si="72"/>
        <v>9</v>
      </c>
    </row>
    <row r="4600" spans="1:4" x14ac:dyDescent="0.25">
      <c r="A4600" s="1">
        <v>67480</v>
      </c>
      <c r="B4600" s="2" t="s">
        <v>4995</v>
      </c>
      <c r="C4600" s="3" t="s">
        <v>4998</v>
      </c>
      <c r="D4600">
        <f t="shared" si="72"/>
        <v>9</v>
      </c>
    </row>
    <row r="4601" spans="1:4" x14ac:dyDescent="0.25">
      <c r="A4601" s="1">
        <v>67480</v>
      </c>
      <c r="B4601" s="2" t="s">
        <v>4995</v>
      </c>
      <c r="C4601" s="3" t="s">
        <v>4999</v>
      </c>
      <c r="D4601">
        <f t="shared" si="72"/>
        <v>9</v>
      </c>
    </row>
    <row r="4602" spans="1:4" x14ac:dyDescent="0.25">
      <c r="A4602" s="1">
        <v>67480</v>
      </c>
      <c r="B4602" s="2" t="s">
        <v>4995</v>
      </c>
      <c r="C4602" s="3" t="s">
        <v>5000</v>
      </c>
      <c r="D4602">
        <f t="shared" si="72"/>
        <v>9</v>
      </c>
    </row>
    <row r="4603" spans="1:4" x14ac:dyDescent="0.25">
      <c r="A4603" s="1">
        <v>67480</v>
      </c>
      <c r="B4603" s="2" t="s">
        <v>4995</v>
      </c>
      <c r="C4603" s="3" t="s">
        <v>5001</v>
      </c>
      <c r="D4603">
        <f t="shared" si="72"/>
        <v>9</v>
      </c>
    </row>
    <row r="4604" spans="1:4" x14ac:dyDescent="0.25">
      <c r="A4604" s="1">
        <v>67480</v>
      </c>
      <c r="B4604" s="2" t="s">
        <v>4995</v>
      </c>
      <c r="C4604" s="3" t="s">
        <v>5002</v>
      </c>
      <c r="D4604">
        <f t="shared" si="72"/>
        <v>9</v>
      </c>
    </row>
    <row r="4605" spans="1:4" x14ac:dyDescent="0.25">
      <c r="A4605" s="1">
        <v>67480</v>
      </c>
      <c r="B4605" s="2" t="s">
        <v>4995</v>
      </c>
      <c r="C4605" s="3" t="s">
        <v>5003</v>
      </c>
      <c r="D4605">
        <f t="shared" si="72"/>
        <v>9</v>
      </c>
    </row>
    <row r="4606" spans="1:4" x14ac:dyDescent="0.25">
      <c r="A4606" s="1">
        <v>67480</v>
      </c>
      <c r="B4606" s="2" t="s">
        <v>4995</v>
      </c>
      <c r="C4606" s="3" t="s">
        <v>5004</v>
      </c>
      <c r="D4606">
        <f t="shared" si="72"/>
        <v>9</v>
      </c>
    </row>
    <row r="4607" spans="1:4" x14ac:dyDescent="0.25">
      <c r="A4607" s="1">
        <v>67490</v>
      </c>
      <c r="B4607" s="2" t="s">
        <v>5005</v>
      </c>
      <c r="C4607" s="3" t="s">
        <v>5006</v>
      </c>
      <c r="D4607">
        <f t="shared" si="72"/>
        <v>7</v>
      </c>
    </row>
    <row r="4608" spans="1:4" x14ac:dyDescent="0.25">
      <c r="A4608" s="1">
        <v>67490</v>
      </c>
      <c r="B4608" s="2" t="s">
        <v>5005</v>
      </c>
      <c r="C4608" s="3" t="s">
        <v>5007</v>
      </c>
      <c r="D4608">
        <f t="shared" si="72"/>
        <v>7</v>
      </c>
    </row>
    <row r="4609" spans="1:4" x14ac:dyDescent="0.25">
      <c r="A4609" s="1">
        <v>67490</v>
      </c>
      <c r="B4609" s="2" t="s">
        <v>5005</v>
      </c>
      <c r="C4609" s="3" t="s">
        <v>5008</v>
      </c>
      <c r="D4609">
        <f t="shared" si="72"/>
        <v>7</v>
      </c>
    </row>
    <row r="4610" spans="1:4" x14ac:dyDescent="0.25">
      <c r="A4610" s="1">
        <v>67490</v>
      </c>
      <c r="B4610" s="2" t="s">
        <v>5005</v>
      </c>
      <c r="C4610" s="3" t="s">
        <v>5009</v>
      </c>
      <c r="D4610">
        <f t="shared" ref="D4610:D4673" si="73">COUNTIF($B$2:$B$5669,B4610)</f>
        <v>7</v>
      </c>
    </row>
    <row r="4611" spans="1:4" x14ac:dyDescent="0.25">
      <c r="A4611" s="1">
        <v>67490</v>
      </c>
      <c r="B4611" s="2" t="s">
        <v>5005</v>
      </c>
      <c r="C4611" s="3" t="s">
        <v>5010</v>
      </c>
      <c r="D4611">
        <f t="shared" si="73"/>
        <v>7</v>
      </c>
    </row>
    <row r="4612" spans="1:4" x14ac:dyDescent="0.25">
      <c r="A4612" s="1">
        <v>67490</v>
      </c>
      <c r="B4612" s="2" t="s">
        <v>5005</v>
      </c>
      <c r="C4612" s="3" t="s">
        <v>5011</v>
      </c>
      <c r="D4612">
        <f t="shared" si="73"/>
        <v>7</v>
      </c>
    </row>
    <row r="4613" spans="1:4" x14ac:dyDescent="0.25">
      <c r="A4613" s="1">
        <v>67490</v>
      </c>
      <c r="B4613" s="2" t="s">
        <v>5005</v>
      </c>
      <c r="C4613" s="3" t="s">
        <v>5012</v>
      </c>
      <c r="D4613">
        <f t="shared" si="73"/>
        <v>7</v>
      </c>
    </row>
    <row r="4614" spans="1:4" x14ac:dyDescent="0.25">
      <c r="A4614" s="1">
        <v>67500</v>
      </c>
      <c r="B4614" s="2" t="s">
        <v>5013</v>
      </c>
      <c r="C4614" s="3" t="s">
        <v>5014</v>
      </c>
      <c r="D4614">
        <f t="shared" si="73"/>
        <v>6</v>
      </c>
    </row>
    <row r="4615" spans="1:4" x14ac:dyDescent="0.25">
      <c r="A4615" s="1">
        <v>67500</v>
      </c>
      <c r="B4615" s="2" t="s">
        <v>5013</v>
      </c>
      <c r="C4615" s="3" t="s">
        <v>5015</v>
      </c>
      <c r="D4615">
        <f t="shared" si="73"/>
        <v>6</v>
      </c>
    </row>
    <row r="4616" spans="1:4" x14ac:dyDescent="0.25">
      <c r="A4616" s="1">
        <v>67500</v>
      </c>
      <c r="B4616" s="2" t="s">
        <v>5013</v>
      </c>
      <c r="C4616" s="3" t="s">
        <v>5016</v>
      </c>
      <c r="D4616">
        <f t="shared" si="73"/>
        <v>6</v>
      </c>
    </row>
    <row r="4617" spans="1:4" x14ac:dyDescent="0.25">
      <c r="A4617" s="1">
        <v>67500</v>
      </c>
      <c r="B4617" s="2" t="s">
        <v>5013</v>
      </c>
      <c r="C4617" s="3" t="s">
        <v>5017</v>
      </c>
      <c r="D4617">
        <f t="shared" si="73"/>
        <v>6</v>
      </c>
    </row>
    <row r="4618" spans="1:4" x14ac:dyDescent="0.25">
      <c r="A4618" s="1">
        <v>67500</v>
      </c>
      <c r="B4618" s="2" t="s">
        <v>5013</v>
      </c>
      <c r="C4618" s="3" t="s">
        <v>5018</v>
      </c>
      <c r="D4618">
        <f t="shared" si="73"/>
        <v>6</v>
      </c>
    </row>
    <row r="4619" spans="1:4" x14ac:dyDescent="0.25">
      <c r="A4619" s="1">
        <v>67500</v>
      </c>
      <c r="B4619" s="2" t="s">
        <v>5013</v>
      </c>
      <c r="C4619" s="3" t="s">
        <v>5019</v>
      </c>
      <c r="D4619">
        <f t="shared" si="73"/>
        <v>6</v>
      </c>
    </row>
    <row r="4620" spans="1:4" x14ac:dyDescent="0.25">
      <c r="A4620" s="1">
        <v>67510</v>
      </c>
      <c r="B4620" s="2" t="s">
        <v>5020</v>
      </c>
      <c r="C4620" s="3" t="s">
        <v>5021</v>
      </c>
      <c r="D4620">
        <f t="shared" si="73"/>
        <v>7</v>
      </c>
    </row>
    <row r="4621" spans="1:4" x14ac:dyDescent="0.25">
      <c r="A4621" s="1">
        <v>67510</v>
      </c>
      <c r="B4621" s="2" t="s">
        <v>5020</v>
      </c>
      <c r="C4621" s="3" t="s">
        <v>5022</v>
      </c>
      <c r="D4621">
        <f t="shared" si="73"/>
        <v>7</v>
      </c>
    </row>
    <row r="4622" spans="1:4" x14ac:dyDescent="0.25">
      <c r="A4622" s="1">
        <v>67510</v>
      </c>
      <c r="B4622" s="2" t="s">
        <v>5020</v>
      </c>
      <c r="C4622" s="3" t="s">
        <v>5023</v>
      </c>
      <c r="D4622">
        <f t="shared" si="73"/>
        <v>7</v>
      </c>
    </row>
    <row r="4623" spans="1:4" x14ac:dyDescent="0.25">
      <c r="A4623" s="1">
        <v>67510</v>
      </c>
      <c r="B4623" s="2" t="s">
        <v>5020</v>
      </c>
      <c r="C4623" s="3" t="s">
        <v>5024</v>
      </c>
      <c r="D4623">
        <f t="shared" si="73"/>
        <v>7</v>
      </c>
    </row>
    <row r="4624" spans="1:4" x14ac:dyDescent="0.25">
      <c r="A4624" s="1">
        <v>67510</v>
      </c>
      <c r="B4624" s="2" t="s">
        <v>5020</v>
      </c>
      <c r="C4624" s="3" t="s">
        <v>5025</v>
      </c>
      <c r="D4624">
        <f t="shared" si="73"/>
        <v>7</v>
      </c>
    </row>
    <row r="4625" spans="1:4" x14ac:dyDescent="0.25">
      <c r="A4625" s="1">
        <v>67510</v>
      </c>
      <c r="B4625" s="2" t="s">
        <v>5020</v>
      </c>
      <c r="C4625" s="3" t="s">
        <v>5026</v>
      </c>
      <c r="D4625">
        <f t="shared" si="73"/>
        <v>7</v>
      </c>
    </row>
    <row r="4626" spans="1:4" x14ac:dyDescent="0.25">
      <c r="A4626" s="1">
        <v>67510</v>
      </c>
      <c r="B4626" s="2" t="s">
        <v>5020</v>
      </c>
      <c r="C4626" s="3" t="s">
        <v>5027</v>
      </c>
      <c r="D4626">
        <f t="shared" si="73"/>
        <v>7</v>
      </c>
    </row>
    <row r="4627" spans="1:4" x14ac:dyDescent="0.25">
      <c r="A4627" s="1">
        <v>67520</v>
      </c>
      <c r="B4627" s="2" t="s">
        <v>5028</v>
      </c>
      <c r="C4627" s="3" t="s">
        <v>5029</v>
      </c>
      <c r="D4627">
        <f t="shared" si="73"/>
        <v>6</v>
      </c>
    </row>
    <row r="4628" spans="1:4" x14ac:dyDescent="0.25">
      <c r="A4628" s="1">
        <v>67520</v>
      </c>
      <c r="B4628" s="2" t="s">
        <v>5028</v>
      </c>
      <c r="C4628" s="3" t="s">
        <v>5030</v>
      </c>
      <c r="D4628">
        <f t="shared" si="73"/>
        <v>6</v>
      </c>
    </row>
    <row r="4629" spans="1:4" x14ac:dyDescent="0.25">
      <c r="A4629" s="1">
        <v>67520</v>
      </c>
      <c r="B4629" s="2" t="s">
        <v>5028</v>
      </c>
      <c r="C4629" s="3" t="s">
        <v>5031</v>
      </c>
      <c r="D4629">
        <f t="shared" si="73"/>
        <v>6</v>
      </c>
    </row>
    <row r="4630" spans="1:4" x14ac:dyDescent="0.25">
      <c r="A4630" s="1">
        <v>67520</v>
      </c>
      <c r="B4630" s="2" t="s">
        <v>5028</v>
      </c>
      <c r="C4630" s="3" t="s">
        <v>5032</v>
      </c>
      <c r="D4630">
        <f t="shared" si="73"/>
        <v>6</v>
      </c>
    </row>
    <row r="4631" spans="1:4" x14ac:dyDescent="0.25">
      <c r="A4631" s="1">
        <v>67520</v>
      </c>
      <c r="B4631" s="2" t="s">
        <v>5028</v>
      </c>
      <c r="C4631" s="3" t="s">
        <v>5033</v>
      </c>
      <c r="D4631">
        <f t="shared" si="73"/>
        <v>6</v>
      </c>
    </row>
    <row r="4632" spans="1:4" x14ac:dyDescent="0.25">
      <c r="A4632" s="1">
        <v>67520</v>
      </c>
      <c r="B4632" s="2" t="s">
        <v>5028</v>
      </c>
      <c r="C4632" s="3" t="s">
        <v>5034</v>
      </c>
      <c r="D4632">
        <f t="shared" si="73"/>
        <v>6</v>
      </c>
    </row>
    <row r="4633" spans="1:4" x14ac:dyDescent="0.25">
      <c r="A4633" s="1">
        <v>67530</v>
      </c>
      <c r="B4633" s="2" t="s">
        <v>5035</v>
      </c>
      <c r="C4633" s="3" t="s">
        <v>5036</v>
      </c>
      <c r="D4633">
        <f t="shared" si="73"/>
        <v>4</v>
      </c>
    </row>
    <row r="4634" spans="1:4" x14ac:dyDescent="0.25">
      <c r="A4634" s="1">
        <v>67530</v>
      </c>
      <c r="B4634" s="2" t="s">
        <v>5035</v>
      </c>
      <c r="C4634" s="3" t="s">
        <v>5037</v>
      </c>
      <c r="D4634">
        <f t="shared" si="73"/>
        <v>4</v>
      </c>
    </row>
    <row r="4635" spans="1:4" x14ac:dyDescent="0.25">
      <c r="A4635" s="1">
        <v>67530</v>
      </c>
      <c r="B4635" s="2" t="s">
        <v>5035</v>
      </c>
      <c r="C4635" s="3" t="s">
        <v>5038</v>
      </c>
      <c r="D4635">
        <f t="shared" si="73"/>
        <v>4</v>
      </c>
    </row>
    <row r="4636" spans="1:4" x14ac:dyDescent="0.25">
      <c r="A4636" s="1">
        <v>67530</v>
      </c>
      <c r="B4636" s="2" t="s">
        <v>5035</v>
      </c>
      <c r="C4636" s="3" t="s">
        <v>5039</v>
      </c>
      <c r="D4636">
        <f t="shared" si="73"/>
        <v>4</v>
      </c>
    </row>
    <row r="4637" spans="1:4" x14ac:dyDescent="0.25">
      <c r="A4637" s="1">
        <v>67540</v>
      </c>
      <c r="B4637" s="2" t="s">
        <v>5040</v>
      </c>
      <c r="C4637" s="3" t="s">
        <v>5041</v>
      </c>
      <c r="D4637">
        <f t="shared" si="73"/>
        <v>1</v>
      </c>
    </row>
    <row r="4638" spans="1:4" x14ac:dyDescent="0.25">
      <c r="A4638" s="1">
        <v>67550</v>
      </c>
      <c r="B4638" s="2" t="s">
        <v>5042</v>
      </c>
      <c r="C4638" s="3" t="s">
        <v>5043</v>
      </c>
      <c r="D4638">
        <f t="shared" si="73"/>
        <v>2</v>
      </c>
    </row>
    <row r="4639" spans="1:4" x14ac:dyDescent="0.25">
      <c r="A4639" s="1">
        <v>67550</v>
      </c>
      <c r="B4639" s="2" t="s">
        <v>5042</v>
      </c>
      <c r="C4639" s="3" t="s">
        <v>5044</v>
      </c>
      <c r="D4639">
        <f t="shared" si="73"/>
        <v>2</v>
      </c>
    </row>
    <row r="4640" spans="1:4" x14ac:dyDescent="0.25">
      <c r="A4640" s="1">
        <v>67560</v>
      </c>
      <c r="B4640" s="2" t="s">
        <v>5045</v>
      </c>
      <c r="C4640" s="3" t="s">
        <v>5046</v>
      </c>
      <c r="D4640">
        <f t="shared" si="73"/>
        <v>2</v>
      </c>
    </row>
    <row r="4641" spans="1:4" x14ac:dyDescent="0.25">
      <c r="A4641" s="1">
        <v>67560</v>
      </c>
      <c r="B4641" s="2" t="s">
        <v>5045</v>
      </c>
      <c r="C4641" s="3" t="s">
        <v>5047</v>
      </c>
      <c r="D4641">
        <f t="shared" si="73"/>
        <v>2</v>
      </c>
    </row>
    <row r="4642" spans="1:4" x14ac:dyDescent="0.25">
      <c r="A4642" s="1">
        <v>67570</v>
      </c>
      <c r="B4642" s="2" t="s">
        <v>5048</v>
      </c>
      <c r="C4642" s="3" t="s">
        <v>5049</v>
      </c>
      <c r="D4642">
        <f t="shared" si="73"/>
        <v>2</v>
      </c>
    </row>
    <row r="4643" spans="1:4" x14ac:dyDescent="0.25">
      <c r="A4643" s="1">
        <v>67570</v>
      </c>
      <c r="B4643" s="2" t="s">
        <v>5048</v>
      </c>
      <c r="C4643" s="3" t="s">
        <v>5050</v>
      </c>
      <c r="D4643">
        <f t="shared" si="73"/>
        <v>2</v>
      </c>
    </row>
    <row r="4644" spans="1:4" x14ac:dyDescent="0.25">
      <c r="A4644" s="1">
        <v>67580</v>
      </c>
      <c r="B4644" s="2" t="s">
        <v>5051</v>
      </c>
      <c r="C4644" s="3" t="s">
        <v>5052</v>
      </c>
      <c r="D4644">
        <f t="shared" si="73"/>
        <v>4</v>
      </c>
    </row>
    <row r="4645" spans="1:4" x14ac:dyDescent="0.25">
      <c r="A4645" s="1">
        <v>67580</v>
      </c>
      <c r="B4645" s="2" t="s">
        <v>5051</v>
      </c>
      <c r="C4645" s="3" t="s">
        <v>5053</v>
      </c>
      <c r="D4645">
        <f t="shared" si="73"/>
        <v>4</v>
      </c>
    </row>
    <row r="4646" spans="1:4" x14ac:dyDescent="0.25">
      <c r="A4646" s="1">
        <v>67580</v>
      </c>
      <c r="B4646" s="2" t="s">
        <v>5051</v>
      </c>
      <c r="C4646" s="3" t="s">
        <v>5054</v>
      </c>
      <c r="D4646">
        <f t="shared" si="73"/>
        <v>4</v>
      </c>
    </row>
    <row r="4647" spans="1:4" x14ac:dyDescent="0.25">
      <c r="A4647" s="1">
        <v>67580</v>
      </c>
      <c r="B4647" s="2" t="s">
        <v>5051</v>
      </c>
      <c r="C4647" s="3" t="s">
        <v>5055</v>
      </c>
      <c r="D4647">
        <f t="shared" si="73"/>
        <v>4</v>
      </c>
    </row>
    <row r="4648" spans="1:4" x14ac:dyDescent="0.25">
      <c r="A4648" s="1">
        <v>67590</v>
      </c>
      <c r="B4648" s="2" t="s">
        <v>5056</v>
      </c>
      <c r="C4648" s="3" t="s">
        <v>5057</v>
      </c>
      <c r="D4648">
        <f t="shared" si="73"/>
        <v>3</v>
      </c>
    </row>
    <row r="4649" spans="1:4" x14ac:dyDescent="0.25">
      <c r="A4649" s="1">
        <v>67590</v>
      </c>
      <c r="B4649" s="2" t="s">
        <v>5056</v>
      </c>
      <c r="C4649" s="3" t="s">
        <v>5058</v>
      </c>
      <c r="D4649">
        <f t="shared" si="73"/>
        <v>3</v>
      </c>
    </row>
    <row r="4650" spans="1:4" x14ac:dyDescent="0.25">
      <c r="A4650" s="1">
        <v>67590</v>
      </c>
      <c r="B4650" s="2" t="s">
        <v>5056</v>
      </c>
      <c r="C4650" s="3" t="s">
        <v>5059</v>
      </c>
      <c r="D4650">
        <f t="shared" si="73"/>
        <v>3</v>
      </c>
    </row>
    <row r="4651" spans="1:4" x14ac:dyDescent="0.25">
      <c r="A4651" s="1">
        <v>67600</v>
      </c>
      <c r="B4651" s="2" t="s">
        <v>5060</v>
      </c>
      <c r="C4651" s="3" t="s">
        <v>5061</v>
      </c>
      <c r="D4651">
        <f t="shared" si="73"/>
        <v>12</v>
      </c>
    </row>
    <row r="4652" spans="1:4" x14ac:dyDescent="0.25">
      <c r="A4652" s="1">
        <v>67600</v>
      </c>
      <c r="B4652" s="2" t="s">
        <v>5060</v>
      </c>
      <c r="C4652" s="3" t="s">
        <v>5062</v>
      </c>
      <c r="D4652">
        <f t="shared" si="73"/>
        <v>12</v>
      </c>
    </row>
    <row r="4653" spans="1:4" x14ac:dyDescent="0.25">
      <c r="A4653" s="1">
        <v>67600</v>
      </c>
      <c r="B4653" s="2" t="s">
        <v>5060</v>
      </c>
      <c r="C4653" s="3" t="s">
        <v>5063</v>
      </c>
      <c r="D4653">
        <f t="shared" si="73"/>
        <v>12</v>
      </c>
    </row>
    <row r="4654" spans="1:4" x14ac:dyDescent="0.25">
      <c r="A4654" s="1">
        <v>67600</v>
      </c>
      <c r="B4654" s="2" t="s">
        <v>5060</v>
      </c>
      <c r="C4654" s="3" t="s">
        <v>5064</v>
      </c>
      <c r="D4654">
        <f t="shared" si="73"/>
        <v>12</v>
      </c>
    </row>
    <row r="4655" spans="1:4" x14ac:dyDescent="0.25">
      <c r="A4655" s="1">
        <v>67600</v>
      </c>
      <c r="B4655" s="2" t="s">
        <v>5060</v>
      </c>
      <c r="C4655" s="3" t="s">
        <v>5065</v>
      </c>
      <c r="D4655">
        <f t="shared" si="73"/>
        <v>12</v>
      </c>
    </row>
    <row r="4656" spans="1:4" x14ac:dyDescent="0.25">
      <c r="A4656" s="1">
        <v>67600</v>
      </c>
      <c r="B4656" s="2" t="s">
        <v>5060</v>
      </c>
      <c r="C4656" s="3" t="s">
        <v>5066</v>
      </c>
      <c r="D4656">
        <f t="shared" si="73"/>
        <v>12</v>
      </c>
    </row>
    <row r="4657" spans="1:4" x14ac:dyDescent="0.25">
      <c r="A4657" s="1">
        <v>67600</v>
      </c>
      <c r="B4657" s="2" t="s">
        <v>5060</v>
      </c>
      <c r="C4657" s="3" t="s">
        <v>5067</v>
      </c>
      <c r="D4657">
        <f t="shared" si="73"/>
        <v>12</v>
      </c>
    </row>
    <row r="4658" spans="1:4" x14ac:dyDescent="0.25">
      <c r="A4658" s="1">
        <v>67600</v>
      </c>
      <c r="B4658" s="2" t="s">
        <v>5060</v>
      </c>
      <c r="C4658" s="3" t="s">
        <v>5068</v>
      </c>
      <c r="D4658">
        <f t="shared" si="73"/>
        <v>12</v>
      </c>
    </row>
    <row r="4659" spans="1:4" x14ac:dyDescent="0.25">
      <c r="A4659" s="1">
        <v>67600</v>
      </c>
      <c r="B4659" s="2" t="s">
        <v>5060</v>
      </c>
      <c r="C4659" s="3" t="s">
        <v>5069</v>
      </c>
      <c r="D4659">
        <f t="shared" si="73"/>
        <v>12</v>
      </c>
    </row>
    <row r="4660" spans="1:4" x14ac:dyDescent="0.25">
      <c r="A4660" s="1">
        <v>67600</v>
      </c>
      <c r="B4660" s="2" t="s">
        <v>5060</v>
      </c>
      <c r="C4660" s="3" t="s">
        <v>5070</v>
      </c>
      <c r="D4660">
        <f t="shared" si="73"/>
        <v>12</v>
      </c>
    </row>
    <row r="4661" spans="1:4" x14ac:dyDescent="0.25">
      <c r="A4661" s="1">
        <v>67600</v>
      </c>
      <c r="B4661" s="2" t="s">
        <v>5060</v>
      </c>
      <c r="C4661" s="3" t="s">
        <v>5071</v>
      </c>
      <c r="D4661">
        <f t="shared" si="73"/>
        <v>12</v>
      </c>
    </row>
    <row r="4662" spans="1:4" x14ac:dyDescent="0.25">
      <c r="A4662" s="1">
        <v>67600</v>
      </c>
      <c r="B4662" s="2" t="s">
        <v>5060</v>
      </c>
      <c r="C4662" s="3" t="s">
        <v>5072</v>
      </c>
      <c r="D4662">
        <f t="shared" si="73"/>
        <v>12</v>
      </c>
    </row>
    <row r="4663" spans="1:4" x14ac:dyDescent="0.25">
      <c r="A4663" s="1">
        <v>67610</v>
      </c>
      <c r="B4663" s="2" t="s">
        <v>5073</v>
      </c>
      <c r="C4663" s="3" t="s">
        <v>5074</v>
      </c>
      <c r="D4663">
        <f t="shared" si="73"/>
        <v>1</v>
      </c>
    </row>
    <row r="4664" spans="1:4" x14ac:dyDescent="0.25">
      <c r="A4664" s="1">
        <v>67620</v>
      </c>
      <c r="B4664" s="2" t="s">
        <v>5075</v>
      </c>
      <c r="C4664" s="3" t="s">
        <v>5076</v>
      </c>
      <c r="D4664">
        <f t="shared" si="73"/>
        <v>1</v>
      </c>
    </row>
    <row r="4665" spans="1:4" x14ac:dyDescent="0.25">
      <c r="A4665" s="1">
        <v>67630</v>
      </c>
      <c r="B4665" s="2" t="s">
        <v>5077</v>
      </c>
      <c r="C4665" s="3" t="s">
        <v>5078</v>
      </c>
      <c r="D4665">
        <f t="shared" si="73"/>
        <v>4</v>
      </c>
    </row>
    <row r="4666" spans="1:4" x14ac:dyDescent="0.25">
      <c r="A4666" s="1">
        <v>67630</v>
      </c>
      <c r="B4666" s="2" t="s">
        <v>5077</v>
      </c>
      <c r="C4666" s="3" t="s">
        <v>5079</v>
      </c>
      <c r="D4666">
        <f t="shared" si="73"/>
        <v>4</v>
      </c>
    </row>
    <row r="4667" spans="1:4" x14ac:dyDescent="0.25">
      <c r="A4667" s="1">
        <v>67630</v>
      </c>
      <c r="B4667" s="2" t="s">
        <v>5077</v>
      </c>
      <c r="C4667" s="3" t="s">
        <v>5080</v>
      </c>
      <c r="D4667">
        <f t="shared" si="73"/>
        <v>4</v>
      </c>
    </row>
    <row r="4668" spans="1:4" x14ac:dyDescent="0.25">
      <c r="A4668" s="1">
        <v>67630</v>
      </c>
      <c r="B4668" s="2" t="s">
        <v>5077</v>
      </c>
      <c r="C4668" s="3" t="s">
        <v>5081</v>
      </c>
      <c r="D4668">
        <f t="shared" si="73"/>
        <v>4</v>
      </c>
    </row>
    <row r="4669" spans="1:4" x14ac:dyDescent="0.25">
      <c r="A4669" s="1">
        <v>67640</v>
      </c>
      <c r="B4669" s="2" t="s">
        <v>5082</v>
      </c>
      <c r="C4669" s="3" t="s">
        <v>5083</v>
      </c>
      <c r="D4669">
        <f t="shared" si="73"/>
        <v>4</v>
      </c>
    </row>
    <row r="4670" spans="1:4" x14ac:dyDescent="0.25">
      <c r="A4670" s="1">
        <v>67640</v>
      </c>
      <c r="B4670" s="2" t="s">
        <v>5082</v>
      </c>
      <c r="C4670" s="3" t="s">
        <v>5084</v>
      </c>
      <c r="D4670">
        <f t="shared" si="73"/>
        <v>4</v>
      </c>
    </row>
    <row r="4671" spans="1:4" x14ac:dyDescent="0.25">
      <c r="A4671" s="1">
        <v>67640</v>
      </c>
      <c r="B4671" s="2" t="s">
        <v>5082</v>
      </c>
      <c r="C4671" s="3" t="s">
        <v>5085</v>
      </c>
      <c r="D4671">
        <f t="shared" si="73"/>
        <v>4</v>
      </c>
    </row>
    <row r="4672" spans="1:4" x14ac:dyDescent="0.25">
      <c r="A4672" s="1">
        <v>67640</v>
      </c>
      <c r="B4672" s="2" t="s">
        <v>5082</v>
      </c>
      <c r="C4672" s="3" t="s">
        <v>5086</v>
      </c>
      <c r="D4672">
        <f t="shared" si="73"/>
        <v>4</v>
      </c>
    </row>
    <row r="4673" spans="1:4" x14ac:dyDescent="0.25">
      <c r="A4673" s="1">
        <v>67650</v>
      </c>
      <c r="B4673" s="2" t="s">
        <v>5087</v>
      </c>
      <c r="C4673" s="3" t="s">
        <v>5088</v>
      </c>
      <c r="D4673">
        <f t="shared" si="73"/>
        <v>3</v>
      </c>
    </row>
    <row r="4674" spans="1:4" x14ac:dyDescent="0.25">
      <c r="A4674" s="1">
        <v>67650</v>
      </c>
      <c r="B4674" s="2" t="s">
        <v>5087</v>
      </c>
      <c r="C4674" s="3" t="s">
        <v>5089</v>
      </c>
      <c r="D4674">
        <f t="shared" ref="D4674:D4737" si="74">COUNTIF($B$2:$B$5669,B4674)</f>
        <v>3</v>
      </c>
    </row>
    <row r="4675" spans="1:4" x14ac:dyDescent="0.25">
      <c r="A4675" s="1">
        <v>67650</v>
      </c>
      <c r="B4675" s="2" t="s">
        <v>5087</v>
      </c>
      <c r="C4675" s="3" t="s">
        <v>5090</v>
      </c>
      <c r="D4675">
        <f t="shared" si="74"/>
        <v>3</v>
      </c>
    </row>
    <row r="4676" spans="1:4" x14ac:dyDescent="0.25">
      <c r="A4676" s="1">
        <v>67660</v>
      </c>
      <c r="B4676" s="2" t="s">
        <v>5091</v>
      </c>
      <c r="C4676" s="3" t="s">
        <v>5092</v>
      </c>
      <c r="D4676">
        <f t="shared" si="74"/>
        <v>4</v>
      </c>
    </row>
    <row r="4677" spans="1:4" x14ac:dyDescent="0.25">
      <c r="A4677" s="1">
        <v>67660</v>
      </c>
      <c r="B4677" s="2" t="s">
        <v>5091</v>
      </c>
      <c r="C4677" s="3" t="s">
        <v>5093</v>
      </c>
      <c r="D4677">
        <f t="shared" si="74"/>
        <v>4</v>
      </c>
    </row>
    <row r="4678" spans="1:4" x14ac:dyDescent="0.25">
      <c r="A4678" s="1">
        <v>67660</v>
      </c>
      <c r="B4678" s="2" t="s">
        <v>5091</v>
      </c>
      <c r="C4678" s="3" t="s">
        <v>5094</v>
      </c>
      <c r="D4678">
        <f t="shared" si="74"/>
        <v>4</v>
      </c>
    </row>
    <row r="4679" spans="1:4" x14ac:dyDescent="0.25">
      <c r="A4679" s="1">
        <v>67660</v>
      </c>
      <c r="B4679" s="2" t="s">
        <v>5091</v>
      </c>
      <c r="C4679" s="3" t="s">
        <v>5095</v>
      </c>
      <c r="D4679">
        <f t="shared" si="74"/>
        <v>4</v>
      </c>
    </row>
    <row r="4680" spans="1:4" x14ac:dyDescent="0.25">
      <c r="A4680" s="1">
        <v>67670</v>
      </c>
      <c r="B4680" s="2" t="s">
        <v>5096</v>
      </c>
      <c r="C4680" s="3" t="s">
        <v>5097</v>
      </c>
      <c r="D4680">
        <f t="shared" si="74"/>
        <v>3</v>
      </c>
    </row>
    <row r="4681" spans="1:4" x14ac:dyDescent="0.25">
      <c r="A4681" s="1">
        <v>67670</v>
      </c>
      <c r="B4681" s="2" t="s">
        <v>5096</v>
      </c>
      <c r="C4681" s="3" t="s">
        <v>5098</v>
      </c>
      <c r="D4681">
        <f t="shared" si="74"/>
        <v>3</v>
      </c>
    </row>
    <row r="4682" spans="1:4" x14ac:dyDescent="0.25">
      <c r="A4682" s="1">
        <v>67670</v>
      </c>
      <c r="B4682" s="2" t="s">
        <v>5096</v>
      </c>
      <c r="C4682" s="3" t="s">
        <v>5099</v>
      </c>
      <c r="D4682">
        <f t="shared" si="74"/>
        <v>3</v>
      </c>
    </row>
    <row r="4683" spans="1:4" x14ac:dyDescent="0.25">
      <c r="A4683" s="1">
        <v>67680</v>
      </c>
      <c r="B4683" s="2" t="s">
        <v>5100</v>
      </c>
      <c r="C4683" s="3" t="s">
        <v>5101</v>
      </c>
      <c r="D4683">
        <f t="shared" si="74"/>
        <v>2</v>
      </c>
    </row>
    <row r="4684" spans="1:4" x14ac:dyDescent="0.25">
      <c r="A4684" s="1">
        <v>67680</v>
      </c>
      <c r="B4684" s="2" t="s">
        <v>5100</v>
      </c>
      <c r="C4684" s="3" t="s">
        <v>5102</v>
      </c>
      <c r="D4684">
        <f t="shared" si="74"/>
        <v>2</v>
      </c>
    </row>
    <row r="4685" spans="1:4" x14ac:dyDescent="0.25">
      <c r="A4685" s="1">
        <v>67690</v>
      </c>
      <c r="B4685" s="2" t="s">
        <v>5103</v>
      </c>
      <c r="C4685" s="3" t="s">
        <v>5104</v>
      </c>
      <c r="D4685">
        <f t="shared" si="74"/>
        <v>2</v>
      </c>
    </row>
    <row r="4686" spans="1:4" x14ac:dyDescent="0.25">
      <c r="A4686" s="1">
        <v>67690</v>
      </c>
      <c r="B4686" s="2" t="s">
        <v>5103</v>
      </c>
      <c r="C4686" s="3" t="s">
        <v>5105</v>
      </c>
      <c r="D4686">
        <f t="shared" si="74"/>
        <v>2</v>
      </c>
    </row>
    <row r="4687" spans="1:4" x14ac:dyDescent="0.25">
      <c r="A4687" s="1">
        <v>67700</v>
      </c>
      <c r="B4687" s="2" t="s">
        <v>5106</v>
      </c>
      <c r="C4687" s="3" t="s">
        <v>5107</v>
      </c>
      <c r="D4687">
        <f t="shared" si="74"/>
        <v>15</v>
      </c>
    </row>
    <row r="4688" spans="1:4" x14ac:dyDescent="0.25">
      <c r="A4688" s="1">
        <v>67700</v>
      </c>
      <c r="B4688" s="2" t="s">
        <v>5106</v>
      </c>
      <c r="C4688" s="3" t="s">
        <v>5108</v>
      </c>
      <c r="D4688">
        <f t="shared" si="74"/>
        <v>15</v>
      </c>
    </row>
    <row r="4689" spans="1:4" x14ac:dyDescent="0.25">
      <c r="A4689" s="1">
        <v>67700</v>
      </c>
      <c r="B4689" s="2" t="s">
        <v>5106</v>
      </c>
      <c r="C4689" s="3" t="s">
        <v>5109</v>
      </c>
      <c r="D4689">
        <f t="shared" si="74"/>
        <v>15</v>
      </c>
    </row>
    <row r="4690" spans="1:4" x14ac:dyDescent="0.25">
      <c r="A4690" s="1">
        <v>67700</v>
      </c>
      <c r="B4690" s="2" t="s">
        <v>5106</v>
      </c>
      <c r="C4690" s="3" t="s">
        <v>5110</v>
      </c>
      <c r="D4690">
        <f t="shared" si="74"/>
        <v>15</v>
      </c>
    </row>
    <row r="4691" spans="1:4" x14ac:dyDescent="0.25">
      <c r="A4691" s="1">
        <v>67700</v>
      </c>
      <c r="B4691" s="2" t="s">
        <v>5106</v>
      </c>
      <c r="C4691" s="3" t="s">
        <v>5111</v>
      </c>
      <c r="D4691">
        <f t="shared" si="74"/>
        <v>15</v>
      </c>
    </row>
    <row r="4692" spans="1:4" x14ac:dyDescent="0.25">
      <c r="A4692" s="1">
        <v>67700</v>
      </c>
      <c r="B4692" s="2" t="s">
        <v>5106</v>
      </c>
      <c r="C4692" s="3" t="s">
        <v>5112</v>
      </c>
      <c r="D4692">
        <f t="shared" si="74"/>
        <v>15</v>
      </c>
    </row>
    <row r="4693" spans="1:4" x14ac:dyDescent="0.25">
      <c r="A4693" s="1">
        <v>67700</v>
      </c>
      <c r="B4693" s="2" t="s">
        <v>5106</v>
      </c>
      <c r="C4693" s="3" t="s">
        <v>5113</v>
      </c>
      <c r="D4693">
        <f t="shared" si="74"/>
        <v>15</v>
      </c>
    </row>
    <row r="4694" spans="1:4" x14ac:dyDescent="0.25">
      <c r="A4694" s="1">
        <v>67700</v>
      </c>
      <c r="B4694" s="2" t="s">
        <v>5106</v>
      </c>
      <c r="C4694" s="3" t="s">
        <v>5114</v>
      </c>
      <c r="D4694">
        <f t="shared" si="74"/>
        <v>15</v>
      </c>
    </row>
    <row r="4695" spans="1:4" x14ac:dyDescent="0.25">
      <c r="A4695" s="1">
        <v>67700</v>
      </c>
      <c r="B4695" s="2" t="s">
        <v>5106</v>
      </c>
      <c r="C4695" s="3" t="s">
        <v>5115</v>
      </c>
      <c r="D4695">
        <f t="shared" si="74"/>
        <v>15</v>
      </c>
    </row>
    <row r="4696" spans="1:4" x14ac:dyDescent="0.25">
      <c r="A4696" s="1">
        <v>67700</v>
      </c>
      <c r="B4696" s="2" t="s">
        <v>5106</v>
      </c>
      <c r="C4696" s="3" t="s">
        <v>5116</v>
      </c>
      <c r="D4696">
        <f t="shared" si="74"/>
        <v>15</v>
      </c>
    </row>
    <row r="4697" spans="1:4" x14ac:dyDescent="0.25">
      <c r="A4697" s="1">
        <v>67700</v>
      </c>
      <c r="B4697" s="2" t="s">
        <v>5106</v>
      </c>
      <c r="C4697" s="3" t="s">
        <v>5117</v>
      </c>
      <c r="D4697">
        <f t="shared" si="74"/>
        <v>15</v>
      </c>
    </row>
    <row r="4698" spans="1:4" x14ac:dyDescent="0.25">
      <c r="A4698" s="1">
        <v>67700</v>
      </c>
      <c r="B4698" s="2" t="s">
        <v>5106</v>
      </c>
      <c r="C4698" s="3" t="s">
        <v>5118</v>
      </c>
      <c r="D4698">
        <f t="shared" si="74"/>
        <v>15</v>
      </c>
    </row>
    <row r="4699" spans="1:4" x14ac:dyDescent="0.25">
      <c r="A4699" s="1">
        <v>67700</v>
      </c>
      <c r="B4699" s="2" t="s">
        <v>5106</v>
      </c>
      <c r="C4699" s="3" t="s">
        <v>5119</v>
      </c>
      <c r="D4699">
        <f t="shared" si="74"/>
        <v>15</v>
      </c>
    </row>
    <row r="4700" spans="1:4" x14ac:dyDescent="0.25">
      <c r="A4700" s="1">
        <v>67700</v>
      </c>
      <c r="B4700" s="2" t="s">
        <v>5106</v>
      </c>
      <c r="C4700" s="3" t="s">
        <v>5120</v>
      </c>
      <c r="D4700">
        <f t="shared" si="74"/>
        <v>15</v>
      </c>
    </row>
    <row r="4701" spans="1:4" x14ac:dyDescent="0.25">
      <c r="A4701" s="1">
        <v>67700</v>
      </c>
      <c r="B4701" s="2" t="s">
        <v>5106</v>
      </c>
      <c r="C4701" s="3" t="s">
        <v>5121</v>
      </c>
      <c r="D4701">
        <f t="shared" si="74"/>
        <v>15</v>
      </c>
    </row>
    <row r="4702" spans="1:4" x14ac:dyDescent="0.25">
      <c r="A4702" s="1">
        <v>67710</v>
      </c>
      <c r="B4702" s="2" t="s">
        <v>5122</v>
      </c>
      <c r="C4702" s="3" t="s">
        <v>5123</v>
      </c>
      <c r="D4702">
        <f t="shared" si="74"/>
        <v>5</v>
      </c>
    </row>
    <row r="4703" spans="1:4" x14ac:dyDescent="0.25">
      <c r="A4703" s="1">
        <v>67710</v>
      </c>
      <c r="B4703" s="2" t="s">
        <v>5122</v>
      </c>
      <c r="C4703" s="3" t="s">
        <v>5124</v>
      </c>
      <c r="D4703">
        <f t="shared" si="74"/>
        <v>5</v>
      </c>
    </row>
    <row r="4704" spans="1:4" x14ac:dyDescent="0.25">
      <c r="A4704" s="1">
        <v>67710</v>
      </c>
      <c r="B4704" s="2" t="s">
        <v>5122</v>
      </c>
      <c r="C4704" s="3" t="s">
        <v>5125</v>
      </c>
      <c r="D4704">
        <f t="shared" si="74"/>
        <v>5</v>
      </c>
    </row>
    <row r="4705" spans="1:4" x14ac:dyDescent="0.25">
      <c r="A4705" s="1">
        <v>67710</v>
      </c>
      <c r="B4705" s="2" t="s">
        <v>5122</v>
      </c>
      <c r="C4705" s="3" t="s">
        <v>5126</v>
      </c>
      <c r="D4705">
        <f t="shared" si="74"/>
        <v>5</v>
      </c>
    </row>
    <row r="4706" spans="1:4" x14ac:dyDescent="0.25">
      <c r="A4706" s="1">
        <v>67710</v>
      </c>
      <c r="B4706" s="2" t="s">
        <v>5122</v>
      </c>
      <c r="C4706" s="3" t="s">
        <v>5127</v>
      </c>
      <c r="D4706">
        <f t="shared" si="74"/>
        <v>5</v>
      </c>
    </row>
    <row r="4707" spans="1:4" x14ac:dyDescent="0.25">
      <c r="A4707" s="1">
        <v>67720</v>
      </c>
      <c r="B4707" s="2" t="s">
        <v>5128</v>
      </c>
      <c r="C4707" s="3" t="s">
        <v>5129</v>
      </c>
      <c r="D4707">
        <f t="shared" si="74"/>
        <v>3</v>
      </c>
    </row>
    <row r="4708" spans="1:4" x14ac:dyDescent="0.25">
      <c r="A4708" s="1">
        <v>67720</v>
      </c>
      <c r="B4708" s="2" t="s">
        <v>5128</v>
      </c>
      <c r="C4708" s="3" t="s">
        <v>5130</v>
      </c>
      <c r="D4708">
        <f t="shared" si="74"/>
        <v>3</v>
      </c>
    </row>
    <row r="4709" spans="1:4" x14ac:dyDescent="0.25">
      <c r="A4709" s="1">
        <v>67720</v>
      </c>
      <c r="B4709" s="2" t="s">
        <v>5128</v>
      </c>
      <c r="C4709" s="3" t="s">
        <v>5131</v>
      </c>
      <c r="D4709">
        <f t="shared" si="74"/>
        <v>3</v>
      </c>
    </row>
    <row r="4710" spans="1:4" x14ac:dyDescent="0.25">
      <c r="A4710" s="1">
        <v>67730</v>
      </c>
      <c r="B4710" s="2" t="s">
        <v>5132</v>
      </c>
      <c r="C4710" s="3" t="s">
        <v>5133</v>
      </c>
      <c r="D4710">
        <f t="shared" si="74"/>
        <v>1</v>
      </c>
    </row>
    <row r="4711" spans="1:4" x14ac:dyDescent="0.25">
      <c r="A4711" s="1">
        <v>67750</v>
      </c>
      <c r="B4711" s="2" t="s">
        <v>5134</v>
      </c>
      <c r="C4711" s="3" t="s">
        <v>5135</v>
      </c>
      <c r="D4711">
        <f t="shared" si="74"/>
        <v>2</v>
      </c>
    </row>
    <row r="4712" spans="1:4" x14ac:dyDescent="0.25">
      <c r="A4712" s="1">
        <v>67750</v>
      </c>
      <c r="B4712" s="2" t="s">
        <v>5134</v>
      </c>
      <c r="C4712" s="3" t="s">
        <v>5136</v>
      </c>
      <c r="D4712">
        <f t="shared" si="74"/>
        <v>2</v>
      </c>
    </row>
    <row r="4713" spans="1:4" x14ac:dyDescent="0.25">
      <c r="A4713" s="1">
        <v>67760</v>
      </c>
      <c r="B4713" s="2" t="s">
        <v>5137</v>
      </c>
      <c r="C4713" s="3" t="s">
        <v>5138</v>
      </c>
      <c r="D4713">
        <f t="shared" si="74"/>
        <v>1</v>
      </c>
    </row>
    <row r="4714" spans="1:4" x14ac:dyDescent="0.25">
      <c r="A4714" s="1">
        <v>67770</v>
      </c>
      <c r="B4714" s="2" t="s">
        <v>5139</v>
      </c>
      <c r="C4714" s="3" t="s">
        <v>5140</v>
      </c>
      <c r="D4714">
        <f t="shared" si="74"/>
        <v>3</v>
      </c>
    </row>
    <row r="4715" spans="1:4" x14ac:dyDescent="0.25">
      <c r="A4715" s="1">
        <v>67770</v>
      </c>
      <c r="B4715" s="2" t="s">
        <v>5139</v>
      </c>
      <c r="C4715" s="3" t="s">
        <v>5141</v>
      </c>
      <c r="D4715">
        <f t="shared" si="74"/>
        <v>3</v>
      </c>
    </row>
    <row r="4716" spans="1:4" x14ac:dyDescent="0.25">
      <c r="A4716" s="1">
        <v>67770</v>
      </c>
      <c r="B4716" s="2" t="s">
        <v>5139</v>
      </c>
      <c r="C4716" s="3" t="s">
        <v>5142</v>
      </c>
      <c r="D4716">
        <f t="shared" si="74"/>
        <v>3</v>
      </c>
    </row>
    <row r="4717" spans="1:4" x14ac:dyDescent="0.25">
      <c r="A4717" s="1">
        <v>67790</v>
      </c>
      <c r="B4717" s="2" t="s">
        <v>5143</v>
      </c>
      <c r="C4717" s="3" t="s">
        <v>5144</v>
      </c>
      <c r="D4717">
        <f t="shared" si="74"/>
        <v>1</v>
      </c>
    </row>
    <row r="4718" spans="1:4" x14ac:dyDescent="0.25">
      <c r="A4718" s="1">
        <v>67800</v>
      </c>
      <c r="B4718" s="2" t="s">
        <v>5145</v>
      </c>
      <c r="C4718" s="3" t="s">
        <v>5146</v>
      </c>
      <c r="D4718">
        <f t="shared" si="74"/>
        <v>3</v>
      </c>
    </row>
    <row r="4719" spans="1:4" x14ac:dyDescent="0.25">
      <c r="A4719" s="1">
        <v>67800</v>
      </c>
      <c r="B4719" s="2" t="s">
        <v>5145</v>
      </c>
      <c r="C4719" s="3" t="s">
        <v>5147</v>
      </c>
      <c r="D4719">
        <f t="shared" si="74"/>
        <v>3</v>
      </c>
    </row>
    <row r="4720" spans="1:4" x14ac:dyDescent="0.25">
      <c r="A4720" s="1">
        <v>67800</v>
      </c>
      <c r="B4720" s="2" t="s">
        <v>5145</v>
      </c>
      <c r="C4720" s="3" t="s">
        <v>5148</v>
      </c>
      <c r="D4720">
        <f t="shared" si="74"/>
        <v>3</v>
      </c>
    </row>
    <row r="4721" spans="1:4" x14ac:dyDescent="0.25">
      <c r="A4721" s="1">
        <v>67810</v>
      </c>
      <c r="B4721" s="2" t="s">
        <v>5149</v>
      </c>
      <c r="C4721" s="3" t="s">
        <v>5150</v>
      </c>
      <c r="D4721">
        <f t="shared" si="74"/>
        <v>1</v>
      </c>
    </row>
    <row r="4722" spans="1:4" x14ac:dyDescent="0.25">
      <c r="A4722" s="1">
        <v>67820</v>
      </c>
      <c r="B4722" s="2" t="s">
        <v>5151</v>
      </c>
      <c r="C4722" s="3" t="s">
        <v>5152</v>
      </c>
      <c r="D4722">
        <f t="shared" si="74"/>
        <v>1</v>
      </c>
    </row>
    <row r="4723" spans="1:4" x14ac:dyDescent="0.25">
      <c r="A4723" s="1">
        <v>67840</v>
      </c>
      <c r="B4723" s="2" t="s">
        <v>5153</v>
      </c>
      <c r="C4723" s="3" t="s">
        <v>5154</v>
      </c>
      <c r="D4723">
        <f t="shared" si="74"/>
        <v>1</v>
      </c>
    </row>
    <row r="4724" spans="1:4" x14ac:dyDescent="0.25">
      <c r="A4724" s="1">
        <v>67850</v>
      </c>
      <c r="B4724" s="2" t="s">
        <v>5155</v>
      </c>
      <c r="C4724" s="3" t="s">
        <v>5156</v>
      </c>
      <c r="D4724">
        <f t="shared" si="74"/>
        <v>2</v>
      </c>
    </row>
    <row r="4725" spans="1:4" x14ac:dyDescent="0.25">
      <c r="A4725" s="1">
        <v>67850</v>
      </c>
      <c r="B4725" s="2" t="s">
        <v>5155</v>
      </c>
      <c r="C4725" s="3" t="s">
        <v>5157</v>
      </c>
      <c r="D4725">
        <f t="shared" si="74"/>
        <v>2</v>
      </c>
    </row>
    <row r="4726" spans="1:4" x14ac:dyDescent="0.25">
      <c r="A4726" s="1">
        <v>67860</v>
      </c>
      <c r="B4726" s="2" t="s">
        <v>5158</v>
      </c>
      <c r="C4726" s="3" t="s">
        <v>5159</v>
      </c>
      <c r="D4726">
        <f t="shared" si="74"/>
        <v>3</v>
      </c>
    </row>
    <row r="4727" spans="1:4" x14ac:dyDescent="0.25">
      <c r="A4727" s="1">
        <v>67860</v>
      </c>
      <c r="B4727" s="2" t="s">
        <v>5158</v>
      </c>
      <c r="C4727" s="3" t="s">
        <v>5160</v>
      </c>
      <c r="D4727">
        <f t="shared" si="74"/>
        <v>3</v>
      </c>
    </row>
    <row r="4728" spans="1:4" x14ac:dyDescent="0.25">
      <c r="A4728" s="1">
        <v>67860</v>
      </c>
      <c r="B4728" s="2" t="s">
        <v>5158</v>
      </c>
      <c r="C4728" s="3" t="s">
        <v>5161</v>
      </c>
      <c r="D4728">
        <f t="shared" si="74"/>
        <v>3</v>
      </c>
    </row>
    <row r="4729" spans="1:4" x14ac:dyDescent="0.25">
      <c r="A4729" s="1">
        <v>67870</v>
      </c>
      <c r="B4729" s="2" t="s">
        <v>5162</v>
      </c>
      <c r="C4729" s="3" t="s">
        <v>5163</v>
      </c>
      <c r="D4729">
        <f t="shared" si="74"/>
        <v>1</v>
      </c>
    </row>
    <row r="4730" spans="1:4" x14ac:dyDescent="0.25">
      <c r="A4730" s="1">
        <v>67880</v>
      </c>
      <c r="B4730" s="2" t="s">
        <v>5164</v>
      </c>
      <c r="C4730" s="3" t="s">
        <v>5165</v>
      </c>
      <c r="D4730">
        <f t="shared" si="74"/>
        <v>2</v>
      </c>
    </row>
    <row r="4731" spans="1:4" x14ac:dyDescent="0.25">
      <c r="A4731" s="1">
        <v>67880</v>
      </c>
      <c r="B4731" s="2" t="s">
        <v>5164</v>
      </c>
      <c r="C4731" s="3" t="s">
        <v>5166</v>
      </c>
      <c r="D4731">
        <f t="shared" si="74"/>
        <v>2</v>
      </c>
    </row>
    <row r="4732" spans="1:4" x14ac:dyDescent="0.25">
      <c r="A4732" s="1">
        <v>67920</v>
      </c>
      <c r="B4732" s="2" t="s">
        <v>5167</v>
      </c>
      <c r="C4732" s="3" t="s">
        <v>5168</v>
      </c>
      <c r="D4732">
        <f t="shared" si="74"/>
        <v>1</v>
      </c>
    </row>
    <row r="4733" spans="1:4" x14ac:dyDescent="0.25">
      <c r="A4733" s="1">
        <v>67930</v>
      </c>
      <c r="B4733" s="2" t="s">
        <v>5169</v>
      </c>
      <c r="C4733" s="3" t="s">
        <v>5170</v>
      </c>
      <c r="D4733">
        <f t="shared" si="74"/>
        <v>2</v>
      </c>
    </row>
    <row r="4734" spans="1:4" x14ac:dyDescent="0.25">
      <c r="A4734" s="1">
        <v>67930</v>
      </c>
      <c r="B4734" s="2" t="s">
        <v>5169</v>
      </c>
      <c r="C4734" s="3" t="s">
        <v>5171</v>
      </c>
      <c r="D4734">
        <f t="shared" si="74"/>
        <v>2</v>
      </c>
    </row>
    <row r="4735" spans="1:4" x14ac:dyDescent="0.25">
      <c r="A4735" s="1">
        <v>67960</v>
      </c>
      <c r="B4735" s="2" t="s">
        <v>5172</v>
      </c>
      <c r="C4735" s="3" t="s">
        <v>5173</v>
      </c>
      <c r="D4735">
        <f t="shared" si="74"/>
        <v>1</v>
      </c>
    </row>
    <row r="4736" spans="1:4" x14ac:dyDescent="0.25">
      <c r="A4736" s="1">
        <v>67970</v>
      </c>
      <c r="B4736" s="2" t="s">
        <v>5174</v>
      </c>
      <c r="C4736" s="3" t="s">
        <v>5175</v>
      </c>
      <c r="D4736">
        <f t="shared" si="74"/>
        <v>1</v>
      </c>
    </row>
    <row r="4737" spans="1:4" x14ac:dyDescent="0.25">
      <c r="A4737" s="1">
        <v>67980</v>
      </c>
      <c r="B4737" s="2" t="s">
        <v>5176</v>
      </c>
      <c r="C4737" s="3" t="s">
        <v>5177</v>
      </c>
      <c r="D4737">
        <f t="shared" si="74"/>
        <v>1</v>
      </c>
    </row>
    <row r="4738" spans="1:4" x14ac:dyDescent="0.25">
      <c r="A4738" s="1">
        <v>67990</v>
      </c>
      <c r="B4738" s="2" t="s">
        <v>5178</v>
      </c>
      <c r="C4738" s="3" t="s">
        <v>5179</v>
      </c>
      <c r="D4738">
        <f t="shared" ref="D4738:D4801" si="75">COUNTIF($B$2:$B$5669,B4738)</f>
        <v>1</v>
      </c>
    </row>
    <row r="4739" spans="1:4" x14ac:dyDescent="0.25">
      <c r="A4739" s="1">
        <v>68000</v>
      </c>
      <c r="B4739" s="2" t="s">
        <v>5180</v>
      </c>
      <c r="C4739" s="3" t="s">
        <v>5181</v>
      </c>
      <c r="D4739">
        <f t="shared" si="75"/>
        <v>1</v>
      </c>
    </row>
    <row r="4740" spans="1:4" x14ac:dyDescent="0.25">
      <c r="A4740" s="1">
        <v>68040</v>
      </c>
      <c r="B4740" s="2" t="s">
        <v>5182</v>
      </c>
      <c r="C4740" s="3" t="s">
        <v>5183</v>
      </c>
      <c r="D4740">
        <f t="shared" si="75"/>
        <v>1</v>
      </c>
    </row>
    <row r="4741" spans="1:4" x14ac:dyDescent="0.25">
      <c r="A4741" s="1">
        <v>68100</v>
      </c>
      <c r="B4741" s="2" t="s">
        <v>5184</v>
      </c>
      <c r="C4741" s="3" t="s">
        <v>5185</v>
      </c>
      <c r="D4741">
        <f t="shared" si="75"/>
        <v>1</v>
      </c>
    </row>
    <row r="4742" spans="1:4" x14ac:dyDescent="0.25">
      <c r="A4742" s="1">
        <v>68110</v>
      </c>
      <c r="B4742" s="2" t="s">
        <v>5186</v>
      </c>
      <c r="C4742" s="3" t="s">
        <v>5187</v>
      </c>
      <c r="D4742">
        <f t="shared" si="75"/>
        <v>2</v>
      </c>
    </row>
    <row r="4743" spans="1:4" x14ac:dyDescent="0.25">
      <c r="A4743" s="1">
        <v>68110</v>
      </c>
      <c r="B4743" s="2" t="s">
        <v>5186</v>
      </c>
      <c r="C4743" s="3" t="s">
        <v>5188</v>
      </c>
      <c r="D4743">
        <f t="shared" si="75"/>
        <v>2</v>
      </c>
    </row>
    <row r="4744" spans="1:4" x14ac:dyDescent="0.25">
      <c r="A4744" s="1">
        <v>68116</v>
      </c>
      <c r="B4744" s="2" t="s">
        <v>5189</v>
      </c>
      <c r="C4744" s="3" t="s">
        <v>5190</v>
      </c>
      <c r="D4744">
        <f t="shared" si="75"/>
        <v>1</v>
      </c>
    </row>
    <row r="4745" spans="1:4" x14ac:dyDescent="0.25">
      <c r="A4745" s="1">
        <v>68118</v>
      </c>
      <c r="B4745" s="2" t="s">
        <v>5191</v>
      </c>
      <c r="C4745" s="3" t="s">
        <v>5192</v>
      </c>
      <c r="D4745">
        <f t="shared" si="75"/>
        <v>1</v>
      </c>
    </row>
    <row r="4746" spans="1:4" x14ac:dyDescent="0.25">
      <c r="A4746" s="1">
        <v>68120</v>
      </c>
      <c r="B4746" s="2" t="s">
        <v>5193</v>
      </c>
      <c r="C4746" s="3" t="s">
        <v>5194</v>
      </c>
      <c r="D4746">
        <f t="shared" si="75"/>
        <v>2</v>
      </c>
    </row>
    <row r="4747" spans="1:4" x14ac:dyDescent="0.25">
      <c r="A4747" s="1">
        <v>68120</v>
      </c>
      <c r="B4747" s="2" t="s">
        <v>5193</v>
      </c>
      <c r="C4747" s="3" t="s">
        <v>5195</v>
      </c>
      <c r="D4747">
        <f t="shared" si="75"/>
        <v>2</v>
      </c>
    </row>
    <row r="4748" spans="1:4" x14ac:dyDescent="0.25">
      <c r="A4748" s="1">
        <v>68121</v>
      </c>
      <c r="B4748" s="2" t="s">
        <v>5196</v>
      </c>
      <c r="C4748" s="3" t="s">
        <v>5197</v>
      </c>
      <c r="D4748">
        <f t="shared" si="75"/>
        <v>1</v>
      </c>
    </row>
    <row r="4749" spans="1:4" x14ac:dyDescent="0.25">
      <c r="A4749" s="1">
        <v>68124</v>
      </c>
      <c r="B4749" s="2" t="s">
        <v>5198</v>
      </c>
      <c r="C4749" s="3" t="s">
        <v>5199</v>
      </c>
      <c r="D4749">
        <f t="shared" si="75"/>
        <v>1</v>
      </c>
    </row>
    <row r="4750" spans="1:4" x14ac:dyDescent="0.25">
      <c r="A4750" s="1">
        <v>68125</v>
      </c>
      <c r="B4750" s="2" t="s">
        <v>5200</v>
      </c>
      <c r="C4750" s="3" t="s">
        <v>5201</v>
      </c>
      <c r="D4750">
        <f t="shared" si="75"/>
        <v>1</v>
      </c>
    </row>
    <row r="4751" spans="1:4" x14ac:dyDescent="0.25">
      <c r="A4751" s="1">
        <v>68126</v>
      </c>
      <c r="B4751" s="2" t="s">
        <v>5202</v>
      </c>
      <c r="C4751" s="3" t="s">
        <v>5203</v>
      </c>
      <c r="D4751">
        <f t="shared" si="75"/>
        <v>1</v>
      </c>
    </row>
    <row r="4752" spans="1:4" x14ac:dyDescent="0.25">
      <c r="A4752" s="1">
        <v>68127</v>
      </c>
      <c r="B4752" s="2" t="s">
        <v>5204</v>
      </c>
      <c r="C4752" s="3" t="s">
        <v>5205</v>
      </c>
      <c r="D4752">
        <f t="shared" si="75"/>
        <v>1</v>
      </c>
    </row>
    <row r="4753" spans="1:4" x14ac:dyDescent="0.25">
      <c r="A4753" s="1">
        <v>68130</v>
      </c>
      <c r="B4753" s="2" t="s">
        <v>5206</v>
      </c>
      <c r="C4753" s="3" t="s">
        <v>5207</v>
      </c>
      <c r="D4753">
        <f t="shared" si="75"/>
        <v>17</v>
      </c>
    </row>
    <row r="4754" spans="1:4" x14ac:dyDescent="0.25">
      <c r="A4754" s="1">
        <v>68130</v>
      </c>
      <c r="B4754" s="2" t="s">
        <v>5206</v>
      </c>
      <c r="C4754" s="3" t="s">
        <v>4405</v>
      </c>
      <c r="D4754">
        <f t="shared" si="75"/>
        <v>17</v>
      </c>
    </row>
    <row r="4755" spans="1:4" x14ac:dyDescent="0.25">
      <c r="A4755" s="1">
        <v>68130</v>
      </c>
      <c r="B4755" s="2" t="s">
        <v>5206</v>
      </c>
      <c r="C4755" s="3" t="s">
        <v>5208</v>
      </c>
      <c r="D4755">
        <f t="shared" si="75"/>
        <v>17</v>
      </c>
    </row>
    <row r="4756" spans="1:4" x14ac:dyDescent="0.25">
      <c r="A4756" s="1">
        <v>68130</v>
      </c>
      <c r="B4756" s="2" t="s">
        <v>5206</v>
      </c>
      <c r="C4756" s="3" t="s">
        <v>5209</v>
      </c>
      <c r="D4756">
        <f t="shared" si="75"/>
        <v>17</v>
      </c>
    </row>
    <row r="4757" spans="1:4" x14ac:dyDescent="0.25">
      <c r="A4757" s="1">
        <v>68130</v>
      </c>
      <c r="B4757" s="2" t="s">
        <v>5206</v>
      </c>
      <c r="C4757" s="3" t="s">
        <v>5210</v>
      </c>
      <c r="D4757">
        <f t="shared" si="75"/>
        <v>17</v>
      </c>
    </row>
    <row r="4758" spans="1:4" x14ac:dyDescent="0.25">
      <c r="A4758" s="1">
        <v>68130</v>
      </c>
      <c r="B4758" s="2" t="s">
        <v>5206</v>
      </c>
      <c r="C4758" s="3" t="s">
        <v>5211</v>
      </c>
      <c r="D4758">
        <f t="shared" si="75"/>
        <v>17</v>
      </c>
    </row>
    <row r="4759" spans="1:4" x14ac:dyDescent="0.25">
      <c r="A4759" s="1">
        <v>68130</v>
      </c>
      <c r="B4759" s="2" t="s">
        <v>5206</v>
      </c>
      <c r="C4759" s="3" t="s">
        <v>5212</v>
      </c>
      <c r="D4759">
        <f t="shared" si="75"/>
        <v>17</v>
      </c>
    </row>
    <row r="4760" spans="1:4" x14ac:dyDescent="0.25">
      <c r="A4760" s="1">
        <v>68130</v>
      </c>
      <c r="B4760" s="2" t="s">
        <v>5206</v>
      </c>
      <c r="C4760" s="3" t="s">
        <v>5213</v>
      </c>
      <c r="D4760">
        <f t="shared" si="75"/>
        <v>17</v>
      </c>
    </row>
    <row r="4761" spans="1:4" x14ac:dyDescent="0.25">
      <c r="A4761" s="1">
        <v>68130</v>
      </c>
      <c r="B4761" s="2" t="s">
        <v>5206</v>
      </c>
      <c r="C4761" s="3" t="s">
        <v>5214</v>
      </c>
      <c r="D4761">
        <f t="shared" si="75"/>
        <v>17</v>
      </c>
    </row>
    <row r="4762" spans="1:4" x14ac:dyDescent="0.25">
      <c r="A4762" s="1">
        <v>68130</v>
      </c>
      <c r="B4762" s="2" t="s">
        <v>5206</v>
      </c>
      <c r="C4762" s="3" t="s">
        <v>5215</v>
      </c>
      <c r="D4762">
        <f t="shared" si="75"/>
        <v>17</v>
      </c>
    </row>
    <row r="4763" spans="1:4" x14ac:dyDescent="0.25">
      <c r="A4763" s="1">
        <v>68130</v>
      </c>
      <c r="B4763" s="2" t="s">
        <v>5206</v>
      </c>
      <c r="C4763" s="3" t="s">
        <v>5216</v>
      </c>
      <c r="D4763">
        <f t="shared" si="75"/>
        <v>17</v>
      </c>
    </row>
    <row r="4764" spans="1:4" x14ac:dyDescent="0.25">
      <c r="A4764" s="1">
        <v>68130</v>
      </c>
      <c r="B4764" s="2" t="s">
        <v>5206</v>
      </c>
      <c r="C4764" s="3" t="s">
        <v>5217</v>
      </c>
      <c r="D4764">
        <f t="shared" si="75"/>
        <v>17</v>
      </c>
    </row>
    <row r="4765" spans="1:4" x14ac:dyDescent="0.25">
      <c r="A4765" s="1">
        <v>68130</v>
      </c>
      <c r="B4765" s="2" t="s">
        <v>5206</v>
      </c>
      <c r="C4765" s="3" t="s">
        <v>5218</v>
      </c>
      <c r="D4765">
        <f t="shared" si="75"/>
        <v>17</v>
      </c>
    </row>
    <row r="4766" spans="1:4" x14ac:dyDescent="0.25">
      <c r="A4766" s="1">
        <v>68130</v>
      </c>
      <c r="B4766" s="2" t="s">
        <v>5206</v>
      </c>
      <c r="C4766" s="3" t="s">
        <v>5219</v>
      </c>
      <c r="D4766">
        <f t="shared" si="75"/>
        <v>17</v>
      </c>
    </row>
    <row r="4767" spans="1:4" x14ac:dyDescent="0.25">
      <c r="A4767" s="1">
        <v>68130</v>
      </c>
      <c r="B4767" s="2" t="s">
        <v>5206</v>
      </c>
      <c r="C4767" s="3" t="s">
        <v>5220</v>
      </c>
      <c r="D4767">
        <f t="shared" si="75"/>
        <v>17</v>
      </c>
    </row>
    <row r="4768" spans="1:4" x14ac:dyDescent="0.25">
      <c r="A4768" s="1">
        <v>68130</v>
      </c>
      <c r="B4768" s="2" t="s">
        <v>5206</v>
      </c>
      <c r="C4768" s="3" t="s">
        <v>5221</v>
      </c>
      <c r="D4768">
        <f t="shared" si="75"/>
        <v>17</v>
      </c>
    </row>
    <row r="4769" spans="1:4" x14ac:dyDescent="0.25">
      <c r="A4769" s="1">
        <v>68130</v>
      </c>
      <c r="B4769" s="2" t="s">
        <v>5206</v>
      </c>
      <c r="C4769" s="3" t="s">
        <v>5222</v>
      </c>
      <c r="D4769">
        <f t="shared" si="75"/>
        <v>17</v>
      </c>
    </row>
    <row r="4770" spans="1:4" x14ac:dyDescent="0.25">
      <c r="A4770" s="1">
        <v>68140</v>
      </c>
      <c r="B4770" s="2" t="s">
        <v>5223</v>
      </c>
      <c r="C4770" s="3" t="s">
        <v>5224</v>
      </c>
      <c r="D4770">
        <f t="shared" si="75"/>
        <v>8</v>
      </c>
    </row>
    <row r="4771" spans="1:4" x14ac:dyDescent="0.25">
      <c r="A4771" s="1">
        <v>68140</v>
      </c>
      <c r="B4771" s="2" t="s">
        <v>5223</v>
      </c>
      <c r="C4771" s="3" t="s">
        <v>5225</v>
      </c>
      <c r="D4771">
        <f t="shared" si="75"/>
        <v>8</v>
      </c>
    </row>
    <row r="4772" spans="1:4" x14ac:dyDescent="0.25">
      <c r="A4772" s="1">
        <v>68140</v>
      </c>
      <c r="B4772" s="2" t="s">
        <v>5223</v>
      </c>
      <c r="C4772" s="3" t="s">
        <v>5226</v>
      </c>
      <c r="D4772">
        <f t="shared" si="75"/>
        <v>8</v>
      </c>
    </row>
    <row r="4773" spans="1:4" x14ac:dyDescent="0.25">
      <c r="A4773" s="1">
        <v>68140</v>
      </c>
      <c r="B4773" s="2" t="s">
        <v>5223</v>
      </c>
      <c r="C4773" s="3" t="s">
        <v>5227</v>
      </c>
      <c r="D4773">
        <f t="shared" si="75"/>
        <v>8</v>
      </c>
    </row>
    <row r="4774" spans="1:4" x14ac:dyDescent="0.25">
      <c r="A4774" s="1">
        <v>68140</v>
      </c>
      <c r="B4774" s="2" t="s">
        <v>5223</v>
      </c>
      <c r="C4774" s="3" t="s">
        <v>5228</v>
      </c>
      <c r="D4774">
        <f t="shared" si="75"/>
        <v>8</v>
      </c>
    </row>
    <row r="4775" spans="1:4" x14ac:dyDescent="0.25">
      <c r="A4775" s="1">
        <v>68140</v>
      </c>
      <c r="B4775" s="2" t="s">
        <v>5223</v>
      </c>
      <c r="C4775" s="3" t="s">
        <v>4316</v>
      </c>
      <c r="D4775">
        <f t="shared" si="75"/>
        <v>8</v>
      </c>
    </row>
    <row r="4776" spans="1:4" x14ac:dyDescent="0.25">
      <c r="A4776" s="1">
        <v>68140</v>
      </c>
      <c r="B4776" s="2" t="s">
        <v>5223</v>
      </c>
      <c r="C4776" s="3" t="s">
        <v>5229</v>
      </c>
      <c r="D4776">
        <f t="shared" si="75"/>
        <v>8</v>
      </c>
    </row>
    <row r="4777" spans="1:4" x14ac:dyDescent="0.25">
      <c r="A4777" s="1">
        <v>68140</v>
      </c>
      <c r="B4777" s="2" t="s">
        <v>5223</v>
      </c>
      <c r="C4777" s="3" t="s">
        <v>5230</v>
      </c>
      <c r="D4777">
        <f t="shared" si="75"/>
        <v>8</v>
      </c>
    </row>
    <row r="4778" spans="1:4" x14ac:dyDescent="0.25">
      <c r="A4778" s="1">
        <v>68150</v>
      </c>
      <c r="B4778" s="2" t="s">
        <v>5231</v>
      </c>
      <c r="C4778" s="3" t="s">
        <v>5232</v>
      </c>
      <c r="D4778">
        <f t="shared" si="75"/>
        <v>5</v>
      </c>
    </row>
    <row r="4779" spans="1:4" x14ac:dyDescent="0.25">
      <c r="A4779" s="1">
        <v>68150</v>
      </c>
      <c r="B4779" s="2" t="s">
        <v>5231</v>
      </c>
      <c r="C4779" s="3" t="s">
        <v>5233</v>
      </c>
      <c r="D4779">
        <f t="shared" si="75"/>
        <v>5</v>
      </c>
    </row>
    <row r="4780" spans="1:4" x14ac:dyDescent="0.25">
      <c r="A4780" s="1">
        <v>68150</v>
      </c>
      <c r="B4780" s="2" t="s">
        <v>5231</v>
      </c>
      <c r="C4780" s="3" t="s">
        <v>5234</v>
      </c>
      <c r="D4780">
        <f t="shared" si="75"/>
        <v>5</v>
      </c>
    </row>
    <row r="4781" spans="1:4" x14ac:dyDescent="0.25">
      <c r="A4781" s="1">
        <v>68150</v>
      </c>
      <c r="B4781" s="2" t="s">
        <v>5231</v>
      </c>
      <c r="C4781" s="3" t="s">
        <v>5235</v>
      </c>
      <c r="D4781">
        <f t="shared" si="75"/>
        <v>5</v>
      </c>
    </row>
    <row r="4782" spans="1:4" x14ac:dyDescent="0.25">
      <c r="A4782" s="1">
        <v>68150</v>
      </c>
      <c r="B4782" s="2" t="s">
        <v>5231</v>
      </c>
      <c r="C4782" s="3" t="s">
        <v>5236</v>
      </c>
      <c r="D4782">
        <f t="shared" si="75"/>
        <v>5</v>
      </c>
    </row>
    <row r="4783" spans="1:4" x14ac:dyDescent="0.25">
      <c r="A4783" s="1">
        <v>68160</v>
      </c>
      <c r="B4783" s="2" t="s">
        <v>5237</v>
      </c>
      <c r="C4783" s="3" t="s">
        <v>5238</v>
      </c>
      <c r="D4783">
        <f t="shared" si="75"/>
        <v>3</v>
      </c>
    </row>
    <row r="4784" spans="1:4" x14ac:dyDescent="0.25">
      <c r="A4784" s="1">
        <v>68160</v>
      </c>
      <c r="B4784" s="2" t="s">
        <v>5237</v>
      </c>
      <c r="C4784" s="3" t="s">
        <v>5239</v>
      </c>
      <c r="D4784">
        <f t="shared" si="75"/>
        <v>3</v>
      </c>
    </row>
    <row r="4785" spans="1:4" x14ac:dyDescent="0.25">
      <c r="A4785" s="1">
        <v>68160</v>
      </c>
      <c r="B4785" s="2" t="s">
        <v>5237</v>
      </c>
      <c r="C4785" s="3" t="s">
        <v>5240</v>
      </c>
      <c r="D4785">
        <f t="shared" si="75"/>
        <v>3</v>
      </c>
    </row>
    <row r="4786" spans="1:4" x14ac:dyDescent="0.25">
      <c r="A4786" s="1">
        <v>68170</v>
      </c>
      <c r="B4786" s="2" t="s">
        <v>5241</v>
      </c>
      <c r="C4786" s="3" t="s">
        <v>5242</v>
      </c>
      <c r="D4786">
        <f t="shared" si="75"/>
        <v>1</v>
      </c>
    </row>
    <row r="4787" spans="1:4" x14ac:dyDescent="0.25">
      <c r="A4787" s="1">
        <v>68180</v>
      </c>
      <c r="B4787" s="2" t="s">
        <v>5243</v>
      </c>
      <c r="C4787" s="3" t="s">
        <v>5244</v>
      </c>
      <c r="D4787">
        <f t="shared" si="75"/>
        <v>2</v>
      </c>
    </row>
    <row r="4788" spans="1:4" x14ac:dyDescent="0.25">
      <c r="A4788" s="1">
        <v>68180</v>
      </c>
      <c r="B4788" s="2" t="s">
        <v>5243</v>
      </c>
      <c r="C4788" s="3" t="s">
        <v>5245</v>
      </c>
      <c r="D4788">
        <f t="shared" si="75"/>
        <v>2</v>
      </c>
    </row>
    <row r="4789" spans="1:4" x14ac:dyDescent="0.25">
      <c r="A4789" s="1">
        <v>68190</v>
      </c>
      <c r="B4789" s="2" t="s">
        <v>5246</v>
      </c>
      <c r="C4789" s="3" t="s">
        <v>5247</v>
      </c>
      <c r="D4789">
        <f t="shared" si="75"/>
        <v>3</v>
      </c>
    </row>
    <row r="4790" spans="1:4" x14ac:dyDescent="0.25">
      <c r="A4790" s="1">
        <v>68190</v>
      </c>
      <c r="B4790" s="2" t="s">
        <v>5246</v>
      </c>
      <c r="C4790" s="3" t="s">
        <v>5248</v>
      </c>
      <c r="D4790">
        <f t="shared" si="75"/>
        <v>3</v>
      </c>
    </row>
    <row r="4791" spans="1:4" x14ac:dyDescent="0.25">
      <c r="A4791" s="1">
        <v>68190</v>
      </c>
      <c r="B4791" s="2" t="s">
        <v>5246</v>
      </c>
      <c r="C4791" s="3" t="s">
        <v>5249</v>
      </c>
      <c r="D4791">
        <f t="shared" si="75"/>
        <v>3</v>
      </c>
    </row>
    <row r="4792" spans="1:4" x14ac:dyDescent="0.25">
      <c r="A4792" s="1">
        <v>68200</v>
      </c>
      <c r="B4792" s="2" t="s">
        <v>5250</v>
      </c>
      <c r="C4792" s="3" t="s">
        <v>5251</v>
      </c>
      <c r="D4792">
        <f t="shared" si="75"/>
        <v>4</v>
      </c>
    </row>
    <row r="4793" spans="1:4" x14ac:dyDescent="0.25">
      <c r="A4793" s="1">
        <v>68200</v>
      </c>
      <c r="B4793" s="2" t="s">
        <v>5250</v>
      </c>
      <c r="C4793" s="3" t="s">
        <v>5252</v>
      </c>
      <c r="D4793">
        <f t="shared" si="75"/>
        <v>4</v>
      </c>
    </row>
    <row r="4794" spans="1:4" x14ac:dyDescent="0.25">
      <c r="A4794" s="1">
        <v>68200</v>
      </c>
      <c r="B4794" s="2" t="s">
        <v>5250</v>
      </c>
      <c r="C4794" s="3" t="s">
        <v>5253</v>
      </c>
      <c r="D4794">
        <f t="shared" si="75"/>
        <v>4</v>
      </c>
    </row>
    <row r="4795" spans="1:4" x14ac:dyDescent="0.25">
      <c r="A4795" s="1">
        <v>68200</v>
      </c>
      <c r="B4795" s="2" t="s">
        <v>5250</v>
      </c>
      <c r="C4795" s="3" t="s">
        <v>5254</v>
      </c>
      <c r="D4795">
        <f t="shared" si="75"/>
        <v>4</v>
      </c>
    </row>
    <row r="4796" spans="1:4" x14ac:dyDescent="0.25">
      <c r="A4796" s="1">
        <v>68210</v>
      </c>
      <c r="B4796" s="2" t="s">
        <v>5255</v>
      </c>
      <c r="C4796" s="3" t="s">
        <v>5256</v>
      </c>
      <c r="D4796">
        <f t="shared" si="75"/>
        <v>34</v>
      </c>
    </row>
    <row r="4797" spans="1:4" x14ac:dyDescent="0.25">
      <c r="A4797" s="1">
        <v>68210</v>
      </c>
      <c r="B4797" s="2" t="s">
        <v>5255</v>
      </c>
      <c r="C4797" s="3" t="s">
        <v>5257</v>
      </c>
      <c r="D4797">
        <f t="shared" si="75"/>
        <v>34</v>
      </c>
    </row>
    <row r="4798" spans="1:4" x14ac:dyDescent="0.25">
      <c r="A4798" s="1">
        <v>68210</v>
      </c>
      <c r="B4798" s="2" t="s">
        <v>5255</v>
      </c>
      <c r="C4798" s="3" t="s">
        <v>5258</v>
      </c>
      <c r="D4798">
        <f t="shared" si="75"/>
        <v>34</v>
      </c>
    </row>
    <row r="4799" spans="1:4" x14ac:dyDescent="0.25">
      <c r="A4799" s="1">
        <v>68210</v>
      </c>
      <c r="B4799" s="2" t="s">
        <v>5255</v>
      </c>
      <c r="C4799" s="3" t="s">
        <v>5259</v>
      </c>
      <c r="D4799">
        <f t="shared" si="75"/>
        <v>34</v>
      </c>
    </row>
    <row r="4800" spans="1:4" x14ac:dyDescent="0.25">
      <c r="A4800" s="1">
        <v>68210</v>
      </c>
      <c r="B4800" s="2" t="s">
        <v>5255</v>
      </c>
      <c r="C4800" s="3" t="s">
        <v>5260</v>
      </c>
      <c r="D4800">
        <f t="shared" si="75"/>
        <v>34</v>
      </c>
    </row>
    <row r="4801" spans="1:4" x14ac:dyDescent="0.25">
      <c r="A4801" s="1">
        <v>68210</v>
      </c>
      <c r="B4801" s="2" t="s">
        <v>5255</v>
      </c>
      <c r="C4801" s="3" t="s">
        <v>5261</v>
      </c>
      <c r="D4801">
        <f t="shared" si="75"/>
        <v>34</v>
      </c>
    </row>
    <row r="4802" spans="1:4" x14ac:dyDescent="0.25">
      <c r="A4802" s="1">
        <v>68210</v>
      </c>
      <c r="B4802" s="2" t="s">
        <v>5255</v>
      </c>
      <c r="C4802" s="3" t="s">
        <v>5262</v>
      </c>
      <c r="D4802">
        <f t="shared" ref="D4802:D4865" si="76">COUNTIF($B$2:$B$5669,B4802)</f>
        <v>34</v>
      </c>
    </row>
    <row r="4803" spans="1:4" x14ac:dyDescent="0.25">
      <c r="A4803" s="1">
        <v>68210</v>
      </c>
      <c r="B4803" s="2" t="s">
        <v>5255</v>
      </c>
      <c r="C4803" s="3" t="s">
        <v>5263</v>
      </c>
      <c r="D4803">
        <f t="shared" si="76"/>
        <v>34</v>
      </c>
    </row>
    <row r="4804" spans="1:4" x14ac:dyDescent="0.25">
      <c r="A4804" s="1">
        <v>68210</v>
      </c>
      <c r="B4804" s="2" t="s">
        <v>5255</v>
      </c>
      <c r="C4804" s="3" t="s">
        <v>5264</v>
      </c>
      <c r="D4804">
        <f t="shared" si="76"/>
        <v>34</v>
      </c>
    </row>
    <row r="4805" spans="1:4" x14ac:dyDescent="0.25">
      <c r="A4805" s="1">
        <v>68210</v>
      </c>
      <c r="B4805" s="2" t="s">
        <v>5255</v>
      </c>
      <c r="C4805" s="3" t="s">
        <v>5265</v>
      </c>
      <c r="D4805">
        <f t="shared" si="76"/>
        <v>34</v>
      </c>
    </row>
    <row r="4806" spans="1:4" x14ac:dyDescent="0.25">
      <c r="A4806" s="1">
        <v>68210</v>
      </c>
      <c r="B4806" s="2" t="s">
        <v>5255</v>
      </c>
      <c r="C4806" s="3" t="s">
        <v>5266</v>
      </c>
      <c r="D4806">
        <f t="shared" si="76"/>
        <v>34</v>
      </c>
    </row>
    <row r="4807" spans="1:4" x14ac:dyDescent="0.25">
      <c r="A4807" s="1">
        <v>68210</v>
      </c>
      <c r="B4807" s="2" t="s">
        <v>5255</v>
      </c>
      <c r="C4807" s="3" t="s">
        <v>5267</v>
      </c>
      <c r="D4807">
        <f t="shared" si="76"/>
        <v>34</v>
      </c>
    </row>
    <row r="4808" spans="1:4" x14ac:dyDescent="0.25">
      <c r="A4808" s="1">
        <v>68210</v>
      </c>
      <c r="B4808" s="2" t="s">
        <v>5255</v>
      </c>
      <c r="C4808" s="3" t="s">
        <v>5268</v>
      </c>
      <c r="D4808">
        <f t="shared" si="76"/>
        <v>34</v>
      </c>
    </row>
    <row r="4809" spans="1:4" x14ac:dyDescent="0.25">
      <c r="A4809" s="1">
        <v>68210</v>
      </c>
      <c r="B4809" s="2" t="s">
        <v>5255</v>
      </c>
      <c r="C4809" s="3" t="s">
        <v>5269</v>
      </c>
      <c r="D4809">
        <f t="shared" si="76"/>
        <v>34</v>
      </c>
    </row>
    <row r="4810" spans="1:4" x14ac:dyDescent="0.25">
      <c r="A4810" s="1">
        <v>68210</v>
      </c>
      <c r="B4810" s="2" t="s">
        <v>5255</v>
      </c>
      <c r="C4810" s="3" t="s">
        <v>5270</v>
      </c>
      <c r="D4810">
        <f t="shared" si="76"/>
        <v>34</v>
      </c>
    </row>
    <row r="4811" spans="1:4" x14ac:dyDescent="0.25">
      <c r="A4811" s="1">
        <v>68210</v>
      </c>
      <c r="B4811" s="2" t="s">
        <v>5255</v>
      </c>
      <c r="C4811" s="3" t="s">
        <v>5271</v>
      </c>
      <c r="D4811">
        <f t="shared" si="76"/>
        <v>34</v>
      </c>
    </row>
    <row r="4812" spans="1:4" x14ac:dyDescent="0.25">
      <c r="A4812" s="1">
        <v>68210</v>
      </c>
      <c r="B4812" s="2" t="s">
        <v>5255</v>
      </c>
      <c r="C4812" s="3" t="s">
        <v>5272</v>
      </c>
      <c r="D4812">
        <f t="shared" si="76"/>
        <v>34</v>
      </c>
    </row>
    <row r="4813" spans="1:4" x14ac:dyDescent="0.25">
      <c r="A4813" s="1">
        <v>68210</v>
      </c>
      <c r="B4813" s="2" t="s">
        <v>5255</v>
      </c>
      <c r="C4813" s="3" t="s">
        <v>5273</v>
      </c>
      <c r="D4813">
        <f t="shared" si="76"/>
        <v>34</v>
      </c>
    </row>
    <row r="4814" spans="1:4" x14ac:dyDescent="0.25">
      <c r="A4814" s="1">
        <v>68210</v>
      </c>
      <c r="B4814" s="2" t="s">
        <v>5255</v>
      </c>
      <c r="C4814" s="3" t="s">
        <v>5274</v>
      </c>
      <c r="D4814">
        <f t="shared" si="76"/>
        <v>34</v>
      </c>
    </row>
    <row r="4815" spans="1:4" x14ac:dyDescent="0.25">
      <c r="A4815" s="1">
        <v>68210</v>
      </c>
      <c r="B4815" s="2" t="s">
        <v>5255</v>
      </c>
      <c r="C4815" s="3" t="s">
        <v>5275</v>
      </c>
      <c r="D4815">
        <f t="shared" si="76"/>
        <v>34</v>
      </c>
    </row>
    <row r="4816" spans="1:4" x14ac:dyDescent="0.25">
      <c r="A4816" s="1">
        <v>68210</v>
      </c>
      <c r="B4816" s="2" t="s">
        <v>5255</v>
      </c>
      <c r="C4816" s="3" t="s">
        <v>5276</v>
      </c>
      <c r="D4816">
        <f t="shared" si="76"/>
        <v>34</v>
      </c>
    </row>
    <row r="4817" spans="1:4" x14ac:dyDescent="0.25">
      <c r="A4817" s="1">
        <v>68210</v>
      </c>
      <c r="B4817" s="2" t="s">
        <v>5255</v>
      </c>
      <c r="C4817" s="3" t="s">
        <v>5277</v>
      </c>
      <c r="D4817">
        <f t="shared" si="76"/>
        <v>34</v>
      </c>
    </row>
    <row r="4818" spans="1:4" x14ac:dyDescent="0.25">
      <c r="A4818" s="1">
        <v>68210</v>
      </c>
      <c r="B4818" s="2" t="s">
        <v>5255</v>
      </c>
      <c r="C4818" s="3" t="s">
        <v>5278</v>
      </c>
      <c r="D4818">
        <f t="shared" si="76"/>
        <v>34</v>
      </c>
    </row>
    <row r="4819" spans="1:4" x14ac:dyDescent="0.25">
      <c r="A4819" s="1">
        <v>68210</v>
      </c>
      <c r="B4819" s="2" t="s">
        <v>5255</v>
      </c>
      <c r="C4819" s="3" t="s">
        <v>5279</v>
      </c>
      <c r="D4819">
        <f t="shared" si="76"/>
        <v>34</v>
      </c>
    </row>
    <row r="4820" spans="1:4" x14ac:dyDescent="0.25">
      <c r="A4820" s="1">
        <v>68210</v>
      </c>
      <c r="B4820" s="2" t="s">
        <v>5255</v>
      </c>
      <c r="C4820" s="3" t="s">
        <v>5280</v>
      </c>
      <c r="D4820">
        <f t="shared" si="76"/>
        <v>34</v>
      </c>
    </row>
    <row r="4821" spans="1:4" x14ac:dyDescent="0.25">
      <c r="A4821" s="1">
        <v>68210</v>
      </c>
      <c r="B4821" s="2" t="s">
        <v>5255</v>
      </c>
      <c r="C4821" s="3" t="s">
        <v>5281</v>
      </c>
      <c r="D4821">
        <f t="shared" si="76"/>
        <v>34</v>
      </c>
    </row>
    <row r="4822" spans="1:4" x14ac:dyDescent="0.25">
      <c r="A4822" s="1">
        <v>68210</v>
      </c>
      <c r="B4822" s="2" t="s">
        <v>5255</v>
      </c>
      <c r="C4822" s="3" t="s">
        <v>5282</v>
      </c>
      <c r="D4822">
        <f t="shared" si="76"/>
        <v>34</v>
      </c>
    </row>
    <row r="4823" spans="1:4" x14ac:dyDescent="0.25">
      <c r="A4823" s="1">
        <v>68210</v>
      </c>
      <c r="B4823" s="2" t="s">
        <v>5255</v>
      </c>
      <c r="C4823" s="3" t="s">
        <v>5283</v>
      </c>
      <c r="D4823">
        <f t="shared" si="76"/>
        <v>34</v>
      </c>
    </row>
    <row r="4824" spans="1:4" x14ac:dyDescent="0.25">
      <c r="A4824" s="1">
        <v>68210</v>
      </c>
      <c r="B4824" s="2" t="s">
        <v>5255</v>
      </c>
      <c r="C4824" s="3" t="s">
        <v>5284</v>
      </c>
      <c r="D4824">
        <f t="shared" si="76"/>
        <v>34</v>
      </c>
    </row>
    <row r="4825" spans="1:4" x14ac:dyDescent="0.25">
      <c r="A4825" s="1">
        <v>68210</v>
      </c>
      <c r="B4825" s="2" t="s">
        <v>5255</v>
      </c>
      <c r="C4825" s="3" t="s">
        <v>5285</v>
      </c>
      <c r="D4825">
        <f t="shared" si="76"/>
        <v>34</v>
      </c>
    </row>
    <row r="4826" spans="1:4" x14ac:dyDescent="0.25">
      <c r="A4826" s="1">
        <v>68210</v>
      </c>
      <c r="B4826" s="2" t="s">
        <v>5255</v>
      </c>
      <c r="C4826" s="3" t="s">
        <v>5286</v>
      </c>
      <c r="D4826">
        <f t="shared" si="76"/>
        <v>34</v>
      </c>
    </row>
    <row r="4827" spans="1:4" x14ac:dyDescent="0.25">
      <c r="A4827" s="1">
        <v>68210</v>
      </c>
      <c r="B4827" s="2" t="s">
        <v>5255</v>
      </c>
      <c r="C4827" s="3" t="s">
        <v>5287</v>
      </c>
      <c r="D4827">
        <f t="shared" si="76"/>
        <v>34</v>
      </c>
    </row>
    <row r="4828" spans="1:4" x14ac:dyDescent="0.25">
      <c r="A4828" s="1">
        <v>68210</v>
      </c>
      <c r="B4828" s="2" t="s">
        <v>5255</v>
      </c>
      <c r="C4828" s="3" t="s">
        <v>5288</v>
      </c>
      <c r="D4828">
        <f t="shared" si="76"/>
        <v>34</v>
      </c>
    </row>
    <row r="4829" spans="1:4" x14ac:dyDescent="0.25">
      <c r="A4829" s="1">
        <v>68210</v>
      </c>
      <c r="B4829" s="2" t="s">
        <v>5255</v>
      </c>
      <c r="C4829" s="3" t="s">
        <v>5289</v>
      </c>
      <c r="D4829">
        <f t="shared" si="76"/>
        <v>34</v>
      </c>
    </row>
    <row r="4830" spans="1:4" x14ac:dyDescent="0.25">
      <c r="A4830" s="1">
        <v>68220</v>
      </c>
      <c r="B4830" s="2" t="s">
        <v>5290</v>
      </c>
      <c r="C4830" s="3" t="s">
        <v>5291</v>
      </c>
      <c r="D4830">
        <f t="shared" si="76"/>
        <v>15</v>
      </c>
    </row>
    <row r="4831" spans="1:4" x14ac:dyDescent="0.25">
      <c r="A4831" s="1">
        <v>68220</v>
      </c>
      <c r="B4831" s="2" t="s">
        <v>5290</v>
      </c>
      <c r="C4831" s="3" t="s">
        <v>5292</v>
      </c>
      <c r="D4831">
        <f t="shared" si="76"/>
        <v>15</v>
      </c>
    </row>
    <row r="4832" spans="1:4" x14ac:dyDescent="0.25">
      <c r="A4832" s="1">
        <v>68220</v>
      </c>
      <c r="B4832" s="2" t="s">
        <v>5290</v>
      </c>
      <c r="C4832" s="3" t="s">
        <v>5293</v>
      </c>
      <c r="D4832">
        <f t="shared" si="76"/>
        <v>15</v>
      </c>
    </row>
    <row r="4833" spans="1:4" x14ac:dyDescent="0.25">
      <c r="A4833" s="1">
        <v>68220</v>
      </c>
      <c r="B4833" s="2" t="s">
        <v>5290</v>
      </c>
      <c r="C4833" s="3" t="s">
        <v>5294</v>
      </c>
      <c r="D4833">
        <f t="shared" si="76"/>
        <v>15</v>
      </c>
    </row>
    <row r="4834" spans="1:4" x14ac:dyDescent="0.25">
      <c r="A4834" s="1">
        <v>68220</v>
      </c>
      <c r="B4834" s="2" t="s">
        <v>5290</v>
      </c>
      <c r="C4834" s="3" t="s">
        <v>5295</v>
      </c>
      <c r="D4834">
        <f t="shared" si="76"/>
        <v>15</v>
      </c>
    </row>
    <row r="4835" spans="1:4" x14ac:dyDescent="0.25">
      <c r="A4835" s="1">
        <v>68220</v>
      </c>
      <c r="B4835" s="2" t="s">
        <v>5290</v>
      </c>
      <c r="C4835" s="3" t="s">
        <v>5296</v>
      </c>
      <c r="D4835">
        <f t="shared" si="76"/>
        <v>15</v>
      </c>
    </row>
    <row r="4836" spans="1:4" x14ac:dyDescent="0.25">
      <c r="A4836" s="1">
        <v>68220</v>
      </c>
      <c r="B4836" s="2" t="s">
        <v>5290</v>
      </c>
      <c r="C4836" s="3" t="s">
        <v>5297</v>
      </c>
      <c r="D4836">
        <f t="shared" si="76"/>
        <v>15</v>
      </c>
    </row>
    <row r="4837" spans="1:4" x14ac:dyDescent="0.25">
      <c r="A4837" s="1">
        <v>68220</v>
      </c>
      <c r="B4837" s="2" t="s">
        <v>5290</v>
      </c>
      <c r="C4837" s="3" t="s">
        <v>5298</v>
      </c>
      <c r="D4837">
        <f t="shared" si="76"/>
        <v>15</v>
      </c>
    </row>
    <row r="4838" spans="1:4" x14ac:dyDescent="0.25">
      <c r="A4838" s="1">
        <v>68220</v>
      </c>
      <c r="B4838" s="2" t="s">
        <v>5290</v>
      </c>
      <c r="C4838" s="3" t="s">
        <v>5299</v>
      </c>
      <c r="D4838">
        <f t="shared" si="76"/>
        <v>15</v>
      </c>
    </row>
    <row r="4839" spans="1:4" x14ac:dyDescent="0.25">
      <c r="A4839" s="1">
        <v>68220</v>
      </c>
      <c r="B4839" s="2" t="s">
        <v>5290</v>
      </c>
      <c r="C4839" s="3" t="s">
        <v>5300</v>
      </c>
      <c r="D4839">
        <f t="shared" si="76"/>
        <v>15</v>
      </c>
    </row>
    <row r="4840" spans="1:4" x14ac:dyDescent="0.25">
      <c r="A4840" s="1">
        <v>68220</v>
      </c>
      <c r="B4840" s="2" t="s">
        <v>5290</v>
      </c>
      <c r="C4840" s="3" t="s">
        <v>5301</v>
      </c>
      <c r="D4840">
        <f t="shared" si="76"/>
        <v>15</v>
      </c>
    </row>
    <row r="4841" spans="1:4" x14ac:dyDescent="0.25">
      <c r="A4841" s="1">
        <v>68220</v>
      </c>
      <c r="B4841" s="2" t="s">
        <v>5290</v>
      </c>
      <c r="C4841" s="3" t="s">
        <v>5302</v>
      </c>
      <c r="D4841">
        <f t="shared" si="76"/>
        <v>15</v>
      </c>
    </row>
    <row r="4842" spans="1:4" x14ac:dyDescent="0.25">
      <c r="A4842" s="1">
        <v>68220</v>
      </c>
      <c r="B4842" s="2" t="s">
        <v>5290</v>
      </c>
      <c r="C4842" s="3" t="s">
        <v>5303</v>
      </c>
      <c r="D4842">
        <f t="shared" si="76"/>
        <v>15</v>
      </c>
    </row>
    <row r="4843" spans="1:4" x14ac:dyDescent="0.25">
      <c r="A4843" s="1">
        <v>68220</v>
      </c>
      <c r="B4843" s="2" t="s">
        <v>5290</v>
      </c>
      <c r="C4843" s="3" t="s">
        <v>5304</v>
      </c>
      <c r="D4843">
        <f t="shared" si="76"/>
        <v>15</v>
      </c>
    </row>
    <row r="4844" spans="1:4" x14ac:dyDescent="0.25">
      <c r="A4844" s="1">
        <v>68220</v>
      </c>
      <c r="B4844" s="2" t="s">
        <v>5290</v>
      </c>
      <c r="C4844" s="3" t="s">
        <v>5305</v>
      </c>
      <c r="D4844">
        <f t="shared" si="76"/>
        <v>15</v>
      </c>
    </row>
    <row r="4845" spans="1:4" x14ac:dyDescent="0.25">
      <c r="A4845" s="1">
        <v>68230</v>
      </c>
      <c r="B4845" s="2" t="s">
        <v>5306</v>
      </c>
      <c r="C4845" s="3" t="s">
        <v>5307</v>
      </c>
      <c r="D4845">
        <f t="shared" si="76"/>
        <v>8</v>
      </c>
    </row>
    <row r="4846" spans="1:4" x14ac:dyDescent="0.25">
      <c r="A4846" s="1">
        <v>68230</v>
      </c>
      <c r="B4846" s="2" t="s">
        <v>5306</v>
      </c>
      <c r="C4846" s="3" t="s">
        <v>5308</v>
      </c>
      <c r="D4846">
        <f t="shared" si="76"/>
        <v>8</v>
      </c>
    </row>
    <row r="4847" spans="1:4" x14ac:dyDescent="0.25">
      <c r="A4847" s="1">
        <v>68230</v>
      </c>
      <c r="B4847" s="2" t="s">
        <v>5306</v>
      </c>
      <c r="C4847" s="3" t="s">
        <v>5309</v>
      </c>
      <c r="D4847">
        <f t="shared" si="76"/>
        <v>8</v>
      </c>
    </row>
    <row r="4848" spans="1:4" x14ac:dyDescent="0.25">
      <c r="A4848" s="1">
        <v>68230</v>
      </c>
      <c r="B4848" s="2" t="s">
        <v>5306</v>
      </c>
      <c r="C4848" s="3" t="s">
        <v>5310</v>
      </c>
      <c r="D4848">
        <f t="shared" si="76"/>
        <v>8</v>
      </c>
    </row>
    <row r="4849" spans="1:4" x14ac:dyDescent="0.25">
      <c r="A4849" s="1">
        <v>68230</v>
      </c>
      <c r="B4849" s="2" t="s">
        <v>5306</v>
      </c>
      <c r="C4849" s="3" t="s">
        <v>5311</v>
      </c>
      <c r="D4849">
        <f t="shared" si="76"/>
        <v>8</v>
      </c>
    </row>
    <row r="4850" spans="1:4" x14ac:dyDescent="0.25">
      <c r="A4850" s="1">
        <v>68230</v>
      </c>
      <c r="B4850" s="2" t="s">
        <v>5306</v>
      </c>
      <c r="C4850" s="3" t="s">
        <v>5312</v>
      </c>
      <c r="D4850">
        <f t="shared" si="76"/>
        <v>8</v>
      </c>
    </row>
    <row r="4851" spans="1:4" x14ac:dyDescent="0.25">
      <c r="A4851" s="1">
        <v>68230</v>
      </c>
      <c r="B4851" s="2" t="s">
        <v>5306</v>
      </c>
      <c r="C4851" s="3" t="s">
        <v>5313</v>
      </c>
      <c r="D4851">
        <f t="shared" si="76"/>
        <v>8</v>
      </c>
    </row>
    <row r="4852" spans="1:4" x14ac:dyDescent="0.25">
      <c r="A4852" s="1">
        <v>68230</v>
      </c>
      <c r="B4852" s="2" t="s">
        <v>5306</v>
      </c>
      <c r="C4852" s="3" t="s">
        <v>5314</v>
      </c>
      <c r="D4852">
        <f t="shared" si="76"/>
        <v>8</v>
      </c>
    </row>
    <row r="4853" spans="1:4" x14ac:dyDescent="0.25">
      <c r="A4853" s="1">
        <v>68240</v>
      </c>
      <c r="B4853" s="2" t="s">
        <v>5315</v>
      </c>
      <c r="C4853" s="3" t="s">
        <v>5316</v>
      </c>
      <c r="D4853">
        <f t="shared" si="76"/>
        <v>4</v>
      </c>
    </row>
    <row r="4854" spans="1:4" x14ac:dyDescent="0.25">
      <c r="A4854" s="1">
        <v>68240</v>
      </c>
      <c r="B4854" s="2" t="s">
        <v>5315</v>
      </c>
      <c r="C4854" s="3" t="s">
        <v>5317</v>
      </c>
      <c r="D4854">
        <f t="shared" si="76"/>
        <v>4</v>
      </c>
    </row>
    <row r="4855" spans="1:4" x14ac:dyDescent="0.25">
      <c r="A4855" s="1">
        <v>68240</v>
      </c>
      <c r="B4855" s="2" t="s">
        <v>5315</v>
      </c>
      <c r="C4855" s="3" t="s">
        <v>5318</v>
      </c>
      <c r="D4855">
        <f t="shared" si="76"/>
        <v>4</v>
      </c>
    </row>
    <row r="4856" spans="1:4" x14ac:dyDescent="0.25">
      <c r="A4856" s="1">
        <v>68240</v>
      </c>
      <c r="B4856" s="2" t="s">
        <v>5315</v>
      </c>
      <c r="C4856" s="3" t="s">
        <v>5319</v>
      </c>
      <c r="D4856">
        <f t="shared" si="76"/>
        <v>4</v>
      </c>
    </row>
    <row r="4857" spans="1:4" x14ac:dyDescent="0.25">
      <c r="A4857" s="1">
        <v>68250</v>
      </c>
      <c r="B4857" s="2" t="s">
        <v>5320</v>
      </c>
      <c r="C4857" s="3" t="s">
        <v>5321</v>
      </c>
      <c r="D4857">
        <f t="shared" si="76"/>
        <v>10</v>
      </c>
    </row>
    <row r="4858" spans="1:4" x14ac:dyDescent="0.25">
      <c r="A4858" s="1">
        <v>68250</v>
      </c>
      <c r="B4858" s="2" t="s">
        <v>5320</v>
      </c>
      <c r="C4858" s="3" t="s">
        <v>5322</v>
      </c>
      <c r="D4858">
        <f t="shared" si="76"/>
        <v>10</v>
      </c>
    </row>
    <row r="4859" spans="1:4" x14ac:dyDescent="0.25">
      <c r="A4859" s="1">
        <v>68250</v>
      </c>
      <c r="B4859" s="2" t="s">
        <v>5320</v>
      </c>
      <c r="C4859" s="3" t="s">
        <v>5323</v>
      </c>
      <c r="D4859">
        <f t="shared" si="76"/>
        <v>10</v>
      </c>
    </row>
    <row r="4860" spans="1:4" x14ac:dyDescent="0.25">
      <c r="A4860" s="1">
        <v>68250</v>
      </c>
      <c r="B4860" s="2" t="s">
        <v>5320</v>
      </c>
      <c r="C4860" s="3" t="s">
        <v>5324</v>
      </c>
      <c r="D4860">
        <f t="shared" si="76"/>
        <v>10</v>
      </c>
    </row>
    <row r="4861" spans="1:4" x14ac:dyDescent="0.25">
      <c r="A4861" s="1">
        <v>68250</v>
      </c>
      <c r="B4861" s="2" t="s">
        <v>5320</v>
      </c>
      <c r="C4861" s="3" t="s">
        <v>5325</v>
      </c>
      <c r="D4861">
        <f t="shared" si="76"/>
        <v>10</v>
      </c>
    </row>
    <row r="4862" spans="1:4" x14ac:dyDescent="0.25">
      <c r="A4862" s="1">
        <v>68250</v>
      </c>
      <c r="B4862" s="2" t="s">
        <v>5320</v>
      </c>
      <c r="C4862" s="3" t="s">
        <v>5326</v>
      </c>
      <c r="D4862">
        <f t="shared" si="76"/>
        <v>10</v>
      </c>
    </row>
    <row r="4863" spans="1:4" x14ac:dyDescent="0.25">
      <c r="A4863" s="1">
        <v>68250</v>
      </c>
      <c r="B4863" s="2" t="s">
        <v>5320</v>
      </c>
      <c r="C4863" s="3" t="s">
        <v>5327</v>
      </c>
      <c r="D4863">
        <f t="shared" si="76"/>
        <v>10</v>
      </c>
    </row>
    <row r="4864" spans="1:4" x14ac:dyDescent="0.25">
      <c r="A4864" s="1">
        <v>68250</v>
      </c>
      <c r="B4864" s="2" t="s">
        <v>5320</v>
      </c>
      <c r="C4864" s="3" t="s">
        <v>5328</v>
      </c>
      <c r="D4864">
        <f t="shared" si="76"/>
        <v>10</v>
      </c>
    </row>
    <row r="4865" spans="1:4" x14ac:dyDescent="0.25">
      <c r="A4865" s="1">
        <v>68250</v>
      </c>
      <c r="B4865" s="2" t="s">
        <v>5320</v>
      </c>
      <c r="C4865" s="3" t="s">
        <v>5329</v>
      </c>
      <c r="D4865">
        <f t="shared" si="76"/>
        <v>10</v>
      </c>
    </row>
    <row r="4866" spans="1:4" x14ac:dyDescent="0.25">
      <c r="A4866" s="1">
        <v>68250</v>
      </c>
      <c r="B4866" s="2" t="s">
        <v>5320</v>
      </c>
      <c r="C4866" s="3" t="s">
        <v>5330</v>
      </c>
      <c r="D4866">
        <f t="shared" ref="D4866:D4929" si="77">COUNTIF($B$2:$B$5669,B4866)</f>
        <v>10</v>
      </c>
    </row>
    <row r="4867" spans="1:4" x14ac:dyDescent="0.25">
      <c r="A4867" s="1">
        <v>68260</v>
      </c>
      <c r="B4867" s="2" t="s">
        <v>5331</v>
      </c>
      <c r="C4867" s="3" t="s">
        <v>5332</v>
      </c>
      <c r="D4867">
        <f t="shared" si="77"/>
        <v>1</v>
      </c>
    </row>
    <row r="4868" spans="1:4" x14ac:dyDescent="0.25">
      <c r="A4868" s="1">
        <v>68270</v>
      </c>
      <c r="B4868" s="2" t="s">
        <v>5333</v>
      </c>
      <c r="C4868" s="3" t="s">
        <v>5334</v>
      </c>
      <c r="D4868">
        <f t="shared" si="77"/>
        <v>2</v>
      </c>
    </row>
    <row r="4869" spans="1:4" x14ac:dyDescent="0.25">
      <c r="A4869" s="1">
        <v>68270</v>
      </c>
      <c r="B4869" s="2" t="s">
        <v>5333</v>
      </c>
      <c r="C4869" s="3" t="s">
        <v>5335</v>
      </c>
      <c r="D4869">
        <f t="shared" si="77"/>
        <v>2</v>
      </c>
    </row>
    <row r="4870" spans="1:4" x14ac:dyDescent="0.25">
      <c r="A4870" s="1">
        <v>68280</v>
      </c>
      <c r="B4870" s="2" t="s">
        <v>5336</v>
      </c>
      <c r="C4870" s="3" t="s">
        <v>5337</v>
      </c>
      <c r="D4870">
        <f t="shared" si="77"/>
        <v>4</v>
      </c>
    </row>
    <row r="4871" spans="1:4" x14ac:dyDescent="0.25">
      <c r="A4871" s="1">
        <v>68280</v>
      </c>
      <c r="B4871" s="2" t="s">
        <v>5336</v>
      </c>
      <c r="C4871" s="3" t="s">
        <v>5338</v>
      </c>
      <c r="D4871">
        <f t="shared" si="77"/>
        <v>4</v>
      </c>
    </row>
    <row r="4872" spans="1:4" x14ac:dyDescent="0.25">
      <c r="A4872" s="1">
        <v>68280</v>
      </c>
      <c r="B4872" s="2" t="s">
        <v>5336</v>
      </c>
      <c r="C4872" s="3" t="s">
        <v>5339</v>
      </c>
      <c r="D4872">
        <f t="shared" si="77"/>
        <v>4</v>
      </c>
    </row>
    <row r="4873" spans="1:4" x14ac:dyDescent="0.25">
      <c r="A4873" s="1">
        <v>68280</v>
      </c>
      <c r="B4873" s="2" t="s">
        <v>5336</v>
      </c>
      <c r="C4873" s="3" t="s">
        <v>5340</v>
      </c>
      <c r="D4873">
        <f t="shared" si="77"/>
        <v>4</v>
      </c>
    </row>
    <row r="4874" spans="1:4" x14ac:dyDescent="0.25">
      <c r="A4874" s="1">
        <v>68290</v>
      </c>
      <c r="B4874" s="2" t="s">
        <v>5341</v>
      </c>
      <c r="C4874" s="3" t="s">
        <v>5342</v>
      </c>
      <c r="D4874">
        <f t="shared" si="77"/>
        <v>12</v>
      </c>
    </row>
    <row r="4875" spans="1:4" x14ac:dyDescent="0.25">
      <c r="A4875" s="1">
        <v>68290</v>
      </c>
      <c r="B4875" s="2" t="s">
        <v>5341</v>
      </c>
      <c r="C4875" s="3" t="s">
        <v>5343</v>
      </c>
      <c r="D4875">
        <f t="shared" si="77"/>
        <v>12</v>
      </c>
    </row>
    <row r="4876" spans="1:4" x14ac:dyDescent="0.25">
      <c r="A4876" s="1">
        <v>68290</v>
      </c>
      <c r="B4876" s="2" t="s">
        <v>5341</v>
      </c>
      <c r="C4876" s="3" t="s">
        <v>5344</v>
      </c>
      <c r="D4876">
        <f t="shared" si="77"/>
        <v>12</v>
      </c>
    </row>
    <row r="4877" spans="1:4" x14ac:dyDescent="0.25">
      <c r="A4877" s="1">
        <v>68290</v>
      </c>
      <c r="B4877" s="2" t="s">
        <v>5341</v>
      </c>
      <c r="C4877" s="3" t="s">
        <v>5345</v>
      </c>
      <c r="D4877">
        <f t="shared" si="77"/>
        <v>12</v>
      </c>
    </row>
    <row r="4878" spans="1:4" x14ac:dyDescent="0.25">
      <c r="A4878" s="1">
        <v>68290</v>
      </c>
      <c r="B4878" s="2" t="s">
        <v>5341</v>
      </c>
      <c r="C4878" s="3" t="s">
        <v>5346</v>
      </c>
      <c r="D4878">
        <f t="shared" si="77"/>
        <v>12</v>
      </c>
    </row>
    <row r="4879" spans="1:4" x14ac:dyDescent="0.25">
      <c r="A4879" s="1">
        <v>68290</v>
      </c>
      <c r="B4879" s="2" t="s">
        <v>5341</v>
      </c>
      <c r="C4879" s="3" t="s">
        <v>5347</v>
      </c>
      <c r="D4879">
        <f t="shared" si="77"/>
        <v>12</v>
      </c>
    </row>
    <row r="4880" spans="1:4" x14ac:dyDescent="0.25">
      <c r="A4880" s="1">
        <v>68290</v>
      </c>
      <c r="B4880" s="2" t="s">
        <v>5341</v>
      </c>
      <c r="C4880" s="3" t="s">
        <v>5348</v>
      </c>
      <c r="D4880">
        <f t="shared" si="77"/>
        <v>12</v>
      </c>
    </row>
    <row r="4881" spans="1:4" x14ac:dyDescent="0.25">
      <c r="A4881" s="1">
        <v>68290</v>
      </c>
      <c r="B4881" s="2" t="s">
        <v>5341</v>
      </c>
      <c r="C4881" s="3" t="s">
        <v>5349</v>
      </c>
      <c r="D4881">
        <f t="shared" si="77"/>
        <v>12</v>
      </c>
    </row>
    <row r="4882" spans="1:4" x14ac:dyDescent="0.25">
      <c r="A4882" s="1">
        <v>68290</v>
      </c>
      <c r="B4882" s="2" t="s">
        <v>5341</v>
      </c>
      <c r="C4882" s="3" t="s">
        <v>5350</v>
      </c>
      <c r="D4882">
        <f t="shared" si="77"/>
        <v>12</v>
      </c>
    </row>
    <row r="4883" spans="1:4" x14ac:dyDescent="0.25">
      <c r="A4883" s="1">
        <v>68290</v>
      </c>
      <c r="B4883" s="2" t="s">
        <v>5341</v>
      </c>
      <c r="C4883" s="3" t="s">
        <v>5351</v>
      </c>
      <c r="D4883">
        <f t="shared" si="77"/>
        <v>12</v>
      </c>
    </row>
    <row r="4884" spans="1:4" x14ac:dyDescent="0.25">
      <c r="A4884" s="1">
        <v>68290</v>
      </c>
      <c r="B4884" s="2" t="s">
        <v>5341</v>
      </c>
      <c r="C4884" s="3" t="s">
        <v>5352</v>
      </c>
      <c r="D4884">
        <f t="shared" si="77"/>
        <v>12</v>
      </c>
    </row>
    <row r="4885" spans="1:4" x14ac:dyDescent="0.25">
      <c r="A4885" s="1">
        <v>68290</v>
      </c>
      <c r="B4885" s="2" t="s">
        <v>5341</v>
      </c>
      <c r="C4885" s="3" t="s">
        <v>5353</v>
      </c>
      <c r="D4885">
        <f t="shared" si="77"/>
        <v>12</v>
      </c>
    </row>
    <row r="4886" spans="1:4" x14ac:dyDescent="0.25">
      <c r="A4886" s="1">
        <v>68300</v>
      </c>
      <c r="B4886" s="2" t="s">
        <v>5354</v>
      </c>
      <c r="C4886" s="3" t="s">
        <v>5355</v>
      </c>
      <c r="D4886">
        <f t="shared" si="77"/>
        <v>5</v>
      </c>
    </row>
    <row r="4887" spans="1:4" x14ac:dyDescent="0.25">
      <c r="A4887" s="1">
        <v>68300</v>
      </c>
      <c r="B4887" s="2" t="s">
        <v>5354</v>
      </c>
      <c r="C4887" s="3" t="s">
        <v>5356</v>
      </c>
      <c r="D4887">
        <f t="shared" si="77"/>
        <v>5</v>
      </c>
    </row>
    <row r="4888" spans="1:4" x14ac:dyDescent="0.25">
      <c r="A4888" s="1">
        <v>68300</v>
      </c>
      <c r="B4888" s="2" t="s">
        <v>5354</v>
      </c>
      <c r="C4888" s="3" t="s">
        <v>4403</v>
      </c>
      <c r="D4888">
        <f t="shared" si="77"/>
        <v>5</v>
      </c>
    </row>
    <row r="4889" spans="1:4" x14ac:dyDescent="0.25">
      <c r="A4889" s="1">
        <v>68300</v>
      </c>
      <c r="B4889" s="2" t="s">
        <v>5354</v>
      </c>
      <c r="C4889" s="3" t="s">
        <v>5357</v>
      </c>
      <c r="D4889">
        <f t="shared" si="77"/>
        <v>5</v>
      </c>
    </row>
    <row r="4890" spans="1:4" x14ac:dyDescent="0.25">
      <c r="A4890" s="1">
        <v>68300</v>
      </c>
      <c r="B4890" s="2" t="s">
        <v>5354</v>
      </c>
      <c r="C4890" s="3" t="s">
        <v>5358</v>
      </c>
      <c r="D4890">
        <f t="shared" si="77"/>
        <v>5</v>
      </c>
    </row>
    <row r="4891" spans="1:4" x14ac:dyDescent="0.25">
      <c r="A4891" s="1">
        <v>68310</v>
      </c>
      <c r="B4891" s="2" t="s">
        <v>5359</v>
      </c>
      <c r="C4891" s="3" t="s">
        <v>5360</v>
      </c>
      <c r="D4891">
        <f t="shared" si="77"/>
        <v>1</v>
      </c>
    </row>
    <row r="4892" spans="1:4" x14ac:dyDescent="0.25">
      <c r="A4892" s="1">
        <v>68320</v>
      </c>
      <c r="B4892" s="2" t="s">
        <v>5361</v>
      </c>
      <c r="C4892" s="3" t="s">
        <v>5362</v>
      </c>
      <c r="D4892">
        <f t="shared" si="77"/>
        <v>14</v>
      </c>
    </row>
    <row r="4893" spans="1:4" x14ac:dyDescent="0.25">
      <c r="A4893" s="1">
        <v>68320</v>
      </c>
      <c r="B4893" s="2" t="s">
        <v>5361</v>
      </c>
      <c r="C4893" s="3" t="s">
        <v>5363</v>
      </c>
      <c r="D4893">
        <f t="shared" si="77"/>
        <v>14</v>
      </c>
    </row>
    <row r="4894" spans="1:4" x14ac:dyDescent="0.25">
      <c r="A4894" s="1">
        <v>68320</v>
      </c>
      <c r="B4894" s="2" t="s">
        <v>5361</v>
      </c>
      <c r="C4894" s="3" t="s">
        <v>5364</v>
      </c>
      <c r="D4894">
        <f t="shared" si="77"/>
        <v>14</v>
      </c>
    </row>
    <row r="4895" spans="1:4" x14ac:dyDescent="0.25">
      <c r="A4895" s="1">
        <v>68320</v>
      </c>
      <c r="B4895" s="2" t="s">
        <v>5361</v>
      </c>
      <c r="C4895" s="3" t="s">
        <v>5365</v>
      </c>
      <c r="D4895">
        <f t="shared" si="77"/>
        <v>14</v>
      </c>
    </row>
    <row r="4896" spans="1:4" x14ac:dyDescent="0.25">
      <c r="A4896" s="1">
        <v>68320</v>
      </c>
      <c r="B4896" s="2" t="s">
        <v>5361</v>
      </c>
      <c r="C4896" s="3" t="s">
        <v>5366</v>
      </c>
      <c r="D4896">
        <f t="shared" si="77"/>
        <v>14</v>
      </c>
    </row>
    <row r="4897" spans="1:4" x14ac:dyDescent="0.25">
      <c r="A4897" s="1">
        <v>68320</v>
      </c>
      <c r="B4897" s="2" t="s">
        <v>5361</v>
      </c>
      <c r="C4897" s="3" t="s">
        <v>5367</v>
      </c>
      <c r="D4897">
        <f t="shared" si="77"/>
        <v>14</v>
      </c>
    </row>
    <row r="4898" spans="1:4" x14ac:dyDescent="0.25">
      <c r="A4898" s="1">
        <v>68320</v>
      </c>
      <c r="B4898" s="2" t="s">
        <v>5361</v>
      </c>
      <c r="C4898" s="3" t="s">
        <v>5368</v>
      </c>
      <c r="D4898">
        <f t="shared" si="77"/>
        <v>14</v>
      </c>
    </row>
    <row r="4899" spans="1:4" x14ac:dyDescent="0.25">
      <c r="A4899" s="1">
        <v>68320</v>
      </c>
      <c r="B4899" s="2" t="s">
        <v>5361</v>
      </c>
      <c r="C4899" s="3" t="s">
        <v>5369</v>
      </c>
      <c r="D4899">
        <f t="shared" si="77"/>
        <v>14</v>
      </c>
    </row>
    <row r="4900" spans="1:4" x14ac:dyDescent="0.25">
      <c r="A4900" s="1">
        <v>68320</v>
      </c>
      <c r="B4900" s="2" t="s">
        <v>5361</v>
      </c>
      <c r="C4900" s="3" t="s">
        <v>5370</v>
      </c>
      <c r="D4900">
        <f t="shared" si="77"/>
        <v>14</v>
      </c>
    </row>
    <row r="4901" spans="1:4" x14ac:dyDescent="0.25">
      <c r="A4901" s="1">
        <v>68320</v>
      </c>
      <c r="B4901" s="2" t="s">
        <v>5361</v>
      </c>
      <c r="C4901" s="3" t="s">
        <v>5371</v>
      </c>
      <c r="D4901">
        <f t="shared" si="77"/>
        <v>14</v>
      </c>
    </row>
    <row r="4902" spans="1:4" x14ac:dyDescent="0.25">
      <c r="A4902" s="1">
        <v>68320</v>
      </c>
      <c r="B4902" s="2" t="s">
        <v>5361</v>
      </c>
      <c r="C4902" s="3" t="s">
        <v>5372</v>
      </c>
      <c r="D4902">
        <f t="shared" si="77"/>
        <v>14</v>
      </c>
    </row>
    <row r="4903" spans="1:4" x14ac:dyDescent="0.25">
      <c r="A4903" s="1">
        <v>68320</v>
      </c>
      <c r="B4903" s="2" t="s">
        <v>5361</v>
      </c>
      <c r="C4903" s="3" t="s">
        <v>5373</v>
      </c>
      <c r="D4903">
        <f t="shared" si="77"/>
        <v>14</v>
      </c>
    </row>
    <row r="4904" spans="1:4" x14ac:dyDescent="0.25">
      <c r="A4904" s="1">
        <v>68320</v>
      </c>
      <c r="B4904" s="2" t="s">
        <v>5361</v>
      </c>
      <c r="C4904" s="3" t="s">
        <v>5374</v>
      </c>
      <c r="D4904">
        <f t="shared" si="77"/>
        <v>14</v>
      </c>
    </row>
    <row r="4905" spans="1:4" x14ac:dyDescent="0.25">
      <c r="A4905" s="1">
        <v>68320</v>
      </c>
      <c r="B4905" s="2" t="s">
        <v>5361</v>
      </c>
      <c r="C4905" s="3" t="s">
        <v>5375</v>
      </c>
      <c r="D4905">
        <f t="shared" si="77"/>
        <v>14</v>
      </c>
    </row>
    <row r="4906" spans="1:4" x14ac:dyDescent="0.25">
      <c r="A4906" s="1">
        <v>68330</v>
      </c>
      <c r="B4906" s="2" t="s">
        <v>5376</v>
      </c>
      <c r="C4906" s="3" t="s">
        <v>5377</v>
      </c>
      <c r="D4906">
        <f t="shared" si="77"/>
        <v>1</v>
      </c>
    </row>
    <row r="4907" spans="1:4" x14ac:dyDescent="0.25">
      <c r="A4907" s="1">
        <v>68340</v>
      </c>
      <c r="B4907" s="2" t="s">
        <v>5378</v>
      </c>
      <c r="C4907" s="3" t="s">
        <v>5379</v>
      </c>
      <c r="D4907">
        <f t="shared" si="77"/>
        <v>2</v>
      </c>
    </row>
    <row r="4908" spans="1:4" x14ac:dyDescent="0.25">
      <c r="A4908" s="1">
        <v>68340</v>
      </c>
      <c r="B4908" s="2" t="s">
        <v>5378</v>
      </c>
      <c r="C4908" s="3" t="s">
        <v>5380</v>
      </c>
      <c r="D4908">
        <f t="shared" si="77"/>
        <v>2</v>
      </c>
    </row>
    <row r="4909" spans="1:4" x14ac:dyDescent="0.25">
      <c r="A4909" s="1">
        <v>68360</v>
      </c>
      <c r="B4909" s="2" t="s">
        <v>5381</v>
      </c>
      <c r="C4909" s="3" t="s">
        <v>5382</v>
      </c>
      <c r="D4909">
        <f t="shared" si="77"/>
        <v>1</v>
      </c>
    </row>
    <row r="4910" spans="1:4" x14ac:dyDescent="0.25">
      <c r="A4910" s="1">
        <v>68370</v>
      </c>
      <c r="B4910" s="2" t="s">
        <v>5383</v>
      </c>
      <c r="C4910" s="3" t="s">
        <v>5384</v>
      </c>
      <c r="D4910">
        <f t="shared" si="77"/>
        <v>1</v>
      </c>
    </row>
    <row r="4911" spans="1:4" x14ac:dyDescent="0.25">
      <c r="A4911" s="1">
        <v>68380</v>
      </c>
      <c r="B4911" s="2" t="s">
        <v>5385</v>
      </c>
      <c r="C4911" s="3" t="s">
        <v>4660</v>
      </c>
      <c r="D4911">
        <f t="shared" si="77"/>
        <v>5</v>
      </c>
    </row>
    <row r="4912" spans="1:4" x14ac:dyDescent="0.25">
      <c r="A4912" s="1">
        <v>68380</v>
      </c>
      <c r="B4912" s="2" t="s">
        <v>5385</v>
      </c>
      <c r="C4912" s="3" t="s">
        <v>5386</v>
      </c>
      <c r="D4912">
        <f t="shared" si="77"/>
        <v>5</v>
      </c>
    </row>
    <row r="4913" spans="1:4" x14ac:dyDescent="0.25">
      <c r="A4913" s="1">
        <v>68380</v>
      </c>
      <c r="B4913" s="2" t="s">
        <v>5385</v>
      </c>
      <c r="C4913" s="3" t="s">
        <v>5387</v>
      </c>
      <c r="D4913">
        <f t="shared" si="77"/>
        <v>5</v>
      </c>
    </row>
    <row r="4914" spans="1:4" x14ac:dyDescent="0.25">
      <c r="A4914" s="1">
        <v>68380</v>
      </c>
      <c r="B4914" s="2" t="s">
        <v>5385</v>
      </c>
      <c r="C4914" s="3" t="s">
        <v>5388</v>
      </c>
      <c r="D4914">
        <f t="shared" si="77"/>
        <v>5</v>
      </c>
    </row>
    <row r="4915" spans="1:4" x14ac:dyDescent="0.25">
      <c r="A4915" s="1">
        <v>68380</v>
      </c>
      <c r="B4915" s="2" t="s">
        <v>5385</v>
      </c>
      <c r="C4915" s="3" t="s">
        <v>5389</v>
      </c>
      <c r="D4915">
        <f t="shared" si="77"/>
        <v>5</v>
      </c>
    </row>
    <row r="4916" spans="1:4" x14ac:dyDescent="0.25">
      <c r="A4916" s="1">
        <v>68390</v>
      </c>
      <c r="B4916" s="2" t="s">
        <v>5390</v>
      </c>
      <c r="C4916" s="3" t="s">
        <v>5391</v>
      </c>
      <c r="D4916">
        <f t="shared" si="77"/>
        <v>3</v>
      </c>
    </row>
    <row r="4917" spans="1:4" x14ac:dyDescent="0.25">
      <c r="A4917" s="1">
        <v>68390</v>
      </c>
      <c r="B4917" s="2" t="s">
        <v>5390</v>
      </c>
      <c r="C4917" s="3" t="s">
        <v>5392</v>
      </c>
      <c r="D4917">
        <f t="shared" si="77"/>
        <v>3</v>
      </c>
    </row>
    <row r="4918" spans="1:4" x14ac:dyDescent="0.25">
      <c r="A4918" s="1">
        <v>68390</v>
      </c>
      <c r="B4918" s="2" t="s">
        <v>5390</v>
      </c>
      <c r="C4918" s="3" t="s">
        <v>5393</v>
      </c>
      <c r="D4918">
        <f t="shared" si="77"/>
        <v>3</v>
      </c>
    </row>
    <row r="4919" spans="1:4" x14ac:dyDescent="0.25">
      <c r="A4919" s="1">
        <v>68400</v>
      </c>
      <c r="B4919" s="2" t="s">
        <v>5394</v>
      </c>
      <c r="C4919" s="3" t="s">
        <v>5395</v>
      </c>
      <c r="D4919">
        <f t="shared" si="77"/>
        <v>1</v>
      </c>
    </row>
    <row r="4920" spans="1:4" x14ac:dyDescent="0.25">
      <c r="A4920" s="1">
        <v>68410</v>
      </c>
      <c r="B4920" s="2" t="s">
        <v>5396</v>
      </c>
      <c r="C4920" s="3" t="s">
        <v>5397</v>
      </c>
      <c r="D4920">
        <f t="shared" si="77"/>
        <v>1</v>
      </c>
    </row>
    <row r="4921" spans="1:4" x14ac:dyDescent="0.25">
      <c r="A4921" s="1">
        <v>68420</v>
      </c>
      <c r="B4921" s="2" t="s">
        <v>5398</v>
      </c>
      <c r="C4921" s="3" t="s">
        <v>5399</v>
      </c>
      <c r="D4921">
        <f t="shared" si="77"/>
        <v>7</v>
      </c>
    </row>
    <row r="4922" spans="1:4" x14ac:dyDescent="0.25">
      <c r="A4922" s="1">
        <v>68420</v>
      </c>
      <c r="B4922" s="2" t="s">
        <v>5398</v>
      </c>
      <c r="C4922" s="3" t="s">
        <v>5400</v>
      </c>
      <c r="D4922">
        <f t="shared" si="77"/>
        <v>7</v>
      </c>
    </row>
    <row r="4923" spans="1:4" x14ac:dyDescent="0.25">
      <c r="A4923" s="1">
        <v>68420</v>
      </c>
      <c r="B4923" s="2" t="s">
        <v>5398</v>
      </c>
      <c r="C4923" s="3" t="s">
        <v>5401</v>
      </c>
      <c r="D4923">
        <f t="shared" si="77"/>
        <v>7</v>
      </c>
    </row>
    <row r="4924" spans="1:4" x14ac:dyDescent="0.25">
      <c r="A4924" s="1">
        <v>68420</v>
      </c>
      <c r="B4924" s="2" t="s">
        <v>5398</v>
      </c>
      <c r="C4924" s="3" t="s">
        <v>5402</v>
      </c>
      <c r="D4924">
        <f t="shared" si="77"/>
        <v>7</v>
      </c>
    </row>
    <row r="4925" spans="1:4" x14ac:dyDescent="0.25">
      <c r="A4925" s="1">
        <v>68420</v>
      </c>
      <c r="B4925" s="2" t="s">
        <v>5398</v>
      </c>
      <c r="C4925" s="3" t="s">
        <v>5403</v>
      </c>
      <c r="D4925">
        <f t="shared" si="77"/>
        <v>7</v>
      </c>
    </row>
    <row r="4926" spans="1:4" x14ac:dyDescent="0.25">
      <c r="A4926" s="1">
        <v>68420</v>
      </c>
      <c r="B4926" s="2" t="s">
        <v>5398</v>
      </c>
      <c r="C4926" s="3" t="s">
        <v>5404</v>
      </c>
      <c r="D4926">
        <f t="shared" si="77"/>
        <v>7</v>
      </c>
    </row>
    <row r="4927" spans="1:4" x14ac:dyDescent="0.25">
      <c r="A4927" s="1">
        <v>68420</v>
      </c>
      <c r="B4927" s="2" t="s">
        <v>5398</v>
      </c>
      <c r="C4927" s="3" t="s">
        <v>5405</v>
      </c>
      <c r="D4927">
        <f t="shared" si="77"/>
        <v>7</v>
      </c>
    </row>
    <row r="4928" spans="1:4" x14ac:dyDescent="0.25">
      <c r="A4928" s="1">
        <v>68440</v>
      </c>
      <c r="B4928" s="2" t="s">
        <v>5406</v>
      </c>
      <c r="C4928" s="3" t="s">
        <v>5407</v>
      </c>
      <c r="D4928">
        <f t="shared" si="77"/>
        <v>9</v>
      </c>
    </row>
    <row r="4929" spans="1:4" x14ac:dyDescent="0.25">
      <c r="A4929" s="1">
        <v>68440</v>
      </c>
      <c r="B4929" s="2" t="s">
        <v>5406</v>
      </c>
      <c r="C4929" s="3" t="s">
        <v>5408</v>
      </c>
      <c r="D4929">
        <f t="shared" si="77"/>
        <v>9</v>
      </c>
    </row>
    <row r="4930" spans="1:4" x14ac:dyDescent="0.25">
      <c r="A4930" s="1">
        <v>68440</v>
      </c>
      <c r="B4930" s="2" t="s">
        <v>5406</v>
      </c>
      <c r="C4930" s="3" t="s">
        <v>5409</v>
      </c>
      <c r="D4930">
        <f t="shared" ref="D4930:D4993" si="78">COUNTIF($B$2:$B$5669,B4930)</f>
        <v>9</v>
      </c>
    </row>
    <row r="4931" spans="1:4" x14ac:dyDescent="0.25">
      <c r="A4931" s="1">
        <v>68440</v>
      </c>
      <c r="B4931" s="2" t="s">
        <v>5406</v>
      </c>
      <c r="C4931" s="3" t="s">
        <v>5410</v>
      </c>
      <c r="D4931">
        <f t="shared" si="78"/>
        <v>9</v>
      </c>
    </row>
    <row r="4932" spans="1:4" x14ac:dyDescent="0.25">
      <c r="A4932" s="1">
        <v>68440</v>
      </c>
      <c r="B4932" s="2" t="s">
        <v>5406</v>
      </c>
      <c r="C4932" s="3" t="s">
        <v>5411</v>
      </c>
      <c r="D4932">
        <f t="shared" si="78"/>
        <v>9</v>
      </c>
    </row>
    <row r="4933" spans="1:4" x14ac:dyDescent="0.25">
      <c r="A4933" s="1">
        <v>68440</v>
      </c>
      <c r="B4933" s="2" t="s">
        <v>5406</v>
      </c>
      <c r="C4933" s="3" t="s">
        <v>5412</v>
      </c>
      <c r="D4933">
        <f t="shared" si="78"/>
        <v>9</v>
      </c>
    </row>
    <row r="4934" spans="1:4" x14ac:dyDescent="0.25">
      <c r="A4934" s="1">
        <v>68440</v>
      </c>
      <c r="B4934" s="2" t="s">
        <v>5406</v>
      </c>
      <c r="C4934" s="3" t="s">
        <v>5413</v>
      </c>
      <c r="D4934">
        <f t="shared" si="78"/>
        <v>9</v>
      </c>
    </row>
    <row r="4935" spans="1:4" x14ac:dyDescent="0.25">
      <c r="A4935" s="1">
        <v>68440</v>
      </c>
      <c r="B4935" s="2" t="s">
        <v>5406</v>
      </c>
      <c r="C4935" s="3" t="s">
        <v>5414</v>
      </c>
      <c r="D4935">
        <f t="shared" si="78"/>
        <v>9</v>
      </c>
    </row>
    <row r="4936" spans="1:4" x14ac:dyDescent="0.25">
      <c r="A4936" s="1">
        <v>68440</v>
      </c>
      <c r="B4936" s="2" t="s">
        <v>5406</v>
      </c>
      <c r="C4936" s="3" t="s">
        <v>5415</v>
      </c>
      <c r="D4936">
        <f t="shared" si="78"/>
        <v>9</v>
      </c>
    </row>
    <row r="4937" spans="1:4" x14ac:dyDescent="0.25">
      <c r="A4937" s="1">
        <v>68460</v>
      </c>
      <c r="B4937" s="2" t="s">
        <v>5416</v>
      </c>
      <c r="C4937" s="3" t="s">
        <v>5417</v>
      </c>
      <c r="D4937">
        <f t="shared" si="78"/>
        <v>1</v>
      </c>
    </row>
    <row r="4938" spans="1:4" x14ac:dyDescent="0.25">
      <c r="A4938" s="1">
        <v>68470</v>
      </c>
      <c r="B4938" s="2" t="s">
        <v>5418</v>
      </c>
      <c r="C4938" s="3" t="s">
        <v>5419</v>
      </c>
      <c r="D4938">
        <f t="shared" si="78"/>
        <v>6</v>
      </c>
    </row>
    <row r="4939" spans="1:4" x14ac:dyDescent="0.25">
      <c r="A4939" s="1">
        <v>68470</v>
      </c>
      <c r="B4939" s="2" t="s">
        <v>5418</v>
      </c>
      <c r="C4939" s="3" t="s">
        <v>5420</v>
      </c>
      <c r="D4939">
        <f t="shared" si="78"/>
        <v>6</v>
      </c>
    </row>
    <row r="4940" spans="1:4" x14ac:dyDescent="0.25">
      <c r="A4940" s="1">
        <v>68470</v>
      </c>
      <c r="B4940" s="2" t="s">
        <v>5418</v>
      </c>
      <c r="C4940" s="3" t="s">
        <v>5421</v>
      </c>
      <c r="D4940">
        <f t="shared" si="78"/>
        <v>6</v>
      </c>
    </row>
    <row r="4941" spans="1:4" x14ac:dyDescent="0.25">
      <c r="A4941" s="1">
        <v>68470</v>
      </c>
      <c r="B4941" s="2" t="s">
        <v>5418</v>
      </c>
      <c r="C4941" s="3" t="s">
        <v>5422</v>
      </c>
      <c r="D4941">
        <f t="shared" si="78"/>
        <v>6</v>
      </c>
    </row>
    <row r="4942" spans="1:4" x14ac:dyDescent="0.25">
      <c r="A4942" s="1">
        <v>68470</v>
      </c>
      <c r="B4942" s="2" t="s">
        <v>5418</v>
      </c>
      <c r="C4942" s="3" t="s">
        <v>5423</v>
      </c>
      <c r="D4942">
        <f t="shared" si="78"/>
        <v>6</v>
      </c>
    </row>
    <row r="4943" spans="1:4" x14ac:dyDescent="0.25">
      <c r="A4943" s="1">
        <v>68470</v>
      </c>
      <c r="B4943" s="2" t="s">
        <v>5418</v>
      </c>
      <c r="C4943" s="3" t="s">
        <v>5424</v>
      </c>
      <c r="D4943">
        <f t="shared" si="78"/>
        <v>6</v>
      </c>
    </row>
    <row r="4944" spans="1:4" x14ac:dyDescent="0.25">
      <c r="A4944" s="1">
        <v>68480</v>
      </c>
      <c r="B4944" s="2" t="s">
        <v>5425</v>
      </c>
      <c r="C4944" s="3" t="s">
        <v>5426</v>
      </c>
      <c r="D4944">
        <f t="shared" si="78"/>
        <v>28</v>
      </c>
    </row>
    <row r="4945" spans="1:4" x14ac:dyDescent="0.25">
      <c r="A4945" s="1">
        <v>68480</v>
      </c>
      <c r="B4945" s="2" t="s">
        <v>5425</v>
      </c>
      <c r="C4945" s="3" t="s">
        <v>5427</v>
      </c>
      <c r="D4945">
        <f t="shared" si="78"/>
        <v>28</v>
      </c>
    </row>
    <row r="4946" spans="1:4" x14ac:dyDescent="0.25">
      <c r="A4946" s="1">
        <v>68480</v>
      </c>
      <c r="B4946" s="2" t="s">
        <v>5425</v>
      </c>
      <c r="C4946" s="3" t="s">
        <v>5428</v>
      </c>
      <c r="D4946">
        <f t="shared" si="78"/>
        <v>28</v>
      </c>
    </row>
    <row r="4947" spans="1:4" x14ac:dyDescent="0.25">
      <c r="A4947" s="1">
        <v>68480</v>
      </c>
      <c r="B4947" s="2" t="s">
        <v>5425</v>
      </c>
      <c r="C4947" s="3" t="s">
        <v>4834</v>
      </c>
      <c r="D4947">
        <f t="shared" si="78"/>
        <v>28</v>
      </c>
    </row>
    <row r="4948" spans="1:4" x14ac:dyDescent="0.25">
      <c r="A4948" s="1">
        <v>68480</v>
      </c>
      <c r="B4948" s="2" t="s">
        <v>5425</v>
      </c>
      <c r="C4948" s="3" t="s">
        <v>5429</v>
      </c>
      <c r="D4948">
        <f t="shared" si="78"/>
        <v>28</v>
      </c>
    </row>
    <row r="4949" spans="1:4" x14ac:dyDescent="0.25">
      <c r="A4949" s="1">
        <v>68480</v>
      </c>
      <c r="B4949" s="2" t="s">
        <v>5425</v>
      </c>
      <c r="C4949" s="3" t="s">
        <v>5430</v>
      </c>
      <c r="D4949">
        <f t="shared" si="78"/>
        <v>28</v>
      </c>
    </row>
    <row r="4950" spans="1:4" x14ac:dyDescent="0.25">
      <c r="A4950" s="1">
        <v>68480</v>
      </c>
      <c r="B4950" s="2" t="s">
        <v>5425</v>
      </c>
      <c r="C4950" s="3" t="s">
        <v>5431</v>
      </c>
      <c r="D4950">
        <f t="shared" si="78"/>
        <v>28</v>
      </c>
    </row>
    <row r="4951" spans="1:4" x14ac:dyDescent="0.25">
      <c r="A4951" s="1">
        <v>68480</v>
      </c>
      <c r="B4951" s="2" t="s">
        <v>5425</v>
      </c>
      <c r="C4951" s="3" t="s">
        <v>5432</v>
      </c>
      <c r="D4951">
        <f t="shared" si="78"/>
        <v>28</v>
      </c>
    </row>
    <row r="4952" spans="1:4" x14ac:dyDescent="0.25">
      <c r="A4952" s="1">
        <v>68480</v>
      </c>
      <c r="B4952" s="2" t="s">
        <v>5425</v>
      </c>
      <c r="C4952" s="3" t="s">
        <v>5433</v>
      </c>
      <c r="D4952">
        <f t="shared" si="78"/>
        <v>28</v>
      </c>
    </row>
    <row r="4953" spans="1:4" x14ac:dyDescent="0.25">
      <c r="A4953" s="1">
        <v>68480</v>
      </c>
      <c r="B4953" s="2" t="s">
        <v>5425</v>
      </c>
      <c r="C4953" s="3" t="s">
        <v>5434</v>
      </c>
      <c r="D4953">
        <f t="shared" si="78"/>
        <v>28</v>
      </c>
    </row>
    <row r="4954" spans="1:4" x14ac:dyDescent="0.25">
      <c r="A4954" s="1">
        <v>68480</v>
      </c>
      <c r="B4954" s="2" t="s">
        <v>5425</v>
      </c>
      <c r="C4954" s="3" t="s">
        <v>5435</v>
      </c>
      <c r="D4954">
        <f t="shared" si="78"/>
        <v>28</v>
      </c>
    </row>
    <row r="4955" spans="1:4" x14ac:dyDescent="0.25">
      <c r="A4955" s="1">
        <v>68480</v>
      </c>
      <c r="B4955" s="2" t="s">
        <v>5425</v>
      </c>
      <c r="C4955" s="3" t="s">
        <v>3404</v>
      </c>
      <c r="D4955">
        <f t="shared" si="78"/>
        <v>28</v>
      </c>
    </row>
    <row r="4956" spans="1:4" x14ac:dyDescent="0.25">
      <c r="A4956" s="1">
        <v>68480</v>
      </c>
      <c r="B4956" s="2" t="s">
        <v>5425</v>
      </c>
      <c r="C4956" s="3" t="s">
        <v>5436</v>
      </c>
      <c r="D4956">
        <f t="shared" si="78"/>
        <v>28</v>
      </c>
    </row>
    <row r="4957" spans="1:4" x14ac:dyDescent="0.25">
      <c r="A4957" s="1">
        <v>68480</v>
      </c>
      <c r="B4957" s="2" t="s">
        <v>5425</v>
      </c>
      <c r="C4957" s="3" t="s">
        <v>5437</v>
      </c>
      <c r="D4957">
        <f t="shared" si="78"/>
        <v>28</v>
      </c>
    </row>
    <row r="4958" spans="1:4" x14ac:dyDescent="0.25">
      <c r="A4958" s="1">
        <v>68480</v>
      </c>
      <c r="B4958" s="2" t="s">
        <v>5425</v>
      </c>
      <c r="C4958" s="3" t="s">
        <v>5438</v>
      </c>
      <c r="D4958">
        <f t="shared" si="78"/>
        <v>28</v>
      </c>
    </row>
    <row r="4959" spans="1:4" x14ac:dyDescent="0.25">
      <c r="A4959" s="1">
        <v>68480</v>
      </c>
      <c r="B4959" s="2" t="s">
        <v>5425</v>
      </c>
      <c r="C4959" s="3" t="s">
        <v>5439</v>
      </c>
      <c r="D4959">
        <f t="shared" si="78"/>
        <v>28</v>
      </c>
    </row>
    <row r="4960" spans="1:4" x14ac:dyDescent="0.25">
      <c r="A4960" s="1">
        <v>68480</v>
      </c>
      <c r="B4960" s="2" t="s">
        <v>5425</v>
      </c>
      <c r="C4960" s="3" t="s">
        <v>5440</v>
      </c>
      <c r="D4960">
        <f t="shared" si="78"/>
        <v>28</v>
      </c>
    </row>
    <row r="4961" spans="1:4" x14ac:dyDescent="0.25">
      <c r="A4961" s="1">
        <v>68480</v>
      </c>
      <c r="B4961" s="2" t="s">
        <v>5425</v>
      </c>
      <c r="C4961" s="3" t="s">
        <v>5441</v>
      </c>
      <c r="D4961">
        <f t="shared" si="78"/>
        <v>28</v>
      </c>
    </row>
    <row r="4962" spans="1:4" x14ac:dyDescent="0.25">
      <c r="A4962" s="1">
        <v>68480</v>
      </c>
      <c r="B4962" s="2" t="s">
        <v>5425</v>
      </c>
      <c r="C4962" s="3" t="s">
        <v>5442</v>
      </c>
      <c r="D4962">
        <f t="shared" si="78"/>
        <v>28</v>
      </c>
    </row>
    <row r="4963" spans="1:4" x14ac:dyDescent="0.25">
      <c r="A4963" s="1">
        <v>68480</v>
      </c>
      <c r="B4963" s="2" t="s">
        <v>5425</v>
      </c>
      <c r="C4963" s="3" t="s">
        <v>5443</v>
      </c>
      <c r="D4963">
        <f t="shared" si="78"/>
        <v>28</v>
      </c>
    </row>
    <row r="4964" spans="1:4" x14ac:dyDescent="0.25">
      <c r="A4964" s="1">
        <v>68480</v>
      </c>
      <c r="B4964" s="2" t="s">
        <v>5425</v>
      </c>
      <c r="C4964" s="3" t="s">
        <v>5444</v>
      </c>
      <c r="D4964">
        <f t="shared" si="78"/>
        <v>28</v>
      </c>
    </row>
    <row r="4965" spans="1:4" x14ac:dyDescent="0.25">
      <c r="A4965" s="1">
        <v>68480</v>
      </c>
      <c r="B4965" s="2" t="s">
        <v>5425</v>
      </c>
      <c r="C4965" s="3" t="s">
        <v>5445</v>
      </c>
      <c r="D4965">
        <f t="shared" si="78"/>
        <v>28</v>
      </c>
    </row>
    <row r="4966" spans="1:4" x14ac:dyDescent="0.25">
      <c r="A4966" s="1">
        <v>68480</v>
      </c>
      <c r="B4966" s="2" t="s">
        <v>5425</v>
      </c>
      <c r="C4966" s="3" t="s">
        <v>5446</v>
      </c>
      <c r="D4966">
        <f t="shared" si="78"/>
        <v>28</v>
      </c>
    </row>
    <row r="4967" spans="1:4" x14ac:dyDescent="0.25">
      <c r="A4967" s="1">
        <v>68480</v>
      </c>
      <c r="B4967" s="2" t="s">
        <v>5425</v>
      </c>
      <c r="C4967" s="3" t="s">
        <v>5447</v>
      </c>
      <c r="D4967">
        <f t="shared" si="78"/>
        <v>28</v>
      </c>
    </row>
    <row r="4968" spans="1:4" x14ac:dyDescent="0.25">
      <c r="A4968" s="1">
        <v>68480</v>
      </c>
      <c r="B4968" s="2" t="s">
        <v>5425</v>
      </c>
      <c r="C4968" s="3" t="s">
        <v>5448</v>
      </c>
      <c r="D4968">
        <f t="shared" si="78"/>
        <v>28</v>
      </c>
    </row>
    <row r="4969" spans="1:4" x14ac:dyDescent="0.25">
      <c r="A4969" s="1">
        <v>68480</v>
      </c>
      <c r="B4969" s="2" t="s">
        <v>5425</v>
      </c>
      <c r="C4969" s="3" t="s">
        <v>5449</v>
      </c>
      <c r="D4969">
        <f t="shared" si="78"/>
        <v>28</v>
      </c>
    </row>
    <row r="4970" spans="1:4" x14ac:dyDescent="0.25">
      <c r="A4970" s="1">
        <v>68480</v>
      </c>
      <c r="B4970" s="2" t="s">
        <v>5425</v>
      </c>
      <c r="C4970" s="3" t="s">
        <v>5450</v>
      </c>
      <c r="D4970">
        <f t="shared" si="78"/>
        <v>28</v>
      </c>
    </row>
    <row r="4971" spans="1:4" x14ac:dyDescent="0.25">
      <c r="A4971" s="1">
        <v>68480</v>
      </c>
      <c r="B4971" s="2" t="s">
        <v>5425</v>
      </c>
      <c r="C4971" s="3" t="s">
        <v>5451</v>
      </c>
      <c r="D4971">
        <f t="shared" si="78"/>
        <v>28</v>
      </c>
    </row>
    <row r="4972" spans="1:4" x14ac:dyDescent="0.25">
      <c r="A4972" s="1">
        <v>68490</v>
      </c>
      <c r="B4972" s="2" t="s">
        <v>5452</v>
      </c>
      <c r="C4972" s="3" t="s">
        <v>5453</v>
      </c>
      <c r="D4972">
        <f t="shared" si="78"/>
        <v>5</v>
      </c>
    </row>
    <row r="4973" spans="1:4" x14ac:dyDescent="0.25">
      <c r="A4973" s="1">
        <v>68490</v>
      </c>
      <c r="B4973" s="2" t="s">
        <v>5452</v>
      </c>
      <c r="C4973" s="3" t="s">
        <v>5454</v>
      </c>
      <c r="D4973">
        <f t="shared" si="78"/>
        <v>5</v>
      </c>
    </row>
    <row r="4974" spans="1:4" x14ac:dyDescent="0.25">
      <c r="A4974" s="1">
        <v>68490</v>
      </c>
      <c r="B4974" s="2" t="s">
        <v>5452</v>
      </c>
      <c r="C4974" s="3" t="s">
        <v>5455</v>
      </c>
      <c r="D4974">
        <f t="shared" si="78"/>
        <v>5</v>
      </c>
    </row>
    <row r="4975" spans="1:4" x14ac:dyDescent="0.25">
      <c r="A4975" s="1">
        <v>68490</v>
      </c>
      <c r="B4975" s="2" t="s">
        <v>5452</v>
      </c>
      <c r="C4975" s="3" t="s">
        <v>5456</v>
      </c>
      <c r="D4975">
        <f t="shared" si="78"/>
        <v>5</v>
      </c>
    </row>
    <row r="4976" spans="1:4" x14ac:dyDescent="0.25">
      <c r="A4976" s="1">
        <v>68490</v>
      </c>
      <c r="B4976" s="2" t="s">
        <v>5452</v>
      </c>
      <c r="C4976" s="3" t="s">
        <v>5457</v>
      </c>
      <c r="D4976">
        <f t="shared" si="78"/>
        <v>5</v>
      </c>
    </row>
    <row r="4977" spans="1:4" x14ac:dyDescent="0.25">
      <c r="A4977" s="1">
        <v>68500</v>
      </c>
      <c r="B4977" s="2" t="s">
        <v>5458</v>
      </c>
      <c r="C4977" s="3" t="s">
        <v>5459</v>
      </c>
      <c r="D4977">
        <f t="shared" si="78"/>
        <v>12</v>
      </c>
    </row>
    <row r="4978" spans="1:4" x14ac:dyDescent="0.25">
      <c r="A4978" s="1">
        <v>68500</v>
      </c>
      <c r="B4978" s="2" t="s">
        <v>5458</v>
      </c>
      <c r="C4978" s="3" t="s">
        <v>5460</v>
      </c>
      <c r="D4978">
        <f t="shared" si="78"/>
        <v>12</v>
      </c>
    </row>
    <row r="4979" spans="1:4" x14ac:dyDescent="0.25">
      <c r="A4979" s="1">
        <v>68500</v>
      </c>
      <c r="B4979" s="2" t="s">
        <v>5458</v>
      </c>
      <c r="C4979" s="3" t="s">
        <v>5461</v>
      </c>
      <c r="D4979">
        <f t="shared" si="78"/>
        <v>12</v>
      </c>
    </row>
    <row r="4980" spans="1:4" x14ac:dyDescent="0.25">
      <c r="A4980" s="1">
        <v>68500</v>
      </c>
      <c r="B4980" s="2" t="s">
        <v>5458</v>
      </c>
      <c r="C4980" s="3" t="s">
        <v>5462</v>
      </c>
      <c r="D4980">
        <f t="shared" si="78"/>
        <v>12</v>
      </c>
    </row>
    <row r="4981" spans="1:4" x14ac:dyDescent="0.25">
      <c r="A4981" s="1">
        <v>68500</v>
      </c>
      <c r="B4981" s="2" t="s">
        <v>5458</v>
      </c>
      <c r="C4981" s="3" t="s">
        <v>5463</v>
      </c>
      <c r="D4981">
        <f t="shared" si="78"/>
        <v>12</v>
      </c>
    </row>
    <row r="4982" spans="1:4" x14ac:dyDescent="0.25">
      <c r="A4982" s="1">
        <v>68500</v>
      </c>
      <c r="B4982" s="2" t="s">
        <v>5458</v>
      </c>
      <c r="C4982" s="3" t="s">
        <v>5464</v>
      </c>
      <c r="D4982">
        <f t="shared" si="78"/>
        <v>12</v>
      </c>
    </row>
    <row r="4983" spans="1:4" x14ac:dyDescent="0.25">
      <c r="A4983" s="1">
        <v>68500</v>
      </c>
      <c r="B4983" s="2" t="s">
        <v>5458</v>
      </c>
      <c r="C4983" s="3" t="s">
        <v>5465</v>
      </c>
      <c r="D4983">
        <f t="shared" si="78"/>
        <v>12</v>
      </c>
    </row>
    <row r="4984" spans="1:4" x14ac:dyDescent="0.25">
      <c r="A4984" s="1">
        <v>68500</v>
      </c>
      <c r="B4984" s="2" t="s">
        <v>5458</v>
      </c>
      <c r="C4984" s="3" t="s">
        <v>5466</v>
      </c>
      <c r="D4984">
        <f t="shared" si="78"/>
        <v>12</v>
      </c>
    </row>
    <row r="4985" spans="1:4" x14ac:dyDescent="0.25">
      <c r="A4985" s="1">
        <v>68500</v>
      </c>
      <c r="B4985" s="2" t="s">
        <v>5458</v>
      </c>
      <c r="C4985" s="3" t="s">
        <v>5467</v>
      </c>
      <c r="D4985">
        <f t="shared" si="78"/>
        <v>12</v>
      </c>
    </row>
    <row r="4986" spans="1:4" x14ac:dyDescent="0.25">
      <c r="A4986" s="1">
        <v>68500</v>
      </c>
      <c r="B4986" s="2" t="s">
        <v>5458</v>
      </c>
      <c r="C4986" s="3" t="s">
        <v>5468</v>
      </c>
      <c r="D4986">
        <f t="shared" si="78"/>
        <v>12</v>
      </c>
    </row>
    <row r="4987" spans="1:4" x14ac:dyDescent="0.25">
      <c r="A4987" s="1">
        <v>68500</v>
      </c>
      <c r="B4987" s="2" t="s">
        <v>5458</v>
      </c>
      <c r="C4987" s="3" t="s">
        <v>5469</v>
      </c>
      <c r="D4987">
        <f t="shared" si="78"/>
        <v>12</v>
      </c>
    </row>
    <row r="4988" spans="1:4" x14ac:dyDescent="0.25">
      <c r="A4988" s="1">
        <v>68500</v>
      </c>
      <c r="B4988" s="2" t="s">
        <v>5458</v>
      </c>
      <c r="C4988" s="3" t="s">
        <v>5470</v>
      </c>
      <c r="D4988">
        <f t="shared" si="78"/>
        <v>12</v>
      </c>
    </row>
    <row r="4989" spans="1:4" x14ac:dyDescent="0.25">
      <c r="A4989" s="1">
        <v>68510</v>
      </c>
      <c r="B4989" s="2" t="s">
        <v>5471</v>
      </c>
      <c r="C4989" s="3" t="s">
        <v>5472</v>
      </c>
      <c r="D4989">
        <f t="shared" si="78"/>
        <v>11</v>
      </c>
    </row>
    <row r="4990" spans="1:4" x14ac:dyDescent="0.25">
      <c r="A4990" s="1">
        <v>68510</v>
      </c>
      <c r="B4990" s="2" t="s">
        <v>5471</v>
      </c>
      <c r="C4990" s="3" t="s">
        <v>5473</v>
      </c>
      <c r="D4990">
        <f t="shared" si="78"/>
        <v>11</v>
      </c>
    </row>
    <row r="4991" spans="1:4" x14ac:dyDescent="0.25">
      <c r="A4991" s="1">
        <v>68510</v>
      </c>
      <c r="B4991" s="2" t="s">
        <v>5471</v>
      </c>
      <c r="C4991" s="3" t="s">
        <v>5474</v>
      </c>
      <c r="D4991">
        <f t="shared" si="78"/>
        <v>11</v>
      </c>
    </row>
    <row r="4992" spans="1:4" x14ac:dyDescent="0.25">
      <c r="A4992" s="1">
        <v>68510</v>
      </c>
      <c r="B4992" s="2" t="s">
        <v>5471</v>
      </c>
      <c r="C4992" s="3" t="s">
        <v>5475</v>
      </c>
      <c r="D4992">
        <f t="shared" si="78"/>
        <v>11</v>
      </c>
    </row>
    <row r="4993" spans="1:4" x14ac:dyDescent="0.25">
      <c r="A4993" s="1">
        <v>68510</v>
      </c>
      <c r="B4993" s="2" t="s">
        <v>5471</v>
      </c>
      <c r="C4993" s="3" t="s">
        <v>5476</v>
      </c>
      <c r="D4993">
        <f t="shared" si="78"/>
        <v>11</v>
      </c>
    </row>
    <row r="4994" spans="1:4" x14ac:dyDescent="0.25">
      <c r="A4994" s="1">
        <v>68510</v>
      </c>
      <c r="B4994" s="2" t="s">
        <v>5471</v>
      </c>
      <c r="C4994" s="3" t="s">
        <v>5477</v>
      </c>
      <c r="D4994">
        <f t="shared" ref="D4994:D5057" si="79">COUNTIF($B$2:$B$5669,B4994)</f>
        <v>11</v>
      </c>
    </row>
    <row r="4995" spans="1:4" x14ac:dyDescent="0.25">
      <c r="A4995" s="1">
        <v>68510</v>
      </c>
      <c r="B4995" s="2" t="s">
        <v>5471</v>
      </c>
      <c r="C4995" s="3" t="s">
        <v>5478</v>
      </c>
      <c r="D4995">
        <f t="shared" si="79"/>
        <v>11</v>
      </c>
    </row>
    <row r="4996" spans="1:4" x14ac:dyDescent="0.25">
      <c r="A4996" s="1">
        <v>68510</v>
      </c>
      <c r="B4996" s="2" t="s">
        <v>5471</v>
      </c>
      <c r="C4996" s="3" t="s">
        <v>5479</v>
      </c>
      <c r="D4996">
        <f t="shared" si="79"/>
        <v>11</v>
      </c>
    </row>
    <row r="4997" spans="1:4" x14ac:dyDescent="0.25">
      <c r="A4997" s="1">
        <v>68510</v>
      </c>
      <c r="B4997" s="2" t="s">
        <v>5471</v>
      </c>
      <c r="C4997" s="3" t="s">
        <v>5480</v>
      </c>
      <c r="D4997">
        <f t="shared" si="79"/>
        <v>11</v>
      </c>
    </row>
    <row r="4998" spans="1:4" x14ac:dyDescent="0.25">
      <c r="A4998" s="1">
        <v>68510</v>
      </c>
      <c r="B4998" s="2" t="s">
        <v>5471</v>
      </c>
      <c r="C4998" s="3" t="s">
        <v>5481</v>
      </c>
      <c r="D4998">
        <f t="shared" si="79"/>
        <v>11</v>
      </c>
    </row>
    <row r="4999" spans="1:4" x14ac:dyDescent="0.25">
      <c r="A4999" s="1">
        <v>68510</v>
      </c>
      <c r="B4999" s="2" t="s">
        <v>5471</v>
      </c>
      <c r="C4999" s="3" t="s">
        <v>5482</v>
      </c>
      <c r="D4999">
        <f t="shared" si="79"/>
        <v>11</v>
      </c>
    </row>
    <row r="5000" spans="1:4" x14ac:dyDescent="0.25">
      <c r="A5000" s="1">
        <v>68520</v>
      </c>
      <c r="B5000" s="2" t="s">
        <v>5483</v>
      </c>
      <c r="C5000" s="3" t="s">
        <v>5484</v>
      </c>
      <c r="D5000">
        <f t="shared" si="79"/>
        <v>3</v>
      </c>
    </row>
    <row r="5001" spans="1:4" x14ac:dyDescent="0.25">
      <c r="A5001" s="1">
        <v>68520</v>
      </c>
      <c r="B5001" s="2" t="s">
        <v>5483</v>
      </c>
      <c r="C5001" s="3" t="s">
        <v>5485</v>
      </c>
      <c r="D5001">
        <f t="shared" si="79"/>
        <v>3</v>
      </c>
    </row>
    <row r="5002" spans="1:4" x14ac:dyDescent="0.25">
      <c r="A5002" s="1">
        <v>68520</v>
      </c>
      <c r="B5002" s="2" t="s">
        <v>5483</v>
      </c>
      <c r="C5002" s="3" t="s">
        <v>5486</v>
      </c>
      <c r="D5002">
        <f t="shared" si="79"/>
        <v>3</v>
      </c>
    </row>
    <row r="5003" spans="1:4" x14ac:dyDescent="0.25">
      <c r="A5003" s="1">
        <v>68530</v>
      </c>
      <c r="B5003" s="2" t="s">
        <v>5487</v>
      </c>
      <c r="C5003" s="3" t="s">
        <v>4985</v>
      </c>
      <c r="D5003">
        <f t="shared" si="79"/>
        <v>2</v>
      </c>
    </row>
    <row r="5004" spans="1:4" x14ac:dyDescent="0.25">
      <c r="A5004" s="1">
        <v>68530</v>
      </c>
      <c r="B5004" s="2" t="s">
        <v>5487</v>
      </c>
      <c r="C5004" s="3" t="s">
        <v>5488</v>
      </c>
      <c r="D5004">
        <f t="shared" si="79"/>
        <v>2</v>
      </c>
    </row>
    <row r="5005" spans="1:4" x14ac:dyDescent="0.25">
      <c r="A5005" s="1">
        <v>68540</v>
      </c>
      <c r="B5005" s="2" t="s">
        <v>5489</v>
      </c>
      <c r="C5005" s="3" t="s">
        <v>5490</v>
      </c>
      <c r="D5005">
        <f t="shared" si="79"/>
        <v>2</v>
      </c>
    </row>
    <row r="5006" spans="1:4" x14ac:dyDescent="0.25">
      <c r="A5006" s="1">
        <v>68540</v>
      </c>
      <c r="B5006" s="2" t="s">
        <v>5489</v>
      </c>
      <c r="C5006" s="3" t="s">
        <v>5491</v>
      </c>
      <c r="D5006">
        <f t="shared" si="79"/>
        <v>2</v>
      </c>
    </row>
    <row r="5007" spans="1:4" x14ac:dyDescent="0.25">
      <c r="A5007" s="1">
        <v>68550</v>
      </c>
      <c r="B5007" s="2" t="s">
        <v>5492</v>
      </c>
      <c r="C5007" s="3" t="s">
        <v>5493</v>
      </c>
      <c r="D5007">
        <f t="shared" si="79"/>
        <v>2</v>
      </c>
    </row>
    <row r="5008" spans="1:4" x14ac:dyDescent="0.25">
      <c r="A5008" s="1">
        <v>68550</v>
      </c>
      <c r="B5008" s="2" t="s">
        <v>5492</v>
      </c>
      <c r="C5008" s="3" t="s">
        <v>5494</v>
      </c>
      <c r="D5008">
        <f t="shared" si="79"/>
        <v>2</v>
      </c>
    </row>
    <row r="5009" spans="1:4" x14ac:dyDescent="0.25">
      <c r="A5009" s="1">
        <v>68560</v>
      </c>
      <c r="B5009" s="2" t="s">
        <v>5495</v>
      </c>
      <c r="C5009" s="3" t="s">
        <v>5496</v>
      </c>
      <c r="D5009">
        <f t="shared" si="79"/>
        <v>4</v>
      </c>
    </row>
    <row r="5010" spans="1:4" x14ac:dyDescent="0.25">
      <c r="A5010" s="1">
        <v>68560</v>
      </c>
      <c r="B5010" s="2" t="s">
        <v>5495</v>
      </c>
      <c r="C5010" s="3" t="s">
        <v>5497</v>
      </c>
      <c r="D5010">
        <f t="shared" si="79"/>
        <v>4</v>
      </c>
    </row>
    <row r="5011" spans="1:4" x14ac:dyDescent="0.25">
      <c r="A5011" s="1">
        <v>68560</v>
      </c>
      <c r="B5011" s="2" t="s">
        <v>5495</v>
      </c>
      <c r="C5011" s="3" t="s">
        <v>5498</v>
      </c>
      <c r="D5011">
        <f t="shared" si="79"/>
        <v>4</v>
      </c>
    </row>
    <row r="5012" spans="1:4" x14ac:dyDescent="0.25">
      <c r="A5012" s="1">
        <v>68560</v>
      </c>
      <c r="B5012" s="2" t="s">
        <v>5495</v>
      </c>
      <c r="C5012" s="3" t="s">
        <v>5499</v>
      </c>
      <c r="D5012">
        <f t="shared" si="79"/>
        <v>4</v>
      </c>
    </row>
    <row r="5013" spans="1:4" x14ac:dyDescent="0.25">
      <c r="A5013" s="1">
        <v>68570</v>
      </c>
      <c r="B5013" s="2" t="s">
        <v>5500</v>
      </c>
      <c r="C5013" s="3" t="s">
        <v>5501</v>
      </c>
      <c r="D5013">
        <f t="shared" si="79"/>
        <v>3</v>
      </c>
    </row>
    <row r="5014" spans="1:4" x14ac:dyDescent="0.25">
      <c r="A5014" s="1">
        <v>68570</v>
      </c>
      <c r="B5014" s="2" t="s">
        <v>5500</v>
      </c>
      <c r="C5014" s="3" t="s">
        <v>5502</v>
      </c>
      <c r="D5014">
        <f t="shared" si="79"/>
        <v>3</v>
      </c>
    </row>
    <row r="5015" spans="1:4" x14ac:dyDescent="0.25">
      <c r="A5015" s="1">
        <v>68570</v>
      </c>
      <c r="B5015" s="2" t="s">
        <v>5500</v>
      </c>
      <c r="C5015" s="3" t="s">
        <v>5503</v>
      </c>
      <c r="D5015">
        <f t="shared" si="79"/>
        <v>3</v>
      </c>
    </row>
    <row r="5016" spans="1:4" x14ac:dyDescent="0.25">
      <c r="A5016" s="1">
        <v>68580</v>
      </c>
      <c r="B5016" s="2" t="s">
        <v>5504</v>
      </c>
      <c r="C5016" s="3" t="s">
        <v>5505</v>
      </c>
      <c r="D5016">
        <f t="shared" si="79"/>
        <v>10</v>
      </c>
    </row>
    <row r="5017" spans="1:4" x14ac:dyDescent="0.25">
      <c r="A5017" s="1">
        <v>68580</v>
      </c>
      <c r="B5017" s="2" t="s">
        <v>5504</v>
      </c>
      <c r="C5017" s="3" t="s">
        <v>5506</v>
      </c>
      <c r="D5017">
        <f t="shared" si="79"/>
        <v>10</v>
      </c>
    </row>
    <row r="5018" spans="1:4" x14ac:dyDescent="0.25">
      <c r="A5018" s="1">
        <v>68580</v>
      </c>
      <c r="B5018" s="2" t="s">
        <v>5504</v>
      </c>
      <c r="C5018" s="3" t="s">
        <v>5507</v>
      </c>
      <c r="D5018">
        <f t="shared" si="79"/>
        <v>10</v>
      </c>
    </row>
    <row r="5019" spans="1:4" x14ac:dyDescent="0.25">
      <c r="A5019" s="1">
        <v>68580</v>
      </c>
      <c r="B5019" s="2" t="s">
        <v>5504</v>
      </c>
      <c r="C5019" s="3" t="s">
        <v>5508</v>
      </c>
      <c r="D5019">
        <f t="shared" si="79"/>
        <v>10</v>
      </c>
    </row>
    <row r="5020" spans="1:4" x14ac:dyDescent="0.25">
      <c r="A5020" s="1">
        <v>68580</v>
      </c>
      <c r="B5020" s="2" t="s">
        <v>5504</v>
      </c>
      <c r="C5020" s="3" t="s">
        <v>5509</v>
      </c>
      <c r="D5020">
        <f t="shared" si="79"/>
        <v>10</v>
      </c>
    </row>
    <row r="5021" spans="1:4" x14ac:dyDescent="0.25">
      <c r="A5021" s="1">
        <v>68580</v>
      </c>
      <c r="B5021" s="2" t="s">
        <v>5504</v>
      </c>
      <c r="C5021" s="3" t="s">
        <v>5510</v>
      </c>
      <c r="D5021">
        <f t="shared" si="79"/>
        <v>10</v>
      </c>
    </row>
    <row r="5022" spans="1:4" x14ac:dyDescent="0.25">
      <c r="A5022" s="1">
        <v>68580</v>
      </c>
      <c r="B5022" s="2" t="s">
        <v>5504</v>
      </c>
      <c r="C5022" s="3" t="s">
        <v>5511</v>
      </c>
      <c r="D5022">
        <f t="shared" si="79"/>
        <v>10</v>
      </c>
    </row>
    <row r="5023" spans="1:4" x14ac:dyDescent="0.25">
      <c r="A5023" s="1">
        <v>68580</v>
      </c>
      <c r="B5023" s="2" t="s">
        <v>5504</v>
      </c>
      <c r="C5023" s="3" t="s">
        <v>5512</v>
      </c>
      <c r="D5023">
        <f t="shared" si="79"/>
        <v>10</v>
      </c>
    </row>
    <row r="5024" spans="1:4" x14ac:dyDescent="0.25">
      <c r="A5024" s="1">
        <v>68580</v>
      </c>
      <c r="B5024" s="2" t="s">
        <v>5504</v>
      </c>
      <c r="C5024" s="3" t="s">
        <v>5513</v>
      </c>
      <c r="D5024">
        <f t="shared" si="79"/>
        <v>10</v>
      </c>
    </row>
    <row r="5025" spans="1:4" x14ac:dyDescent="0.25">
      <c r="A5025" s="1">
        <v>68580</v>
      </c>
      <c r="B5025" s="2" t="s">
        <v>5504</v>
      </c>
      <c r="C5025" s="3" t="s">
        <v>5514</v>
      </c>
      <c r="D5025">
        <f t="shared" si="79"/>
        <v>10</v>
      </c>
    </row>
    <row r="5026" spans="1:4" x14ac:dyDescent="0.25">
      <c r="A5026" s="1">
        <v>68590</v>
      </c>
      <c r="B5026" s="2" t="s">
        <v>5515</v>
      </c>
      <c r="C5026" s="3" t="s">
        <v>5516</v>
      </c>
      <c r="D5026">
        <f t="shared" si="79"/>
        <v>4</v>
      </c>
    </row>
    <row r="5027" spans="1:4" x14ac:dyDescent="0.25">
      <c r="A5027" s="1">
        <v>68590</v>
      </c>
      <c r="B5027" s="2" t="s">
        <v>5515</v>
      </c>
      <c r="C5027" s="3" t="s">
        <v>5517</v>
      </c>
      <c r="D5027">
        <f t="shared" si="79"/>
        <v>4</v>
      </c>
    </row>
    <row r="5028" spans="1:4" x14ac:dyDescent="0.25">
      <c r="A5028" s="1">
        <v>68590</v>
      </c>
      <c r="B5028" s="2" t="s">
        <v>5515</v>
      </c>
      <c r="C5028" s="3" t="s">
        <v>5518</v>
      </c>
      <c r="D5028">
        <f t="shared" si="79"/>
        <v>4</v>
      </c>
    </row>
    <row r="5029" spans="1:4" x14ac:dyDescent="0.25">
      <c r="A5029" s="1">
        <v>68590</v>
      </c>
      <c r="B5029" s="2" t="s">
        <v>5515</v>
      </c>
      <c r="C5029" s="3" t="s">
        <v>5519</v>
      </c>
      <c r="D5029">
        <f t="shared" si="79"/>
        <v>4</v>
      </c>
    </row>
    <row r="5030" spans="1:4" x14ac:dyDescent="0.25">
      <c r="A5030" s="1">
        <v>68600</v>
      </c>
      <c r="B5030" s="2" t="s">
        <v>5520</v>
      </c>
      <c r="C5030" s="3" t="s">
        <v>5521</v>
      </c>
      <c r="D5030">
        <f t="shared" si="79"/>
        <v>12</v>
      </c>
    </row>
    <row r="5031" spans="1:4" x14ac:dyDescent="0.25">
      <c r="A5031" s="1">
        <v>68600</v>
      </c>
      <c r="B5031" s="2" t="s">
        <v>5520</v>
      </c>
      <c r="C5031" s="3" t="s">
        <v>5522</v>
      </c>
      <c r="D5031">
        <f t="shared" si="79"/>
        <v>12</v>
      </c>
    </row>
    <row r="5032" spans="1:4" x14ac:dyDescent="0.25">
      <c r="A5032" s="1">
        <v>68600</v>
      </c>
      <c r="B5032" s="2" t="s">
        <v>5520</v>
      </c>
      <c r="C5032" s="3" t="s">
        <v>5523</v>
      </c>
      <c r="D5032">
        <f t="shared" si="79"/>
        <v>12</v>
      </c>
    </row>
    <row r="5033" spans="1:4" x14ac:dyDescent="0.25">
      <c r="A5033" s="1">
        <v>68600</v>
      </c>
      <c r="B5033" s="2" t="s">
        <v>5520</v>
      </c>
      <c r="C5033" s="3" t="s">
        <v>5524</v>
      </c>
      <c r="D5033">
        <f t="shared" si="79"/>
        <v>12</v>
      </c>
    </row>
    <row r="5034" spans="1:4" x14ac:dyDescent="0.25">
      <c r="A5034" s="1">
        <v>68600</v>
      </c>
      <c r="B5034" s="2" t="s">
        <v>5520</v>
      </c>
      <c r="C5034" s="3" t="s">
        <v>5525</v>
      </c>
      <c r="D5034">
        <f t="shared" si="79"/>
        <v>12</v>
      </c>
    </row>
    <row r="5035" spans="1:4" x14ac:dyDescent="0.25">
      <c r="A5035" s="1">
        <v>68600</v>
      </c>
      <c r="B5035" s="2" t="s">
        <v>5520</v>
      </c>
      <c r="C5035" s="3" t="s">
        <v>5526</v>
      </c>
      <c r="D5035">
        <f t="shared" si="79"/>
        <v>12</v>
      </c>
    </row>
    <row r="5036" spans="1:4" x14ac:dyDescent="0.25">
      <c r="A5036" s="1">
        <v>68600</v>
      </c>
      <c r="B5036" s="2" t="s">
        <v>5520</v>
      </c>
      <c r="C5036" s="3" t="s">
        <v>5527</v>
      </c>
      <c r="D5036">
        <f t="shared" si="79"/>
        <v>12</v>
      </c>
    </row>
    <row r="5037" spans="1:4" x14ac:dyDescent="0.25">
      <c r="A5037" s="1">
        <v>68600</v>
      </c>
      <c r="B5037" s="2" t="s">
        <v>5520</v>
      </c>
      <c r="C5037" s="3" t="s">
        <v>5528</v>
      </c>
      <c r="D5037">
        <f t="shared" si="79"/>
        <v>12</v>
      </c>
    </row>
    <row r="5038" spans="1:4" x14ac:dyDescent="0.25">
      <c r="A5038" s="1">
        <v>68600</v>
      </c>
      <c r="B5038" s="2" t="s">
        <v>5520</v>
      </c>
      <c r="C5038" s="3" t="s">
        <v>5529</v>
      </c>
      <c r="D5038">
        <f t="shared" si="79"/>
        <v>12</v>
      </c>
    </row>
    <row r="5039" spans="1:4" x14ac:dyDescent="0.25">
      <c r="A5039" s="1">
        <v>68600</v>
      </c>
      <c r="B5039" s="2" t="s">
        <v>5520</v>
      </c>
      <c r="C5039" s="3" t="s">
        <v>5530</v>
      </c>
      <c r="D5039">
        <f t="shared" si="79"/>
        <v>12</v>
      </c>
    </row>
    <row r="5040" spans="1:4" x14ac:dyDescent="0.25">
      <c r="A5040" s="1">
        <v>68600</v>
      </c>
      <c r="B5040" s="2" t="s">
        <v>5520</v>
      </c>
      <c r="C5040" s="3" t="s">
        <v>5531</v>
      </c>
      <c r="D5040">
        <f t="shared" si="79"/>
        <v>12</v>
      </c>
    </row>
    <row r="5041" spans="1:4" x14ac:dyDescent="0.25">
      <c r="A5041" s="1">
        <v>68600</v>
      </c>
      <c r="B5041" s="2" t="s">
        <v>5520</v>
      </c>
      <c r="C5041" s="3" t="s">
        <v>5532</v>
      </c>
      <c r="D5041">
        <f t="shared" si="79"/>
        <v>12</v>
      </c>
    </row>
    <row r="5042" spans="1:4" x14ac:dyDescent="0.25">
      <c r="A5042" s="1">
        <v>68610</v>
      </c>
      <c r="B5042" s="2" t="s">
        <v>5533</v>
      </c>
      <c r="C5042" s="3" t="s">
        <v>5534</v>
      </c>
      <c r="D5042">
        <f t="shared" si="79"/>
        <v>5</v>
      </c>
    </row>
    <row r="5043" spans="1:4" x14ac:dyDescent="0.25">
      <c r="A5043" s="1">
        <v>68610</v>
      </c>
      <c r="B5043" s="2" t="s">
        <v>5533</v>
      </c>
      <c r="C5043" s="3" t="s">
        <v>5535</v>
      </c>
      <c r="D5043">
        <f t="shared" si="79"/>
        <v>5</v>
      </c>
    </row>
    <row r="5044" spans="1:4" x14ac:dyDescent="0.25">
      <c r="A5044" s="1">
        <v>68610</v>
      </c>
      <c r="B5044" s="2" t="s">
        <v>5533</v>
      </c>
      <c r="C5044" s="3" t="s">
        <v>5536</v>
      </c>
      <c r="D5044">
        <f t="shared" si="79"/>
        <v>5</v>
      </c>
    </row>
    <row r="5045" spans="1:4" x14ac:dyDescent="0.25">
      <c r="A5045" s="1">
        <v>68610</v>
      </c>
      <c r="B5045" s="2" t="s">
        <v>5533</v>
      </c>
      <c r="C5045" s="3" t="s">
        <v>5537</v>
      </c>
      <c r="D5045">
        <f t="shared" si="79"/>
        <v>5</v>
      </c>
    </row>
    <row r="5046" spans="1:4" x14ac:dyDescent="0.25">
      <c r="A5046" s="1">
        <v>68610</v>
      </c>
      <c r="B5046" s="2" t="s">
        <v>5533</v>
      </c>
      <c r="C5046" s="3" t="s">
        <v>5538</v>
      </c>
      <c r="D5046">
        <f t="shared" si="79"/>
        <v>5</v>
      </c>
    </row>
    <row r="5047" spans="1:4" x14ac:dyDescent="0.25">
      <c r="A5047" s="1">
        <v>68620</v>
      </c>
      <c r="B5047" s="2" t="s">
        <v>5539</v>
      </c>
      <c r="C5047" s="3" t="s">
        <v>5540</v>
      </c>
      <c r="D5047">
        <f t="shared" si="79"/>
        <v>1</v>
      </c>
    </row>
    <row r="5048" spans="1:4" x14ac:dyDescent="0.25">
      <c r="A5048" s="1">
        <v>68630</v>
      </c>
      <c r="B5048" s="2" t="s">
        <v>5541</v>
      </c>
      <c r="C5048" s="3" t="s">
        <v>5542</v>
      </c>
      <c r="D5048">
        <f t="shared" si="79"/>
        <v>2</v>
      </c>
    </row>
    <row r="5049" spans="1:4" x14ac:dyDescent="0.25">
      <c r="A5049" s="1">
        <v>68630</v>
      </c>
      <c r="B5049" s="2" t="s">
        <v>5541</v>
      </c>
      <c r="C5049" s="3" t="s">
        <v>5543</v>
      </c>
      <c r="D5049">
        <f t="shared" si="79"/>
        <v>2</v>
      </c>
    </row>
    <row r="5050" spans="1:4" x14ac:dyDescent="0.25">
      <c r="A5050" s="1">
        <v>68640</v>
      </c>
      <c r="B5050" s="2" t="s">
        <v>5544</v>
      </c>
      <c r="C5050" s="3" t="s">
        <v>5545</v>
      </c>
      <c r="D5050">
        <f t="shared" si="79"/>
        <v>7</v>
      </c>
    </row>
    <row r="5051" spans="1:4" x14ac:dyDescent="0.25">
      <c r="A5051" s="1">
        <v>68640</v>
      </c>
      <c r="B5051" s="2" t="s">
        <v>5544</v>
      </c>
      <c r="C5051" s="3" t="s">
        <v>5546</v>
      </c>
      <c r="D5051">
        <f t="shared" si="79"/>
        <v>7</v>
      </c>
    </row>
    <row r="5052" spans="1:4" x14ac:dyDescent="0.25">
      <c r="A5052" s="1">
        <v>68640</v>
      </c>
      <c r="B5052" s="2" t="s">
        <v>5544</v>
      </c>
      <c r="C5052" s="3" t="s">
        <v>5547</v>
      </c>
      <c r="D5052">
        <f t="shared" si="79"/>
        <v>7</v>
      </c>
    </row>
    <row r="5053" spans="1:4" x14ac:dyDescent="0.25">
      <c r="A5053" s="1">
        <v>68640</v>
      </c>
      <c r="B5053" s="2" t="s">
        <v>5544</v>
      </c>
      <c r="C5053" s="3" t="s">
        <v>5548</v>
      </c>
      <c r="D5053">
        <f t="shared" si="79"/>
        <v>7</v>
      </c>
    </row>
    <row r="5054" spans="1:4" x14ac:dyDescent="0.25">
      <c r="A5054" s="1">
        <v>68640</v>
      </c>
      <c r="B5054" s="2" t="s">
        <v>5544</v>
      </c>
      <c r="C5054" s="3" t="s">
        <v>5549</v>
      </c>
      <c r="D5054">
        <f t="shared" si="79"/>
        <v>7</v>
      </c>
    </row>
    <row r="5055" spans="1:4" x14ac:dyDescent="0.25">
      <c r="A5055" s="1">
        <v>68640</v>
      </c>
      <c r="B5055" s="2" t="s">
        <v>5544</v>
      </c>
      <c r="C5055" s="3" t="s">
        <v>5550</v>
      </c>
      <c r="D5055">
        <f t="shared" si="79"/>
        <v>7</v>
      </c>
    </row>
    <row r="5056" spans="1:4" x14ac:dyDescent="0.25">
      <c r="A5056" s="1">
        <v>68640</v>
      </c>
      <c r="B5056" s="2" t="s">
        <v>5544</v>
      </c>
      <c r="C5056" s="3" t="s">
        <v>5551</v>
      </c>
      <c r="D5056">
        <f t="shared" si="79"/>
        <v>7</v>
      </c>
    </row>
    <row r="5057" spans="1:4" x14ac:dyDescent="0.25">
      <c r="A5057" s="1">
        <v>68650</v>
      </c>
      <c r="B5057" s="2" t="s">
        <v>5552</v>
      </c>
      <c r="C5057" s="3" t="s">
        <v>5553</v>
      </c>
      <c r="D5057">
        <f t="shared" si="79"/>
        <v>2</v>
      </c>
    </row>
    <row r="5058" spans="1:4" x14ac:dyDescent="0.25">
      <c r="A5058" s="1">
        <v>68650</v>
      </c>
      <c r="B5058" s="2" t="s">
        <v>5552</v>
      </c>
      <c r="C5058" s="3" t="s">
        <v>5554</v>
      </c>
      <c r="D5058">
        <f t="shared" ref="D5058:D5121" si="80">COUNTIF($B$2:$B$5669,B5058)</f>
        <v>2</v>
      </c>
    </row>
    <row r="5059" spans="1:4" x14ac:dyDescent="0.25">
      <c r="A5059" s="1">
        <v>68660</v>
      </c>
      <c r="B5059" s="2" t="s">
        <v>5555</v>
      </c>
      <c r="C5059" s="3" t="s">
        <v>5556</v>
      </c>
      <c r="D5059">
        <f t="shared" si="80"/>
        <v>2</v>
      </c>
    </row>
    <row r="5060" spans="1:4" x14ac:dyDescent="0.25">
      <c r="A5060" s="1">
        <v>68660</v>
      </c>
      <c r="B5060" s="2" t="s">
        <v>5555</v>
      </c>
      <c r="C5060" s="3" t="s">
        <v>5557</v>
      </c>
      <c r="D5060">
        <f t="shared" si="80"/>
        <v>2</v>
      </c>
    </row>
    <row r="5061" spans="1:4" x14ac:dyDescent="0.25">
      <c r="A5061" s="1">
        <v>68680</v>
      </c>
      <c r="B5061" s="2" t="s">
        <v>5558</v>
      </c>
      <c r="C5061" s="3" t="s">
        <v>5559</v>
      </c>
      <c r="D5061">
        <f t="shared" si="80"/>
        <v>3</v>
      </c>
    </row>
    <row r="5062" spans="1:4" x14ac:dyDescent="0.25">
      <c r="A5062" s="1">
        <v>68680</v>
      </c>
      <c r="B5062" s="2" t="s">
        <v>5558</v>
      </c>
      <c r="C5062" s="3" t="s">
        <v>5560</v>
      </c>
      <c r="D5062">
        <f t="shared" si="80"/>
        <v>3</v>
      </c>
    </row>
    <row r="5063" spans="1:4" x14ac:dyDescent="0.25">
      <c r="A5063" s="1">
        <v>68680</v>
      </c>
      <c r="B5063" s="2" t="s">
        <v>5558</v>
      </c>
      <c r="C5063" s="3" t="s">
        <v>5561</v>
      </c>
      <c r="D5063">
        <f t="shared" si="80"/>
        <v>3</v>
      </c>
    </row>
    <row r="5064" spans="1:4" x14ac:dyDescent="0.25">
      <c r="A5064" s="1">
        <v>68690</v>
      </c>
      <c r="B5064" s="2" t="s">
        <v>5562</v>
      </c>
      <c r="C5064" s="3" t="s">
        <v>5563</v>
      </c>
      <c r="D5064">
        <f t="shared" si="80"/>
        <v>2</v>
      </c>
    </row>
    <row r="5065" spans="1:4" x14ac:dyDescent="0.25">
      <c r="A5065" s="1">
        <v>68690</v>
      </c>
      <c r="B5065" s="2" t="s">
        <v>5562</v>
      </c>
      <c r="C5065" s="3" t="s">
        <v>5564</v>
      </c>
      <c r="D5065">
        <f t="shared" si="80"/>
        <v>2</v>
      </c>
    </row>
    <row r="5066" spans="1:4" x14ac:dyDescent="0.25">
      <c r="A5066" s="1">
        <v>68700</v>
      </c>
      <c r="B5066" s="2" t="s">
        <v>5565</v>
      </c>
      <c r="C5066" s="3" t="s">
        <v>5566</v>
      </c>
      <c r="D5066">
        <f t="shared" si="80"/>
        <v>7</v>
      </c>
    </row>
    <row r="5067" spans="1:4" x14ac:dyDescent="0.25">
      <c r="A5067" s="1">
        <v>68700</v>
      </c>
      <c r="B5067" s="2" t="s">
        <v>5565</v>
      </c>
      <c r="C5067" s="3" t="s">
        <v>5567</v>
      </c>
      <c r="D5067">
        <f t="shared" si="80"/>
        <v>7</v>
      </c>
    </row>
    <row r="5068" spans="1:4" x14ac:dyDescent="0.25">
      <c r="A5068" s="1">
        <v>68700</v>
      </c>
      <c r="B5068" s="2" t="s">
        <v>5565</v>
      </c>
      <c r="C5068" s="3" t="s">
        <v>5568</v>
      </c>
      <c r="D5068">
        <f t="shared" si="80"/>
        <v>7</v>
      </c>
    </row>
    <row r="5069" spans="1:4" x14ac:dyDescent="0.25">
      <c r="A5069" s="1">
        <v>68700</v>
      </c>
      <c r="B5069" s="2" t="s">
        <v>5565</v>
      </c>
      <c r="C5069" s="3" t="s">
        <v>5569</v>
      </c>
      <c r="D5069">
        <f t="shared" si="80"/>
        <v>7</v>
      </c>
    </row>
    <row r="5070" spans="1:4" x14ac:dyDescent="0.25">
      <c r="A5070" s="1">
        <v>68700</v>
      </c>
      <c r="B5070" s="2" t="s">
        <v>5565</v>
      </c>
      <c r="C5070" s="3" t="s">
        <v>4560</v>
      </c>
      <c r="D5070">
        <f t="shared" si="80"/>
        <v>7</v>
      </c>
    </row>
    <row r="5071" spans="1:4" x14ac:dyDescent="0.25">
      <c r="A5071" s="1">
        <v>68700</v>
      </c>
      <c r="B5071" s="2" t="s">
        <v>5565</v>
      </c>
      <c r="C5071" s="3" t="s">
        <v>5570</v>
      </c>
      <c r="D5071">
        <f t="shared" si="80"/>
        <v>7</v>
      </c>
    </row>
    <row r="5072" spans="1:4" x14ac:dyDescent="0.25">
      <c r="A5072" s="1">
        <v>68700</v>
      </c>
      <c r="B5072" s="2" t="s">
        <v>5565</v>
      </c>
      <c r="C5072" s="3" t="s">
        <v>5571</v>
      </c>
      <c r="D5072">
        <f t="shared" si="80"/>
        <v>7</v>
      </c>
    </row>
    <row r="5073" spans="1:4" x14ac:dyDescent="0.25">
      <c r="A5073" s="1">
        <v>68720</v>
      </c>
      <c r="B5073" s="2" t="s">
        <v>5572</v>
      </c>
      <c r="C5073" s="3" t="s">
        <v>5573</v>
      </c>
      <c r="D5073">
        <f t="shared" si="80"/>
        <v>13</v>
      </c>
    </row>
    <row r="5074" spans="1:4" x14ac:dyDescent="0.25">
      <c r="A5074" s="1">
        <v>68720</v>
      </c>
      <c r="B5074" s="2" t="s">
        <v>5572</v>
      </c>
      <c r="C5074" s="3" t="s">
        <v>5574</v>
      </c>
      <c r="D5074">
        <f t="shared" si="80"/>
        <v>13</v>
      </c>
    </row>
    <row r="5075" spans="1:4" x14ac:dyDescent="0.25">
      <c r="A5075" s="1">
        <v>68720</v>
      </c>
      <c r="B5075" s="2" t="s">
        <v>5572</v>
      </c>
      <c r="C5075" s="3" t="s">
        <v>5575</v>
      </c>
      <c r="D5075">
        <f t="shared" si="80"/>
        <v>13</v>
      </c>
    </row>
    <row r="5076" spans="1:4" x14ac:dyDescent="0.25">
      <c r="A5076" s="1">
        <v>68720</v>
      </c>
      <c r="B5076" s="2" t="s">
        <v>5572</v>
      </c>
      <c r="C5076" s="3" t="s">
        <v>5576</v>
      </c>
      <c r="D5076">
        <f t="shared" si="80"/>
        <v>13</v>
      </c>
    </row>
    <row r="5077" spans="1:4" x14ac:dyDescent="0.25">
      <c r="A5077" s="1">
        <v>68720</v>
      </c>
      <c r="B5077" s="2" t="s">
        <v>5572</v>
      </c>
      <c r="C5077" s="3" t="s">
        <v>5577</v>
      </c>
      <c r="D5077">
        <f t="shared" si="80"/>
        <v>13</v>
      </c>
    </row>
    <row r="5078" spans="1:4" x14ac:dyDescent="0.25">
      <c r="A5078" s="1">
        <v>68720</v>
      </c>
      <c r="B5078" s="2" t="s">
        <v>5572</v>
      </c>
      <c r="C5078" s="3" t="s">
        <v>5578</v>
      </c>
      <c r="D5078">
        <f t="shared" si="80"/>
        <v>13</v>
      </c>
    </row>
    <row r="5079" spans="1:4" x14ac:dyDescent="0.25">
      <c r="A5079" s="1">
        <v>68720</v>
      </c>
      <c r="B5079" s="2" t="s">
        <v>5572</v>
      </c>
      <c r="C5079" s="3" t="s">
        <v>5579</v>
      </c>
      <c r="D5079">
        <f t="shared" si="80"/>
        <v>13</v>
      </c>
    </row>
    <row r="5080" spans="1:4" x14ac:dyDescent="0.25">
      <c r="A5080" s="1">
        <v>68720</v>
      </c>
      <c r="B5080" s="2" t="s">
        <v>5572</v>
      </c>
      <c r="C5080" s="3" t="s">
        <v>5580</v>
      </c>
      <c r="D5080">
        <f t="shared" si="80"/>
        <v>13</v>
      </c>
    </row>
    <row r="5081" spans="1:4" x14ac:dyDescent="0.25">
      <c r="A5081" s="1">
        <v>68720</v>
      </c>
      <c r="B5081" s="2" t="s">
        <v>5572</v>
      </c>
      <c r="C5081" s="3" t="s">
        <v>5581</v>
      </c>
      <c r="D5081">
        <f t="shared" si="80"/>
        <v>13</v>
      </c>
    </row>
    <row r="5082" spans="1:4" x14ac:dyDescent="0.25">
      <c r="A5082" s="1">
        <v>68720</v>
      </c>
      <c r="B5082" s="2" t="s">
        <v>5572</v>
      </c>
      <c r="C5082" s="3" t="s">
        <v>5582</v>
      </c>
      <c r="D5082">
        <f t="shared" si="80"/>
        <v>13</v>
      </c>
    </row>
    <row r="5083" spans="1:4" x14ac:dyDescent="0.25">
      <c r="A5083" s="1">
        <v>68720</v>
      </c>
      <c r="B5083" s="2" t="s">
        <v>5572</v>
      </c>
      <c r="C5083" s="3" t="s">
        <v>3833</v>
      </c>
      <c r="D5083">
        <f t="shared" si="80"/>
        <v>13</v>
      </c>
    </row>
    <row r="5084" spans="1:4" x14ac:dyDescent="0.25">
      <c r="A5084" s="1">
        <v>68720</v>
      </c>
      <c r="B5084" s="2" t="s">
        <v>5572</v>
      </c>
      <c r="C5084" s="3" t="s">
        <v>5583</v>
      </c>
      <c r="D5084">
        <f t="shared" si="80"/>
        <v>13</v>
      </c>
    </row>
    <row r="5085" spans="1:4" x14ac:dyDescent="0.25">
      <c r="A5085" s="1">
        <v>68720</v>
      </c>
      <c r="B5085" s="2" t="s">
        <v>5572</v>
      </c>
      <c r="C5085" s="3" t="s">
        <v>5584</v>
      </c>
      <c r="D5085">
        <f t="shared" si="80"/>
        <v>13</v>
      </c>
    </row>
    <row r="5086" spans="1:4" x14ac:dyDescent="0.25">
      <c r="A5086" s="1">
        <v>68730</v>
      </c>
      <c r="B5086" s="2" t="s">
        <v>5585</v>
      </c>
      <c r="C5086" s="3" t="s">
        <v>5586</v>
      </c>
      <c r="D5086">
        <f t="shared" si="80"/>
        <v>3</v>
      </c>
    </row>
    <row r="5087" spans="1:4" x14ac:dyDescent="0.25">
      <c r="A5087" s="1">
        <v>68730</v>
      </c>
      <c r="B5087" s="2" t="s">
        <v>5585</v>
      </c>
      <c r="C5087" s="3" t="s">
        <v>5587</v>
      </c>
      <c r="D5087">
        <f t="shared" si="80"/>
        <v>3</v>
      </c>
    </row>
    <row r="5088" spans="1:4" x14ac:dyDescent="0.25">
      <c r="A5088" s="1">
        <v>68730</v>
      </c>
      <c r="B5088" s="2" t="s">
        <v>5585</v>
      </c>
      <c r="C5088" s="3" t="s">
        <v>5588</v>
      </c>
      <c r="D5088">
        <f t="shared" si="80"/>
        <v>3</v>
      </c>
    </row>
    <row r="5089" spans="1:4" x14ac:dyDescent="0.25">
      <c r="A5089" s="1">
        <v>68740</v>
      </c>
      <c r="B5089" s="2" t="s">
        <v>5589</v>
      </c>
      <c r="C5089" s="3" t="s">
        <v>5590</v>
      </c>
      <c r="D5089">
        <f t="shared" si="80"/>
        <v>9</v>
      </c>
    </row>
    <row r="5090" spans="1:4" x14ac:dyDescent="0.25">
      <c r="A5090" s="1">
        <v>68740</v>
      </c>
      <c r="B5090" s="2" t="s">
        <v>5589</v>
      </c>
      <c r="C5090" s="3" t="s">
        <v>5591</v>
      </c>
      <c r="D5090">
        <f t="shared" si="80"/>
        <v>9</v>
      </c>
    </row>
    <row r="5091" spans="1:4" x14ac:dyDescent="0.25">
      <c r="A5091" s="1">
        <v>68740</v>
      </c>
      <c r="B5091" s="2" t="s">
        <v>5589</v>
      </c>
      <c r="C5091" s="3" t="s">
        <v>5592</v>
      </c>
      <c r="D5091">
        <f t="shared" si="80"/>
        <v>9</v>
      </c>
    </row>
    <row r="5092" spans="1:4" x14ac:dyDescent="0.25">
      <c r="A5092" s="1">
        <v>68740</v>
      </c>
      <c r="B5092" s="2" t="s">
        <v>5589</v>
      </c>
      <c r="C5092" s="3" t="s">
        <v>5593</v>
      </c>
      <c r="D5092">
        <f t="shared" si="80"/>
        <v>9</v>
      </c>
    </row>
    <row r="5093" spans="1:4" x14ac:dyDescent="0.25">
      <c r="A5093" s="1">
        <v>68740</v>
      </c>
      <c r="B5093" s="2" t="s">
        <v>5589</v>
      </c>
      <c r="C5093" s="3" t="s">
        <v>5594</v>
      </c>
      <c r="D5093">
        <f t="shared" si="80"/>
        <v>9</v>
      </c>
    </row>
    <row r="5094" spans="1:4" x14ac:dyDescent="0.25">
      <c r="A5094" s="1">
        <v>68740</v>
      </c>
      <c r="B5094" s="2" t="s">
        <v>5589</v>
      </c>
      <c r="C5094" s="3" t="s">
        <v>5595</v>
      </c>
      <c r="D5094">
        <f t="shared" si="80"/>
        <v>9</v>
      </c>
    </row>
    <row r="5095" spans="1:4" x14ac:dyDescent="0.25">
      <c r="A5095" s="1">
        <v>68740</v>
      </c>
      <c r="B5095" s="2" t="s">
        <v>5589</v>
      </c>
      <c r="C5095" s="3" t="s">
        <v>5596</v>
      </c>
      <c r="D5095">
        <f t="shared" si="80"/>
        <v>9</v>
      </c>
    </row>
    <row r="5096" spans="1:4" x14ac:dyDescent="0.25">
      <c r="A5096" s="1">
        <v>68740</v>
      </c>
      <c r="B5096" s="2" t="s">
        <v>5589</v>
      </c>
      <c r="C5096" s="3" t="s">
        <v>5597</v>
      </c>
      <c r="D5096">
        <f t="shared" si="80"/>
        <v>9</v>
      </c>
    </row>
    <row r="5097" spans="1:4" x14ac:dyDescent="0.25">
      <c r="A5097" s="1">
        <v>68740</v>
      </c>
      <c r="B5097" s="2" t="s">
        <v>5589</v>
      </c>
      <c r="C5097" s="3" t="s">
        <v>5598</v>
      </c>
      <c r="D5097">
        <f t="shared" si="80"/>
        <v>9</v>
      </c>
    </row>
    <row r="5098" spans="1:4" x14ac:dyDescent="0.25">
      <c r="A5098" s="1">
        <v>68750</v>
      </c>
      <c r="B5098" s="2" t="s">
        <v>5599</v>
      </c>
      <c r="C5098" s="3" t="s">
        <v>5600</v>
      </c>
      <c r="D5098">
        <f t="shared" si="80"/>
        <v>1</v>
      </c>
    </row>
    <row r="5099" spans="1:4" x14ac:dyDescent="0.25">
      <c r="A5099" s="1">
        <v>68760</v>
      </c>
      <c r="B5099" s="2" t="s">
        <v>5601</v>
      </c>
      <c r="C5099" s="3" t="s">
        <v>5602</v>
      </c>
      <c r="D5099">
        <f t="shared" si="80"/>
        <v>3</v>
      </c>
    </row>
    <row r="5100" spans="1:4" x14ac:dyDescent="0.25">
      <c r="A5100" s="1">
        <v>68760</v>
      </c>
      <c r="B5100" s="2" t="s">
        <v>5601</v>
      </c>
      <c r="C5100" s="3" t="s">
        <v>5603</v>
      </c>
      <c r="D5100">
        <f t="shared" si="80"/>
        <v>3</v>
      </c>
    </row>
    <row r="5101" spans="1:4" x14ac:dyDescent="0.25">
      <c r="A5101" s="1">
        <v>68760</v>
      </c>
      <c r="B5101" s="2" t="s">
        <v>5601</v>
      </c>
      <c r="C5101" s="3" t="s">
        <v>5604</v>
      </c>
      <c r="D5101">
        <f t="shared" si="80"/>
        <v>3</v>
      </c>
    </row>
    <row r="5102" spans="1:4" x14ac:dyDescent="0.25">
      <c r="A5102" s="1">
        <v>68770</v>
      </c>
      <c r="B5102" s="2" t="s">
        <v>5605</v>
      </c>
      <c r="C5102" s="3" t="s">
        <v>5606</v>
      </c>
      <c r="D5102">
        <f t="shared" si="80"/>
        <v>1</v>
      </c>
    </row>
    <row r="5103" spans="1:4" x14ac:dyDescent="0.25">
      <c r="A5103" s="1">
        <v>68780</v>
      </c>
      <c r="B5103" s="2" t="s">
        <v>5607</v>
      </c>
      <c r="C5103" s="3" t="s">
        <v>5608</v>
      </c>
      <c r="D5103">
        <f t="shared" si="80"/>
        <v>7</v>
      </c>
    </row>
    <row r="5104" spans="1:4" x14ac:dyDescent="0.25">
      <c r="A5104" s="1">
        <v>68780</v>
      </c>
      <c r="B5104" s="2" t="s">
        <v>5607</v>
      </c>
      <c r="C5104" s="3" t="s">
        <v>5609</v>
      </c>
      <c r="D5104">
        <f t="shared" si="80"/>
        <v>7</v>
      </c>
    </row>
    <row r="5105" spans="1:4" x14ac:dyDescent="0.25">
      <c r="A5105" s="1">
        <v>68780</v>
      </c>
      <c r="B5105" s="2" t="s">
        <v>5607</v>
      </c>
      <c r="C5105" s="3" t="s">
        <v>5610</v>
      </c>
      <c r="D5105">
        <f t="shared" si="80"/>
        <v>7</v>
      </c>
    </row>
    <row r="5106" spans="1:4" x14ac:dyDescent="0.25">
      <c r="A5106" s="1">
        <v>68780</v>
      </c>
      <c r="B5106" s="2" t="s">
        <v>5607</v>
      </c>
      <c r="C5106" s="3" t="s">
        <v>5611</v>
      </c>
      <c r="D5106">
        <f t="shared" si="80"/>
        <v>7</v>
      </c>
    </row>
    <row r="5107" spans="1:4" x14ac:dyDescent="0.25">
      <c r="A5107" s="1">
        <v>68780</v>
      </c>
      <c r="B5107" s="2" t="s">
        <v>5607</v>
      </c>
      <c r="C5107" s="3" t="s">
        <v>5612</v>
      </c>
      <c r="D5107">
        <f t="shared" si="80"/>
        <v>7</v>
      </c>
    </row>
    <row r="5108" spans="1:4" x14ac:dyDescent="0.25">
      <c r="A5108" s="1">
        <v>68780</v>
      </c>
      <c r="B5108" s="2" t="s">
        <v>5607</v>
      </c>
      <c r="C5108" s="3" t="s">
        <v>5613</v>
      </c>
      <c r="D5108">
        <f t="shared" si="80"/>
        <v>7</v>
      </c>
    </row>
    <row r="5109" spans="1:4" x14ac:dyDescent="0.25">
      <c r="A5109" s="1">
        <v>68780</v>
      </c>
      <c r="B5109" s="2" t="s">
        <v>5607</v>
      </c>
      <c r="C5109" s="3" t="s">
        <v>5614</v>
      </c>
      <c r="D5109">
        <f t="shared" si="80"/>
        <v>7</v>
      </c>
    </row>
    <row r="5110" spans="1:4" x14ac:dyDescent="0.25">
      <c r="A5110" s="1">
        <v>68790</v>
      </c>
      <c r="B5110" s="2" t="s">
        <v>5615</v>
      </c>
      <c r="C5110" s="3" t="s">
        <v>5616</v>
      </c>
      <c r="D5110">
        <f t="shared" si="80"/>
        <v>1</v>
      </c>
    </row>
    <row r="5111" spans="1:4" x14ac:dyDescent="0.25">
      <c r="A5111" s="1">
        <v>68800</v>
      </c>
      <c r="B5111" s="2" t="s">
        <v>5617</v>
      </c>
      <c r="C5111" s="3" t="s">
        <v>5618</v>
      </c>
      <c r="D5111">
        <f t="shared" si="80"/>
        <v>5</v>
      </c>
    </row>
    <row r="5112" spans="1:4" x14ac:dyDescent="0.25">
      <c r="A5112" s="1">
        <v>68800</v>
      </c>
      <c r="B5112" s="2" t="s">
        <v>5617</v>
      </c>
      <c r="C5112" s="3" t="s">
        <v>5619</v>
      </c>
      <c r="D5112">
        <f t="shared" si="80"/>
        <v>5</v>
      </c>
    </row>
    <row r="5113" spans="1:4" x14ac:dyDescent="0.25">
      <c r="A5113" s="1">
        <v>68800</v>
      </c>
      <c r="B5113" s="2" t="s">
        <v>5617</v>
      </c>
      <c r="C5113" s="3" t="s">
        <v>5620</v>
      </c>
      <c r="D5113">
        <f t="shared" si="80"/>
        <v>5</v>
      </c>
    </row>
    <row r="5114" spans="1:4" x14ac:dyDescent="0.25">
      <c r="A5114" s="1">
        <v>68800</v>
      </c>
      <c r="B5114" s="2" t="s">
        <v>5617</v>
      </c>
      <c r="C5114" s="3" t="s">
        <v>5621</v>
      </c>
      <c r="D5114">
        <f t="shared" si="80"/>
        <v>5</v>
      </c>
    </row>
    <row r="5115" spans="1:4" x14ac:dyDescent="0.25">
      <c r="A5115" s="1">
        <v>68800</v>
      </c>
      <c r="B5115" s="2" t="s">
        <v>5617</v>
      </c>
      <c r="C5115" s="3" t="s">
        <v>5622</v>
      </c>
      <c r="D5115">
        <f t="shared" si="80"/>
        <v>5</v>
      </c>
    </row>
    <row r="5116" spans="1:4" x14ac:dyDescent="0.25">
      <c r="A5116" s="1">
        <v>68820</v>
      </c>
      <c r="B5116" s="2" t="s">
        <v>5623</v>
      </c>
      <c r="C5116" s="3" t="s">
        <v>5624</v>
      </c>
      <c r="D5116">
        <f t="shared" si="80"/>
        <v>2</v>
      </c>
    </row>
    <row r="5117" spans="1:4" x14ac:dyDescent="0.25">
      <c r="A5117" s="1">
        <v>68820</v>
      </c>
      <c r="B5117" s="2" t="s">
        <v>5623</v>
      </c>
      <c r="C5117" s="3" t="s">
        <v>5625</v>
      </c>
      <c r="D5117">
        <f t="shared" si="80"/>
        <v>2</v>
      </c>
    </row>
    <row r="5118" spans="1:4" x14ac:dyDescent="0.25">
      <c r="A5118" s="1">
        <v>68830</v>
      </c>
      <c r="B5118" s="2" t="s">
        <v>5626</v>
      </c>
      <c r="C5118" s="3" t="s">
        <v>5627</v>
      </c>
      <c r="D5118">
        <f t="shared" si="80"/>
        <v>1</v>
      </c>
    </row>
    <row r="5119" spans="1:4" x14ac:dyDescent="0.25">
      <c r="A5119" s="1">
        <v>68840</v>
      </c>
      <c r="B5119" s="2" t="s">
        <v>5628</v>
      </c>
      <c r="C5119" s="3" t="s">
        <v>5629</v>
      </c>
      <c r="D5119">
        <f t="shared" si="80"/>
        <v>1</v>
      </c>
    </row>
    <row r="5120" spans="1:4" x14ac:dyDescent="0.25">
      <c r="A5120" s="1">
        <v>68850</v>
      </c>
      <c r="B5120" s="2" t="s">
        <v>5630</v>
      </c>
      <c r="C5120" s="3" t="s">
        <v>5631</v>
      </c>
      <c r="D5120">
        <f t="shared" si="80"/>
        <v>1</v>
      </c>
    </row>
    <row r="5121" spans="1:4" x14ac:dyDescent="0.25">
      <c r="A5121" s="1">
        <v>68870</v>
      </c>
      <c r="B5121" s="2" t="s">
        <v>5632</v>
      </c>
      <c r="C5121" s="3" t="s">
        <v>5633</v>
      </c>
      <c r="D5121">
        <f t="shared" si="80"/>
        <v>3</v>
      </c>
    </row>
    <row r="5122" spans="1:4" x14ac:dyDescent="0.25">
      <c r="A5122" s="1">
        <v>68870</v>
      </c>
      <c r="B5122" s="2" t="s">
        <v>5632</v>
      </c>
      <c r="C5122" s="3" t="s">
        <v>5634</v>
      </c>
      <c r="D5122">
        <f t="shared" ref="D5122:D5185" si="81">COUNTIF($B$2:$B$5669,B5122)</f>
        <v>3</v>
      </c>
    </row>
    <row r="5123" spans="1:4" x14ac:dyDescent="0.25">
      <c r="A5123" s="1">
        <v>68870</v>
      </c>
      <c r="B5123" s="2" t="s">
        <v>5632</v>
      </c>
      <c r="C5123" s="3" t="s">
        <v>5635</v>
      </c>
      <c r="D5123">
        <f t="shared" si="81"/>
        <v>3</v>
      </c>
    </row>
    <row r="5124" spans="1:4" x14ac:dyDescent="0.25">
      <c r="A5124" s="1">
        <v>68890</v>
      </c>
      <c r="B5124" s="2" t="s">
        <v>5636</v>
      </c>
      <c r="C5124" s="3" t="s">
        <v>5637</v>
      </c>
      <c r="D5124">
        <f t="shared" si="81"/>
        <v>2</v>
      </c>
    </row>
    <row r="5125" spans="1:4" x14ac:dyDescent="0.25">
      <c r="A5125" s="1">
        <v>68890</v>
      </c>
      <c r="B5125" s="2" t="s">
        <v>5636</v>
      </c>
      <c r="C5125" s="3" t="s">
        <v>5638</v>
      </c>
      <c r="D5125">
        <f t="shared" si="81"/>
        <v>2</v>
      </c>
    </row>
    <row r="5126" spans="1:4" x14ac:dyDescent="0.25">
      <c r="A5126" s="1">
        <v>68910</v>
      </c>
      <c r="B5126" s="2" t="s">
        <v>5639</v>
      </c>
      <c r="C5126" s="3" t="s">
        <v>5640</v>
      </c>
      <c r="D5126">
        <f t="shared" si="81"/>
        <v>1</v>
      </c>
    </row>
    <row r="5127" spans="1:4" x14ac:dyDescent="0.25">
      <c r="A5127" s="1">
        <v>68920</v>
      </c>
      <c r="B5127" s="2" t="s">
        <v>5641</v>
      </c>
      <c r="C5127" s="3" t="s">
        <v>5642</v>
      </c>
      <c r="D5127">
        <f t="shared" si="81"/>
        <v>2</v>
      </c>
    </row>
    <row r="5128" spans="1:4" x14ac:dyDescent="0.25">
      <c r="A5128" s="1">
        <v>68920</v>
      </c>
      <c r="B5128" s="2" t="s">
        <v>5641</v>
      </c>
      <c r="C5128" s="3" t="s">
        <v>5643</v>
      </c>
      <c r="D5128">
        <f t="shared" si="81"/>
        <v>2</v>
      </c>
    </row>
    <row r="5129" spans="1:4" x14ac:dyDescent="0.25">
      <c r="A5129" s="1">
        <v>68950</v>
      </c>
      <c r="B5129" s="2" t="s">
        <v>5644</v>
      </c>
      <c r="C5129" s="3" t="s">
        <v>5645</v>
      </c>
      <c r="D5129">
        <f t="shared" si="81"/>
        <v>1</v>
      </c>
    </row>
    <row r="5130" spans="1:4" x14ac:dyDescent="0.25">
      <c r="A5130" s="1">
        <v>68960</v>
      </c>
      <c r="B5130" s="2" t="s">
        <v>5646</v>
      </c>
      <c r="C5130" s="3" t="s">
        <v>5647</v>
      </c>
      <c r="D5130">
        <f t="shared" si="81"/>
        <v>4</v>
      </c>
    </row>
    <row r="5131" spans="1:4" x14ac:dyDescent="0.25">
      <c r="A5131" s="1">
        <v>68960</v>
      </c>
      <c r="B5131" s="2" t="s">
        <v>5646</v>
      </c>
      <c r="C5131" s="3" t="s">
        <v>5648</v>
      </c>
      <c r="D5131">
        <f t="shared" si="81"/>
        <v>4</v>
      </c>
    </row>
    <row r="5132" spans="1:4" x14ac:dyDescent="0.25">
      <c r="A5132" s="1">
        <v>68960</v>
      </c>
      <c r="B5132" s="2" t="s">
        <v>5646</v>
      </c>
      <c r="C5132" s="3" t="s">
        <v>5649</v>
      </c>
      <c r="D5132">
        <f t="shared" si="81"/>
        <v>4</v>
      </c>
    </row>
    <row r="5133" spans="1:4" x14ac:dyDescent="0.25">
      <c r="A5133" s="1">
        <v>68960</v>
      </c>
      <c r="B5133" s="2" t="s">
        <v>5646</v>
      </c>
      <c r="C5133" s="3" t="s">
        <v>5650</v>
      </c>
      <c r="D5133">
        <f t="shared" si="81"/>
        <v>4</v>
      </c>
    </row>
    <row r="5134" spans="1:4" x14ac:dyDescent="0.25">
      <c r="A5134" s="1">
        <v>68970</v>
      </c>
      <c r="B5134" s="2" t="s">
        <v>5651</v>
      </c>
      <c r="C5134" s="3" t="s">
        <v>5652</v>
      </c>
      <c r="D5134">
        <f t="shared" si="81"/>
        <v>1</v>
      </c>
    </row>
    <row r="5135" spans="1:4" x14ac:dyDescent="0.25">
      <c r="A5135" s="1">
        <v>68980</v>
      </c>
      <c r="B5135" s="2" t="s">
        <v>5653</v>
      </c>
      <c r="C5135" s="3" t="s">
        <v>5654</v>
      </c>
      <c r="D5135">
        <f t="shared" si="81"/>
        <v>1</v>
      </c>
    </row>
    <row r="5136" spans="1:4" x14ac:dyDescent="0.25">
      <c r="A5136" s="1">
        <v>68990</v>
      </c>
      <c r="B5136" s="2" t="s">
        <v>5655</v>
      </c>
      <c r="C5136" s="3" t="s">
        <v>5656</v>
      </c>
      <c r="D5136">
        <f t="shared" si="81"/>
        <v>2</v>
      </c>
    </row>
    <row r="5137" spans="1:4" x14ac:dyDescent="0.25">
      <c r="A5137" s="1">
        <v>68990</v>
      </c>
      <c r="B5137" s="2" t="s">
        <v>5655</v>
      </c>
      <c r="C5137" s="3" t="s">
        <v>5657</v>
      </c>
      <c r="D5137">
        <f t="shared" si="81"/>
        <v>2</v>
      </c>
    </row>
    <row r="5138" spans="1:4" x14ac:dyDescent="0.25">
      <c r="A5138" s="1">
        <v>88000</v>
      </c>
      <c r="B5138" s="2" t="s">
        <v>5658</v>
      </c>
      <c r="C5138" s="3" t="s">
        <v>5659</v>
      </c>
      <c r="D5138">
        <f t="shared" si="81"/>
        <v>9</v>
      </c>
    </row>
    <row r="5139" spans="1:4" x14ac:dyDescent="0.25">
      <c r="A5139" s="1">
        <v>88000</v>
      </c>
      <c r="B5139" s="2" t="s">
        <v>5658</v>
      </c>
      <c r="C5139" s="3" t="s">
        <v>5660</v>
      </c>
      <c r="D5139">
        <f t="shared" si="81"/>
        <v>9</v>
      </c>
    </row>
    <row r="5140" spans="1:4" x14ac:dyDescent="0.25">
      <c r="A5140" s="1">
        <v>88000</v>
      </c>
      <c r="B5140" s="2" t="s">
        <v>5658</v>
      </c>
      <c r="C5140" s="3" t="s">
        <v>5661</v>
      </c>
      <c r="D5140">
        <f t="shared" si="81"/>
        <v>9</v>
      </c>
    </row>
    <row r="5141" spans="1:4" x14ac:dyDescent="0.25">
      <c r="A5141" s="1">
        <v>88000</v>
      </c>
      <c r="B5141" s="2" t="s">
        <v>5658</v>
      </c>
      <c r="C5141" s="3" t="s">
        <v>5662</v>
      </c>
      <c r="D5141">
        <f t="shared" si="81"/>
        <v>9</v>
      </c>
    </row>
    <row r="5142" spans="1:4" x14ac:dyDescent="0.25">
      <c r="A5142" s="1">
        <v>88000</v>
      </c>
      <c r="B5142" s="2" t="s">
        <v>5658</v>
      </c>
      <c r="C5142" s="3" t="s">
        <v>5663</v>
      </c>
      <c r="D5142">
        <f t="shared" si="81"/>
        <v>9</v>
      </c>
    </row>
    <row r="5143" spans="1:4" x14ac:dyDescent="0.25">
      <c r="A5143" s="1">
        <v>88000</v>
      </c>
      <c r="B5143" s="2" t="s">
        <v>5658</v>
      </c>
      <c r="C5143" s="3" t="s">
        <v>5664</v>
      </c>
      <c r="D5143">
        <f t="shared" si="81"/>
        <v>9</v>
      </c>
    </row>
    <row r="5144" spans="1:4" x14ac:dyDescent="0.25">
      <c r="A5144" s="1">
        <v>88000</v>
      </c>
      <c r="B5144" s="2" t="s">
        <v>5658</v>
      </c>
      <c r="C5144" s="3" t="s">
        <v>5665</v>
      </c>
      <c r="D5144">
        <f t="shared" si="81"/>
        <v>9</v>
      </c>
    </row>
    <row r="5145" spans="1:4" x14ac:dyDescent="0.25">
      <c r="A5145" s="1">
        <v>88000</v>
      </c>
      <c r="B5145" s="2" t="s">
        <v>5658</v>
      </c>
      <c r="C5145" s="3" t="s">
        <v>2022</v>
      </c>
      <c r="D5145">
        <f t="shared" si="81"/>
        <v>9</v>
      </c>
    </row>
    <row r="5146" spans="1:4" x14ac:dyDescent="0.25">
      <c r="A5146" s="1">
        <v>88000</v>
      </c>
      <c r="B5146" s="2" t="s">
        <v>5658</v>
      </c>
      <c r="C5146" s="3" t="s">
        <v>2903</v>
      </c>
      <c r="D5146">
        <f t="shared" si="81"/>
        <v>9</v>
      </c>
    </row>
    <row r="5147" spans="1:4" x14ac:dyDescent="0.25">
      <c r="A5147" s="1">
        <v>88100</v>
      </c>
      <c r="B5147" s="2" t="s">
        <v>5666</v>
      </c>
      <c r="C5147" s="3" t="s">
        <v>5667</v>
      </c>
      <c r="D5147">
        <f t="shared" si="81"/>
        <v>8</v>
      </c>
    </row>
    <row r="5148" spans="1:4" x14ac:dyDescent="0.25">
      <c r="A5148" s="1">
        <v>88100</v>
      </c>
      <c r="B5148" s="2" t="s">
        <v>5666</v>
      </c>
      <c r="C5148" s="3" t="s">
        <v>5668</v>
      </c>
      <c r="D5148">
        <f t="shared" si="81"/>
        <v>8</v>
      </c>
    </row>
    <row r="5149" spans="1:4" x14ac:dyDescent="0.25">
      <c r="A5149" s="1">
        <v>88100</v>
      </c>
      <c r="B5149" s="2" t="s">
        <v>5666</v>
      </c>
      <c r="C5149" s="3" t="s">
        <v>5669</v>
      </c>
      <c r="D5149">
        <f t="shared" si="81"/>
        <v>8</v>
      </c>
    </row>
    <row r="5150" spans="1:4" x14ac:dyDescent="0.25">
      <c r="A5150" s="1">
        <v>88100</v>
      </c>
      <c r="B5150" s="2" t="s">
        <v>5666</v>
      </c>
      <c r="C5150" s="3" t="s">
        <v>5670</v>
      </c>
      <c r="D5150">
        <f t="shared" si="81"/>
        <v>8</v>
      </c>
    </row>
    <row r="5151" spans="1:4" x14ac:dyDescent="0.25">
      <c r="A5151" s="1">
        <v>88100</v>
      </c>
      <c r="B5151" s="2" t="s">
        <v>5666</v>
      </c>
      <c r="C5151" s="3" t="s">
        <v>5671</v>
      </c>
      <c r="D5151">
        <f t="shared" si="81"/>
        <v>8</v>
      </c>
    </row>
    <row r="5152" spans="1:4" x14ac:dyDescent="0.25">
      <c r="A5152" s="1">
        <v>88100</v>
      </c>
      <c r="B5152" s="2" t="s">
        <v>5666</v>
      </c>
      <c r="C5152" s="3" t="s">
        <v>5672</v>
      </c>
      <c r="D5152">
        <f t="shared" si="81"/>
        <v>8</v>
      </c>
    </row>
    <row r="5153" spans="1:4" x14ac:dyDescent="0.25">
      <c r="A5153" s="1">
        <v>88100</v>
      </c>
      <c r="B5153" s="2" t="s">
        <v>5666</v>
      </c>
      <c r="C5153" s="3" t="s">
        <v>5673</v>
      </c>
      <c r="D5153">
        <f t="shared" si="81"/>
        <v>8</v>
      </c>
    </row>
    <row r="5154" spans="1:4" x14ac:dyDescent="0.25">
      <c r="A5154" s="1">
        <v>88100</v>
      </c>
      <c r="B5154" s="2" t="s">
        <v>5666</v>
      </c>
      <c r="C5154" s="3" t="s">
        <v>5674</v>
      </c>
      <c r="D5154">
        <f t="shared" si="81"/>
        <v>8</v>
      </c>
    </row>
    <row r="5155" spans="1:4" x14ac:dyDescent="0.25">
      <c r="A5155" s="1">
        <v>88110</v>
      </c>
      <c r="B5155" s="2" t="s">
        <v>5675</v>
      </c>
      <c r="C5155" s="3" t="s">
        <v>5676</v>
      </c>
      <c r="D5155">
        <f t="shared" si="81"/>
        <v>7</v>
      </c>
    </row>
    <row r="5156" spans="1:4" x14ac:dyDescent="0.25">
      <c r="A5156" s="1">
        <v>88110</v>
      </c>
      <c r="B5156" s="2" t="s">
        <v>5675</v>
      </c>
      <c r="C5156" s="3" t="s">
        <v>5677</v>
      </c>
      <c r="D5156">
        <f t="shared" si="81"/>
        <v>7</v>
      </c>
    </row>
    <row r="5157" spans="1:4" x14ac:dyDescent="0.25">
      <c r="A5157" s="1">
        <v>88110</v>
      </c>
      <c r="B5157" s="2" t="s">
        <v>5675</v>
      </c>
      <c r="C5157" s="3" t="s">
        <v>5678</v>
      </c>
      <c r="D5157">
        <f t="shared" si="81"/>
        <v>7</v>
      </c>
    </row>
    <row r="5158" spans="1:4" x14ac:dyDescent="0.25">
      <c r="A5158" s="1">
        <v>88110</v>
      </c>
      <c r="B5158" s="2" t="s">
        <v>5675</v>
      </c>
      <c r="C5158" s="3" t="s">
        <v>5679</v>
      </c>
      <c r="D5158">
        <f t="shared" si="81"/>
        <v>7</v>
      </c>
    </row>
    <row r="5159" spans="1:4" x14ac:dyDescent="0.25">
      <c r="A5159" s="1">
        <v>88110</v>
      </c>
      <c r="B5159" s="2" t="s">
        <v>5675</v>
      </c>
      <c r="C5159" s="3" t="s">
        <v>5680</v>
      </c>
      <c r="D5159">
        <f t="shared" si="81"/>
        <v>7</v>
      </c>
    </row>
    <row r="5160" spans="1:4" x14ac:dyDescent="0.25">
      <c r="A5160" s="1">
        <v>88110</v>
      </c>
      <c r="B5160" s="2" t="s">
        <v>5675</v>
      </c>
      <c r="C5160" s="3" t="s">
        <v>5681</v>
      </c>
      <c r="D5160">
        <f t="shared" si="81"/>
        <v>7</v>
      </c>
    </row>
    <row r="5161" spans="1:4" x14ac:dyDescent="0.25">
      <c r="A5161" s="1">
        <v>88110</v>
      </c>
      <c r="B5161" s="2" t="s">
        <v>5675</v>
      </c>
      <c r="C5161" s="3" t="s">
        <v>5682</v>
      </c>
      <c r="D5161">
        <f t="shared" si="81"/>
        <v>7</v>
      </c>
    </row>
    <row r="5162" spans="1:4" x14ac:dyDescent="0.25">
      <c r="A5162" s="1">
        <v>88120</v>
      </c>
      <c r="B5162" s="2" t="s">
        <v>5683</v>
      </c>
      <c r="C5162" s="3" t="s">
        <v>5684</v>
      </c>
      <c r="D5162">
        <f t="shared" si="81"/>
        <v>9</v>
      </c>
    </row>
    <row r="5163" spans="1:4" x14ac:dyDescent="0.25">
      <c r="A5163" s="1">
        <v>88120</v>
      </c>
      <c r="B5163" s="2" t="s">
        <v>5683</v>
      </c>
      <c r="C5163" s="3" t="s">
        <v>5685</v>
      </c>
      <c r="D5163">
        <f t="shared" si="81"/>
        <v>9</v>
      </c>
    </row>
    <row r="5164" spans="1:4" x14ac:dyDescent="0.25">
      <c r="A5164" s="1">
        <v>88120</v>
      </c>
      <c r="B5164" s="2" t="s">
        <v>5683</v>
      </c>
      <c r="C5164" s="3" t="s">
        <v>5686</v>
      </c>
      <c r="D5164">
        <f t="shared" si="81"/>
        <v>9</v>
      </c>
    </row>
    <row r="5165" spans="1:4" x14ac:dyDescent="0.25">
      <c r="A5165" s="1">
        <v>88120</v>
      </c>
      <c r="B5165" s="2" t="s">
        <v>5683</v>
      </c>
      <c r="C5165" s="3" t="s">
        <v>5687</v>
      </c>
      <c r="D5165">
        <f t="shared" si="81"/>
        <v>9</v>
      </c>
    </row>
    <row r="5166" spans="1:4" x14ac:dyDescent="0.25">
      <c r="A5166" s="1">
        <v>88120</v>
      </c>
      <c r="B5166" s="2" t="s">
        <v>5683</v>
      </c>
      <c r="C5166" s="3" t="s">
        <v>5688</v>
      </c>
      <c r="D5166">
        <f t="shared" si="81"/>
        <v>9</v>
      </c>
    </row>
    <row r="5167" spans="1:4" x14ac:dyDescent="0.25">
      <c r="A5167" s="1">
        <v>88120</v>
      </c>
      <c r="B5167" s="2" t="s">
        <v>5683</v>
      </c>
      <c r="C5167" s="3" t="s">
        <v>5689</v>
      </c>
      <c r="D5167">
        <f t="shared" si="81"/>
        <v>9</v>
      </c>
    </row>
    <row r="5168" spans="1:4" x14ac:dyDescent="0.25">
      <c r="A5168" s="1">
        <v>88120</v>
      </c>
      <c r="B5168" s="2" t="s">
        <v>5683</v>
      </c>
      <c r="C5168" s="3" t="s">
        <v>5690</v>
      </c>
      <c r="D5168">
        <f t="shared" si="81"/>
        <v>9</v>
      </c>
    </row>
    <row r="5169" spans="1:4" x14ac:dyDescent="0.25">
      <c r="A5169" s="1">
        <v>88120</v>
      </c>
      <c r="B5169" s="2" t="s">
        <v>5683</v>
      </c>
      <c r="C5169" s="3" t="s">
        <v>5691</v>
      </c>
      <c r="D5169">
        <f t="shared" si="81"/>
        <v>9</v>
      </c>
    </row>
    <row r="5170" spans="1:4" x14ac:dyDescent="0.25">
      <c r="A5170" s="1">
        <v>88120</v>
      </c>
      <c r="B5170" s="2" t="s">
        <v>5683</v>
      </c>
      <c r="C5170" s="3" t="s">
        <v>5692</v>
      </c>
      <c r="D5170">
        <f t="shared" si="81"/>
        <v>9</v>
      </c>
    </row>
    <row r="5171" spans="1:4" x14ac:dyDescent="0.25">
      <c r="A5171" s="1">
        <v>88130</v>
      </c>
      <c r="B5171" s="2" t="s">
        <v>5693</v>
      </c>
      <c r="C5171" s="3" t="s">
        <v>1806</v>
      </c>
      <c r="D5171">
        <f t="shared" si="81"/>
        <v>17</v>
      </c>
    </row>
    <row r="5172" spans="1:4" x14ac:dyDescent="0.25">
      <c r="A5172" s="1">
        <v>88130</v>
      </c>
      <c r="B5172" s="2" t="s">
        <v>5693</v>
      </c>
      <c r="C5172" s="3" t="s">
        <v>5694</v>
      </c>
      <c r="D5172">
        <f t="shared" si="81"/>
        <v>17</v>
      </c>
    </row>
    <row r="5173" spans="1:4" x14ac:dyDescent="0.25">
      <c r="A5173" s="1">
        <v>88130</v>
      </c>
      <c r="B5173" s="2" t="s">
        <v>5693</v>
      </c>
      <c r="C5173" s="3" t="s">
        <v>5695</v>
      </c>
      <c r="D5173">
        <f t="shared" si="81"/>
        <v>17</v>
      </c>
    </row>
    <row r="5174" spans="1:4" x14ac:dyDescent="0.25">
      <c r="A5174" s="1">
        <v>88130</v>
      </c>
      <c r="B5174" s="2" t="s">
        <v>5693</v>
      </c>
      <c r="C5174" s="3" t="s">
        <v>5696</v>
      </c>
      <c r="D5174">
        <f t="shared" si="81"/>
        <v>17</v>
      </c>
    </row>
    <row r="5175" spans="1:4" x14ac:dyDescent="0.25">
      <c r="A5175" s="1">
        <v>88130</v>
      </c>
      <c r="B5175" s="2" t="s">
        <v>5693</v>
      </c>
      <c r="C5175" s="3" t="s">
        <v>5697</v>
      </c>
      <c r="D5175">
        <f t="shared" si="81"/>
        <v>17</v>
      </c>
    </row>
    <row r="5176" spans="1:4" x14ac:dyDescent="0.25">
      <c r="A5176" s="1">
        <v>88130</v>
      </c>
      <c r="B5176" s="2" t="s">
        <v>5693</v>
      </c>
      <c r="C5176" s="3" t="s">
        <v>2148</v>
      </c>
      <c r="D5176">
        <f t="shared" si="81"/>
        <v>17</v>
      </c>
    </row>
    <row r="5177" spans="1:4" x14ac:dyDescent="0.25">
      <c r="A5177" s="1">
        <v>88130</v>
      </c>
      <c r="B5177" s="2" t="s">
        <v>5693</v>
      </c>
      <c r="C5177" s="3" t="s">
        <v>5698</v>
      </c>
      <c r="D5177">
        <f t="shared" si="81"/>
        <v>17</v>
      </c>
    </row>
    <row r="5178" spans="1:4" x14ac:dyDescent="0.25">
      <c r="A5178" s="1">
        <v>88130</v>
      </c>
      <c r="B5178" s="2" t="s">
        <v>5693</v>
      </c>
      <c r="C5178" s="3" t="s">
        <v>5699</v>
      </c>
      <c r="D5178">
        <f t="shared" si="81"/>
        <v>17</v>
      </c>
    </row>
    <row r="5179" spans="1:4" x14ac:dyDescent="0.25">
      <c r="A5179" s="1">
        <v>88130</v>
      </c>
      <c r="B5179" s="2" t="s">
        <v>5693</v>
      </c>
      <c r="C5179" s="3" t="s">
        <v>5700</v>
      </c>
      <c r="D5179">
        <f t="shared" si="81"/>
        <v>17</v>
      </c>
    </row>
    <row r="5180" spans="1:4" x14ac:dyDescent="0.25">
      <c r="A5180" s="1">
        <v>88130</v>
      </c>
      <c r="B5180" s="2" t="s">
        <v>5693</v>
      </c>
      <c r="C5180" s="3" t="s">
        <v>5701</v>
      </c>
      <c r="D5180">
        <f t="shared" si="81"/>
        <v>17</v>
      </c>
    </row>
    <row r="5181" spans="1:4" x14ac:dyDescent="0.25">
      <c r="A5181" s="1">
        <v>88130</v>
      </c>
      <c r="B5181" s="2" t="s">
        <v>5693</v>
      </c>
      <c r="C5181" s="3" t="s">
        <v>5702</v>
      </c>
      <c r="D5181">
        <f t="shared" si="81"/>
        <v>17</v>
      </c>
    </row>
    <row r="5182" spans="1:4" x14ac:dyDescent="0.25">
      <c r="A5182" s="1">
        <v>88130</v>
      </c>
      <c r="B5182" s="2" t="s">
        <v>5693</v>
      </c>
      <c r="C5182" s="3" t="s">
        <v>5703</v>
      </c>
      <c r="D5182">
        <f t="shared" si="81"/>
        <v>17</v>
      </c>
    </row>
    <row r="5183" spans="1:4" x14ac:dyDescent="0.25">
      <c r="A5183" s="1">
        <v>88130</v>
      </c>
      <c r="B5183" s="2" t="s">
        <v>5693</v>
      </c>
      <c r="C5183" s="3" t="s">
        <v>5704</v>
      </c>
      <c r="D5183">
        <f t="shared" si="81"/>
        <v>17</v>
      </c>
    </row>
    <row r="5184" spans="1:4" x14ac:dyDescent="0.25">
      <c r="A5184" s="1">
        <v>88130</v>
      </c>
      <c r="B5184" s="2" t="s">
        <v>5693</v>
      </c>
      <c r="C5184" s="3" t="s">
        <v>2227</v>
      </c>
      <c r="D5184">
        <f t="shared" si="81"/>
        <v>17</v>
      </c>
    </row>
    <row r="5185" spans="1:4" x14ac:dyDescent="0.25">
      <c r="A5185" s="1">
        <v>88130</v>
      </c>
      <c r="B5185" s="2" t="s">
        <v>5693</v>
      </c>
      <c r="C5185" s="3" t="s">
        <v>5705</v>
      </c>
      <c r="D5185">
        <f t="shared" si="81"/>
        <v>17</v>
      </c>
    </row>
    <row r="5186" spans="1:4" x14ac:dyDescent="0.25">
      <c r="A5186" s="1">
        <v>88130</v>
      </c>
      <c r="B5186" s="2" t="s">
        <v>5693</v>
      </c>
      <c r="C5186" s="3" t="s">
        <v>5706</v>
      </c>
      <c r="D5186">
        <f t="shared" ref="D5186:D5249" si="82">COUNTIF($B$2:$B$5669,B5186)</f>
        <v>17</v>
      </c>
    </row>
    <row r="5187" spans="1:4" x14ac:dyDescent="0.25">
      <c r="A5187" s="1">
        <v>88130</v>
      </c>
      <c r="B5187" s="2" t="s">
        <v>5693</v>
      </c>
      <c r="C5187" s="3" t="s">
        <v>5707</v>
      </c>
      <c r="D5187">
        <f t="shared" si="82"/>
        <v>17</v>
      </c>
    </row>
    <row r="5188" spans="1:4" x14ac:dyDescent="0.25">
      <c r="A5188" s="1">
        <v>88140</v>
      </c>
      <c r="B5188" s="2" t="s">
        <v>5708</v>
      </c>
      <c r="C5188" s="3" t="s">
        <v>5709</v>
      </c>
      <c r="D5188">
        <f t="shared" si="82"/>
        <v>18</v>
      </c>
    </row>
    <row r="5189" spans="1:4" x14ac:dyDescent="0.25">
      <c r="A5189" s="1">
        <v>88140</v>
      </c>
      <c r="B5189" s="2" t="s">
        <v>5708</v>
      </c>
      <c r="C5189" s="3" t="s">
        <v>5710</v>
      </c>
      <c r="D5189">
        <f t="shared" si="82"/>
        <v>18</v>
      </c>
    </row>
    <row r="5190" spans="1:4" x14ac:dyDescent="0.25">
      <c r="A5190" s="1">
        <v>88140</v>
      </c>
      <c r="B5190" s="2" t="s">
        <v>5708</v>
      </c>
      <c r="C5190" s="3" t="s">
        <v>5711</v>
      </c>
      <c r="D5190">
        <f t="shared" si="82"/>
        <v>18</v>
      </c>
    </row>
    <row r="5191" spans="1:4" x14ac:dyDescent="0.25">
      <c r="A5191" s="1">
        <v>88140</v>
      </c>
      <c r="B5191" s="2" t="s">
        <v>5708</v>
      </c>
      <c r="C5191" s="3" t="s">
        <v>5712</v>
      </c>
      <c r="D5191">
        <f t="shared" si="82"/>
        <v>18</v>
      </c>
    </row>
    <row r="5192" spans="1:4" x14ac:dyDescent="0.25">
      <c r="A5192" s="1">
        <v>88140</v>
      </c>
      <c r="B5192" s="2" t="s">
        <v>5708</v>
      </c>
      <c r="C5192" s="3" t="s">
        <v>5713</v>
      </c>
      <c r="D5192">
        <f t="shared" si="82"/>
        <v>18</v>
      </c>
    </row>
    <row r="5193" spans="1:4" x14ac:dyDescent="0.25">
      <c r="A5193" s="1">
        <v>88140</v>
      </c>
      <c r="B5193" s="2" t="s">
        <v>5708</v>
      </c>
      <c r="C5193" s="3" t="s">
        <v>5714</v>
      </c>
      <c r="D5193">
        <f t="shared" si="82"/>
        <v>18</v>
      </c>
    </row>
    <row r="5194" spans="1:4" x14ac:dyDescent="0.25">
      <c r="A5194" s="1">
        <v>88140</v>
      </c>
      <c r="B5194" s="2" t="s">
        <v>5708</v>
      </c>
      <c r="C5194" s="3" t="s">
        <v>5715</v>
      </c>
      <c r="D5194">
        <f t="shared" si="82"/>
        <v>18</v>
      </c>
    </row>
    <row r="5195" spans="1:4" x14ac:dyDescent="0.25">
      <c r="A5195" s="1">
        <v>88140</v>
      </c>
      <c r="B5195" s="2" t="s">
        <v>5708</v>
      </c>
      <c r="C5195" s="3" t="s">
        <v>5716</v>
      </c>
      <c r="D5195">
        <f t="shared" si="82"/>
        <v>18</v>
      </c>
    </row>
    <row r="5196" spans="1:4" x14ac:dyDescent="0.25">
      <c r="A5196" s="1">
        <v>88140</v>
      </c>
      <c r="B5196" s="2" t="s">
        <v>5708</v>
      </c>
      <c r="C5196" s="3" t="s">
        <v>5717</v>
      </c>
      <c r="D5196">
        <f t="shared" si="82"/>
        <v>18</v>
      </c>
    </row>
    <row r="5197" spans="1:4" x14ac:dyDescent="0.25">
      <c r="A5197" s="1">
        <v>88140</v>
      </c>
      <c r="B5197" s="2" t="s">
        <v>5708</v>
      </c>
      <c r="C5197" s="3" t="s">
        <v>5718</v>
      </c>
      <c r="D5197">
        <f t="shared" si="82"/>
        <v>18</v>
      </c>
    </row>
    <row r="5198" spans="1:4" x14ac:dyDescent="0.25">
      <c r="A5198" s="1">
        <v>88140</v>
      </c>
      <c r="B5198" s="2" t="s">
        <v>5708</v>
      </c>
      <c r="C5198" s="3" t="s">
        <v>5719</v>
      </c>
      <c r="D5198">
        <f t="shared" si="82"/>
        <v>18</v>
      </c>
    </row>
    <row r="5199" spans="1:4" x14ac:dyDescent="0.25">
      <c r="A5199" s="1">
        <v>88140</v>
      </c>
      <c r="B5199" s="2" t="s">
        <v>5708</v>
      </c>
      <c r="C5199" s="3" t="s">
        <v>5720</v>
      </c>
      <c r="D5199">
        <f t="shared" si="82"/>
        <v>18</v>
      </c>
    </row>
    <row r="5200" spans="1:4" x14ac:dyDescent="0.25">
      <c r="A5200" s="1">
        <v>88140</v>
      </c>
      <c r="B5200" s="2" t="s">
        <v>5708</v>
      </c>
      <c r="C5200" s="3" t="s">
        <v>922</v>
      </c>
      <c r="D5200">
        <f t="shared" si="82"/>
        <v>18</v>
      </c>
    </row>
    <row r="5201" spans="1:4" x14ac:dyDescent="0.25">
      <c r="A5201" s="1">
        <v>88140</v>
      </c>
      <c r="B5201" s="2" t="s">
        <v>5708</v>
      </c>
      <c r="C5201" s="3" t="s">
        <v>5721</v>
      </c>
      <c r="D5201">
        <f t="shared" si="82"/>
        <v>18</v>
      </c>
    </row>
    <row r="5202" spans="1:4" x14ac:dyDescent="0.25">
      <c r="A5202" s="1">
        <v>88140</v>
      </c>
      <c r="B5202" s="2" t="s">
        <v>5708</v>
      </c>
      <c r="C5202" s="3" t="s">
        <v>5722</v>
      </c>
      <c r="D5202">
        <f t="shared" si="82"/>
        <v>18</v>
      </c>
    </row>
    <row r="5203" spans="1:4" x14ac:dyDescent="0.25">
      <c r="A5203" s="1">
        <v>88140</v>
      </c>
      <c r="B5203" s="2" t="s">
        <v>5708</v>
      </c>
      <c r="C5203" s="3" t="s">
        <v>201</v>
      </c>
      <c r="D5203">
        <f t="shared" si="82"/>
        <v>18</v>
      </c>
    </row>
    <row r="5204" spans="1:4" x14ac:dyDescent="0.25">
      <c r="A5204" s="1">
        <v>88140</v>
      </c>
      <c r="B5204" s="2" t="s">
        <v>5708</v>
      </c>
      <c r="C5204" s="3" t="s">
        <v>3362</v>
      </c>
      <c r="D5204">
        <f t="shared" si="82"/>
        <v>18</v>
      </c>
    </row>
    <row r="5205" spans="1:4" x14ac:dyDescent="0.25">
      <c r="A5205" s="1">
        <v>88140</v>
      </c>
      <c r="B5205" s="2" t="s">
        <v>5708</v>
      </c>
      <c r="C5205" s="3" t="s">
        <v>5723</v>
      </c>
      <c r="D5205">
        <f t="shared" si="82"/>
        <v>18</v>
      </c>
    </row>
    <row r="5206" spans="1:4" x14ac:dyDescent="0.25">
      <c r="A5206" s="1">
        <v>88150</v>
      </c>
      <c r="B5206" s="2" t="s">
        <v>5724</v>
      </c>
      <c r="C5206" s="3" t="s">
        <v>5725</v>
      </c>
      <c r="D5206">
        <f t="shared" si="82"/>
        <v>8</v>
      </c>
    </row>
    <row r="5207" spans="1:4" x14ac:dyDescent="0.25">
      <c r="A5207" s="1">
        <v>88150</v>
      </c>
      <c r="B5207" s="2" t="s">
        <v>5724</v>
      </c>
      <c r="C5207" s="3" t="s">
        <v>5726</v>
      </c>
      <c r="D5207">
        <f t="shared" si="82"/>
        <v>8</v>
      </c>
    </row>
    <row r="5208" spans="1:4" x14ac:dyDescent="0.25">
      <c r="A5208" s="1">
        <v>88150</v>
      </c>
      <c r="B5208" s="2" t="s">
        <v>5724</v>
      </c>
      <c r="C5208" s="3" t="s">
        <v>5727</v>
      </c>
      <c r="D5208">
        <f t="shared" si="82"/>
        <v>8</v>
      </c>
    </row>
    <row r="5209" spans="1:4" x14ac:dyDescent="0.25">
      <c r="A5209" s="1">
        <v>88150</v>
      </c>
      <c r="B5209" s="2" t="s">
        <v>5724</v>
      </c>
      <c r="C5209" s="3" t="s">
        <v>2690</v>
      </c>
      <c r="D5209">
        <f t="shared" si="82"/>
        <v>8</v>
      </c>
    </row>
    <row r="5210" spans="1:4" x14ac:dyDescent="0.25">
      <c r="A5210" s="1">
        <v>88150</v>
      </c>
      <c r="B5210" s="2" t="s">
        <v>5724</v>
      </c>
      <c r="C5210" s="3" t="s">
        <v>5728</v>
      </c>
      <c r="D5210">
        <f t="shared" si="82"/>
        <v>8</v>
      </c>
    </row>
    <row r="5211" spans="1:4" x14ac:dyDescent="0.25">
      <c r="A5211" s="1">
        <v>88150</v>
      </c>
      <c r="B5211" s="2" t="s">
        <v>5724</v>
      </c>
      <c r="C5211" s="3" t="s">
        <v>5729</v>
      </c>
      <c r="D5211">
        <f t="shared" si="82"/>
        <v>8</v>
      </c>
    </row>
    <row r="5212" spans="1:4" x14ac:dyDescent="0.25">
      <c r="A5212" s="1">
        <v>88150</v>
      </c>
      <c r="B5212" s="2" t="s">
        <v>5724</v>
      </c>
      <c r="C5212" s="3" t="s">
        <v>5730</v>
      </c>
      <c r="D5212">
        <f t="shared" si="82"/>
        <v>8</v>
      </c>
    </row>
    <row r="5213" spans="1:4" x14ac:dyDescent="0.25">
      <c r="A5213" s="1">
        <v>88150</v>
      </c>
      <c r="B5213" s="2" t="s">
        <v>5724</v>
      </c>
      <c r="C5213" s="3" t="s">
        <v>5731</v>
      </c>
      <c r="D5213">
        <f t="shared" si="82"/>
        <v>8</v>
      </c>
    </row>
    <row r="5214" spans="1:4" x14ac:dyDescent="0.25">
      <c r="A5214" s="1">
        <v>88160</v>
      </c>
      <c r="B5214" s="2" t="s">
        <v>5732</v>
      </c>
      <c r="C5214" s="3" t="s">
        <v>5733</v>
      </c>
      <c r="D5214">
        <f t="shared" si="82"/>
        <v>4</v>
      </c>
    </row>
    <row r="5215" spans="1:4" x14ac:dyDescent="0.25">
      <c r="A5215" s="1">
        <v>88160</v>
      </c>
      <c r="B5215" s="2" t="s">
        <v>5732</v>
      </c>
      <c r="C5215" s="3" t="s">
        <v>5734</v>
      </c>
      <c r="D5215">
        <f t="shared" si="82"/>
        <v>4</v>
      </c>
    </row>
    <row r="5216" spans="1:4" x14ac:dyDescent="0.25">
      <c r="A5216" s="1">
        <v>88160</v>
      </c>
      <c r="B5216" s="2" t="s">
        <v>5732</v>
      </c>
      <c r="C5216" s="3" t="s">
        <v>5735</v>
      </c>
      <c r="D5216">
        <f t="shared" si="82"/>
        <v>4</v>
      </c>
    </row>
    <row r="5217" spans="1:4" x14ac:dyDescent="0.25">
      <c r="A5217" s="1">
        <v>88160</v>
      </c>
      <c r="B5217" s="2" t="s">
        <v>5732</v>
      </c>
      <c r="C5217" s="3" t="s">
        <v>5736</v>
      </c>
      <c r="D5217">
        <f t="shared" si="82"/>
        <v>4</v>
      </c>
    </row>
    <row r="5218" spans="1:4" x14ac:dyDescent="0.25">
      <c r="A5218" s="1">
        <v>88170</v>
      </c>
      <c r="B5218" s="2" t="s">
        <v>5737</v>
      </c>
      <c r="C5218" s="3" t="s">
        <v>5738</v>
      </c>
      <c r="D5218">
        <f t="shared" si="82"/>
        <v>31</v>
      </c>
    </row>
    <row r="5219" spans="1:4" x14ac:dyDescent="0.25">
      <c r="A5219" s="1">
        <v>88170</v>
      </c>
      <c r="B5219" s="2" t="s">
        <v>5737</v>
      </c>
      <c r="C5219" s="3" t="s">
        <v>5739</v>
      </c>
      <c r="D5219">
        <f t="shared" si="82"/>
        <v>31</v>
      </c>
    </row>
    <row r="5220" spans="1:4" x14ac:dyDescent="0.25">
      <c r="A5220" s="1">
        <v>88170</v>
      </c>
      <c r="B5220" s="2" t="s">
        <v>5737</v>
      </c>
      <c r="C5220" s="3" t="s">
        <v>5740</v>
      </c>
      <c r="D5220">
        <f t="shared" si="82"/>
        <v>31</v>
      </c>
    </row>
    <row r="5221" spans="1:4" x14ac:dyDescent="0.25">
      <c r="A5221" s="1">
        <v>88170</v>
      </c>
      <c r="B5221" s="2" t="s">
        <v>5737</v>
      </c>
      <c r="C5221" s="3" t="s">
        <v>5741</v>
      </c>
      <c r="D5221">
        <f t="shared" si="82"/>
        <v>31</v>
      </c>
    </row>
    <row r="5222" spans="1:4" x14ac:dyDescent="0.25">
      <c r="A5222" s="1">
        <v>88170</v>
      </c>
      <c r="B5222" s="2" t="s">
        <v>5737</v>
      </c>
      <c r="C5222" s="3" t="s">
        <v>5133</v>
      </c>
      <c r="D5222">
        <f t="shared" si="82"/>
        <v>31</v>
      </c>
    </row>
    <row r="5223" spans="1:4" x14ac:dyDescent="0.25">
      <c r="A5223" s="1">
        <v>88170</v>
      </c>
      <c r="B5223" s="2" t="s">
        <v>5737</v>
      </c>
      <c r="C5223" s="3" t="s">
        <v>5742</v>
      </c>
      <c r="D5223">
        <f t="shared" si="82"/>
        <v>31</v>
      </c>
    </row>
    <row r="5224" spans="1:4" x14ac:dyDescent="0.25">
      <c r="A5224" s="1">
        <v>88170</v>
      </c>
      <c r="B5224" s="2" t="s">
        <v>5737</v>
      </c>
      <c r="C5224" s="3" t="s">
        <v>5743</v>
      </c>
      <c r="D5224">
        <f t="shared" si="82"/>
        <v>31</v>
      </c>
    </row>
    <row r="5225" spans="1:4" x14ac:dyDescent="0.25">
      <c r="A5225" s="1">
        <v>88170</v>
      </c>
      <c r="B5225" s="2" t="s">
        <v>5737</v>
      </c>
      <c r="C5225" s="3" t="s">
        <v>5744</v>
      </c>
      <c r="D5225">
        <f t="shared" si="82"/>
        <v>31</v>
      </c>
    </row>
    <row r="5226" spans="1:4" x14ac:dyDescent="0.25">
      <c r="A5226" s="1">
        <v>88170</v>
      </c>
      <c r="B5226" s="2" t="s">
        <v>5737</v>
      </c>
      <c r="C5226" s="3" t="s">
        <v>5745</v>
      </c>
      <c r="D5226">
        <f t="shared" si="82"/>
        <v>31</v>
      </c>
    </row>
    <row r="5227" spans="1:4" x14ac:dyDescent="0.25">
      <c r="A5227" s="1">
        <v>88170</v>
      </c>
      <c r="B5227" s="2" t="s">
        <v>5737</v>
      </c>
      <c r="C5227" s="3" t="s">
        <v>5746</v>
      </c>
      <c r="D5227">
        <f t="shared" si="82"/>
        <v>31</v>
      </c>
    </row>
    <row r="5228" spans="1:4" x14ac:dyDescent="0.25">
      <c r="A5228" s="1">
        <v>88170</v>
      </c>
      <c r="B5228" s="2" t="s">
        <v>5737</v>
      </c>
      <c r="C5228" s="3" t="s">
        <v>5747</v>
      </c>
      <c r="D5228">
        <f t="shared" si="82"/>
        <v>31</v>
      </c>
    </row>
    <row r="5229" spans="1:4" x14ac:dyDescent="0.25">
      <c r="A5229" s="1">
        <v>88170</v>
      </c>
      <c r="B5229" s="2" t="s">
        <v>5737</v>
      </c>
      <c r="C5229" s="3" t="s">
        <v>5748</v>
      </c>
      <c r="D5229">
        <f t="shared" si="82"/>
        <v>31</v>
      </c>
    </row>
    <row r="5230" spans="1:4" x14ac:dyDescent="0.25">
      <c r="A5230" s="1">
        <v>88170</v>
      </c>
      <c r="B5230" s="2" t="s">
        <v>5737</v>
      </c>
      <c r="C5230" s="3" t="s">
        <v>5749</v>
      </c>
      <c r="D5230">
        <f t="shared" si="82"/>
        <v>31</v>
      </c>
    </row>
    <row r="5231" spans="1:4" x14ac:dyDescent="0.25">
      <c r="A5231" s="1">
        <v>88170</v>
      </c>
      <c r="B5231" s="2" t="s">
        <v>5737</v>
      </c>
      <c r="C5231" s="3" t="s">
        <v>5750</v>
      </c>
      <c r="D5231">
        <f t="shared" si="82"/>
        <v>31</v>
      </c>
    </row>
    <row r="5232" spans="1:4" x14ac:dyDescent="0.25">
      <c r="A5232" s="1">
        <v>88170</v>
      </c>
      <c r="B5232" s="2" t="s">
        <v>5737</v>
      </c>
      <c r="C5232" s="3" t="s">
        <v>5751</v>
      </c>
      <c r="D5232">
        <f t="shared" si="82"/>
        <v>31</v>
      </c>
    </row>
    <row r="5233" spans="1:4" x14ac:dyDescent="0.25">
      <c r="A5233" s="1">
        <v>88170</v>
      </c>
      <c r="B5233" s="2" t="s">
        <v>5737</v>
      </c>
      <c r="C5233" s="3" t="s">
        <v>5752</v>
      </c>
      <c r="D5233">
        <f t="shared" si="82"/>
        <v>31</v>
      </c>
    </row>
    <row r="5234" spans="1:4" x14ac:dyDescent="0.25">
      <c r="A5234" s="1">
        <v>88170</v>
      </c>
      <c r="B5234" s="2" t="s">
        <v>5737</v>
      </c>
      <c r="C5234" s="3" t="s">
        <v>2078</v>
      </c>
      <c r="D5234">
        <f t="shared" si="82"/>
        <v>31</v>
      </c>
    </row>
    <row r="5235" spans="1:4" x14ac:dyDescent="0.25">
      <c r="A5235" s="1">
        <v>88170</v>
      </c>
      <c r="B5235" s="2" t="s">
        <v>5737</v>
      </c>
      <c r="C5235" s="3" t="s">
        <v>5753</v>
      </c>
      <c r="D5235">
        <f t="shared" si="82"/>
        <v>31</v>
      </c>
    </row>
    <row r="5236" spans="1:4" x14ac:dyDescent="0.25">
      <c r="A5236" s="1">
        <v>88170</v>
      </c>
      <c r="B5236" s="2" t="s">
        <v>5737</v>
      </c>
      <c r="C5236" s="3" t="s">
        <v>5754</v>
      </c>
      <c r="D5236">
        <f t="shared" si="82"/>
        <v>31</v>
      </c>
    </row>
    <row r="5237" spans="1:4" x14ac:dyDescent="0.25">
      <c r="A5237" s="1">
        <v>88170</v>
      </c>
      <c r="B5237" s="2" t="s">
        <v>5737</v>
      </c>
      <c r="C5237" s="3" t="s">
        <v>5755</v>
      </c>
      <c r="D5237">
        <f t="shared" si="82"/>
        <v>31</v>
      </c>
    </row>
    <row r="5238" spans="1:4" x14ac:dyDescent="0.25">
      <c r="A5238" s="1">
        <v>88170</v>
      </c>
      <c r="B5238" s="2" t="s">
        <v>5737</v>
      </c>
      <c r="C5238" s="3" t="s">
        <v>5756</v>
      </c>
      <c r="D5238">
        <f t="shared" si="82"/>
        <v>31</v>
      </c>
    </row>
    <row r="5239" spans="1:4" x14ac:dyDescent="0.25">
      <c r="A5239" s="1">
        <v>88170</v>
      </c>
      <c r="B5239" s="2" t="s">
        <v>5737</v>
      </c>
      <c r="C5239" s="3" t="s">
        <v>5757</v>
      </c>
      <c r="D5239">
        <f t="shared" si="82"/>
        <v>31</v>
      </c>
    </row>
    <row r="5240" spans="1:4" x14ac:dyDescent="0.25">
      <c r="A5240" s="1">
        <v>88170</v>
      </c>
      <c r="B5240" s="2" t="s">
        <v>5737</v>
      </c>
      <c r="C5240" s="3" t="s">
        <v>5758</v>
      </c>
      <c r="D5240">
        <f t="shared" si="82"/>
        <v>31</v>
      </c>
    </row>
    <row r="5241" spans="1:4" x14ac:dyDescent="0.25">
      <c r="A5241" s="1">
        <v>88170</v>
      </c>
      <c r="B5241" s="2" t="s">
        <v>5737</v>
      </c>
      <c r="C5241" s="3" t="s">
        <v>5759</v>
      </c>
      <c r="D5241">
        <f t="shared" si="82"/>
        <v>31</v>
      </c>
    </row>
    <row r="5242" spans="1:4" x14ac:dyDescent="0.25">
      <c r="A5242" s="1">
        <v>88170</v>
      </c>
      <c r="B5242" s="2" t="s">
        <v>5737</v>
      </c>
      <c r="C5242" s="3" t="s">
        <v>5760</v>
      </c>
      <c r="D5242">
        <f t="shared" si="82"/>
        <v>31</v>
      </c>
    </row>
    <row r="5243" spans="1:4" x14ac:dyDescent="0.25">
      <c r="A5243" s="1">
        <v>88170</v>
      </c>
      <c r="B5243" s="2" t="s">
        <v>5737</v>
      </c>
      <c r="C5243" s="3" t="s">
        <v>5761</v>
      </c>
      <c r="D5243">
        <f t="shared" si="82"/>
        <v>31</v>
      </c>
    </row>
    <row r="5244" spans="1:4" x14ac:dyDescent="0.25">
      <c r="A5244" s="1">
        <v>88170</v>
      </c>
      <c r="B5244" s="2" t="s">
        <v>5737</v>
      </c>
      <c r="C5244" s="3" t="s">
        <v>5762</v>
      </c>
      <c r="D5244">
        <f t="shared" si="82"/>
        <v>31</v>
      </c>
    </row>
    <row r="5245" spans="1:4" x14ac:dyDescent="0.25">
      <c r="A5245" s="1">
        <v>88170</v>
      </c>
      <c r="B5245" s="2" t="s">
        <v>5737</v>
      </c>
      <c r="C5245" s="3" t="s">
        <v>5763</v>
      </c>
      <c r="D5245">
        <f t="shared" si="82"/>
        <v>31</v>
      </c>
    </row>
    <row r="5246" spans="1:4" x14ac:dyDescent="0.25">
      <c r="A5246" s="1">
        <v>88170</v>
      </c>
      <c r="B5246" s="2" t="s">
        <v>5737</v>
      </c>
      <c r="C5246" s="3" t="s">
        <v>5764</v>
      </c>
      <c r="D5246">
        <f t="shared" si="82"/>
        <v>31</v>
      </c>
    </row>
    <row r="5247" spans="1:4" x14ac:dyDescent="0.25">
      <c r="A5247" s="1">
        <v>88170</v>
      </c>
      <c r="B5247" s="2" t="s">
        <v>5737</v>
      </c>
      <c r="C5247" s="3" t="s">
        <v>5765</v>
      </c>
      <c r="D5247">
        <f t="shared" si="82"/>
        <v>31</v>
      </c>
    </row>
    <row r="5248" spans="1:4" x14ac:dyDescent="0.25">
      <c r="A5248" s="1">
        <v>88170</v>
      </c>
      <c r="B5248" s="2" t="s">
        <v>5737</v>
      </c>
      <c r="C5248" s="3" t="s">
        <v>5766</v>
      </c>
      <c r="D5248">
        <f t="shared" si="82"/>
        <v>31</v>
      </c>
    </row>
    <row r="5249" spans="1:4" x14ac:dyDescent="0.25">
      <c r="A5249" s="1">
        <v>88190</v>
      </c>
      <c r="B5249" s="2" t="s">
        <v>5767</v>
      </c>
      <c r="C5249" s="3" t="s">
        <v>5768</v>
      </c>
      <c r="D5249">
        <f t="shared" si="82"/>
        <v>1</v>
      </c>
    </row>
    <row r="5250" spans="1:4" x14ac:dyDescent="0.25">
      <c r="A5250" s="1">
        <v>88200</v>
      </c>
      <c r="B5250" s="2" t="s">
        <v>5769</v>
      </c>
      <c r="C5250" s="3" t="s">
        <v>5770</v>
      </c>
      <c r="D5250">
        <f t="shared" ref="D5250:D5313" si="83">COUNTIF($B$2:$B$5669,B5250)</f>
        <v>5</v>
      </c>
    </row>
    <row r="5251" spans="1:4" x14ac:dyDescent="0.25">
      <c r="A5251" s="1">
        <v>88200</v>
      </c>
      <c r="B5251" s="2" t="s">
        <v>5769</v>
      </c>
      <c r="C5251" s="3" t="s">
        <v>5771</v>
      </c>
      <c r="D5251">
        <f t="shared" si="83"/>
        <v>5</v>
      </c>
    </row>
    <row r="5252" spans="1:4" x14ac:dyDescent="0.25">
      <c r="A5252" s="1">
        <v>88200</v>
      </c>
      <c r="B5252" s="2" t="s">
        <v>5769</v>
      </c>
      <c r="C5252" s="3" t="s">
        <v>5772</v>
      </c>
      <c r="D5252">
        <f t="shared" si="83"/>
        <v>5</v>
      </c>
    </row>
    <row r="5253" spans="1:4" x14ac:dyDescent="0.25">
      <c r="A5253" s="1">
        <v>88200</v>
      </c>
      <c r="B5253" s="2" t="s">
        <v>5769</v>
      </c>
      <c r="C5253" s="3" t="s">
        <v>5773</v>
      </c>
      <c r="D5253">
        <f t="shared" si="83"/>
        <v>5</v>
      </c>
    </row>
    <row r="5254" spans="1:4" x14ac:dyDescent="0.25">
      <c r="A5254" s="1">
        <v>88200</v>
      </c>
      <c r="B5254" s="2" t="s">
        <v>5769</v>
      </c>
      <c r="C5254" s="3" t="s">
        <v>5774</v>
      </c>
      <c r="D5254">
        <f t="shared" si="83"/>
        <v>5</v>
      </c>
    </row>
    <row r="5255" spans="1:4" x14ac:dyDescent="0.25">
      <c r="A5255" s="1">
        <v>88210</v>
      </c>
      <c r="B5255" s="2" t="s">
        <v>5775</v>
      </c>
      <c r="C5255" s="3" t="s">
        <v>5776</v>
      </c>
      <c r="D5255">
        <f t="shared" si="83"/>
        <v>17</v>
      </c>
    </row>
    <row r="5256" spans="1:4" x14ac:dyDescent="0.25">
      <c r="A5256" s="1">
        <v>88210</v>
      </c>
      <c r="B5256" s="2" t="s">
        <v>5775</v>
      </c>
      <c r="C5256" s="3" t="s">
        <v>524</v>
      </c>
      <c r="D5256">
        <f t="shared" si="83"/>
        <v>17</v>
      </c>
    </row>
    <row r="5257" spans="1:4" x14ac:dyDescent="0.25">
      <c r="A5257" s="1">
        <v>88210</v>
      </c>
      <c r="B5257" s="2" t="s">
        <v>5775</v>
      </c>
      <c r="C5257" s="3" t="s">
        <v>5777</v>
      </c>
      <c r="D5257">
        <f t="shared" si="83"/>
        <v>17</v>
      </c>
    </row>
    <row r="5258" spans="1:4" x14ac:dyDescent="0.25">
      <c r="A5258" s="1">
        <v>88210</v>
      </c>
      <c r="B5258" s="2" t="s">
        <v>5775</v>
      </c>
      <c r="C5258" s="3" t="s">
        <v>5778</v>
      </c>
      <c r="D5258">
        <f t="shared" si="83"/>
        <v>17</v>
      </c>
    </row>
    <row r="5259" spans="1:4" x14ac:dyDescent="0.25">
      <c r="A5259" s="1">
        <v>88210</v>
      </c>
      <c r="B5259" s="2" t="s">
        <v>5775</v>
      </c>
      <c r="C5259" s="3" t="s">
        <v>5779</v>
      </c>
      <c r="D5259">
        <f t="shared" si="83"/>
        <v>17</v>
      </c>
    </row>
    <row r="5260" spans="1:4" x14ac:dyDescent="0.25">
      <c r="A5260" s="1">
        <v>88210</v>
      </c>
      <c r="B5260" s="2" t="s">
        <v>5775</v>
      </c>
      <c r="C5260" s="3" t="s">
        <v>5780</v>
      </c>
      <c r="D5260">
        <f t="shared" si="83"/>
        <v>17</v>
      </c>
    </row>
    <row r="5261" spans="1:4" x14ac:dyDescent="0.25">
      <c r="A5261" s="1">
        <v>88210</v>
      </c>
      <c r="B5261" s="2" t="s">
        <v>5775</v>
      </c>
      <c r="C5261" s="3" t="s">
        <v>5781</v>
      </c>
      <c r="D5261">
        <f t="shared" si="83"/>
        <v>17</v>
      </c>
    </row>
    <row r="5262" spans="1:4" x14ac:dyDescent="0.25">
      <c r="A5262" s="1">
        <v>88210</v>
      </c>
      <c r="B5262" s="2" t="s">
        <v>5775</v>
      </c>
      <c r="C5262" s="3" t="s">
        <v>5782</v>
      </c>
      <c r="D5262">
        <f t="shared" si="83"/>
        <v>17</v>
      </c>
    </row>
    <row r="5263" spans="1:4" x14ac:dyDescent="0.25">
      <c r="A5263" s="1">
        <v>88210</v>
      </c>
      <c r="B5263" s="2" t="s">
        <v>5775</v>
      </c>
      <c r="C5263" s="3" t="s">
        <v>5783</v>
      </c>
      <c r="D5263">
        <f t="shared" si="83"/>
        <v>17</v>
      </c>
    </row>
    <row r="5264" spans="1:4" x14ac:dyDescent="0.25">
      <c r="A5264" s="1">
        <v>88210</v>
      </c>
      <c r="B5264" s="2" t="s">
        <v>5775</v>
      </c>
      <c r="C5264" s="3" t="s">
        <v>5784</v>
      </c>
      <c r="D5264">
        <f t="shared" si="83"/>
        <v>17</v>
      </c>
    </row>
    <row r="5265" spans="1:4" x14ac:dyDescent="0.25">
      <c r="A5265" s="1">
        <v>88210</v>
      </c>
      <c r="B5265" s="2" t="s">
        <v>5775</v>
      </c>
      <c r="C5265" s="3" t="s">
        <v>5785</v>
      </c>
      <c r="D5265">
        <f t="shared" si="83"/>
        <v>17</v>
      </c>
    </row>
    <row r="5266" spans="1:4" x14ac:dyDescent="0.25">
      <c r="A5266" s="1">
        <v>88210</v>
      </c>
      <c r="B5266" s="2" t="s">
        <v>5775</v>
      </c>
      <c r="C5266" s="3" t="s">
        <v>5786</v>
      </c>
      <c r="D5266">
        <f t="shared" si="83"/>
        <v>17</v>
      </c>
    </row>
    <row r="5267" spans="1:4" x14ac:dyDescent="0.25">
      <c r="A5267" s="1">
        <v>88210</v>
      </c>
      <c r="B5267" s="2" t="s">
        <v>5775</v>
      </c>
      <c r="C5267" s="3" t="s">
        <v>505</v>
      </c>
      <c r="D5267">
        <f t="shared" si="83"/>
        <v>17</v>
      </c>
    </row>
    <row r="5268" spans="1:4" x14ac:dyDescent="0.25">
      <c r="A5268" s="1">
        <v>88210</v>
      </c>
      <c r="B5268" s="2" t="s">
        <v>5775</v>
      </c>
      <c r="C5268" s="3" t="s">
        <v>5787</v>
      </c>
      <c r="D5268">
        <f t="shared" si="83"/>
        <v>17</v>
      </c>
    </row>
    <row r="5269" spans="1:4" x14ac:dyDescent="0.25">
      <c r="A5269" s="1">
        <v>88210</v>
      </c>
      <c r="B5269" s="2" t="s">
        <v>5775</v>
      </c>
      <c r="C5269" s="3" t="s">
        <v>5788</v>
      </c>
      <c r="D5269">
        <f t="shared" si="83"/>
        <v>17</v>
      </c>
    </row>
    <row r="5270" spans="1:4" x14ac:dyDescent="0.25">
      <c r="A5270" s="1">
        <v>88210</v>
      </c>
      <c r="B5270" s="2" t="s">
        <v>5775</v>
      </c>
      <c r="C5270" s="3" t="s">
        <v>5789</v>
      </c>
      <c r="D5270">
        <f t="shared" si="83"/>
        <v>17</v>
      </c>
    </row>
    <row r="5271" spans="1:4" x14ac:dyDescent="0.25">
      <c r="A5271" s="1">
        <v>88210</v>
      </c>
      <c r="B5271" s="2" t="s">
        <v>5775</v>
      </c>
      <c r="C5271" s="3" t="s">
        <v>5790</v>
      </c>
      <c r="D5271">
        <f t="shared" si="83"/>
        <v>17</v>
      </c>
    </row>
    <row r="5272" spans="1:4" x14ac:dyDescent="0.25">
      <c r="A5272" s="1">
        <v>88220</v>
      </c>
      <c r="B5272" s="2" t="s">
        <v>5791</v>
      </c>
      <c r="C5272" s="3" t="s">
        <v>5792</v>
      </c>
      <c r="D5272">
        <f t="shared" si="83"/>
        <v>7</v>
      </c>
    </row>
    <row r="5273" spans="1:4" x14ac:dyDescent="0.25">
      <c r="A5273" s="1">
        <v>88220</v>
      </c>
      <c r="B5273" s="2" t="s">
        <v>5791</v>
      </c>
      <c r="C5273" s="3" t="s">
        <v>5793</v>
      </c>
      <c r="D5273">
        <f t="shared" si="83"/>
        <v>7</v>
      </c>
    </row>
    <row r="5274" spans="1:4" x14ac:dyDescent="0.25">
      <c r="A5274" s="1">
        <v>88220</v>
      </c>
      <c r="B5274" s="2" t="s">
        <v>5791</v>
      </c>
      <c r="C5274" s="3" t="s">
        <v>5794</v>
      </c>
      <c r="D5274">
        <f t="shared" si="83"/>
        <v>7</v>
      </c>
    </row>
    <row r="5275" spans="1:4" x14ac:dyDescent="0.25">
      <c r="A5275" s="1">
        <v>88220</v>
      </c>
      <c r="B5275" s="2" t="s">
        <v>5791</v>
      </c>
      <c r="C5275" s="3" t="s">
        <v>5795</v>
      </c>
      <c r="D5275">
        <f t="shared" si="83"/>
        <v>7</v>
      </c>
    </row>
    <row r="5276" spans="1:4" x14ac:dyDescent="0.25">
      <c r="A5276" s="1">
        <v>88220</v>
      </c>
      <c r="B5276" s="2" t="s">
        <v>5791</v>
      </c>
      <c r="C5276" s="3" t="s">
        <v>5796</v>
      </c>
      <c r="D5276">
        <f t="shared" si="83"/>
        <v>7</v>
      </c>
    </row>
    <row r="5277" spans="1:4" x14ac:dyDescent="0.25">
      <c r="A5277" s="1">
        <v>88220</v>
      </c>
      <c r="B5277" s="2" t="s">
        <v>5791</v>
      </c>
      <c r="C5277" s="3" t="s">
        <v>5797</v>
      </c>
      <c r="D5277">
        <f t="shared" si="83"/>
        <v>7</v>
      </c>
    </row>
    <row r="5278" spans="1:4" x14ac:dyDescent="0.25">
      <c r="A5278" s="1">
        <v>88220</v>
      </c>
      <c r="B5278" s="2" t="s">
        <v>5791</v>
      </c>
      <c r="C5278" s="3" t="s">
        <v>5798</v>
      </c>
      <c r="D5278">
        <f t="shared" si="83"/>
        <v>7</v>
      </c>
    </row>
    <row r="5279" spans="1:4" x14ac:dyDescent="0.25">
      <c r="A5279" s="1">
        <v>88230</v>
      </c>
      <c r="B5279" s="2" t="s">
        <v>5799</v>
      </c>
      <c r="C5279" s="3" t="s">
        <v>5800</v>
      </c>
      <c r="D5279">
        <f t="shared" si="83"/>
        <v>9</v>
      </c>
    </row>
    <row r="5280" spans="1:4" x14ac:dyDescent="0.25">
      <c r="A5280" s="1">
        <v>88230</v>
      </c>
      <c r="B5280" s="2" t="s">
        <v>5799</v>
      </c>
      <c r="C5280" s="3" t="s">
        <v>5801</v>
      </c>
      <c r="D5280">
        <f t="shared" si="83"/>
        <v>9</v>
      </c>
    </row>
    <row r="5281" spans="1:4" x14ac:dyDescent="0.25">
      <c r="A5281" s="1">
        <v>88230</v>
      </c>
      <c r="B5281" s="2" t="s">
        <v>5799</v>
      </c>
      <c r="C5281" s="3" t="s">
        <v>5802</v>
      </c>
      <c r="D5281">
        <f t="shared" si="83"/>
        <v>9</v>
      </c>
    </row>
    <row r="5282" spans="1:4" x14ac:dyDescent="0.25">
      <c r="A5282" s="1">
        <v>88230</v>
      </c>
      <c r="B5282" s="2" t="s">
        <v>5799</v>
      </c>
      <c r="C5282" s="3" t="s">
        <v>5803</v>
      </c>
      <c r="D5282">
        <f t="shared" si="83"/>
        <v>9</v>
      </c>
    </row>
    <row r="5283" spans="1:4" x14ac:dyDescent="0.25">
      <c r="A5283" s="1">
        <v>88230</v>
      </c>
      <c r="B5283" s="2" t="s">
        <v>5799</v>
      </c>
      <c r="C5283" s="3" t="s">
        <v>5804</v>
      </c>
      <c r="D5283">
        <f t="shared" si="83"/>
        <v>9</v>
      </c>
    </row>
    <row r="5284" spans="1:4" x14ac:dyDescent="0.25">
      <c r="A5284" s="1">
        <v>88230</v>
      </c>
      <c r="B5284" s="2" t="s">
        <v>5799</v>
      </c>
      <c r="C5284" s="3" t="s">
        <v>5805</v>
      </c>
      <c r="D5284">
        <f t="shared" si="83"/>
        <v>9</v>
      </c>
    </row>
    <row r="5285" spans="1:4" x14ac:dyDescent="0.25">
      <c r="A5285" s="1">
        <v>88230</v>
      </c>
      <c r="B5285" s="2" t="s">
        <v>5799</v>
      </c>
      <c r="C5285" s="3" t="s">
        <v>5806</v>
      </c>
      <c r="D5285">
        <f t="shared" si="83"/>
        <v>9</v>
      </c>
    </row>
    <row r="5286" spans="1:4" x14ac:dyDescent="0.25">
      <c r="A5286" s="1">
        <v>88230</v>
      </c>
      <c r="B5286" s="2" t="s">
        <v>5799</v>
      </c>
      <c r="C5286" s="3" t="s">
        <v>5807</v>
      </c>
      <c r="D5286">
        <f t="shared" si="83"/>
        <v>9</v>
      </c>
    </row>
    <row r="5287" spans="1:4" x14ac:dyDescent="0.25">
      <c r="A5287" s="1">
        <v>88230</v>
      </c>
      <c r="B5287" s="2" t="s">
        <v>5799</v>
      </c>
      <c r="C5287" s="3" t="s">
        <v>1634</v>
      </c>
      <c r="D5287">
        <f t="shared" si="83"/>
        <v>9</v>
      </c>
    </row>
    <row r="5288" spans="1:4" x14ac:dyDescent="0.25">
      <c r="A5288" s="1">
        <v>88240</v>
      </c>
      <c r="B5288" s="2" t="s">
        <v>5808</v>
      </c>
      <c r="C5288" s="3" t="s">
        <v>5809</v>
      </c>
      <c r="D5288">
        <f t="shared" si="83"/>
        <v>16</v>
      </c>
    </row>
    <row r="5289" spans="1:4" x14ac:dyDescent="0.25">
      <c r="A5289" s="1">
        <v>88240</v>
      </c>
      <c r="B5289" s="2" t="s">
        <v>5808</v>
      </c>
      <c r="C5289" s="3" t="s">
        <v>5810</v>
      </c>
      <c r="D5289">
        <f t="shared" si="83"/>
        <v>16</v>
      </c>
    </row>
    <row r="5290" spans="1:4" x14ac:dyDescent="0.25">
      <c r="A5290" s="1">
        <v>88240</v>
      </c>
      <c r="B5290" s="2" t="s">
        <v>5808</v>
      </c>
      <c r="C5290" s="3" t="s">
        <v>5811</v>
      </c>
      <c r="D5290">
        <f t="shared" si="83"/>
        <v>16</v>
      </c>
    </row>
    <row r="5291" spans="1:4" x14ac:dyDescent="0.25">
      <c r="A5291" s="1">
        <v>88240</v>
      </c>
      <c r="B5291" s="2" t="s">
        <v>5808</v>
      </c>
      <c r="C5291" s="3" t="s">
        <v>5812</v>
      </c>
      <c r="D5291">
        <f t="shared" si="83"/>
        <v>16</v>
      </c>
    </row>
    <row r="5292" spans="1:4" x14ac:dyDescent="0.25">
      <c r="A5292" s="1">
        <v>88240</v>
      </c>
      <c r="B5292" s="2" t="s">
        <v>5808</v>
      </c>
      <c r="C5292" s="3" t="s">
        <v>5813</v>
      </c>
      <c r="D5292">
        <f t="shared" si="83"/>
        <v>16</v>
      </c>
    </row>
    <row r="5293" spans="1:4" x14ac:dyDescent="0.25">
      <c r="A5293" s="1">
        <v>88240</v>
      </c>
      <c r="B5293" s="2" t="s">
        <v>5808</v>
      </c>
      <c r="C5293" s="3" t="s">
        <v>5814</v>
      </c>
      <c r="D5293">
        <f t="shared" si="83"/>
        <v>16</v>
      </c>
    </row>
    <row r="5294" spans="1:4" x14ac:dyDescent="0.25">
      <c r="A5294" s="1">
        <v>88240</v>
      </c>
      <c r="B5294" s="2" t="s">
        <v>5808</v>
      </c>
      <c r="C5294" s="3" t="s">
        <v>5815</v>
      </c>
      <c r="D5294">
        <f t="shared" si="83"/>
        <v>16</v>
      </c>
    </row>
    <row r="5295" spans="1:4" x14ac:dyDescent="0.25">
      <c r="A5295" s="1">
        <v>88240</v>
      </c>
      <c r="B5295" s="2" t="s">
        <v>5808</v>
      </c>
      <c r="C5295" s="3" t="s">
        <v>5816</v>
      </c>
      <c r="D5295">
        <f t="shared" si="83"/>
        <v>16</v>
      </c>
    </row>
    <row r="5296" spans="1:4" x14ac:dyDescent="0.25">
      <c r="A5296" s="1">
        <v>88240</v>
      </c>
      <c r="B5296" s="2" t="s">
        <v>5808</v>
      </c>
      <c r="C5296" s="3" t="s">
        <v>5817</v>
      </c>
      <c r="D5296">
        <f t="shared" si="83"/>
        <v>16</v>
      </c>
    </row>
    <row r="5297" spans="1:4" x14ac:dyDescent="0.25">
      <c r="A5297" s="1">
        <v>88240</v>
      </c>
      <c r="B5297" s="2" t="s">
        <v>5808</v>
      </c>
      <c r="C5297" s="3" t="s">
        <v>5818</v>
      </c>
      <c r="D5297">
        <f t="shared" si="83"/>
        <v>16</v>
      </c>
    </row>
    <row r="5298" spans="1:4" x14ac:dyDescent="0.25">
      <c r="A5298" s="1">
        <v>88240</v>
      </c>
      <c r="B5298" s="2" t="s">
        <v>5808</v>
      </c>
      <c r="C5298" s="3" t="s">
        <v>5819</v>
      </c>
      <c r="D5298">
        <f t="shared" si="83"/>
        <v>16</v>
      </c>
    </row>
    <row r="5299" spans="1:4" x14ac:dyDescent="0.25">
      <c r="A5299" s="1">
        <v>88240</v>
      </c>
      <c r="B5299" s="2" t="s">
        <v>5808</v>
      </c>
      <c r="C5299" s="3" t="s">
        <v>5820</v>
      </c>
      <c r="D5299">
        <f t="shared" si="83"/>
        <v>16</v>
      </c>
    </row>
    <row r="5300" spans="1:4" x14ac:dyDescent="0.25">
      <c r="A5300" s="1">
        <v>88240</v>
      </c>
      <c r="B5300" s="2" t="s">
        <v>5808</v>
      </c>
      <c r="C5300" s="3" t="s">
        <v>5821</v>
      </c>
      <c r="D5300">
        <f t="shared" si="83"/>
        <v>16</v>
      </c>
    </row>
    <row r="5301" spans="1:4" x14ac:dyDescent="0.25">
      <c r="A5301" s="1">
        <v>88240</v>
      </c>
      <c r="B5301" s="2" t="s">
        <v>5808</v>
      </c>
      <c r="C5301" s="3" t="s">
        <v>5822</v>
      </c>
      <c r="D5301">
        <f t="shared" si="83"/>
        <v>16</v>
      </c>
    </row>
    <row r="5302" spans="1:4" x14ac:dyDescent="0.25">
      <c r="A5302" s="1">
        <v>88240</v>
      </c>
      <c r="B5302" s="2" t="s">
        <v>5808</v>
      </c>
      <c r="C5302" s="3" t="s">
        <v>5823</v>
      </c>
      <c r="D5302">
        <f t="shared" si="83"/>
        <v>16</v>
      </c>
    </row>
    <row r="5303" spans="1:4" x14ac:dyDescent="0.25">
      <c r="A5303" s="1">
        <v>88240</v>
      </c>
      <c r="B5303" s="2" t="s">
        <v>5808</v>
      </c>
      <c r="C5303" s="3" t="s">
        <v>5824</v>
      </c>
      <c r="D5303">
        <f t="shared" si="83"/>
        <v>16</v>
      </c>
    </row>
    <row r="5304" spans="1:4" x14ac:dyDescent="0.25">
      <c r="A5304" s="1">
        <v>88250</v>
      </c>
      <c r="B5304" s="2" t="s">
        <v>5825</v>
      </c>
      <c r="C5304" s="3" t="s">
        <v>5826</v>
      </c>
      <c r="D5304">
        <f t="shared" si="83"/>
        <v>1</v>
      </c>
    </row>
    <row r="5305" spans="1:4" x14ac:dyDescent="0.25">
      <c r="A5305" s="1">
        <v>88260</v>
      </c>
      <c r="B5305" s="2" t="s">
        <v>5827</v>
      </c>
      <c r="C5305" s="3" t="s">
        <v>561</v>
      </c>
      <c r="D5305">
        <f t="shared" si="83"/>
        <v>23</v>
      </c>
    </row>
    <row r="5306" spans="1:4" x14ac:dyDescent="0.25">
      <c r="A5306" s="1">
        <v>88260</v>
      </c>
      <c r="B5306" s="2" t="s">
        <v>5827</v>
      </c>
      <c r="C5306" s="3" t="s">
        <v>5828</v>
      </c>
      <c r="D5306">
        <f t="shared" si="83"/>
        <v>23</v>
      </c>
    </row>
    <row r="5307" spans="1:4" x14ac:dyDescent="0.25">
      <c r="A5307" s="1">
        <v>88260</v>
      </c>
      <c r="B5307" s="2" t="s">
        <v>5827</v>
      </c>
      <c r="C5307" s="3" t="s">
        <v>5829</v>
      </c>
      <c r="D5307">
        <f t="shared" si="83"/>
        <v>23</v>
      </c>
    </row>
    <row r="5308" spans="1:4" x14ac:dyDescent="0.25">
      <c r="A5308" s="1">
        <v>88260</v>
      </c>
      <c r="B5308" s="2" t="s">
        <v>5827</v>
      </c>
      <c r="C5308" s="3" t="s">
        <v>5830</v>
      </c>
      <c r="D5308">
        <f t="shared" si="83"/>
        <v>23</v>
      </c>
    </row>
    <row r="5309" spans="1:4" x14ac:dyDescent="0.25">
      <c r="A5309" s="1">
        <v>88260</v>
      </c>
      <c r="B5309" s="2" t="s">
        <v>5827</v>
      </c>
      <c r="C5309" s="3" t="s">
        <v>5831</v>
      </c>
      <c r="D5309">
        <f t="shared" si="83"/>
        <v>23</v>
      </c>
    </row>
    <row r="5310" spans="1:4" x14ac:dyDescent="0.25">
      <c r="A5310" s="1">
        <v>88260</v>
      </c>
      <c r="B5310" s="2" t="s">
        <v>5827</v>
      </c>
      <c r="C5310" s="3" t="s">
        <v>5832</v>
      </c>
      <c r="D5310">
        <f t="shared" si="83"/>
        <v>23</v>
      </c>
    </row>
    <row r="5311" spans="1:4" x14ac:dyDescent="0.25">
      <c r="A5311" s="1">
        <v>88260</v>
      </c>
      <c r="B5311" s="2" t="s">
        <v>5827</v>
      </c>
      <c r="C5311" s="3" t="s">
        <v>5833</v>
      </c>
      <c r="D5311">
        <f t="shared" si="83"/>
        <v>23</v>
      </c>
    </row>
    <row r="5312" spans="1:4" x14ac:dyDescent="0.25">
      <c r="A5312" s="1">
        <v>88260</v>
      </c>
      <c r="B5312" s="2" t="s">
        <v>5827</v>
      </c>
      <c r="C5312" s="3" t="s">
        <v>5834</v>
      </c>
      <c r="D5312">
        <f t="shared" si="83"/>
        <v>23</v>
      </c>
    </row>
    <row r="5313" spans="1:4" x14ac:dyDescent="0.25">
      <c r="A5313" s="1">
        <v>88260</v>
      </c>
      <c r="B5313" s="2" t="s">
        <v>5827</v>
      </c>
      <c r="C5313" s="3" t="s">
        <v>5835</v>
      </c>
      <c r="D5313">
        <f t="shared" si="83"/>
        <v>23</v>
      </c>
    </row>
    <row r="5314" spans="1:4" x14ac:dyDescent="0.25">
      <c r="A5314" s="1">
        <v>88260</v>
      </c>
      <c r="B5314" s="2" t="s">
        <v>5827</v>
      </c>
      <c r="C5314" s="3" t="s">
        <v>5836</v>
      </c>
      <c r="D5314">
        <f t="shared" ref="D5314:D5377" si="84">COUNTIF($B$2:$B$5669,B5314)</f>
        <v>23</v>
      </c>
    </row>
    <row r="5315" spans="1:4" x14ac:dyDescent="0.25">
      <c r="A5315" s="1">
        <v>88260</v>
      </c>
      <c r="B5315" s="2" t="s">
        <v>5827</v>
      </c>
      <c r="C5315" s="3" t="s">
        <v>5837</v>
      </c>
      <c r="D5315">
        <f t="shared" si="84"/>
        <v>23</v>
      </c>
    </row>
    <row r="5316" spans="1:4" x14ac:dyDescent="0.25">
      <c r="A5316" s="1">
        <v>88260</v>
      </c>
      <c r="B5316" s="2" t="s">
        <v>5827</v>
      </c>
      <c r="C5316" s="3" t="s">
        <v>5838</v>
      </c>
      <c r="D5316">
        <f t="shared" si="84"/>
        <v>23</v>
      </c>
    </row>
    <row r="5317" spans="1:4" x14ac:dyDescent="0.25">
      <c r="A5317" s="1">
        <v>88260</v>
      </c>
      <c r="B5317" s="2" t="s">
        <v>5827</v>
      </c>
      <c r="C5317" s="3" t="s">
        <v>5839</v>
      </c>
      <c r="D5317">
        <f t="shared" si="84"/>
        <v>23</v>
      </c>
    </row>
    <row r="5318" spans="1:4" x14ac:dyDescent="0.25">
      <c r="A5318" s="1">
        <v>88260</v>
      </c>
      <c r="B5318" s="2" t="s">
        <v>5827</v>
      </c>
      <c r="C5318" s="3" t="s">
        <v>5840</v>
      </c>
      <c r="D5318">
        <f t="shared" si="84"/>
        <v>23</v>
      </c>
    </row>
    <row r="5319" spans="1:4" x14ac:dyDescent="0.25">
      <c r="A5319" s="1">
        <v>88260</v>
      </c>
      <c r="B5319" s="2" t="s">
        <v>5827</v>
      </c>
      <c r="C5319" s="3" t="s">
        <v>5841</v>
      </c>
      <c r="D5319">
        <f t="shared" si="84"/>
        <v>23</v>
      </c>
    </row>
    <row r="5320" spans="1:4" x14ac:dyDescent="0.25">
      <c r="A5320" s="1">
        <v>88260</v>
      </c>
      <c r="B5320" s="2" t="s">
        <v>5827</v>
      </c>
      <c r="C5320" s="3" t="s">
        <v>5842</v>
      </c>
      <c r="D5320">
        <f t="shared" si="84"/>
        <v>23</v>
      </c>
    </row>
    <row r="5321" spans="1:4" x14ac:dyDescent="0.25">
      <c r="A5321" s="1">
        <v>88260</v>
      </c>
      <c r="B5321" s="2" t="s">
        <v>5827</v>
      </c>
      <c r="C5321" s="3" t="s">
        <v>5843</v>
      </c>
      <c r="D5321">
        <f t="shared" si="84"/>
        <v>23</v>
      </c>
    </row>
    <row r="5322" spans="1:4" x14ac:dyDescent="0.25">
      <c r="A5322" s="1">
        <v>88260</v>
      </c>
      <c r="B5322" s="2" t="s">
        <v>5827</v>
      </c>
      <c r="C5322" s="3" t="s">
        <v>5844</v>
      </c>
      <c r="D5322">
        <f t="shared" si="84"/>
        <v>23</v>
      </c>
    </row>
    <row r="5323" spans="1:4" x14ac:dyDescent="0.25">
      <c r="A5323" s="1">
        <v>88260</v>
      </c>
      <c r="B5323" s="2" t="s">
        <v>5827</v>
      </c>
      <c r="C5323" s="3" t="s">
        <v>5845</v>
      </c>
      <c r="D5323">
        <f t="shared" si="84"/>
        <v>23</v>
      </c>
    </row>
    <row r="5324" spans="1:4" x14ac:dyDescent="0.25">
      <c r="A5324" s="1">
        <v>88260</v>
      </c>
      <c r="B5324" s="2" t="s">
        <v>5827</v>
      </c>
      <c r="C5324" s="3" t="s">
        <v>5846</v>
      </c>
      <c r="D5324">
        <f t="shared" si="84"/>
        <v>23</v>
      </c>
    </row>
    <row r="5325" spans="1:4" x14ac:dyDescent="0.25">
      <c r="A5325" s="1">
        <v>88260</v>
      </c>
      <c r="B5325" s="2" t="s">
        <v>5827</v>
      </c>
      <c r="C5325" s="3" t="s">
        <v>5847</v>
      </c>
      <c r="D5325">
        <f t="shared" si="84"/>
        <v>23</v>
      </c>
    </row>
    <row r="5326" spans="1:4" x14ac:dyDescent="0.25">
      <c r="A5326" s="1">
        <v>88260</v>
      </c>
      <c r="B5326" s="2" t="s">
        <v>5827</v>
      </c>
      <c r="C5326" s="3" t="s">
        <v>5848</v>
      </c>
      <c r="D5326">
        <f t="shared" si="84"/>
        <v>23</v>
      </c>
    </row>
    <row r="5327" spans="1:4" x14ac:dyDescent="0.25">
      <c r="A5327" s="1">
        <v>88260</v>
      </c>
      <c r="B5327" s="2" t="s">
        <v>5827</v>
      </c>
      <c r="C5327" s="3" t="s">
        <v>5849</v>
      </c>
      <c r="D5327">
        <f t="shared" si="84"/>
        <v>23</v>
      </c>
    </row>
    <row r="5328" spans="1:4" x14ac:dyDescent="0.25">
      <c r="A5328" s="1">
        <v>88270</v>
      </c>
      <c r="B5328" s="2" t="s">
        <v>5850</v>
      </c>
      <c r="C5328" s="3" t="s">
        <v>5851</v>
      </c>
      <c r="D5328">
        <f t="shared" si="84"/>
        <v>31</v>
      </c>
    </row>
    <row r="5329" spans="1:4" x14ac:dyDescent="0.25">
      <c r="A5329" s="1">
        <v>88270</v>
      </c>
      <c r="B5329" s="2" t="s">
        <v>5850</v>
      </c>
      <c r="C5329" s="3" t="s">
        <v>5852</v>
      </c>
      <c r="D5329">
        <f t="shared" si="84"/>
        <v>31</v>
      </c>
    </row>
    <row r="5330" spans="1:4" x14ac:dyDescent="0.25">
      <c r="A5330" s="1">
        <v>88270</v>
      </c>
      <c r="B5330" s="2" t="s">
        <v>5850</v>
      </c>
      <c r="C5330" s="3" t="s">
        <v>5853</v>
      </c>
      <c r="D5330">
        <f t="shared" si="84"/>
        <v>31</v>
      </c>
    </row>
    <row r="5331" spans="1:4" x14ac:dyDescent="0.25">
      <c r="A5331" s="1">
        <v>88270</v>
      </c>
      <c r="B5331" s="2" t="s">
        <v>5850</v>
      </c>
      <c r="C5331" s="3" t="s">
        <v>5854</v>
      </c>
      <c r="D5331">
        <f t="shared" si="84"/>
        <v>31</v>
      </c>
    </row>
    <row r="5332" spans="1:4" x14ac:dyDescent="0.25">
      <c r="A5332" s="1">
        <v>88270</v>
      </c>
      <c r="B5332" s="2" t="s">
        <v>5850</v>
      </c>
      <c r="C5332" s="3" t="s">
        <v>5855</v>
      </c>
      <c r="D5332">
        <f t="shared" si="84"/>
        <v>31</v>
      </c>
    </row>
    <row r="5333" spans="1:4" x14ac:dyDescent="0.25">
      <c r="A5333" s="1">
        <v>88270</v>
      </c>
      <c r="B5333" s="2" t="s">
        <v>5850</v>
      </c>
      <c r="C5333" s="3" t="s">
        <v>5856</v>
      </c>
      <c r="D5333">
        <f t="shared" si="84"/>
        <v>31</v>
      </c>
    </row>
    <row r="5334" spans="1:4" x14ac:dyDescent="0.25">
      <c r="A5334" s="1">
        <v>88270</v>
      </c>
      <c r="B5334" s="2" t="s">
        <v>5850</v>
      </c>
      <c r="C5334" s="3" t="s">
        <v>5857</v>
      </c>
      <c r="D5334">
        <f t="shared" si="84"/>
        <v>31</v>
      </c>
    </row>
    <row r="5335" spans="1:4" x14ac:dyDescent="0.25">
      <c r="A5335" s="1">
        <v>88270</v>
      </c>
      <c r="B5335" s="2" t="s">
        <v>5850</v>
      </c>
      <c r="C5335" s="3" t="s">
        <v>5858</v>
      </c>
      <c r="D5335">
        <f t="shared" si="84"/>
        <v>31</v>
      </c>
    </row>
    <row r="5336" spans="1:4" x14ac:dyDescent="0.25">
      <c r="A5336" s="1">
        <v>88270</v>
      </c>
      <c r="B5336" s="2" t="s">
        <v>5850</v>
      </c>
      <c r="C5336" s="3" t="s">
        <v>5859</v>
      </c>
      <c r="D5336">
        <f t="shared" si="84"/>
        <v>31</v>
      </c>
    </row>
    <row r="5337" spans="1:4" x14ac:dyDescent="0.25">
      <c r="A5337" s="1">
        <v>88270</v>
      </c>
      <c r="B5337" s="2" t="s">
        <v>5850</v>
      </c>
      <c r="C5337" s="3" t="s">
        <v>5860</v>
      </c>
      <c r="D5337">
        <f t="shared" si="84"/>
        <v>31</v>
      </c>
    </row>
    <row r="5338" spans="1:4" x14ac:dyDescent="0.25">
      <c r="A5338" s="1">
        <v>88270</v>
      </c>
      <c r="B5338" s="2" t="s">
        <v>5850</v>
      </c>
      <c r="C5338" s="3" t="s">
        <v>5861</v>
      </c>
      <c r="D5338">
        <f t="shared" si="84"/>
        <v>31</v>
      </c>
    </row>
    <row r="5339" spans="1:4" x14ac:dyDescent="0.25">
      <c r="A5339" s="1">
        <v>88270</v>
      </c>
      <c r="B5339" s="2" t="s">
        <v>5850</v>
      </c>
      <c r="C5339" s="3" t="s">
        <v>5862</v>
      </c>
      <c r="D5339">
        <f t="shared" si="84"/>
        <v>31</v>
      </c>
    </row>
    <row r="5340" spans="1:4" x14ac:dyDescent="0.25">
      <c r="A5340" s="1">
        <v>88270</v>
      </c>
      <c r="B5340" s="2" t="s">
        <v>5850</v>
      </c>
      <c r="C5340" s="3" t="s">
        <v>5863</v>
      </c>
      <c r="D5340">
        <f t="shared" si="84"/>
        <v>31</v>
      </c>
    </row>
    <row r="5341" spans="1:4" x14ac:dyDescent="0.25">
      <c r="A5341" s="1">
        <v>88270</v>
      </c>
      <c r="B5341" s="2" t="s">
        <v>5850</v>
      </c>
      <c r="C5341" s="3" t="s">
        <v>5864</v>
      </c>
      <c r="D5341">
        <f t="shared" si="84"/>
        <v>31</v>
      </c>
    </row>
    <row r="5342" spans="1:4" x14ac:dyDescent="0.25">
      <c r="A5342" s="1">
        <v>88270</v>
      </c>
      <c r="B5342" s="2" t="s">
        <v>5850</v>
      </c>
      <c r="C5342" s="3" t="s">
        <v>5865</v>
      </c>
      <c r="D5342">
        <f t="shared" si="84"/>
        <v>31</v>
      </c>
    </row>
    <row r="5343" spans="1:4" x14ac:dyDescent="0.25">
      <c r="A5343" s="1">
        <v>88270</v>
      </c>
      <c r="B5343" s="2" t="s">
        <v>5850</v>
      </c>
      <c r="C5343" s="3" t="s">
        <v>5866</v>
      </c>
      <c r="D5343">
        <f t="shared" si="84"/>
        <v>31</v>
      </c>
    </row>
    <row r="5344" spans="1:4" x14ac:dyDescent="0.25">
      <c r="A5344" s="1">
        <v>88270</v>
      </c>
      <c r="B5344" s="2" t="s">
        <v>5850</v>
      </c>
      <c r="C5344" s="3" t="s">
        <v>5867</v>
      </c>
      <c r="D5344">
        <f t="shared" si="84"/>
        <v>31</v>
      </c>
    </row>
    <row r="5345" spans="1:4" x14ac:dyDescent="0.25">
      <c r="A5345" s="1">
        <v>88270</v>
      </c>
      <c r="B5345" s="2" t="s">
        <v>5850</v>
      </c>
      <c r="C5345" s="3" t="s">
        <v>5868</v>
      </c>
      <c r="D5345">
        <f t="shared" si="84"/>
        <v>31</v>
      </c>
    </row>
    <row r="5346" spans="1:4" x14ac:dyDescent="0.25">
      <c r="A5346" s="1">
        <v>88270</v>
      </c>
      <c r="B5346" s="2" t="s">
        <v>5850</v>
      </c>
      <c r="C5346" s="3" t="s">
        <v>5869</v>
      </c>
      <c r="D5346">
        <f t="shared" si="84"/>
        <v>31</v>
      </c>
    </row>
    <row r="5347" spans="1:4" x14ac:dyDescent="0.25">
      <c r="A5347" s="1">
        <v>88270</v>
      </c>
      <c r="B5347" s="2" t="s">
        <v>5850</v>
      </c>
      <c r="C5347" s="3" t="s">
        <v>5870</v>
      </c>
      <c r="D5347">
        <f t="shared" si="84"/>
        <v>31</v>
      </c>
    </row>
    <row r="5348" spans="1:4" x14ac:dyDescent="0.25">
      <c r="A5348" s="1">
        <v>88270</v>
      </c>
      <c r="B5348" s="2" t="s">
        <v>5850</v>
      </c>
      <c r="C5348" s="3" t="s">
        <v>5871</v>
      </c>
      <c r="D5348">
        <f t="shared" si="84"/>
        <v>31</v>
      </c>
    </row>
    <row r="5349" spans="1:4" x14ac:dyDescent="0.25">
      <c r="A5349" s="1">
        <v>88270</v>
      </c>
      <c r="B5349" s="2" t="s">
        <v>5850</v>
      </c>
      <c r="C5349" s="3" t="s">
        <v>5872</v>
      </c>
      <c r="D5349">
        <f t="shared" si="84"/>
        <v>31</v>
      </c>
    </row>
    <row r="5350" spans="1:4" x14ac:dyDescent="0.25">
      <c r="A5350" s="1">
        <v>88270</v>
      </c>
      <c r="B5350" s="2" t="s">
        <v>5850</v>
      </c>
      <c r="C5350" s="3" t="s">
        <v>5873</v>
      </c>
      <c r="D5350">
        <f t="shared" si="84"/>
        <v>31</v>
      </c>
    </row>
    <row r="5351" spans="1:4" x14ac:dyDescent="0.25">
      <c r="A5351" s="1">
        <v>88270</v>
      </c>
      <c r="B5351" s="2" t="s">
        <v>5850</v>
      </c>
      <c r="C5351" s="3" t="s">
        <v>5874</v>
      </c>
      <c r="D5351">
        <f t="shared" si="84"/>
        <v>31</v>
      </c>
    </row>
    <row r="5352" spans="1:4" x14ac:dyDescent="0.25">
      <c r="A5352" s="1">
        <v>88270</v>
      </c>
      <c r="B5352" s="2" t="s">
        <v>5850</v>
      </c>
      <c r="C5352" s="3" t="s">
        <v>5875</v>
      </c>
      <c r="D5352">
        <f t="shared" si="84"/>
        <v>31</v>
      </c>
    </row>
    <row r="5353" spans="1:4" x14ac:dyDescent="0.25">
      <c r="A5353" s="1">
        <v>88270</v>
      </c>
      <c r="B5353" s="2" t="s">
        <v>5850</v>
      </c>
      <c r="C5353" s="3" t="s">
        <v>5876</v>
      </c>
      <c r="D5353">
        <f t="shared" si="84"/>
        <v>31</v>
      </c>
    </row>
    <row r="5354" spans="1:4" x14ac:dyDescent="0.25">
      <c r="A5354" s="1">
        <v>88270</v>
      </c>
      <c r="B5354" s="2" t="s">
        <v>5850</v>
      </c>
      <c r="C5354" s="3" t="s">
        <v>5877</v>
      </c>
      <c r="D5354">
        <f t="shared" si="84"/>
        <v>31</v>
      </c>
    </row>
    <row r="5355" spans="1:4" x14ac:dyDescent="0.25">
      <c r="A5355" s="1">
        <v>88270</v>
      </c>
      <c r="B5355" s="2" t="s">
        <v>5850</v>
      </c>
      <c r="C5355" s="3" t="s">
        <v>5878</v>
      </c>
      <c r="D5355">
        <f t="shared" si="84"/>
        <v>31</v>
      </c>
    </row>
    <row r="5356" spans="1:4" x14ac:dyDescent="0.25">
      <c r="A5356" s="1">
        <v>88270</v>
      </c>
      <c r="B5356" s="2" t="s">
        <v>5850</v>
      </c>
      <c r="C5356" s="3" t="s">
        <v>5879</v>
      </c>
      <c r="D5356">
        <f t="shared" si="84"/>
        <v>31</v>
      </c>
    </row>
    <row r="5357" spans="1:4" x14ac:dyDescent="0.25">
      <c r="A5357" s="1">
        <v>88270</v>
      </c>
      <c r="B5357" s="2" t="s">
        <v>5850</v>
      </c>
      <c r="C5357" s="3" t="s">
        <v>5880</v>
      </c>
      <c r="D5357">
        <f t="shared" si="84"/>
        <v>31</v>
      </c>
    </row>
    <row r="5358" spans="1:4" x14ac:dyDescent="0.25">
      <c r="A5358" s="1">
        <v>88270</v>
      </c>
      <c r="B5358" s="2" t="s">
        <v>5850</v>
      </c>
      <c r="C5358" s="3" t="s">
        <v>5881</v>
      </c>
      <c r="D5358">
        <f t="shared" si="84"/>
        <v>31</v>
      </c>
    </row>
    <row r="5359" spans="1:4" x14ac:dyDescent="0.25">
      <c r="A5359" s="1">
        <v>88290</v>
      </c>
      <c r="B5359" s="2" t="s">
        <v>5882</v>
      </c>
      <c r="C5359" s="3" t="s">
        <v>5883</v>
      </c>
      <c r="D5359">
        <f t="shared" si="84"/>
        <v>2</v>
      </c>
    </row>
    <row r="5360" spans="1:4" x14ac:dyDescent="0.25">
      <c r="A5360" s="1">
        <v>88290</v>
      </c>
      <c r="B5360" s="2" t="s">
        <v>5882</v>
      </c>
      <c r="C5360" s="3" t="s">
        <v>5884</v>
      </c>
      <c r="D5360">
        <f t="shared" si="84"/>
        <v>2</v>
      </c>
    </row>
    <row r="5361" spans="1:4" x14ac:dyDescent="0.25">
      <c r="A5361" s="1">
        <v>88300</v>
      </c>
      <c r="B5361" s="2" t="s">
        <v>5885</v>
      </c>
      <c r="C5361" s="3" t="s">
        <v>5886</v>
      </c>
      <c r="D5361">
        <f t="shared" si="84"/>
        <v>26</v>
      </c>
    </row>
    <row r="5362" spans="1:4" x14ac:dyDescent="0.25">
      <c r="A5362" s="1">
        <v>88300</v>
      </c>
      <c r="B5362" s="2" t="s">
        <v>5885</v>
      </c>
      <c r="C5362" s="3" t="s">
        <v>5887</v>
      </c>
      <c r="D5362">
        <f t="shared" si="84"/>
        <v>26</v>
      </c>
    </row>
    <row r="5363" spans="1:4" x14ac:dyDescent="0.25">
      <c r="A5363" s="1">
        <v>88300</v>
      </c>
      <c r="B5363" s="2" t="s">
        <v>5885</v>
      </c>
      <c r="C5363" s="3" t="s">
        <v>5888</v>
      </c>
      <c r="D5363">
        <f t="shared" si="84"/>
        <v>26</v>
      </c>
    </row>
    <row r="5364" spans="1:4" x14ac:dyDescent="0.25">
      <c r="A5364" s="1">
        <v>88300</v>
      </c>
      <c r="B5364" s="2" t="s">
        <v>5885</v>
      </c>
      <c r="C5364" s="3" t="s">
        <v>5889</v>
      </c>
      <c r="D5364">
        <f t="shared" si="84"/>
        <v>26</v>
      </c>
    </row>
    <row r="5365" spans="1:4" x14ac:dyDescent="0.25">
      <c r="A5365" s="1">
        <v>88300</v>
      </c>
      <c r="B5365" s="2" t="s">
        <v>5885</v>
      </c>
      <c r="C5365" s="3" t="s">
        <v>5890</v>
      </c>
      <c r="D5365">
        <f t="shared" si="84"/>
        <v>26</v>
      </c>
    </row>
    <row r="5366" spans="1:4" x14ac:dyDescent="0.25">
      <c r="A5366" s="1">
        <v>88300</v>
      </c>
      <c r="B5366" s="2" t="s">
        <v>5885</v>
      </c>
      <c r="C5366" s="3" t="s">
        <v>5891</v>
      </c>
      <c r="D5366">
        <f t="shared" si="84"/>
        <v>26</v>
      </c>
    </row>
    <row r="5367" spans="1:4" x14ac:dyDescent="0.25">
      <c r="A5367" s="1">
        <v>88300</v>
      </c>
      <c r="B5367" s="2" t="s">
        <v>5885</v>
      </c>
      <c r="C5367" s="3" t="s">
        <v>5892</v>
      </c>
      <c r="D5367">
        <f t="shared" si="84"/>
        <v>26</v>
      </c>
    </row>
    <row r="5368" spans="1:4" x14ac:dyDescent="0.25">
      <c r="A5368" s="1">
        <v>88300</v>
      </c>
      <c r="B5368" s="2" t="s">
        <v>5885</v>
      </c>
      <c r="C5368" s="3" t="s">
        <v>5893</v>
      </c>
      <c r="D5368">
        <f t="shared" si="84"/>
        <v>26</v>
      </c>
    </row>
    <row r="5369" spans="1:4" x14ac:dyDescent="0.25">
      <c r="A5369" s="1">
        <v>88300</v>
      </c>
      <c r="B5369" s="2" t="s">
        <v>5885</v>
      </c>
      <c r="C5369" s="3" t="s">
        <v>5894</v>
      </c>
      <c r="D5369">
        <f t="shared" si="84"/>
        <v>26</v>
      </c>
    </row>
    <row r="5370" spans="1:4" x14ac:dyDescent="0.25">
      <c r="A5370" s="1">
        <v>88300</v>
      </c>
      <c r="B5370" s="2" t="s">
        <v>5885</v>
      </c>
      <c r="C5370" s="3" t="s">
        <v>5895</v>
      </c>
      <c r="D5370">
        <f t="shared" si="84"/>
        <v>26</v>
      </c>
    </row>
    <row r="5371" spans="1:4" x14ac:dyDescent="0.25">
      <c r="A5371" s="1">
        <v>88300</v>
      </c>
      <c r="B5371" s="2" t="s">
        <v>5885</v>
      </c>
      <c r="C5371" s="3" t="s">
        <v>5896</v>
      </c>
      <c r="D5371">
        <f t="shared" si="84"/>
        <v>26</v>
      </c>
    </row>
    <row r="5372" spans="1:4" x14ac:dyDescent="0.25">
      <c r="A5372" s="1">
        <v>88300</v>
      </c>
      <c r="B5372" s="2" t="s">
        <v>5885</v>
      </c>
      <c r="C5372" s="3" t="s">
        <v>5897</v>
      </c>
      <c r="D5372">
        <f t="shared" si="84"/>
        <v>26</v>
      </c>
    </row>
    <row r="5373" spans="1:4" x14ac:dyDescent="0.25">
      <c r="A5373" s="1">
        <v>88300</v>
      </c>
      <c r="B5373" s="2" t="s">
        <v>5885</v>
      </c>
      <c r="C5373" s="3" t="s">
        <v>5898</v>
      </c>
      <c r="D5373">
        <f t="shared" si="84"/>
        <v>26</v>
      </c>
    </row>
    <row r="5374" spans="1:4" x14ac:dyDescent="0.25">
      <c r="A5374" s="1">
        <v>88300</v>
      </c>
      <c r="B5374" s="2" t="s">
        <v>5885</v>
      </c>
      <c r="C5374" s="3" t="s">
        <v>5899</v>
      </c>
      <c r="D5374">
        <f t="shared" si="84"/>
        <v>26</v>
      </c>
    </row>
    <row r="5375" spans="1:4" x14ac:dyDescent="0.25">
      <c r="A5375" s="1">
        <v>88300</v>
      </c>
      <c r="B5375" s="2" t="s">
        <v>5885</v>
      </c>
      <c r="C5375" s="3" t="s">
        <v>5900</v>
      </c>
      <c r="D5375">
        <f t="shared" si="84"/>
        <v>26</v>
      </c>
    </row>
    <row r="5376" spans="1:4" x14ac:dyDescent="0.25">
      <c r="A5376" s="1">
        <v>88300</v>
      </c>
      <c r="B5376" s="2" t="s">
        <v>5885</v>
      </c>
      <c r="C5376" s="3" t="s">
        <v>5901</v>
      </c>
      <c r="D5376">
        <f t="shared" si="84"/>
        <v>26</v>
      </c>
    </row>
    <row r="5377" spans="1:4" x14ac:dyDescent="0.25">
      <c r="A5377" s="1">
        <v>88300</v>
      </c>
      <c r="B5377" s="2" t="s">
        <v>5885</v>
      </c>
      <c r="C5377" s="3" t="s">
        <v>5902</v>
      </c>
      <c r="D5377">
        <f t="shared" si="84"/>
        <v>26</v>
      </c>
    </row>
    <row r="5378" spans="1:4" x14ac:dyDescent="0.25">
      <c r="A5378" s="1">
        <v>88300</v>
      </c>
      <c r="B5378" s="2" t="s">
        <v>5885</v>
      </c>
      <c r="C5378" s="3" t="s">
        <v>5903</v>
      </c>
      <c r="D5378">
        <f t="shared" ref="D5378:D5441" si="85">COUNTIF($B$2:$B$5669,B5378)</f>
        <v>26</v>
      </c>
    </row>
    <row r="5379" spans="1:4" x14ac:dyDescent="0.25">
      <c r="A5379" s="1">
        <v>88300</v>
      </c>
      <c r="B5379" s="2" t="s">
        <v>5885</v>
      </c>
      <c r="C5379" s="3" t="s">
        <v>5904</v>
      </c>
      <c r="D5379">
        <f t="shared" si="85"/>
        <v>26</v>
      </c>
    </row>
    <row r="5380" spans="1:4" x14ac:dyDescent="0.25">
      <c r="A5380" s="1">
        <v>88300</v>
      </c>
      <c r="B5380" s="2" t="s">
        <v>5885</v>
      </c>
      <c r="C5380" s="3" t="s">
        <v>5905</v>
      </c>
      <c r="D5380">
        <f t="shared" si="85"/>
        <v>26</v>
      </c>
    </row>
    <row r="5381" spans="1:4" x14ac:dyDescent="0.25">
      <c r="A5381" s="1">
        <v>88300</v>
      </c>
      <c r="B5381" s="2" t="s">
        <v>5885</v>
      </c>
      <c r="C5381" s="3" t="s">
        <v>5906</v>
      </c>
      <c r="D5381">
        <f t="shared" si="85"/>
        <v>26</v>
      </c>
    </row>
    <row r="5382" spans="1:4" x14ac:dyDescent="0.25">
      <c r="A5382" s="1">
        <v>88300</v>
      </c>
      <c r="B5382" s="2" t="s">
        <v>5885</v>
      </c>
      <c r="C5382" s="3" t="s">
        <v>5907</v>
      </c>
      <c r="D5382">
        <f t="shared" si="85"/>
        <v>26</v>
      </c>
    </row>
    <row r="5383" spans="1:4" x14ac:dyDescent="0.25">
      <c r="A5383" s="1">
        <v>88300</v>
      </c>
      <c r="B5383" s="2" t="s">
        <v>5885</v>
      </c>
      <c r="C5383" s="3" t="s">
        <v>4432</v>
      </c>
      <c r="D5383">
        <f t="shared" si="85"/>
        <v>26</v>
      </c>
    </row>
    <row r="5384" spans="1:4" x14ac:dyDescent="0.25">
      <c r="A5384" s="1">
        <v>88300</v>
      </c>
      <c r="B5384" s="2" t="s">
        <v>5885</v>
      </c>
      <c r="C5384" s="3" t="s">
        <v>5908</v>
      </c>
      <c r="D5384">
        <f t="shared" si="85"/>
        <v>26</v>
      </c>
    </row>
    <row r="5385" spans="1:4" x14ac:dyDescent="0.25">
      <c r="A5385" s="1">
        <v>88300</v>
      </c>
      <c r="B5385" s="2" t="s">
        <v>5885</v>
      </c>
      <c r="C5385" s="3" t="s">
        <v>5909</v>
      </c>
      <c r="D5385">
        <f t="shared" si="85"/>
        <v>26</v>
      </c>
    </row>
    <row r="5386" spans="1:4" x14ac:dyDescent="0.25">
      <c r="A5386" s="1">
        <v>88300</v>
      </c>
      <c r="B5386" s="2" t="s">
        <v>5885</v>
      </c>
      <c r="C5386" s="3" t="s">
        <v>5910</v>
      </c>
      <c r="D5386">
        <f t="shared" si="85"/>
        <v>26</v>
      </c>
    </row>
    <row r="5387" spans="1:4" x14ac:dyDescent="0.25">
      <c r="A5387" s="1">
        <v>88310</v>
      </c>
      <c r="B5387" s="2" t="s">
        <v>5911</v>
      </c>
      <c r="C5387" s="3" t="s">
        <v>5912</v>
      </c>
      <c r="D5387">
        <f t="shared" si="85"/>
        <v>2</v>
      </c>
    </row>
    <row r="5388" spans="1:4" x14ac:dyDescent="0.25">
      <c r="A5388" s="1">
        <v>88310</v>
      </c>
      <c r="B5388" s="2" t="s">
        <v>5911</v>
      </c>
      <c r="C5388" s="3" t="s">
        <v>5913</v>
      </c>
      <c r="D5388">
        <f t="shared" si="85"/>
        <v>2</v>
      </c>
    </row>
    <row r="5389" spans="1:4" x14ac:dyDescent="0.25">
      <c r="A5389" s="1">
        <v>88320</v>
      </c>
      <c r="B5389" s="2" t="s">
        <v>5914</v>
      </c>
      <c r="C5389" s="3" t="s">
        <v>5915</v>
      </c>
      <c r="D5389">
        <f t="shared" si="85"/>
        <v>22</v>
      </c>
    </row>
    <row r="5390" spans="1:4" x14ac:dyDescent="0.25">
      <c r="A5390" s="1">
        <v>88320</v>
      </c>
      <c r="B5390" s="2" t="s">
        <v>5914</v>
      </c>
      <c r="C5390" s="3" t="s">
        <v>5916</v>
      </c>
      <c r="D5390">
        <f t="shared" si="85"/>
        <v>22</v>
      </c>
    </row>
    <row r="5391" spans="1:4" x14ac:dyDescent="0.25">
      <c r="A5391" s="1">
        <v>88320</v>
      </c>
      <c r="B5391" s="2" t="s">
        <v>5914</v>
      </c>
      <c r="C5391" s="3" t="s">
        <v>5917</v>
      </c>
      <c r="D5391">
        <f t="shared" si="85"/>
        <v>22</v>
      </c>
    </row>
    <row r="5392" spans="1:4" x14ac:dyDescent="0.25">
      <c r="A5392" s="1">
        <v>88320</v>
      </c>
      <c r="B5392" s="2" t="s">
        <v>5914</v>
      </c>
      <c r="C5392" s="3" t="s">
        <v>5918</v>
      </c>
      <c r="D5392">
        <f t="shared" si="85"/>
        <v>22</v>
      </c>
    </row>
    <row r="5393" spans="1:4" x14ac:dyDescent="0.25">
      <c r="A5393" s="1">
        <v>88320</v>
      </c>
      <c r="B5393" s="2" t="s">
        <v>5914</v>
      </c>
      <c r="C5393" s="3" t="s">
        <v>5919</v>
      </c>
      <c r="D5393">
        <f t="shared" si="85"/>
        <v>22</v>
      </c>
    </row>
    <row r="5394" spans="1:4" x14ac:dyDescent="0.25">
      <c r="A5394" s="1">
        <v>88320</v>
      </c>
      <c r="B5394" s="2" t="s">
        <v>5914</v>
      </c>
      <c r="C5394" s="3" t="s">
        <v>5920</v>
      </c>
      <c r="D5394">
        <f t="shared" si="85"/>
        <v>22</v>
      </c>
    </row>
    <row r="5395" spans="1:4" x14ac:dyDescent="0.25">
      <c r="A5395" s="1">
        <v>88320</v>
      </c>
      <c r="B5395" s="2" t="s">
        <v>5914</v>
      </c>
      <c r="C5395" s="3" t="s">
        <v>5921</v>
      </c>
      <c r="D5395">
        <f t="shared" si="85"/>
        <v>22</v>
      </c>
    </row>
    <row r="5396" spans="1:4" x14ac:dyDescent="0.25">
      <c r="A5396" s="1">
        <v>88320</v>
      </c>
      <c r="B5396" s="2" t="s">
        <v>5914</v>
      </c>
      <c r="C5396" s="3" t="s">
        <v>5922</v>
      </c>
      <c r="D5396">
        <f t="shared" si="85"/>
        <v>22</v>
      </c>
    </row>
    <row r="5397" spans="1:4" x14ac:dyDescent="0.25">
      <c r="A5397" s="1">
        <v>88320</v>
      </c>
      <c r="B5397" s="2" t="s">
        <v>5914</v>
      </c>
      <c r="C5397" s="3" t="s">
        <v>5923</v>
      </c>
      <c r="D5397">
        <f t="shared" si="85"/>
        <v>22</v>
      </c>
    </row>
    <row r="5398" spans="1:4" x14ac:dyDescent="0.25">
      <c r="A5398" s="1">
        <v>88320</v>
      </c>
      <c r="B5398" s="2" t="s">
        <v>5914</v>
      </c>
      <c r="C5398" s="3" t="s">
        <v>5924</v>
      </c>
      <c r="D5398">
        <f t="shared" si="85"/>
        <v>22</v>
      </c>
    </row>
    <row r="5399" spans="1:4" x14ac:dyDescent="0.25">
      <c r="A5399" s="1">
        <v>88320</v>
      </c>
      <c r="B5399" s="2" t="s">
        <v>5914</v>
      </c>
      <c r="C5399" s="3" t="s">
        <v>5925</v>
      </c>
      <c r="D5399">
        <f t="shared" si="85"/>
        <v>22</v>
      </c>
    </row>
    <row r="5400" spans="1:4" x14ac:dyDescent="0.25">
      <c r="A5400" s="1">
        <v>88320</v>
      </c>
      <c r="B5400" s="2" t="s">
        <v>5914</v>
      </c>
      <c r="C5400" s="3" t="s">
        <v>5926</v>
      </c>
      <c r="D5400">
        <f t="shared" si="85"/>
        <v>22</v>
      </c>
    </row>
    <row r="5401" spans="1:4" x14ac:dyDescent="0.25">
      <c r="A5401" s="1">
        <v>88320</v>
      </c>
      <c r="B5401" s="2" t="s">
        <v>5914</v>
      </c>
      <c r="C5401" s="3" t="s">
        <v>5927</v>
      </c>
      <c r="D5401">
        <f t="shared" si="85"/>
        <v>22</v>
      </c>
    </row>
    <row r="5402" spans="1:4" x14ac:dyDescent="0.25">
      <c r="A5402" s="1">
        <v>88320</v>
      </c>
      <c r="B5402" s="2" t="s">
        <v>5914</v>
      </c>
      <c r="C5402" s="3" t="s">
        <v>5928</v>
      </c>
      <c r="D5402">
        <f t="shared" si="85"/>
        <v>22</v>
      </c>
    </row>
    <row r="5403" spans="1:4" x14ac:dyDescent="0.25">
      <c r="A5403" s="1">
        <v>88320</v>
      </c>
      <c r="B5403" s="2" t="s">
        <v>5914</v>
      </c>
      <c r="C5403" s="3" t="s">
        <v>5929</v>
      </c>
      <c r="D5403">
        <f t="shared" si="85"/>
        <v>22</v>
      </c>
    </row>
    <row r="5404" spans="1:4" x14ac:dyDescent="0.25">
      <c r="A5404" s="1">
        <v>88320</v>
      </c>
      <c r="B5404" s="2" t="s">
        <v>5914</v>
      </c>
      <c r="C5404" s="3" t="s">
        <v>5930</v>
      </c>
      <c r="D5404">
        <f t="shared" si="85"/>
        <v>22</v>
      </c>
    </row>
    <row r="5405" spans="1:4" x14ac:dyDescent="0.25">
      <c r="A5405" s="1">
        <v>88320</v>
      </c>
      <c r="B5405" s="2" t="s">
        <v>5914</v>
      </c>
      <c r="C5405" s="3" t="s">
        <v>5931</v>
      </c>
      <c r="D5405">
        <f t="shared" si="85"/>
        <v>22</v>
      </c>
    </row>
    <row r="5406" spans="1:4" x14ac:dyDescent="0.25">
      <c r="A5406" s="1">
        <v>88320</v>
      </c>
      <c r="B5406" s="2" t="s">
        <v>5914</v>
      </c>
      <c r="C5406" s="3" t="s">
        <v>5932</v>
      </c>
      <c r="D5406">
        <f t="shared" si="85"/>
        <v>22</v>
      </c>
    </row>
    <row r="5407" spans="1:4" x14ac:dyDescent="0.25">
      <c r="A5407" s="1">
        <v>88320</v>
      </c>
      <c r="B5407" s="2" t="s">
        <v>5914</v>
      </c>
      <c r="C5407" s="3" t="s">
        <v>5933</v>
      </c>
      <c r="D5407">
        <f t="shared" si="85"/>
        <v>22</v>
      </c>
    </row>
    <row r="5408" spans="1:4" x14ac:dyDescent="0.25">
      <c r="A5408" s="1">
        <v>88320</v>
      </c>
      <c r="B5408" s="2" t="s">
        <v>5914</v>
      </c>
      <c r="C5408" s="3" t="s">
        <v>5934</v>
      </c>
      <c r="D5408">
        <f t="shared" si="85"/>
        <v>22</v>
      </c>
    </row>
    <row r="5409" spans="1:4" x14ac:dyDescent="0.25">
      <c r="A5409" s="1">
        <v>88320</v>
      </c>
      <c r="B5409" s="2" t="s">
        <v>5914</v>
      </c>
      <c r="C5409" s="3" t="s">
        <v>5935</v>
      </c>
      <c r="D5409">
        <f t="shared" si="85"/>
        <v>22</v>
      </c>
    </row>
    <row r="5410" spans="1:4" x14ac:dyDescent="0.25">
      <c r="A5410" s="1">
        <v>88320</v>
      </c>
      <c r="B5410" s="2" t="s">
        <v>5914</v>
      </c>
      <c r="C5410" s="3" t="s">
        <v>5936</v>
      </c>
      <c r="D5410">
        <f t="shared" si="85"/>
        <v>22</v>
      </c>
    </row>
    <row r="5411" spans="1:4" x14ac:dyDescent="0.25">
      <c r="A5411" s="1">
        <v>88330</v>
      </c>
      <c r="B5411" s="2" t="s">
        <v>5937</v>
      </c>
      <c r="C5411" s="3" t="s">
        <v>5938</v>
      </c>
      <c r="D5411">
        <f t="shared" si="85"/>
        <v>12</v>
      </c>
    </row>
    <row r="5412" spans="1:4" x14ac:dyDescent="0.25">
      <c r="A5412" s="1">
        <v>88330</v>
      </c>
      <c r="B5412" s="2" t="s">
        <v>5937</v>
      </c>
      <c r="C5412" s="3" t="s">
        <v>5939</v>
      </c>
      <c r="D5412">
        <f t="shared" si="85"/>
        <v>12</v>
      </c>
    </row>
    <row r="5413" spans="1:4" x14ac:dyDescent="0.25">
      <c r="A5413" s="1">
        <v>88330</v>
      </c>
      <c r="B5413" s="2" t="s">
        <v>5937</v>
      </c>
      <c r="C5413" s="3" t="s">
        <v>5940</v>
      </c>
      <c r="D5413">
        <f t="shared" si="85"/>
        <v>12</v>
      </c>
    </row>
    <row r="5414" spans="1:4" x14ac:dyDescent="0.25">
      <c r="A5414" s="1">
        <v>88330</v>
      </c>
      <c r="B5414" s="2" t="s">
        <v>5937</v>
      </c>
      <c r="C5414" s="3" t="s">
        <v>5941</v>
      </c>
      <c r="D5414">
        <f t="shared" si="85"/>
        <v>12</v>
      </c>
    </row>
    <row r="5415" spans="1:4" x14ac:dyDescent="0.25">
      <c r="A5415" s="1">
        <v>88330</v>
      </c>
      <c r="B5415" s="2" t="s">
        <v>5937</v>
      </c>
      <c r="C5415" s="3" t="s">
        <v>5942</v>
      </c>
      <c r="D5415">
        <f t="shared" si="85"/>
        <v>12</v>
      </c>
    </row>
    <row r="5416" spans="1:4" x14ac:dyDescent="0.25">
      <c r="A5416" s="1">
        <v>88330</v>
      </c>
      <c r="B5416" s="2" t="s">
        <v>5937</v>
      </c>
      <c r="C5416" s="3" t="s">
        <v>5943</v>
      </c>
      <c r="D5416">
        <f t="shared" si="85"/>
        <v>12</v>
      </c>
    </row>
    <row r="5417" spans="1:4" x14ac:dyDescent="0.25">
      <c r="A5417" s="1">
        <v>88330</v>
      </c>
      <c r="B5417" s="2" t="s">
        <v>5937</v>
      </c>
      <c r="C5417" s="3" t="s">
        <v>5944</v>
      </c>
      <c r="D5417">
        <f t="shared" si="85"/>
        <v>12</v>
      </c>
    </row>
    <row r="5418" spans="1:4" x14ac:dyDescent="0.25">
      <c r="A5418" s="1">
        <v>88330</v>
      </c>
      <c r="B5418" s="2" t="s">
        <v>5937</v>
      </c>
      <c r="C5418" s="3" t="s">
        <v>5945</v>
      </c>
      <c r="D5418">
        <f t="shared" si="85"/>
        <v>12</v>
      </c>
    </row>
    <row r="5419" spans="1:4" x14ac:dyDescent="0.25">
      <c r="A5419" s="1">
        <v>88330</v>
      </c>
      <c r="B5419" s="2" t="s">
        <v>5937</v>
      </c>
      <c r="C5419" s="3" t="s">
        <v>5946</v>
      </c>
      <c r="D5419">
        <f t="shared" si="85"/>
        <v>12</v>
      </c>
    </row>
    <row r="5420" spans="1:4" x14ac:dyDescent="0.25">
      <c r="A5420" s="1">
        <v>88330</v>
      </c>
      <c r="B5420" s="2" t="s">
        <v>5937</v>
      </c>
      <c r="C5420" s="3" t="s">
        <v>5947</v>
      </c>
      <c r="D5420">
        <f t="shared" si="85"/>
        <v>12</v>
      </c>
    </row>
    <row r="5421" spans="1:4" x14ac:dyDescent="0.25">
      <c r="A5421" s="1">
        <v>88330</v>
      </c>
      <c r="B5421" s="2" t="s">
        <v>5937</v>
      </c>
      <c r="C5421" s="3" t="s">
        <v>5948</v>
      </c>
      <c r="D5421">
        <f t="shared" si="85"/>
        <v>12</v>
      </c>
    </row>
    <row r="5422" spans="1:4" x14ac:dyDescent="0.25">
      <c r="A5422" s="1">
        <v>88330</v>
      </c>
      <c r="B5422" s="2" t="s">
        <v>5937</v>
      </c>
      <c r="C5422" s="3" t="s">
        <v>5949</v>
      </c>
      <c r="D5422">
        <f t="shared" si="85"/>
        <v>12</v>
      </c>
    </row>
    <row r="5423" spans="1:4" x14ac:dyDescent="0.25">
      <c r="A5423" s="1">
        <v>88340</v>
      </c>
      <c r="B5423" s="2" t="s">
        <v>5950</v>
      </c>
      <c r="C5423" s="3" t="s">
        <v>5951</v>
      </c>
      <c r="D5423">
        <f t="shared" si="85"/>
        <v>2</v>
      </c>
    </row>
    <row r="5424" spans="1:4" x14ac:dyDescent="0.25">
      <c r="A5424" s="1">
        <v>88340</v>
      </c>
      <c r="B5424" s="2" t="s">
        <v>5950</v>
      </c>
      <c r="C5424" s="3" t="s">
        <v>5952</v>
      </c>
      <c r="D5424">
        <f t="shared" si="85"/>
        <v>2</v>
      </c>
    </row>
    <row r="5425" spans="1:4" x14ac:dyDescent="0.25">
      <c r="A5425" s="1">
        <v>88350</v>
      </c>
      <c r="B5425" s="2" t="s">
        <v>5953</v>
      </c>
      <c r="C5425" s="3" t="s">
        <v>5954</v>
      </c>
      <c r="D5425">
        <f t="shared" si="85"/>
        <v>7</v>
      </c>
    </row>
    <row r="5426" spans="1:4" x14ac:dyDescent="0.25">
      <c r="A5426" s="1">
        <v>88350</v>
      </c>
      <c r="B5426" s="2" t="s">
        <v>5953</v>
      </c>
      <c r="C5426" s="3" t="s">
        <v>5955</v>
      </c>
      <c r="D5426">
        <f t="shared" si="85"/>
        <v>7</v>
      </c>
    </row>
    <row r="5427" spans="1:4" x14ac:dyDescent="0.25">
      <c r="A5427" s="1">
        <v>88350</v>
      </c>
      <c r="B5427" s="2" t="s">
        <v>5953</v>
      </c>
      <c r="C5427" s="3" t="s">
        <v>5956</v>
      </c>
      <c r="D5427">
        <f t="shared" si="85"/>
        <v>7</v>
      </c>
    </row>
    <row r="5428" spans="1:4" x14ac:dyDescent="0.25">
      <c r="A5428" s="1">
        <v>88350</v>
      </c>
      <c r="B5428" s="2" t="s">
        <v>5953</v>
      </c>
      <c r="C5428" s="3" t="s">
        <v>5957</v>
      </c>
      <c r="D5428">
        <f t="shared" si="85"/>
        <v>7</v>
      </c>
    </row>
    <row r="5429" spans="1:4" x14ac:dyDescent="0.25">
      <c r="A5429" s="1">
        <v>88350</v>
      </c>
      <c r="B5429" s="2" t="s">
        <v>5953</v>
      </c>
      <c r="C5429" s="3" t="s">
        <v>5958</v>
      </c>
      <c r="D5429">
        <f t="shared" si="85"/>
        <v>7</v>
      </c>
    </row>
    <row r="5430" spans="1:4" x14ac:dyDescent="0.25">
      <c r="A5430" s="1">
        <v>88350</v>
      </c>
      <c r="B5430" s="2" t="s">
        <v>5953</v>
      </c>
      <c r="C5430" s="3" t="s">
        <v>5959</v>
      </c>
      <c r="D5430">
        <f t="shared" si="85"/>
        <v>7</v>
      </c>
    </row>
    <row r="5431" spans="1:4" x14ac:dyDescent="0.25">
      <c r="A5431" s="1">
        <v>88350</v>
      </c>
      <c r="B5431" s="2" t="s">
        <v>5953</v>
      </c>
      <c r="C5431" s="3" t="s">
        <v>5960</v>
      </c>
      <c r="D5431">
        <f t="shared" si="85"/>
        <v>7</v>
      </c>
    </row>
    <row r="5432" spans="1:4" x14ac:dyDescent="0.25">
      <c r="A5432" s="1">
        <v>88360</v>
      </c>
      <c r="B5432" s="2" t="s">
        <v>5961</v>
      </c>
      <c r="C5432" s="3" t="s">
        <v>5962</v>
      </c>
      <c r="D5432">
        <f t="shared" si="85"/>
        <v>2</v>
      </c>
    </row>
    <row r="5433" spans="1:4" x14ac:dyDescent="0.25">
      <c r="A5433" s="1">
        <v>88360</v>
      </c>
      <c r="B5433" s="2" t="s">
        <v>5961</v>
      </c>
      <c r="C5433" s="3" t="s">
        <v>5963</v>
      </c>
      <c r="D5433">
        <f t="shared" si="85"/>
        <v>2</v>
      </c>
    </row>
    <row r="5434" spans="1:4" x14ac:dyDescent="0.25">
      <c r="A5434" s="1">
        <v>88370</v>
      </c>
      <c r="B5434" s="2" t="s">
        <v>5964</v>
      </c>
      <c r="C5434" s="3" t="s">
        <v>5965</v>
      </c>
      <c r="D5434">
        <f t="shared" si="85"/>
        <v>4</v>
      </c>
    </row>
    <row r="5435" spans="1:4" x14ac:dyDescent="0.25">
      <c r="A5435" s="1">
        <v>88370</v>
      </c>
      <c r="B5435" s="2" t="s">
        <v>5964</v>
      </c>
      <c r="C5435" s="3" t="s">
        <v>5966</v>
      </c>
      <c r="D5435">
        <f t="shared" si="85"/>
        <v>4</v>
      </c>
    </row>
    <row r="5436" spans="1:4" x14ac:dyDescent="0.25">
      <c r="A5436" s="1">
        <v>88370</v>
      </c>
      <c r="B5436" s="2" t="s">
        <v>5964</v>
      </c>
      <c r="C5436" s="3" t="s">
        <v>5967</v>
      </c>
      <c r="D5436">
        <f t="shared" si="85"/>
        <v>4</v>
      </c>
    </row>
    <row r="5437" spans="1:4" x14ac:dyDescent="0.25">
      <c r="A5437" s="1">
        <v>88370</v>
      </c>
      <c r="B5437" s="2" t="s">
        <v>5964</v>
      </c>
      <c r="C5437" s="3" t="s">
        <v>5968</v>
      </c>
      <c r="D5437">
        <f t="shared" si="85"/>
        <v>4</v>
      </c>
    </row>
    <row r="5438" spans="1:4" x14ac:dyDescent="0.25">
      <c r="A5438" s="1">
        <v>88380</v>
      </c>
      <c r="B5438" s="2" t="s">
        <v>5969</v>
      </c>
      <c r="C5438" s="3" t="s">
        <v>5970</v>
      </c>
      <c r="D5438">
        <f t="shared" si="85"/>
        <v>2</v>
      </c>
    </row>
    <row r="5439" spans="1:4" x14ac:dyDescent="0.25">
      <c r="A5439" s="1">
        <v>88380</v>
      </c>
      <c r="B5439" s="2" t="s">
        <v>5969</v>
      </c>
      <c r="C5439" s="3" t="s">
        <v>5971</v>
      </c>
      <c r="D5439">
        <f t="shared" si="85"/>
        <v>2</v>
      </c>
    </row>
    <row r="5440" spans="1:4" x14ac:dyDescent="0.25">
      <c r="A5440" s="1">
        <v>88390</v>
      </c>
      <c r="B5440" s="2" t="s">
        <v>5972</v>
      </c>
      <c r="C5440" s="3" t="s">
        <v>5973</v>
      </c>
      <c r="D5440">
        <f t="shared" si="85"/>
        <v>11</v>
      </c>
    </row>
    <row r="5441" spans="1:4" x14ac:dyDescent="0.25">
      <c r="A5441" s="1">
        <v>88390</v>
      </c>
      <c r="B5441" s="2" t="s">
        <v>5972</v>
      </c>
      <c r="C5441" s="3" t="s">
        <v>5974</v>
      </c>
      <c r="D5441">
        <f t="shared" si="85"/>
        <v>11</v>
      </c>
    </row>
    <row r="5442" spans="1:4" x14ac:dyDescent="0.25">
      <c r="A5442" s="1">
        <v>88390</v>
      </c>
      <c r="B5442" s="2" t="s">
        <v>5972</v>
      </c>
      <c r="C5442" s="3" t="s">
        <v>5975</v>
      </c>
      <c r="D5442">
        <f t="shared" ref="D5442:D5505" si="86">COUNTIF($B$2:$B$5669,B5442)</f>
        <v>11</v>
      </c>
    </row>
    <row r="5443" spans="1:4" x14ac:dyDescent="0.25">
      <c r="A5443" s="1">
        <v>88390</v>
      </c>
      <c r="B5443" s="2" t="s">
        <v>5972</v>
      </c>
      <c r="C5443" s="3" t="s">
        <v>5976</v>
      </c>
      <c r="D5443">
        <f t="shared" si="86"/>
        <v>11</v>
      </c>
    </row>
    <row r="5444" spans="1:4" x14ac:dyDescent="0.25">
      <c r="A5444" s="1">
        <v>88390</v>
      </c>
      <c r="B5444" s="2" t="s">
        <v>5972</v>
      </c>
      <c r="C5444" s="3" t="s">
        <v>5977</v>
      </c>
      <c r="D5444">
        <f t="shared" si="86"/>
        <v>11</v>
      </c>
    </row>
    <row r="5445" spans="1:4" x14ac:dyDescent="0.25">
      <c r="A5445" s="1">
        <v>88390</v>
      </c>
      <c r="B5445" s="2" t="s">
        <v>5972</v>
      </c>
      <c r="C5445" s="3" t="s">
        <v>5978</v>
      </c>
      <c r="D5445">
        <f t="shared" si="86"/>
        <v>11</v>
      </c>
    </row>
    <row r="5446" spans="1:4" x14ac:dyDescent="0.25">
      <c r="A5446" s="1">
        <v>88390</v>
      </c>
      <c r="B5446" s="2" t="s">
        <v>5972</v>
      </c>
      <c r="C5446" s="3" t="s">
        <v>5979</v>
      </c>
      <c r="D5446">
        <f t="shared" si="86"/>
        <v>11</v>
      </c>
    </row>
    <row r="5447" spans="1:4" x14ac:dyDescent="0.25">
      <c r="A5447" s="1">
        <v>88390</v>
      </c>
      <c r="B5447" s="2" t="s">
        <v>5972</v>
      </c>
      <c r="C5447" s="3" t="s">
        <v>5980</v>
      </c>
      <c r="D5447">
        <f t="shared" si="86"/>
        <v>11</v>
      </c>
    </row>
    <row r="5448" spans="1:4" x14ac:dyDescent="0.25">
      <c r="A5448" s="1">
        <v>88390</v>
      </c>
      <c r="B5448" s="2" t="s">
        <v>5972</v>
      </c>
      <c r="C5448" s="3" t="s">
        <v>5981</v>
      </c>
      <c r="D5448">
        <f t="shared" si="86"/>
        <v>11</v>
      </c>
    </row>
    <row r="5449" spans="1:4" x14ac:dyDescent="0.25">
      <c r="A5449" s="1">
        <v>88390</v>
      </c>
      <c r="B5449" s="2" t="s">
        <v>5972</v>
      </c>
      <c r="C5449" s="3" t="s">
        <v>5982</v>
      </c>
      <c r="D5449">
        <f t="shared" si="86"/>
        <v>11</v>
      </c>
    </row>
    <row r="5450" spans="1:4" x14ac:dyDescent="0.25">
      <c r="A5450" s="1">
        <v>88390</v>
      </c>
      <c r="B5450" s="2" t="s">
        <v>5972</v>
      </c>
      <c r="C5450" s="3" t="s">
        <v>5983</v>
      </c>
      <c r="D5450">
        <f t="shared" si="86"/>
        <v>11</v>
      </c>
    </row>
    <row r="5451" spans="1:4" x14ac:dyDescent="0.25">
      <c r="A5451" s="1">
        <v>88400</v>
      </c>
      <c r="B5451" s="2" t="s">
        <v>5984</v>
      </c>
      <c r="C5451" s="3" t="s">
        <v>5985</v>
      </c>
      <c r="D5451">
        <f t="shared" si="86"/>
        <v>3</v>
      </c>
    </row>
    <row r="5452" spans="1:4" x14ac:dyDescent="0.25">
      <c r="A5452" s="1">
        <v>88400</v>
      </c>
      <c r="B5452" s="2" t="s">
        <v>5984</v>
      </c>
      <c r="C5452" s="3" t="s">
        <v>5986</v>
      </c>
      <c r="D5452">
        <f t="shared" si="86"/>
        <v>3</v>
      </c>
    </row>
    <row r="5453" spans="1:4" x14ac:dyDescent="0.25">
      <c r="A5453" s="1">
        <v>88400</v>
      </c>
      <c r="B5453" s="2" t="s">
        <v>5984</v>
      </c>
      <c r="C5453" s="3" t="s">
        <v>5987</v>
      </c>
      <c r="D5453">
        <f t="shared" si="86"/>
        <v>3</v>
      </c>
    </row>
    <row r="5454" spans="1:4" x14ac:dyDescent="0.25">
      <c r="A5454" s="1">
        <v>88410</v>
      </c>
      <c r="B5454" s="2" t="s">
        <v>5988</v>
      </c>
      <c r="C5454" s="3" t="s">
        <v>5989</v>
      </c>
      <c r="D5454">
        <f t="shared" si="86"/>
        <v>13</v>
      </c>
    </row>
    <row r="5455" spans="1:4" x14ac:dyDescent="0.25">
      <c r="A5455" s="1">
        <v>88410</v>
      </c>
      <c r="B5455" s="2" t="s">
        <v>5988</v>
      </c>
      <c r="C5455" s="3" t="s">
        <v>5990</v>
      </c>
      <c r="D5455">
        <f t="shared" si="86"/>
        <v>13</v>
      </c>
    </row>
    <row r="5456" spans="1:4" x14ac:dyDescent="0.25">
      <c r="A5456" s="1">
        <v>88410</v>
      </c>
      <c r="B5456" s="2" t="s">
        <v>5988</v>
      </c>
      <c r="C5456" s="3" t="s">
        <v>5991</v>
      </c>
      <c r="D5456">
        <f t="shared" si="86"/>
        <v>13</v>
      </c>
    </row>
    <row r="5457" spans="1:4" x14ac:dyDescent="0.25">
      <c r="A5457" s="1">
        <v>88410</v>
      </c>
      <c r="B5457" s="2" t="s">
        <v>5988</v>
      </c>
      <c r="C5457" s="3" t="s">
        <v>5992</v>
      </c>
      <c r="D5457">
        <f t="shared" si="86"/>
        <v>13</v>
      </c>
    </row>
    <row r="5458" spans="1:4" x14ac:dyDescent="0.25">
      <c r="A5458" s="1">
        <v>88410</v>
      </c>
      <c r="B5458" s="2" t="s">
        <v>5988</v>
      </c>
      <c r="C5458" s="3" t="s">
        <v>5993</v>
      </c>
      <c r="D5458">
        <f t="shared" si="86"/>
        <v>13</v>
      </c>
    </row>
    <row r="5459" spans="1:4" x14ac:dyDescent="0.25">
      <c r="A5459" s="1">
        <v>88410</v>
      </c>
      <c r="B5459" s="2" t="s">
        <v>5988</v>
      </c>
      <c r="C5459" s="3" t="s">
        <v>5994</v>
      </c>
      <c r="D5459">
        <f t="shared" si="86"/>
        <v>13</v>
      </c>
    </row>
    <row r="5460" spans="1:4" x14ac:dyDescent="0.25">
      <c r="A5460" s="1">
        <v>88410</v>
      </c>
      <c r="B5460" s="2" t="s">
        <v>5988</v>
      </c>
      <c r="C5460" s="3" t="s">
        <v>5995</v>
      </c>
      <c r="D5460">
        <f t="shared" si="86"/>
        <v>13</v>
      </c>
    </row>
    <row r="5461" spans="1:4" x14ac:dyDescent="0.25">
      <c r="A5461" s="1">
        <v>88410</v>
      </c>
      <c r="B5461" s="2" t="s">
        <v>5988</v>
      </c>
      <c r="C5461" s="3" t="s">
        <v>5996</v>
      </c>
      <c r="D5461">
        <f t="shared" si="86"/>
        <v>13</v>
      </c>
    </row>
    <row r="5462" spans="1:4" x14ac:dyDescent="0.25">
      <c r="A5462" s="1">
        <v>88410</v>
      </c>
      <c r="B5462" s="2" t="s">
        <v>5988</v>
      </c>
      <c r="C5462" s="3" t="s">
        <v>5997</v>
      </c>
      <c r="D5462">
        <f t="shared" si="86"/>
        <v>13</v>
      </c>
    </row>
    <row r="5463" spans="1:4" x14ac:dyDescent="0.25">
      <c r="A5463" s="1">
        <v>88410</v>
      </c>
      <c r="B5463" s="2" t="s">
        <v>5988</v>
      </c>
      <c r="C5463" s="3" t="s">
        <v>5998</v>
      </c>
      <c r="D5463">
        <f t="shared" si="86"/>
        <v>13</v>
      </c>
    </row>
    <row r="5464" spans="1:4" x14ac:dyDescent="0.25">
      <c r="A5464" s="1">
        <v>88410</v>
      </c>
      <c r="B5464" s="2" t="s">
        <v>5988</v>
      </c>
      <c r="C5464" s="3" t="s">
        <v>5999</v>
      </c>
      <c r="D5464">
        <f t="shared" si="86"/>
        <v>13</v>
      </c>
    </row>
    <row r="5465" spans="1:4" x14ac:dyDescent="0.25">
      <c r="A5465" s="1">
        <v>88410</v>
      </c>
      <c r="B5465" s="2" t="s">
        <v>5988</v>
      </c>
      <c r="C5465" s="3" t="s">
        <v>6000</v>
      </c>
      <c r="D5465">
        <f t="shared" si="86"/>
        <v>13</v>
      </c>
    </row>
    <row r="5466" spans="1:4" x14ac:dyDescent="0.25">
      <c r="A5466" s="1">
        <v>88410</v>
      </c>
      <c r="B5466" s="2" t="s">
        <v>5988</v>
      </c>
      <c r="C5466" s="3" t="s">
        <v>6001</v>
      </c>
      <c r="D5466">
        <f t="shared" si="86"/>
        <v>13</v>
      </c>
    </row>
    <row r="5467" spans="1:4" x14ac:dyDescent="0.25">
      <c r="A5467" s="1">
        <v>88420</v>
      </c>
      <c r="B5467" s="2" t="s">
        <v>6002</v>
      </c>
      <c r="C5467" s="3" t="s">
        <v>6003</v>
      </c>
      <c r="D5467">
        <f t="shared" si="86"/>
        <v>1</v>
      </c>
    </row>
    <row r="5468" spans="1:4" x14ac:dyDescent="0.25">
      <c r="A5468" s="1">
        <v>88430</v>
      </c>
      <c r="B5468" s="2" t="s">
        <v>6004</v>
      </c>
      <c r="C5468" s="3" t="s">
        <v>6005</v>
      </c>
      <c r="D5468">
        <f t="shared" si="86"/>
        <v>6</v>
      </c>
    </row>
    <row r="5469" spans="1:4" x14ac:dyDescent="0.25">
      <c r="A5469" s="1">
        <v>88430</v>
      </c>
      <c r="B5469" s="2" t="s">
        <v>6004</v>
      </c>
      <c r="C5469" s="3" t="s">
        <v>6006</v>
      </c>
      <c r="D5469">
        <f t="shared" si="86"/>
        <v>6</v>
      </c>
    </row>
    <row r="5470" spans="1:4" x14ac:dyDescent="0.25">
      <c r="A5470" s="1">
        <v>88430</v>
      </c>
      <c r="B5470" s="2" t="s">
        <v>6004</v>
      </c>
      <c r="C5470" s="3" t="s">
        <v>6007</v>
      </c>
      <c r="D5470">
        <f t="shared" si="86"/>
        <v>6</v>
      </c>
    </row>
    <row r="5471" spans="1:4" x14ac:dyDescent="0.25">
      <c r="A5471" s="1">
        <v>88430</v>
      </c>
      <c r="B5471" s="2" t="s">
        <v>6004</v>
      </c>
      <c r="C5471" s="3" t="s">
        <v>6008</v>
      </c>
      <c r="D5471">
        <f t="shared" si="86"/>
        <v>6</v>
      </c>
    </row>
    <row r="5472" spans="1:4" x14ac:dyDescent="0.25">
      <c r="A5472" s="1">
        <v>88430</v>
      </c>
      <c r="B5472" s="2" t="s">
        <v>6004</v>
      </c>
      <c r="C5472" s="3" t="s">
        <v>6009</v>
      </c>
      <c r="D5472">
        <f t="shared" si="86"/>
        <v>6</v>
      </c>
    </row>
    <row r="5473" spans="1:4" x14ac:dyDescent="0.25">
      <c r="A5473" s="1">
        <v>88430</v>
      </c>
      <c r="B5473" s="2" t="s">
        <v>6004</v>
      </c>
      <c r="C5473" s="3" t="s">
        <v>6010</v>
      </c>
      <c r="D5473">
        <f t="shared" si="86"/>
        <v>6</v>
      </c>
    </row>
    <row r="5474" spans="1:4" x14ac:dyDescent="0.25">
      <c r="A5474" s="1">
        <v>88440</v>
      </c>
      <c r="B5474" s="2" t="s">
        <v>6011</v>
      </c>
      <c r="C5474" s="3" t="s">
        <v>6012</v>
      </c>
      <c r="D5474">
        <f t="shared" si="86"/>
        <v>2</v>
      </c>
    </row>
    <row r="5475" spans="1:4" x14ac:dyDescent="0.25">
      <c r="A5475" s="1">
        <v>88440</v>
      </c>
      <c r="B5475" s="2" t="s">
        <v>6011</v>
      </c>
      <c r="C5475" s="3" t="s">
        <v>6013</v>
      </c>
      <c r="D5475">
        <f t="shared" si="86"/>
        <v>2</v>
      </c>
    </row>
    <row r="5476" spans="1:4" x14ac:dyDescent="0.25">
      <c r="A5476" s="1">
        <v>88450</v>
      </c>
      <c r="B5476" s="2" t="s">
        <v>6014</v>
      </c>
      <c r="C5476" s="3" t="s">
        <v>6015</v>
      </c>
      <c r="D5476">
        <f t="shared" si="86"/>
        <v>7</v>
      </c>
    </row>
    <row r="5477" spans="1:4" x14ac:dyDescent="0.25">
      <c r="A5477" s="1">
        <v>88450</v>
      </c>
      <c r="B5477" s="2" t="s">
        <v>6014</v>
      </c>
      <c r="C5477" s="3" t="s">
        <v>6016</v>
      </c>
      <c r="D5477">
        <f t="shared" si="86"/>
        <v>7</v>
      </c>
    </row>
    <row r="5478" spans="1:4" x14ac:dyDescent="0.25">
      <c r="A5478" s="1">
        <v>88450</v>
      </c>
      <c r="B5478" s="2" t="s">
        <v>6014</v>
      </c>
      <c r="C5478" s="3" t="s">
        <v>6017</v>
      </c>
      <c r="D5478">
        <f t="shared" si="86"/>
        <v>7</v>
      </c>
    </row>
    <row r="5479" spans="1:4" x14ac:dyDescent="0.25">
      <c r="A5479" s="1">
        <v>88450</v>
      </c>
      <c r="B5479" s="2" t="s">
        <v>6014</v>
      </c>
      <c r="C5479" s="3" t="s">
        <v>6018</v>
      </c>
      <c r="D5479">
        <f t="shared" si="86"/>
        <v>7</v>
      </c>
    </row>
    <row r="5480" spans="1:4" x14ac:dyDescent="0.25">
      <c r="A5480" s="1">
        <v>88450</v>
      </c>
      <c r="B5480" s="2" t="s">
        <v>6014</v>
      </c>
      <c r="C5480" s="3" t="s">
        <v>6019</v>
      </c>
      <c r="D5480">
        <f t="shared" si="86"/>
        <v>7</v>
      </c>
    </row>
    <row r="5481" spans="1:4" x14ac:dyDescent="0.25">
      <c r="A5481" s="1">
        <v>88450</v>
      </c>
      <c r="B5481" s="2" t="s">
        <v>6014</v>
      </c>
      <c r="C5481" s="3" t="s">
        <v>6020</v>
      </c>
      <c r="D5481">
        <f t="shared" si="86"/>
        <v>7</v>
      </c>
    </row>
    <row r="5482" spans="1:4" x14ac:dyDescent="0.25">
      <c r="A5482" s="1">
        <v>88450</v>
      </c>
      <c r="B5482" s="2" t="s">
        <v>6014</v>
      </c>
      <c r="C5482" s="3" t="s">
        <v>6021</v>
      </c>
      <c r="D5482">
        <f t="shared" si="86"/>
        <v>7</v>
      </c>
    </row>
    <row r="5483" spans="1:4" x14ac:dyDescent="0.25">
      <c r="A5483" s="1">
        <v>88460</v>
      </c>
      <c r="B5483" s="2" t="s">
        <v>6022</v>
      </c>
      <c r="C5483" s="3" t="s">
        <v>6023</v>
      </c>
      <c r="D5483">
        <f t="shared" si="86"/>
        <v>8</v>
      </c>
    </row>
    <row r="5484" spans="1:4" x14ac:dyDescent="0.25">
      <c r="A5484" s="1">
        <v>88460</v>
      </c>
      <c r="B5484" s="2" t="s">
        <v>6022</v>
      </c>
      <c r="C5484" s="3" t="s">
        <v>6024</v>
      </c>
      <c r="D5484">
        <f t="shared" si="86"/>
        <v>8</v>
      </c>
    </row>
    <row r="5485" spans="1:4" x14ac:dyDescent="0.25">
      <c r="A5485" s="1">
        <v>88460</v>
      </c>
      <c r="B5485" s="2" t="s">
        <v>6022</v>
      </c>
      <c r="C5485" s="3" t="s">
        <v>6025</v>
      </c>
      <c r="D5485">
        <f t="shared" si="86"/>
        <v>8</v>
      </c>
    </row>
    <row r="5486" spans="1:4" x14ac:dyDescent="0.25">
      <c r="A5486" s="1">
        <v>88460</v>
      </c>
      <c r="B5486" s="2" t="s">
        <v>6022</v>
      </c>
      <c r="C5486" s="3" t="s">
        <v>6026</v>
      </c>
      <c r="D5486">
        <f t="shared" si="86"/>
        <v>8</v>
      </c>
    </row>
    <row r="5487" spans="1:4" x14ac:dyDescent="0.25">
      <c r="A5487" s="1">
        <v>88460</v>
      </c>
      <c r="B5487" s="2" t="s">
        <v>6022</v>
      </c>
      <c r="C5487" s="3" t="s">
        <v>6027</v>
      </c>
      <c r="D5487">
        <f t="shared" si="86"/>
        <v>8</v>
      </c>
    </row>
    <row r="5488" spans="1:4" x14ac:dyDescent="0.25">
      <c r="A5488" s="1">
        <v>88460</v>
      </c>
      <c r="B5488" s="2" t="s">
        <v>6022</v>
      </c>
      <c r="C5488" s="3" t="s">
        <v>6028</v>
      </c>
      <c r="D5488">
        <f t="shared" si="86"/>
        <v>8</v>
      </c>
    </row>
    <row r="5489" spans="1:4" x14ac:dyDescent="0.25">
      <c r="A5489" s="1">
        <v>88460</v>
      </c>
      <c r="B5489" s="2" t="s">
        <v>6022</v>
      </c>
      <c r="C5489" s="3" t="s">
        <v>6029</v>
      </c>
      <c r="D5489">
        <f t="shared" si="86"/>
        <v>8</v>
      </c>
    </row>
    <row r="5490" spans="1:4" x14ac:dyDescent="0.25">
      <c r="A5490" s="1">
        <v>88460</v>
      </c>
      <c r="B5490" s="2" t="s">
        <v>6022</v>
      </c>
      <c r="C5490" s="3" t="s">
        <v>6030</v>
      </c>
      <c r="D5490">
        <f t="shared" si="86"/>
        <v>8</v>
      </c>
    </row>
    <row r="5491" spans="1:4" x14ac:dyDescent="0.25">
      <c r="A5491" s="1">
        <v>88470</v>
      </c>
      <c r="B5491" s="2" t="s">
        <v>6031</v>
      </c>
      <c r="C5491" s="3" t="s">
        <v>6032</v>
      </c>
      <c r="D5491">
        <f t="shared" si="86"/>
        <v>5</v>
      </c>
    </row>
    <row r="5492" spans="1:4" x14ac:dyDescent="0.25">
      <c r="A5492" s="1">
        <v>88470</v>
      </c>
      <c r="B5492" s="2" t="s">
        <v>6031</v>
      </c>
      <c r="C5492" s="3" t="s">
        <v>6033</v>
      </c>
      <c r="D5492">
        <f t="shared" si="86"/>
        <v>5</v>
      </c>
    </row>
    <row r="5493" spans="1:4" x14ac:dyDescent="0.25">
      <c r="A5493" s="1">
        <v>88470</v>
      </c>
      <c r="B5493" s="2" t="s">
        <v>6031</v>
      </c>
      <c r="C5493" s="3" t="s">
        <v>6034</v>
      </c>
      <c r="D5493">
        <f t="shared" si="86"/>
        <v>5</v>
      </c>
    </row>
    <row r="5494" spans="1:4" x14ac:dyDescent="0.25">
      <c r="A5494" s="1">
        <v>88470</v>
      </c>
      <c r="B5494" s="2" t="s">
        <v>6031</v>
      </c>
      <c r="C5494" s="3" t="s">
        <v>6035</v>
      </c>
      <c r="D5494">
        <f t="shared" si="86"/>
        <v>5</v>
      </c>
    </row>
    <row r="5495" spans="1:4" x14ac:dyDescent="0.25">
      <c r="A5495" s="1">
        <v>88470</v>
      </c>
      <c r="B5495" s="2" t="s">
        <v>6031</v>
      </c>
      <c r="C5495" s="3" t="s">
        <v>6036</v>
      </c>
      <c r="D5495">
        <f t="shared" si="86"/>
        <v>5</v>
      </c>
    </row>
    <row r="5496" spans="1:4" x14ac:dyDescent="0.25">
      <c r="A5496" s="1">
        <v>88480</v>
      </c>
      <c r="B5496" s="2" t="s">
        <v>6037</v>
      </c>
      <c r="C5496" s="3" t="s">
        <v>6038</v>
      </c>
      <c r="D5496">
        <f t="shared" si="86"/>
        <v>2</v>
      </c>
    </row>
    <row r="5497" spans="1:4" x14ac:dyDescent="0.25">
      <c r="A5497" s="1">
        <v>88480</v>
      </c>
      <c r="B5497" s="2" t="s">
        <v>6037</v>
      </c>
      <c r="C5497" s="3" t="s">
        <v>6039</v>
      </c>
      <c r="D5497">
        <f t="shared" si="86"/>
        <v>2</v>
      </c>
    </row>
    <row r="5498" spans="1:4" x14ac:dyDescent="0.25">
      <c r="A5498" s="1">
        <v>88490</v>
      </c>
      <c r="B5498" s="2" t="s">
        <v>6040</v>
      </c>
      <c r="C5498" s="3" t="s">
        <v>6041</v>
      </c>
      <c r="D5498">
        <f t="shared" si="86"/>
        <v>10</v>
      </c>
    </row>
    <row r="5499" spans="1:4" x14ac:dyDescent="0.25">
      <c r="A5499" s="1">
        <v>88490</v>
      </c>
      <c r="B5499" s="2" t="s">
        <v>6040</v>
      </c>
      <c r="C5499" s="3" t="s">
        <v>6042</v>
      </c>
      <c r="D5499">
        <f t="shared" si="86"/>
        <v>10</v>
      </c>
    </row>
    <row r="5500" spans="1:4" x14ac:dyDescent="0.25">
      <c r="A5500" s="1">
        <v>88490</v>
      </c>
      <c r="B5500" s="2" t="s">
        <v>6040</v>
      </c>
      <c r="C5500" s="3" t="s">
        <v>6043</v>
      </c>
      <c r="D5500">
        <f t="shared" si="86"/>
        <v>10</v>
      </c>
    </row>
    <row r="5501" spans="1:4" x14ac:dyDescent="0.25">
      <c r="A5501" s="1">
        <v>88490</v>
      </c>
      <c r="B5501" s="2" t="s">
        <v>6040</v>
      </c>
      <c r="C5501" s="3" t="s">
        <v>6044</v>
      </c>
      <c r="D5501">
        <f t="shared" si="86"/>
        <v>10</v>
      </c>
    </row>
    <row r="5502" spans="1:4" x14ac:dyDescent="0.25">
      <c r="A5502" s="1">
        <v>88490</v>
      </c>
      <c r="B5502" s="2" t="s">
        <v>6040</v>
      </c>
      <c r="C5502" s="3" t="s">
        <v>6045</v>
      </c>
      <c r="D5502">
        <f t="shared" si="86"/>
        <v>10</v>
      </c>
    </row>
    <row r="5503" spans="1:4" x14ac:dyDescent="0.25">
      <c r="A5503" s="1">
        <v>88490</v>
      </c>
      <c r="B5503" s="2" t="s">
        <v>6040</v>
      </c>
      <c r="C5503" s="3" t="s">
        <v>6046</v>
      </c>
      <c r="D5503">
        <f t="shared" si="86"/>
        <v>10</v>
      </c>
    </row>
    <row r="5504" spans="1:4" x14ac:dyDescent="0.25">
      <c r="A5504" s="1">
        <v>88490</v>
      </c>
      <c r="B5504" s="2" t="s">
        <v>6040</v>
      </c>
      <c r="C5504" s="3" t="s">
        <v>6047</v>
      </c>
      <c r="D5504">
        <f t="shared" si="86"/>
        <v>10</v>
      </c>
    </row>
    <row r="5505" spans="1:4" x14ac:dyDescent="0.25">
      <c r="A5505" s="1">
        <v>88490</v>
      </c>
      <c r="B5505" s="2" t="s">
        <v>6040</v>
      </c>
      <c r="C5505" s="3" t="s">
        <v>6048</v>
      </c>
      <c r="D5505">
        <f t="shared" si="86"/>
        <v>10</v>
      </c>
    </row>
    <row r="5506" spans="1:4" x14ac:dyDescent="0.25">
      <c r="A5506" s="1">
        <v>88490</v>
      </c>
      <c r="B5506" s="2" t="s">
        <v>6040</v>
      </c>
      <c r="C5506" s="3" t="s">
        <v>6049</v>
      </c>
      <c r="D5506">
        <f t="shared" ref="D5506:D5569" si="87">COUNTIF($B$2:$B$5669,B5506)</f>
        <v>10</v>
      </c>
    </row>
    <row r="5507" spans="1:4" x14ac:dyDescent="0.25">
      <c r="A5507" s="1">
        <v>88490</v>
      </c>
      <c r="B5507" s="2" t="s">
        <v>6040</v>
      </c>
      <c r="C5507" s="3" t="s">
        <v>6050</v>
      </c>
      <c r="D5507">
        <f t="shared" si="87"/>
        <v>10</v>
      </c>
    </row>
    <row r="5508" spans="1:4" x14ac:dyDescent="0.25">
      <c r="A5508" s="1">
        <v>88500</v>
      </c>
      <c r="B5508" s="2" t="s">
        <v>6051</v>
      </c>
      <c r="C5508" s="3" t="s">
        <v>6052</v>
      </c>
      <c r="D5508">
        <f t="shared" si="87"/>
        <v>42</v>
      </c>
    </row>
    <row r="5509" spans="1:4" x14ac:dyDescent="0.25">
      <c r="A5509" s="1">
        <v>88500</v>
      </c>
      <c r="B5509" s="2" t="s">
        <v>6051</v>
      </c>
      <c r="C5509" s="3" t="s">
        <v>6053</v>
      </c>
      <c r="D5509">
        <f t="shared" si="87"/>
        <v>42</v>
      </c>
    </row>
    <row r="5510" spans="1:4" x14ac:dyDescent="0.25">
      <c r="A5510" s="1">
        <v>88500</v>
      </c>
      <c r="B5510" s="2" t="s">
        <v>6051</v>
      </c>
      <c r="C5510" s="3" t="s">
        <v>2741</v>
      </c>
      <c r="D5510">
        <f t="shared" si="87"/>
        <v>42</v>
      </c>
    </row>
    <row r="5511" spans="1:4" x14ac:dyDescent="0.25">
      <c r="A5511" s="1">
        <v>88500</v>
      </c>
      <c r="B5511" s="2" t="s">
        <v>6051</v>
      </c>
      <c r="C5511" s="3" t="s">
        <v>6054</v>
      </c>
      <c r="D5511">
        <f t="shared" si="87"/>
        <v>42</v>
      </c>
    </row>
    <row r="5512" spans="1:4" x14ac:dyDescent="0.25">
      <c r="A5512" s="1">
        <v>88500</v>
      </c>
      <c r="B5512" s="2" t="s">
        <v>6051</v>
      </c>
      <c r="C5512" s="3" t="s">
        <v>6055</v>
      </c>
      <c r="D5512">
        <f t="shared" si="87"/>
        <v>42</v>
      </c>
    </row>
    <row r="5513" spans="1:4" x14ac:dyDescent="0.25">
      <c r="A5513" s="1">
        <v>88500</v>
      </c>
      <c r="B5513" s="2" t="s">
        <v>6051</v>
      </c>
      <c r="C5513" s="3" t="s">
        <v>6056</v>
      </c>
      <c r="D5513">
        <f t="shared" si="87"/>
        <v>42</v>
      </c>
    </row>
    <row r="5514" spans="1:4" x14ac:dyDescent="0.25">
      <c r="A5514" s="1">
        <v>88500</v>
      </c>
      <c r="B5514" s="2" t="s">
        <v>6051</v>
      </c>
      <c r="C5514" s="3" t="s">
        <v>2678</v>
      </c>
      <c r="D5514">
        <f t="shared" si="87"/>
        <v>42</v>
      </c>
    </row>
    <row r="5515" spans="1:4" x14ac:dyDescent="0.25">
      <c r="A5515" s="1">
        <v>88500</v>
      </c>
      <c r="B5515" s="2" t="s">
        <v>6051</v>
      </c>
      <c r="C5515" s="3" t="s">
        <v>6057</v>
      </c>
      <c r="D5515">
        <f t="shared" si="87"/>
        <v>42</v>
      </c>
    </row>
    <row r="5516" spans="1:4" x14ac:dyDescent="0.25">
      <c r="A5516" s="1">
        <v>88500</v>
      </c>
      <c r="B5516" s="2" t="s">
        <v>6051</v>
      </c>
      <c r="C5516" s="3" t="s">
        <v>6058</v>
      </c>
      <c r="D5516">
        <f t="shared" si="87"/>
        <v>42</v>
      </c>
    </row>
    <row r="5517" spans="1:4" x14ac:dyDescent="0.25">
      <c r="A5517" s="1">
        <v>88500</v>
      </c>
      <c r="B5517" s="2" t="s">
        <v>6051</v>
      </c>
      <c r="C5517" s="3" t="s">
        <v>6059</v>
      </c>
      <c r="D5517">
        <f t="shared" si="87"/>
        <v>42</v>
      </c>
    </row>
    <row r="5518" spans="1:4" x14ac:dyDescent="0.25">
      <c r="A5518" s="1">
        <v>88500</v>
      </c>
      <c r="B5518" s="2" t="s">
        <v>6051</v>
      </c>
      <c r="C5518" s="3" t="s">
        <v>6060</v>
      </c>
      <c r="D5518">
        <f t="shared" si="87"/>
        <v>42</v>
      </c>
    </row>
    <row r="5519" spans="1:4" x14ac:dyDescent="0.25">
      <c r="A5519" s="1">
        <v>88500</v>
      </c>
      <c r="B5519" s="2" t="s">
        <v>6051</v>
      </c>
      <c r="C5519" s="3" t="s">
        <v>6061</v>
      </c>
      <c r="D5519">
        <f t="shared" si="87"/>
        <v>42</v>
      </c>
    </row>
    <row r="5520" spans="1:4" x14ac:dyDescent="0.25">
      <c r="A5520" s="1">
        <v>88500</v>
      </c>
      <c r="B5520" s="2" t="s">
        <v>6051</v>
      </c>
      <c r="C5520" s="3" t="s">
        <v>6062</v>
      </c>
      <c r="D5520">
        <f t="shared" si="87"/>
        <v>42</v>
      </c>
    </row>
    <row r="5521" spans="1:4" x14ac:dyDescent="0.25">
      <c r="A5521" s="1">
        <v>88500</v>
      </c>
      <c r="B5521" s="2" t="s">
        <v>6051</v>
      </c>
      <c r="C5521" s="3" t="s">
        <v>6063</v>
      </c>
      <c r="D5521">
        <f t="shared" si="87"/>
        <v>42</v>
      </c>
    </row>
    <row r="5522" spans="1:4" x14ac:dyDescent="0.25">
      <c r="A5522" s="1">
        <v>88500</v>
      </c>
      <c r="B5522" s="2" t="s">
        <v>6051</v>
      </c>
      <c r="C5522" s="3" t="s">
        <v>6064</v>
      </c>
      <c r="D5522">
        <f t="shared" si="87"/>
        <v>42</v>
      </c>
    </row>
    <row r="5523" spans="1:4" x14ac:dyDescent="0.25">
      <c r="A5523" s="1">
        <v>88500</v>
      </c>
      <c r="B5523" s="2" t="s">
        <v>6051</v>
      </c>
      <c r="C5523" s="3" t="s">
        <v>6065</v>
      </c>
      <c r="D5523">
        <f t="shared" si="87"/>
        <v>42</v>
      </c>
    </row>
    <row r="5524" spans="1:4" x14ac:dyDescent="0.25">
      <c r="A5524" s="1">
        <v>88500</v>
      </c>
      <c r="B5524" s="2" t="s">
        <v>6051</v>
      </c>
      <c r="C5524" s="3" t="s">
        <v>6066</v>
      </c>
      <c r="D5524">
        <f t="shared" si="87"/>
        <v>42</v>
      </c>
    </row>
    <row r="5525" spans="1:4" x14ac:dyDescent="0.25">
      <c r="A5525" s="1">
        <v>88500</v>
      </c>
      <c r="B5525" s="2" t="s">
        <v>6051</v>
      </c>
      <c r="C5525" s="3" t="s">
        <v>6067</v>
      </c>
      <c r="D5525">
        <f t="shared" si="87"/>
        <v>42</v>
      </c>
    </row>
    <row r="5526" spans="1:4" x14ac:dyDescent="0.25">
      <c r="A5526" s="1">
        <v>88500</v>
      </c>
      <c r="B5526" s="2" t="s">
        <v>6051</v>
      </c>
      <c r="C5526" s="3" t="s">
        <v>6068</v>
      </c>
      <c r="D5526">
        <f t="shared" si="87"/>
        <v>42</v>
      </c>
    </row>
    <row r="5527" spans="1:4" x14ac:dyDescent="0.25">
      <c r="A5527" s="1">
        <v>88500</v>
      </c>
      <c r="B5527" s="2" t="s">
        <v>6051</v>
      </c>
      <c r="C5527" s="3" t="s">
        <v>6069</v>
      </c>
      <c r="D5527">
        <f t="shared" si="87"/>
        <v>42</v>
      </c>
    </row>
    <row r="5528" spans="1:4" x14ac:dyDescent="0.25">
      <c r="A5528" s="1">
        <v>88500</v>
      </c>
      <c r="B5528" s="2" t="s">
        <v>6051</v>
      </c>
      <c r="C5528" s="3" t="s">
        <v>6070</v>
      </c>
      <c r="D5528">
        <f t="shared" si="87"/>
        <v>42</v>
      </c>
    </row>
    <row r="5529" spans="1:4" x14ac:dyDescent="0.25">
      <c r="A5529" s="1">
        <v>88500</v>
      </c>
      <c r="B5529" s="2" t="s">
        <v>6051</v>
      </c>
      <c r="C5529" s="3" t="s">
        <v>6071</v>
      </c>
      <c r="D5529">
        <f t="shared" si="87"/>
        <v>42</v>
      </c>
    </row>
    <row r="5530" spans="1:4" x14ac:dyDescent="0.25">
      <c r="A5530" s="1">
        <v>88500</v>
      </c>
      <c r="B5530" s="2" t="s">
        <v>6051</v>
      </c>
      <c r="C5530" s="3" t="s">
        <v>6072</v>
      </c>
      <c r="D5530">
        <f t="shared" si="87"/>
        <v>42</v>
      </c>
    </row>
    <row r="5531" spans="1:4" x14ac:dyDescent="0.25">
      <c r="A5531" s="1">
        <v>88500</v>
      </c>
      <c r="B5531" s="2" t="s">
        <v>6051</v>
      </c>
      <c r="C5531" s="3" t="s">
        <v>6073</v>
      </c>
      <c r="D5531">
        <f t="shared" si="87"/>
        <v>42</v>
      </c>
    </row>
    <row r="5532" spans="1:4" x14ac:dyDescent="0.25">
      <c r="A5532" s="1">
        <v>88500</v>
      </c>
      <c r="B5532" s="2" t="s">
        <v>6051</v>
      </c>
      <c r="C5532" s="3" t="s">
        <v>6074</v>
      </c>
      <c r="D5532">
        <f t="shared" si="87"/>
        <v>42</v>
      </c>
    </row>
    <row r="5533" spans="1:4" x14ac:dyDescent="0.25">
      <c r="A5533" s="1">
        <v>88500</v>
      </c>
      <c r="B5533" s="2" t="s">
        <v>6051</v>
      </c>
      <c r="C5533" s="3" t="s">
        <v>6075</v>
      </c>
      <c r="D5533">
        <f t="shared" si="87"/>
        <v>42</v>
      </c>
    </row>
    <row r="5534" spans="1:4" x14ac:dyDescent="0.25">
      <c r="A5534" s="1">
        <v>88500</v>
      </c>
      <c r="B5534" s="2" t="s">
        <v>6051</v>
      </c>
      <c r="C5534" s="3" t="s">
        <v>6076</v>
      </c>
      <c r="D5534">
        <f t="shared" si="87"/>
        <v>42</v>
      </c>
    </row>
    <row r="5535" spans="1:4" x14ac:dyDescent="0.25">
      <c r="A5535" s="1">
        <v>88500</v>
      </c>
      <c r="B5535" s="2" t="s">
        <v>6051</v>
      </c>
      <c r="C5535" s="3" t="s">
        <v>6077</v>
      </c>
      <c r="D5535">
        <f t="shared" si="87"/>
        <v>42</v>
      </c>
    </row>
    <row r="5536" spans="1:4" x14ac:dyDescent="0.25">
      <c r="A5536" s="1">
        <v>88500</v>
      </c>
      <c r="B5536" s="2" t="s">
        <v>6051</v>
      </c>
      <c r="C5536" s="3" t="s">
        <v>4242</v>
      </c>
      <c r="D5536">
        <f t="shared" si="87"/>
        <v>42</v>
      </c>
    </row>
    <row r="5537" spans="1:4" x14ac:dyDescent="0.25">
      <c r="A5537" s="1">
        <v>88500</v>
      </c>
      <c r="B5537" s="2" t="s">
        <v>6051</v>
      </c>
      <c r="C5537" s="3" t="s">
        <v>6078</v>
      </c>
      <c r="D5537">
        <f t="shared" si="87"/>
        <v>42</v>
      </c>
    </row>
    <row r="5538" spans="1:4" x14ac:dyDescent="0.25">
      <c r="A5538" s="1">
        <v>88500</v>
      </c>
      <c r="B5538" s="2" t="s">
        <v>6051</v>
      </c>
      <c r="C5538" s="3" t="s">
        <v>1516</v>
      </c>
      <c r="D5538">
        <f t="shared" si="87"/>
        <v>42</v>
      </c>
    </row>
    <row r="5539" spans="1:4" x14ac:dyDescent="0.25">
      <c r="A5539" s="1">
        <v>88500</v>
      </c>
      <c r="B5539" s="2" t="s">
        <v>6051</v>
      </c>
      <c r="C5539" s="3" t="s">
        <v>6079</v>
      </c>
      <c r="D5539">
        <f t="shared" si="87"/>
        <v>42</v>
      </c>
    </row>
    <row r="5540" spans="1:4" x14ac:dyDescent="0.25">
      <c r="A5540" s="1">
        <v>88500</v>
      </c>
      <c r="B5540" s="2" t="s">
        <v>6051</v>
      </c>
      <c r="C5540" s="3" t="s">
        <v>6080</v>
      </c>
      <c r="D5540">
        <f t="shared" si="87"/>
        <v>42</v>
      </c>
    </row>
    <row r="5541" spans="1:4" x14ac:dyDescent="0.25">
      <c r="A5541" s="1">
        <v>88500</v>
      </c>
      <c r="B5541" s="2" t="s">
        <v>6051</v>
      </c>
      <c r="C5541" s="3" t="s">
        <v>6081</v>
      </c>
      <c r="D5541">
        <f t="shared" si="87"/>
        <v>42</v>
      </c>
    </row>
    <row r="5542" spans="1:4" x14ac:dyDescent="0.25">
      <c r="A5542" s="1">
        <v>88500</v>
      </c>
      <c r="B5542" s="2" t="s">
        <v>6051</v>
      </c>
      <c r="C5542" s="3" t="s">
        <v>6082</v>
      </c>
      <c r="D5542">
        <f t="shared" si="87"/>
        <v>42</v>
      </c>
    </row>
    <row r="5543" spans="1:4" x14ac:dyDescent="0.25">
      <c r="A5543" s="1">
        <v>88500</v>
      </c>
      <c r="B5543" s="2" t="s">
        <v>6051</v>
      </c>
      <c r="C5543" s="3" t="s">
        <v>6083</v>
      </c>
      <c r="D5543">
        <f t="shared" si="87"/>
        <v>42</v>
      </c>
    </row>
    <row r="5544" spans="1:4" x14ac:dyDescent="0.25">
      <c r="A5544" s="1">
        <v>88500</v>
      </c>
      <c r="B5544" s="2" t="s">
        <v>6051</v>
      </c>
      <c r="C5544" s="3" t="s">
        <v>6084</v>
      </c>
      <c r="D5544">
        <f t="shared" si="87"/>
        <v>42</v>
      </c>
    </row>
    <row r="5545" spans="1:4" x14ac:dyDescent="0.25">
      <c r="A5545" s="1">
        <v>88500</v>
      </c>
      <c r="B5545" s="2" t="s">
        <v>6051</v>
      </c>
      <c r="C5545" s="3" t="s">
        <v>6085</v>
      </c>
      <c r="D5545">
        <f t="shared" si="87"/>
        <v>42</v>
      </c>
    </row>
    <row r="5546" spans="1:4" x14ac:dyDescent="0.25">
      <c r="A5546" s="1">
        <v>88500</v>
      </c>
      <c r="B5546" s="2" t="s">
        <v>6051</v>
      </c>
      <c r="C5546" s="3" t="s">
        <v>6086</v>
      </c>
      <c r="D5546">
        <f t="shared" si="87"/>
        <v>42</v>
      </c>
    </row>
    <row r="5547" spans="1:4" x14ac:dyDescent="0.25">
      <c r="A5547" s="1">
        <v>88500</v>
      </c>
      <c r="B5547" s="2" t="s">
        <v>6051</v>
      </c>
      <c r="C5547" s="3" t="s">
        <v>6087</v>
      </c>
      <c r="D5547">
        <f t="shared" si="87"/>
        <v>42</v>
      </c>
    </row>
    <row r="5548" spans="1:4" x14ac:dyDescent="0.25">
      <c r="A5548" s="1">
        <v>88500</v>
      </c>
      <c r="B5548" s="2" t="s">
        <v>6051</v>
      </c>
      <c r="C5548" s="3" t="s">
        <v>6088</v>
      </c>
      <c r="D5548">
        <f t="shared" si="87"/>
        <v>42</v>
      </c>
    </row>
    <row r="5549" spans="1:4" x14ac:dyDescent="0.25">
      <c r="A5549" s="1">
        <v>88500</v>
      </c>
      <c r="B5549" s="2" t="s">
        <v>6051</v>
      </c>
      <c r="C5549" s="3" t="s">
        <v>6089</v>
      </c>
      <c r="D5549">
        <f t="shared" si="87"/>
        <v>42</v>
      </c>
    </row>
    <row r="5550" spans="1:4" x14ac:dyDescent="0.25">
      <c r="A5550" s="1">
        <v>88510</v>
      </c>
      <c r="B5550" s="2" t="s">
        <v>6090</v>
      </c>
      <c r="C5550" s="3" t="s">
        <v>6091</v>
      </c>
      <c r="D5550">
        <f t="shared" si="87"/>
        <v>1</v>
      </c>
    </row>
    <row r="5551" spans="1:4" x14ac:dyDescent="0.25">
      <c r="A5551" s="1">
        <v>88520</v>
      </c>
      <c r="B5551" s="2" t="s">
        <v>6092</v>
      </c>
      <c r="C5551" s="3" t="s">
        <v>6093</v>
      </c>
      <c r="D5551">
        <f t="shared" si="87"/>
        <v>6</v>
      </c>
    </row>
    <row r="5552" spans="1:4" x14ac:dyDescent="0.25">
      <c r="A5552" s="1">
        <v>88520</v>
      </c>
      <c r="B5552" s="2" t="s">
        <v>6092</v>
      </c>
      <c r="C5552" s="3" t="s">
        <v>6094</v>
      </c>
      <c r="D5552">
        <f t="shared" si="87"/>
        <v>6</v>
      </c>
    </row>
    <row r="5553" spans="1:4" x14ac:dyDescent="0.25">
      <c r="A5553" s="1">
        <v>88520</v>
      </c>
      <c r="B5553" s="2" t="s">
        <v>6092</v>
      </c>
      <c r="C5553" s="3" t="s">
        <v>6095</v>
      </c>
      <c r="D5553">
        <f t="shared" si="87"/>
        <v>6</v>
      </c>
    </row>
    <row r="5554" spans="1:4" x14ac:dyDescent="0.25">
      <c r="A5554" s="1">
        <v>88520</v>
      </c>
      <c r="B5554" s="2" t="s">
        <v>6092</v>
      </c>
      <c r="C5554" s="3" t="s">
        <v>6096</v>
      </c>
      <c r="D5554">
        <f t="shared" si="87"/>
        <v>6</v>
      </c>
    </row>
    <row r="5555" spans="1:4" x14ac:dyDescent="0.25">
      <c r="A5555" s="1">
        <v>88520</v>
      </c>
      <c r="B5555" s="2" t="s">
        <v>6092</v>
      </c>
      <c r="C5555" s="3" t="s">
        <v>6097</v>
      </c>
      <c r="D5555">
        <f t="shared" si="87"/>
        <v>6</v>
      </c>
    </row>
    <row r="5556" spans="1:4" x14ac:dyDescent="0.25">
      <c r="A5556" s="1">
        <v>88520</v>
      </c>
      <c r="B5556" s="2" t="s">
        <v>6092</v>
      </c>
      <c r="C5556" s="3" t="s">
        <v>6098</v>
      </c>
      <c r="D5556">
        <f t="shared" si="87"/>
        <v>6</v>
      </c>
    </row>
    <row r="5557" spans="1:4" x14ac:dyDescent="0.25">
      <c r="A5557" s="1">
        <v>88530</v>
      </c>
      <c r="B5557" s="2" t="s">
        <v>6099</v>
      </c>
      <c r="C5557" s="3" t="s">
        <v>6100</v>
      </c>
      <c r="D5557">
        <f t="shared" si="87"/>
        <v>3</v>
      </c>
    </row>
    <row r="5558" spans="1:4" x14ac:dyDescent="0.25">
      <c r="A5558" s="1">
        <v>88530</v>
      </c>
      <c r="B5558" s="2" t="s">
        <v>6099</v>
      </c>
      <c r="C5558" s="3" t="s">
        <v>6101</v>
      </c>
      <c r="D5558">
        <f t="shared" si="87"/>
        <v>3</v>
      </c>
    </row>
    <row r="5559" spans="1:4" x14ac:dyDescent="0.25">
      <c r="A5559" s="1">
        <v>88530</v>
      </c>
      <c r="B5559" s="2" t="s">
        <v>6099</v>
      </c>
      <c r="C5559" s="3" t="s">
        <v>6102</v>
      </c>
      <c r="D5559">
        <f t="shared" si="87"/>
        <v>3</v>
      </c>
    </row>
    <row r="5560" spans="1:4" x14ac:dyDescent="0.25">
      <c r="A5560" s="1">
        <v>88540</v>
      </c>
      <c r="B5560" s="2" t="s">
        <v>6103</v>
      </c>
      <c r="C5560" s="3" t="s">
        <v>6104</v>
      </c>
      <c r="D5560">
        <f t="shared" si="87"/>
        <v>1</v>
      </c>
    </row>
    <row r="5561" spans="1:4" x14ac:dyDescent="0.25">
      <c r="A5561" s="1">
        <v>88550</v>
      </c>
      <c r="B5561" s="2" t="s">
        <v>6105</v>
      </c>
      <c r="C5561" s="3" t="s">
        <v>6106</v>
      </c>
      <c r="D5561">
        <f t="shared" si="87"/>
        <v>2</v>
      </c>
    </row>
    <row r="5562" spans="1:4" x14ac:dyDescent="0.25">
      <c r="A5562" s="1">
        <v>88550</v>
      </c>
      <c r="B5562" s="2" t="s">
        <v>6105</v>
      </c>
      <c r="C5562" s="3" t="s">
        <v>6107</v>
      </c>
      <c r="D5562">
        <f t="shared" si="87"/>
        <v>2</v>
      </c>
    </row>
    <row r="5563" spans="1:4" x14ac:dyDescent="0.25">
      <c r="A5563" s="1">
        <v>88560</v>
      </c>
      <c r="B5563" s="2" t="s">
        <v>6108</v>
      </c>
      <c r="C5563" s="3" t="s">
        <v>6109</v>
      </c>
      <c r="D5563">
        <f t="shared" si="87"/>
        <v>1</v>
      </c>
    </row>
    <row r="5564" spans="1:4" x14ac:dyDescent="0.25">
      <c r="A5564" s="1">
        <v>88580</v>
      </c>
      <c r="B5564" s="2" t="s">
        <v>6110</v>
      </c>
      <c r="C5564" s="3" t="s">
        <v>6111</v>
      </c>
      <c r="D5564">
        <f t="shared" si="87"/>
        <v>1</v>
      </c>
    </row>
    <row r="5565" spans="1:4" x14ac:dyDescent="0.25">
      <c r="A5565" s="1">
        <v>88600</v>
      </c>
      <c r="B5565" s="2" t="s">
        <v>6112</v>
      </c>
      <c r="C5565" s="3" t="s">
        <v>6113</v>
      </c>
      <c r="D5565">
        <f t="shared" si="87"/>
        <v>36</v>
      </c>
    </row>
    <row r="5566" spans="1:4" x14ac:dyDescent="0.25">
      <c r="A5566" s="1">
        <v>88600</v>
      </c>
      <c r="B5566" s="2" t="s">
        <v>6112</v>
      </c>
      <c r="C5566" s="3" t="s">
        <v>6114</v>
      </c>
      <c r="D5566">
        <f t="shared" si="87"/>
        <v>36</v>
      </c>
    </row>
    <row r="5567" spans="1:4" x14ac:dyDescent="0.25">
      <c r="A5567" s="1">
        <v>88600</v>
      </c>
      <c r="B5567" s="2" t="s">
        <v>6112</v>
      </c>
      <c r="C5567" s="3" t="s">
        <v>6115</v>
      </c>
      <c r="D5567">
        <f t="shared" si="87"/>
        <v>36</v>
      </c>
    </row>
    <row r="5568" spans="1:4" x14ac:dyDescent="0.25">
      <c r="A5568" s="1">
        <v>88600</v>
      </c>
      <c r="B5568" s="2" t="s">
        <v>6112</v>
      </c>
      <c r="C5568" s="3" t="s">
        <v>6116</v>
      </c>
      <c r="D5568">
        <f t="shared" si="87"/>
        <v>36</v>
      </c>
    </row>
    <row r="5569" spans="1:4" x14ac:dyDescent="0.25">
      <c r="A5569" s="1">
        <v>88600</v>
      </c>
      <c r="B5569" s="2" t="s">
        <v>6112</v>
      </c>
      <c r="C5569" s="3" t="s">
        <v>6117</v>
      </c>
      <c r="D5569">
        <f t="shared" si="87"/>
        <v>36</v>
      </c>
    </row>
    <row r="5570" spans="1:4" x14ac:dyDescent="0.25">
      <c r="A5570" s="1">
        <v>88600</v>
      </c>
      <c r="B5570" s="2" t="s">
        <v>6112</v>
      </c>
      <c r="C5570" s="3" t="s">
        <v>6118</v>
      </c>
      <c r="D5570">
        <f t="shared" ref="D5570:D5633" si="88">COUNTIF($B$2:$B$5669,B5570)</f>
        <v>36</v>
      </c>
    </row>
    <row r="5571" spans="1:4" x14ac:dyDescent="0.25">
      <c r="A5571" s="1">
        <v>88600</v>
      </c>
      <c r="B5571" s="2" t="s">
        <v>6112</v>
      </c>
      <c r="C5571" s="3" t="s">
        <v>6119</v>
      </c>
      <c r="D5571">
        <f t="shared" si="88"/>
        <v>36</v>
      </c>
    </row>
    <row r="5572" spans="1:4" x14ac:dyDescent="0.25">
      <c r="A5572" s="1">
        <v>88600</v>
      </c>
      <c r="B5572" s="2" t="s">
        <v>6112</v>
      </c>
      <c r="C5572" s="3" t="s">
        <v>6120</v>
      </c>
      <c r="D5572">
        <f t="shared" si="88"/>
        <v>36</v>
      </c>
    </row>
    <row r="5573" spans="1:4" x14ac:dyDescent="0.25">
      <c r="A5573" s="1">
        <v>88600</v>
      </c>
      <c r="B5573" s="2" t="s">
        <v>6112</v>
      </c>
      <c r="C5573" s="3" t="s">
        <v>6121</v>
      </c>
      <c r="D5573">
        <f t="shared" si="88"/>
        <v>36</v>
      </c>
    </row>
    <row r="5574" spans="1:4" x14ac:dyDescent="0.25">
      <c r="A5574" s="1">
        <v>88600</v>
      </c>
      <c r="B5574" s="2" t="s">
        <v>6112</v>
      </c>
      <c r="C5574" s="3" t="s">
        <v>6122</v>
      </c>
      <c r="D5574">
        <f t="shared" si="88"/>
        <v>36</v>
      </c>
    </row>
    <row r="5575" spans="1:4" x14ac:dyDescent="0.25">
      <c r="A5575" s="1">
        <v>88600</v>
      </c>
      <c r="B5575" s="2" t="s">
        <v>6112</v>
      </c>
      <c r="C5575" s="3" t="s">
        <v>6123</v>
      </c>
      <c r="D5575">
        <f t="shared" si="88"/>
        <v>36</v>
      </c>
    </row>
    <row r="5576" spans="1:4" x14ac:dyDescent="0.25">
      <c r="A5576" s="1">
        <v>88600</v>
      </c>
      <c r="B5576" s="2" t="s">
        <v>6112</v>
      </c>
      <c r="C5576" s="3" t="s">
        <v>1811</v>
      </c>
      <c r="D5576">
        <f t="shared" si="88"/>
        <v>36</v>
      </c>
    </row>
    <row r="5577" spans="1:4" x14ac:dyDescent="0.25">
      <c r="A5577" s="1">
        <v>88600</v>
      </c>
      <c r="B5577" s="2" t="s">
        <v>6112</v>
      </c>
      <c r="C5577" s="3" t="s">
        <v>6124</v>
      </c>
      <c r="D5577">
        <f t="shared" si="88"/>
        <v>36</v>
      </c>
    </row>
    <row r="5578" spans="1:4" x14ac:dyDescent="0.25">
      <c r="A5578" s="1">
        <v>88600</v>
      </c>
      <c r="B5578" s="2" t="s">
        <v>6112</v>
      </c>
      <c r="C5578" s="3" t="s">
        <v>6125</v>
      </c>
      <c r="D5578">
        <f t="shared" si="88"/>
        <v>36</v>
      </c>
    </row>
    <row r="5579" spans="1:4" x14ac:dyDescent="0.25">
      <c r="A5579" s="1">
        <v>88600</v>
      </c>
      <c r="B5579" s="2" t="s">
        <v>6112</v>
      </c>
      <c r="C5579" s="3" t="s">
        <v>6126</v>
      </c>
      <c r="D5579">
        <f t="shared" si="88"/>
        <v>36</v>
      </c>
    </row>
    <row r="5580" spans="1:4" x14ac:dyDescent="0.25">
      <c r="A5580" s="1">
        <v>88600</v>
      </c>
      <c r="B5580" s="2" t="s">
        <v>6112</v>
      </c>
      <c r="C5580" s="3" t="s">
        <v>6127</v>
      </c>
      <c r="D5580">
        <f t="shared" si="88"/>
        <v>36</v>
      </c>
    </row>
    <row r="5581" spans="1:4" x14ac:dyDescent="0.25">
      <c r="A5581" s="1">
        <v>88600</v>
      </c>
      <c r="B5581" s="2" t="s">
        <v>6112</v>
      </c>
      <c r="C5581" s="3" t="s">
        <v>6128</v>
      </c>
      <c r="D5581">
        <f t="shared" si="88"/>
        <v>36</v>
      </c>
    </row>
    <row r="5582" spans="1:4" x14ac:dyDescent="0.25">
      <c r="A5582" s="1">
        <v>88600</v>
      </c>
      <c r="B5582" s="2" t="s">
        <v>6112</v>
      </c>
      <c r="C5582" s="3" t="s">
        <v>6129</v>
      </c>
      <c r="D5582">
        <f t="shared" si="88"/>
        <v>36</v>
      </c>
    </row>
    <row r="5583" spans="1:4" x14ac:dyDescent="0.25">
      <c r="A5583" s="1">
        <v>88600</v>
      </c>
      <c r="B5583" s="2" t="s">
        <v>6112</v>
      </c>
      <c r="C5583" s="3" t="s">
        <v>6130</v>
      </c>
      <c r="D5583">
        <f t="shared" si="88"/>
        <v>36</v>
      </c>
    </row>
    <row r="5584" spans="1:4" x14ac:dyDescent="0.25">
      <c r="A5584" s="1">
        <v>88600</v>
      </c>
      <c r="B5584" s="2" t="s">
        <v>6112</v>
      </c>
      <c r="C5584" s="3" t="s">
        <v>6131</v>
      </c>
      <c r="D5584">
        <f t="shared" si="88"/>
        <v>36</v>
      </c>
    </row>
    <row r="5585" spans="1:4" x14ac:dyDescent="0.25">
      <c r="A5585" s="1">
        <v>88600</v>
      </c>
      <c r="B5585" s="2" t="s">
        <v>6112</v>
      </c>
      <c r="C5585" s="3" t="s">
        <v>6132</v>
      </c>
      <c r="D5585">
        <f t="shared" si="88"/>
        <v>36</v>
      </c>
    </row>
    <row r="5586" spans="1:4" x14ac:dyDescent="0.25">
      <c r="A5586" s="1">
        <v>88600</v>
      </c>
      <c r="B5586" s="2" t="s">
        <v>6112</v>
      </c>
      <c r="C5586" s="3" t="s">
        <v>6133</v>
      </c>
      <c r="D5586">
        <f t="shared" si="88"/>
        <v>36</v>
      </c>
    </row>
    <row r="5587" spans="1:4" x14ac:dyDescent="0.25">
      <c r="A5587" s="1">
        <v>88600</v>
      </c>
      <c r="B5587" s="2" t="s">
        <v>6112</v>
      </c>
      <c r="C5587" s="3" t="s">
        <v>6134</v>
      </c>
      <c r="D5587">
        <f t="shared" si="88"/>
        <v>36</v>
      </c>
    </row>
    <row r="5588" spans="1:4" x14ac:dyDescent="0.25">
      <c r="A5588" s="1">
        <v>88600</v>
      </c>
      <c r="B5588" s="2" t="s">
        <v>6112</v>
      </c>
      <c r="C5588" s="3" t="s">
        <v>6135</v>
      </c>
      <c r="D5588">
        <f t="shared" si="88"/>
        <v>36</v>
      </c>
    </row>
    <row r="5589" spans="1:4" x14ac:dyDescent="0.25">
      <c r="A5589" s="1">
        <v>88600</v>
      </c>
      <c r="B5589" s="2" t="s">
        <v>6112</v>
      </c>
      <c r="C5589" s="3" t="s">
        <v>6136</v>
      </c>
      <c r="D5589">
        <f t="shared" si="88"/>
        <v>36</v>
      </c>
    </row>
    <row r="5590" spans="1:4" x14ac:dyDescent="0.25">
      <c r="A5590" s="1">
        <v>88600</v>
      </c>
      <c r="B5590" s="2" t="s">
        <v>6112</v>
      </c>
      <c r="C5590" s="3" t="s">
        <v>6137</v>
      </c>
      <c r="D5590">
        <f t="shared" si="88"/>
        <v>36</v>
      </c>
    </row>
    <row r="5591" spans="1:4" x14ac:dyDescent="0.25">
      <c r="A5591" s="1">
        <v>88600</v>
      </c>
      <c r="B5591" s="2" t="s">
        <v>6112</v>
      </c>
      <c r="C5591" s="3" t="s">
        <v>6138</v>
      </c>
      <c r="D5591">
        <f t="shared" si="88"/>
        <v>36</v>
      </c>
    </row>
    <row r="5592" spans="1:4" x14ac:dyDescent="0.25">
      <c r="A5592" s="1">
        <v>88600</v>
      </c>
      <c r="B5592" s="2" t="s">
        <v>6112</v>
      </c>
      <c r="C5592" s="3" t="s">
        <v>6139</v>
      </c>
      <c r="D5592">
        <f t="shared" si="88"/>
        <v>36</v>
      </c>
    </row>
    <row r="5593" spans="1:4" x14ac:dyDescent="0.25">
      <c r="A5593" s="1">
        <v>88600</v>
      </c>
      <c r="B5593" s="2" t="s">
        <v>6112</v>
      </c>
      <c r="C5593" s="3" t="s">
        <v>6140</v>
      </c>
      <c r="D5593">
        <f t="shared" si="88"/>
        <v>36</v>
      </c>
    </row>
    <row r="5594" spans="1:4" x14ac:dyDescent="0.25">
      <c r="A5594" s="1">
        <v>88600</v>
      </c>
      <c r="B5594" s="2" t="s">
        <v>6112</v>
      </c>
      <c r="C5594" s="3" t="s">
        <v>6141</v>
      </c>
      <c r="D5594">
        <f t="shared" si="88"/>
        <v>36</v>
      </c>
    </row>
    <row r="5595" spans="1:4" x14ac:dyDescent="0.25">
      <c r="A5595" s="1">
        <v>88600</v>
      </c>
      <c r="B5595" s="2" t="s">
        <v>6112</v>
      </c>
      <c r="C5595" s="3" t="s">
        <v>6142</v>
      </c>
      <c r="D5595">
        <f t="shared" si="88"/>
        <v>36</v>
      </c>
    </row>
    <row r="5596" spans="1:4" x14ac:dyDescent="0.25">
      <c r="A5596" s="1">
        <v>88600</v>
      </c>
      <c r="B5596" s="2" t="s">
        <v>6112</v>
      </c>
      <c r="C5596" s="3" t="s">
        <v>6143</v>
      </c>
      <c r="D5596">
        <f t="shared" si="88"/>
        <v>36</v>
      </c>
    </row>
    <row r="5597" spans="1:4" x14ac:dyDescent="0.25">
      <c r="A5597" s="1">
        <v>88600</v>
      </c>
      <c r="B5597" s="2" t="s">
        <v>6112</v>
      </c>
      <c r="C5597" s="3" t="s">
        <v>6144</v>
      </c>
      <c r="D5597">
        <f t="shared" si="88"/>
        <v>36</v>
      </c>
    </row>
    <row r="5598" spans="1:4" x14ac:dyDescent="0.25">
      <c r="A5598" s="1">
        <v>88600</v>
      </c>
      <c r="B5598" s="2" t="s">
        <v>6112</v>
      </c>
      <c r="C5598" s="3" t="s">
        <v>6145</v>
      </c>
      <c r="D5598">
        <f t="shared" si="88"/>
        <v>36</v>
      </c>
    </row>
    <row r="5599" spans="1:4" x14ac:dyDescent="0.25">
      <c r="A5599" s="1">
        <v>88600</v>
      </c>
      <c r="B5599" s="2" t="s">
        <v>6112</v>
      </c>
      <c r="C5599" s="3" t="s">
        <v>6146</v>
      </c>
      <c r="D5599">
        <f t="shared" si="88"/>
        <v>36</v>
      </c>
    </row>
    <row r="5600" spans="1:4" x14ac:dyDescent="0.25">
      <c r="A5600" s="1">
        <v>88600</v>
      </c>
      <c r="B5600" s="2" t="s">
        <v>6112</v>
      </c>
      <c r="C5600" s="3" t="s">
        <v>6147</v>
      </c>
      <c r="D5600">
        <f t="shared" si="88"/>
        <v>36</v>
      </c>
    </row>
    <row r="5601" spans="1:4" x14ac:dyDescent="0.25">
      <c r="A5601" s="1">
        <v>88630</v>
      </c>
      <c r="B5601" s="2" t="s">
        <v>6148</v>
      </c>
      <c r="C5601" s="3" t="s">
        <v>6149</v>
      </c>
      <c r="D5601">
        <f t="shared" si="88"/>
        <v>16</v>
      </c>
    </row>
    <row r="5602" spans="1:4" x14ac:dyDescent="0.25">
      <c r="A5602" s="1">
        <v>88630</v>
      </c>
      <c r="B5602" s="2" t="s">
        <v>6148</v>
      </c>
      <c r="C5602" s="3" t="s">
        <v>6150</v>
      </c>
      <c r="D5602">
        <f t="shared" si="88"/>
        <v>16</v>
      </c>
    </row>
    <row r="5603" spans="1:4" x14ac:dyDescent="0.25">
      <c r="A5603" s="1">
        <v>88630</v>
      </c>
      <c r="B5603" s="2" t="s">
        <v>6148</v>
      </c>
      <c r="C5603" s="3" t="s">
        <v>6151</v>
      </c>
      <c r="D5603">
        <f t="shared" si="88"/>
        <v>16</v>
      </c>
    </row>
    <row r="5604" spans="1:4" x14ac:dyDescent="0.25">
      <c r="A5604" s="1">
        <v>88630</v>
      </c>
      <c r="B5604" s="2" t="s">
        <v>6148</v>
      </c>
      <c r="C5604" s="3" t="s">
        <v>6152</v>
      </c>
      <c r="D5604">
        <f t="shared" si="88"/>
        <v>16</v>
      </c>
    </row>
    <row r="5605" spans="1:4" x14ac:dyDescent="0.25">
      <c r="A5605" s="1">
        <v>88630</v>
      </c>
      <c r="B5605" s="2" t="s">
        <v>6148</v>
      </c>
      <c r="C5605" s="3" t="s">
        <v>6153</v>
      </c>
      <c r="D5605">
        <f t="shared" si="88"/>
        <v>16</v>
      </c>
    </row>
    <row r="5606" spans="1:4" x14ac:dyDescent="0.25">
      <c r="A5606" s="1">
        <v>88630</v>
      </c>
      <c r="B5606" s="2" t="s">
        <v>6148</v>
      </c>
      <c r="C5606" s="3" t="s">
        <v>6154</v>
      </c>
      <c r="D5606">
        <f t="shared" si="88"/>
        <v>16</v>
      </c>
    </row>
    <row r="5607" spans="1:4" x14ac:dyDescent="0.25">
      <c r="A5607" s="1">
        <v>88630</v>
      </c>
      <c r="B5607" s="2" t="s">
        <v>6148</v>
      </c>
      <c r="C5607" s="3" t="s">
        <v>6155</v>
      </c>
      <c r="D5607">
        <f t="shared" si="88"/>
        <v>16</v>
      </c>
    </row>
    <row r="5608" spans="1:4" x14ac:dyDescent="0.25">
      <c r="A5608" s="1">
        <v>88630</v>
      </c>
      <c r="B5608" s="2" t="s">
        <v>6148</v>
      </c>
      <c r="C5608" s="3" t="s">
        <v>6156</v>
      </c>
      <c r="D5608">
        <f t="shared" si="88"/>
        <v>16</v>
      </c>
    </row>
    <row r="5609" spans="1:4" x14ac:dyDescent="0.25">
      <c r="A5609" s="1">
        <v>88630</v>
      </c>
      <c r="B5609" s="2" t="s">
        <v>6148</v>
      </c>
      <c r="C5609" s="3" t="s">
        <v>6157</v>
      </c>
      <c r="D5609">
        <f t="shared" si="88"/>
        <v>16</v>
      </c>
    </row>
    <row r="5610" spans="1:4" x14ac:dyDescent="0.25">
      <c r="A5610" s="1">
        <v>88630</v>
      </c>
      <c r="B5610" s="2" t="s">
        <v>6148</v>
      </c>
      <c r="C5610" s="3" t="s">
        <v>6158</v>
      </c>
      <c r="D5610">
        <f t="shared" si="88"/>
        <v>16</v>
      </c>
    </row>
    <row r="5611" spans="1:4" x14ac:dyDescent="0.25">
      <c r="A5611" s="1">
        <v>88630</v>
      </c>
      <c r="B5611" s="2" t="s">
        <v>6148</v>
      </c>
      <c r="C5611" s="3" t="s">
        <v>6159</v>
      </c>
      <c r="D5611">
        <f t="shared" si="88"/>
        <v>16</v>
      </c>
    </row>
    <row r="5612" spans="1:4" x14ac:dyDescent="0.25">
      <c r="A5612" s="1">
        <v>88630</v>
      </c>
      <c r="B5612" s="2" t="s">
        <v>6148</v>
      </c>
      <c r="C5612" s="3" t="s">
        <v>6160</v>
      </c>
      <c r="D5612">
        <f t="shared" si="88"/>
        <v>16</v>
      </c>
    </row>
    <row r="5613" spans="1:4" x14ac:dyDescent="0.25">
      <c r="A5613" s="1">
        <v>88630</v>
      </c>
      <c r="B5613" s="2" t="s">
        <v>6148</v>
      </c>
      <c r="C5613" s="3" t="s">
        <v>6161</v>
      </c>
      <c r="D5613">
        <f t="shared" si="88"/>
        <v>16</v>
      </c>
    </row>
    <row r="5614" spans="1:4" x14ac:dyDescent="0.25">
      <c r="A5614" s="1">
        <v>88630</v>
      </c>
      <c r="B5614" s="2" t="s">
        <v>6148</v>
      </c>
      <c r="C5614" s="3" t="s">
        <v>6162</v>
      </c>
      <c r="D5614">
        <f t="shared" si="88"/>
        <v>16</v>
      </c>
    </row>
    <row r="5615" spans="1:4" x14ac:dyDescent="0.25">
      <c r="A5615" s="1">
        <v>88630</v>
      </c>
      <c r="B5615" s="2" t="s">
        <v>6148</v>
      </c>
      <c r="C5615" s="3" t="s">
        <v>6163</v>
      </c>
      <c r="D5615">
        <f t="shared" si="88"/>
        <v>16</v>
      </c>
    </row>
    <row r="5616" spans="1:4" x14ac:dyDescent="0.25">
      <c r="A5616" s="1">
        <v>88630</v>
      </c>
      <c r="B5616" s="2" t="s">
        <v>6148</v>
      </c>
      <c r="C5616" s="3" t="s">
        <v>6164</v>
      </c>
      <c r="D5616">
        <f t="shared" si="88"/>
        <v>16</v>
      </c>
    </row>
    <row r="5617" spans="1:4" x14ac:dyDescent="0.25">
      <c r="A5617" s="1">
        <v>88640</v>
      </c>
      <c r="B5617" s="2" t="s">
        <v>6165</v>
      </c>
      <c r="C5617" s="3" t="s">
        <v>6166</v>
      </c>
      <c r="D5617">
        <f t="shared" si="88"/>
        <v>7</v>
      </c>
    </row>
    <row r="5618" spans="1:4" x14ac:dyDescent="0.25">
      <c r="A5618" s="1">
        <v>88640</v>
      </c>
      <c r="B5618" s="2" t="s">
        <v>6165</v>
      </c>
      <c r="C5618" s="3" t="s">
        <v>6167</v>
      </c>
      <c r="D5618">
        <f t="shared" si="88"/>
        <v>7</v>
      </c>
    </row>
    <row r="5619" spans="1:4" x14ac:dyDescent="0.25">
      <c r="A5619" s="1">
        <v>88640</v>
      </c>
      <c r="B5619" s="2" t="s">
        <v>6165</v>
      </c>
      <c r="C5619" s="3" t="s">
        <v>6168</v>
      </c>
      <c r="D5619">
        <f t="shared" si="88"/>
        <v>7</v>
      </c>
    </row>
    <row r="5620" spans="1:4" x14ac:dyDescent="0.25">
      <c r="A5620" s="1">
        <v>88640</v>
      </c>
      <c r="B5620" s="2" t="s">
        <v>6165</v>
      </c>
      <c r="C5620" s="3" t="s">
        <v>6169</v>
      </c>
      <c r="D5620">
        <f t="shared" si="88"/>
        <v>7</v>
      </c>
    </row>
    <row r="5621" spans="1:4" x14ac:dyDescent="0.25">
      <c r="A5621" s="1">
        <v>88640</v>
      </c>
      <c r="B5621" s="2" t="s">
        <v>6165</v>
      </c>
      <c r="C5621" s="3" t="s">
        <v>6170</v>
      </c>
      <c r="D5621">
        <f t="shared" si="88"/>
        <v>7</v>
      </c>
    </row>
    <row r="5622" spans="1:4" x14ac:dyDescent="0.25">
      <c r="A5622" s="1">
        <v>88640</v>
      </c>
      <c r="B5622" s="2" t="s">
        <v>6165</v>
      </c>
      <c r="C5622" s="3" t="s">
        <v>6171</v>
      </c>
      <c r="D5622">
        <f t="shared" si="88"/>
        <v>7</v>
      </c>
    </row>
    <row r="5623" spans="1:4" x14ac:dyDescent="0.25">
      <c r="A5623" s="1">
        <v>88640</v>
      </c>
      <c r="B5623" s="2" t="s">
        <v>6165</v>
      </c>
      <c r="C5623" s="3" t="s">
        <v>6172</v>
      </c>
      <c r="D5623">
        <f t="shared" si="88"/>
        <v>7</v>
      </c>
    </row>
    <row r="5624" spans="1:4" x14ac:dyDescent="0.25">
      <c r="A5624" s="1">
        <v>88700</v>
      </c>
      <c r="B5624" s="2" t="s">
        <v>6173</v>
      </c>
      <c r="C5624" s="3" t="s">
        <v>6174</v>
      </c>
      <c r="D5624">
        <f t="shared" si="88"/>
        <v>31</v>
      </c>
    </row>
    <row r="5625" spans="1:4" x14ac:dyDescent="0.25">
      <c r="A5625" s="1">
        <v>88700</v>
      </c>
      <c r="B5625" s="2" t="s">
        <v>6173</v>
      </c>
      <c r="C5625" s="3" t="s">
        <v>2571</v>
      </c>
      <c r="D5625">
        <f t="shared" si="88"/>
        <v>31</v>
      </c>
    </row>
    <row r="5626" spans="1:4" x14ac:dyDescent="0.25">
      <c r="A5626" s="1">
        <v>88700</v>
      </c>
      <c r="B5626" s="2" t="s">
        <v>6173</v>
      </c>
      <c r="C5626" s="3" t="s">
        <v>6175</v>
      </c>
      <c r="D5626">
        <f t="shared" si="88"/>
        <v>31</v>
      </c>
    </row>
    <row r="5627" spans="1:4" x14ac:dyDescent="0.25">
      <c r="A5627" s="1">
        <v>88700</v>
      </c>
      <c r="B5627" s="2" t="s">
        <v>6173</v>
      </c>
      <c r="C5627" s="3" t="s">
        <v>6176</v>
      </c>
      <c r="D5627">
        <f t="shared" si="88"/>
        <v>31</v>
      </c>
    </row>
    <row r="5628" spans="1:4" x14ac:dyDescent="0.25">
      <c r="A5628" s="1">
        <v>88700</v>
      </c>
      <c r="B5628" s="2" t="s">
        <v>6173</v>
      </c>
      <c r="C5628" s="3" t="s">
        <v>6177</v>
      </c>
      <c r="D5628">
        <f t="shared" si="88"/>
        <v>31</v>
      </c>
    </row>
    <row r="5629" spans="1:4" x14ac:dyDescent="0.25">
      <c r="A5629" s="1">
        <v>88700</v>
      </c>
      <c r="B5629" s="2" t="s">
        <v>6173</v>
      </c>
      <c r="C5629" s="3" t="s">
        <v>6178</v>
      </c>
      <c r="D5629">
        <f t="shared" si="88"/>
        <v>31</v>
      </c>
    </row>
    <row r="5630" spans="1:4" x14ac:dyDescent="0.25">
      <c r="A5630" s="1">
        <v>88700</v>
      </c>
      <c r="B5630" s="2" t="s">
        <v>6173</v>
      </c>
      <c r="C5630" s="3" t="s">
        <v>6179</v>
      </c>
      <c r="D5630">
        <f t="shared" si="88"/>
        <v>31</v>
      </c>
    </row>
    <row r="5631" spans="1:4" x14ac:dyDescent="0.25">
      <c r="A5631" s="1">
        <v>88700</v>
      </c>
      <c r="B5631" s="2" t="s">
        <v>6173</v>
      </c>
      <c r="C5631" s="3" t="s">
        <v>6180</v>
      </c>
      <c r="D5631">
        <f t="shared" si="88"/>
        <v>31</v>
      </c>
    </row>
    <row r="5632" spans="1:4" x14ac:dyDescent="0.25">
      <c r="A5632" s="1">
        <v>88700</v>
      </c>
      <c r="B5632" s="2" t="s">
        <v>6173</v>
      </c>
      <c r="C5632" s="3" t="s">
        <v>6181</v>
      </c>
      <c r="D5632">
        <f t="shared" si="88"/>
        <v>31</v>
      </c>
    </row>
    <row r="5633" spans="1:4" x14ac:dyDescent="0.25">
      <c r="A5633" s="1">
        <v>88700</v>
      </c>
      <c r="B5633" s="2" t="s">
        <v>6173</v>
      </c>
      <c r="C5633" s="3" t="s">
        <v>6182</v>
      </c>
      <c r="D5633">
        <f t="shared" si="88"/>
        <v>31</v>
      </c>
    </row>
    <row r="5634" spans="1:4" x14ac:dyDescent="0.25">
      <c r="A5634" s="1">
        <v>88700</v>
      </c>
      <c r="B5634" s="2" t="s">
        <v>6173</v>
      </c>
      <c r="C5634" s="3" t="s">
        <v>6183</v>
      </c>
      <c r="D5634">
        <f t="shared" ref="D5634:D5669" si="89">COUNTIF($B$2:$B$5669,B5634)</f>
        <v>31</v>
      </c>
    </row>
    <row r="5635" spans="1:4" x14ac:dyDescent="0.25">
      <c r="A5635" s="1">
        <v>88700</v>
      </c>
      <c r="B5635" s="2" t="s">
        <v>6173</v>
      </c>
      <c r="C5635" s="3" t="s">
        <v>6184</v>
      </c>
      <c r="D5635">
        <f t="shared" si="89"/>
        <v>31</v>
      </c>
    </row>
    <row r="5636" spans="1:4" x14ac:dyDescent="0.25">
      <c r="A5636" s="1">
        <v>88700</v>
      </c>
      <c r="B5636" s="2" t="s">
        <v>6173</v>
      </c>
      <c r="C5636" s="3" t="s">
        <v>6185</v>
      </c>
      <c r="D5636">
        <f t="shared" si="89"/>
        <v>31</v>
      </c>
    </row>
    <row r="5637" spans="1:4" x14ac:dyDescent="0.25">
      <c r="A5637" s="1">
        <v>88700</v>
      </c>
      <c r="B5637" s="2" t="s">
        <v>6173</v>
      </c>
      <c r="C5637" s="3" t="s">
        <v>6186</v>
      </c>
      <c r="D5637">
        <f t="shared" si="89"/>
        <v>31</v>
      </c>
    </row>
    <row r="5638" spans="1:4" x14ac:dyDescent="0.25">
      <c r="A5638" s="1">
        <v>88700</v>
      </c>
      <c r="B5638" s="2" t="s">
        <v>6173</v>
      </c>
      <c r="C5638" s="3" t="s">
        <v>6187</v>
      </c>
      <c r="D5638">
        <f t="shared" si="89"/>
        <v>31</v>
      </c>
    </row>
    <row r="5639" spans="1:4" x14ac:dyDescent="0.25">
      <c r="A5639" s="1">
        <v>88700</v>
      </c>
      <c r="B5639" s="2" t="s">
        <v>6173</v>
      </c>
      <c r="C5639" s="3" t="s">
        <v>6188</v>
      </c>
      <c r="D5639">
        <f t="shared" si="89"/>
        <v>31</v>
      </c>
    </row>
    <row r="5640" spans="1:4" x14ac:dyDescent="0.25">
      <c r="A5640" s="1">
        <v>88700</v>
      </c>
      <c r="B5640" s="2" t="s">
        <v>6173</v>
      </c>
      <c r="C5640" s="3" t="s">
        <v>6189</v>
      </c>
      <c r="D5640">
        <f t="shared" si="89"/>
        <v>31</v>
      </c>
    </row>
    <row r="5641" spans="1:4" x14ac:dyDescent="0.25">
      <c r="A5641" s="1">
        <v>88700</v>
      </c>
      <c r="B5641" s="2" t="s">
        <v>6173</v>
      </c>
      <c r="C5641" s="3" t="s">
        <v>6190</v>
      </c>
      <c r="D5641">
        <f t="shared" si="89"/>
        <v>31</v>
      </c>
    </row>
    <row r="5642" spans="1:4" x14ac:dyDescent="0.25">
      <c r="A5642" s="1">
        <v>88700</v>
      </c>
      <c r="B5642" s="2" t="s">
        <v>6173</v>
      </c>
      <c r="C5642" s="3" t="s">
        <v>6191</v>
      </c>
      <c r="D5642">
        <f t="shared" si="89"/>
        <v>31</v>
      </c>
    </row>
    <row r="5643" spans="1:4" x14ac:dyDescent="0.25">
      <c r="A5643" s="1">
        <v>88700</v>
      </c>
      <c r="B5643" s="2" t="s">
        <v>6173</v>
      </c>
      <c r="C5643" s="3" t="s">
        <v>6192</v>
      </c>
      <c r="D5643">
        <f t="shared" si="89"/>
        <v>31</v>
      </c>
    </row>
    <row r="5644" spans="1:4" x14ac:dyDescent="0.25">
      <c r="A5644" s="1">
        <v>88700</v>
      </c>
      <c r="B5644" s="2" t="s">
        <v>6173</v>
      </c>
      <c r="C5644" s="3" t="s">
        <v>6193</v>
      </c>
      <c r="D5644">
        <f t="shared" si="89"/>
        <v>31</v>
      </c>
    </row>
    <row r="5645" spans="1:4" x14ac:dyDescent="0.25">
      <c r="A5645" s="1">
        <v>88700</v>
      </c>
      <c r="B5645" s="2" t="s">
        <v>6173</v>
      </c>
      <c r="C5645" s="3" t="s">
        <v>6194</v>
      </c>
      <c r="D5645">
        <f t="shared" si="89"/>
        <v>31</v>
      </c>
    </row>
    <row r="5646" spans="1:4" x14ac:dyDescent="0.25">
      <c r="A5646" s="1">
        <v>88700</v>
      </c>
      <c r="B5646" s="2" t="s">
        <v>6173</v>
      </c>
      <c r="C5646" s="3" t="s">
        <v>6195</v>
      </c>
      <c r="D5646">
        <f t="shared" si="89"/>
        <v>31</v>
      </c>
    </row>
    <row r="5647" spans="1:4" x14ac:dyDescent="0.25">
      <c r="A5647" s="1">
        <v>88700</v>
      </c>
      <c r="B5647" s="2" t="s">
        <v>6173</v>
      </c>
      <c r="C5647" s="3" t="s">
        <v>6196</v>
      </c>
      <c r="D5647">
        <f t="shared" si="89"/>
        <v>31</v>
      </c>
    </row>
    <row r="5648" spans="1:4" x14ac:dyDescent="0.25">
      <c r="A5648" s="1">
        <v>88700</v>
      </c>
      <c r="B5648" s="2" t="s">
        <v>6173</v>
      </c>
      <c r="C5648" s="3" t="s">
        <v>6197</v>
      </c>
      <c r="D5648">
        <f t="shared" si="89"/>
        <v>31</v>
      </c>
    </row>
    <row r="5649" spans="1:4" x14ac:dyDescent="0.25">
      <c r="A5649" s="1">
        <v>88700</v>
      </c>
      <c r="B5649" s="2" t="s">
        <v>6173</v>
      </c>
      <c r="C5649" s="3" t="s">
        <v>6198</v>
      </c>
      <c r="D5649">
        <f t="shared" si="89"/>
        <v>31</v>
      </c>
    </row>
    <row r="5650" spans="1:4" x14ac:dyDescent="0.25">
      <c r="A5650" s="1">
        <v>88700</v>
      </c>
      <c r="B5650" s="2" t="s">
        <v>6173</v>
      </c>
      <c r="C5650" s="3" t="s">
        <v>731</v>
      </c>
      <c r="D5650">
        <f t="shared" si="89"/>
        <v>31</v>
      </c>
    </row>
    <row r="5651" spans="1:4" x14ac:dyDescent="0.25">
      <c r="A5651" s="1">
        <v>88700</v>
      </c>
      <c r="B5651" s="2" t="s">
        <v>6173</v>
      </c>
      <c r="C5651" s="3" t="s">
        <v>4273</v>
      </c>
      <c r="D5651">
        <f t="shared" si="89"/>
        <v>31</v>
      </c>
    </row>
    <row r="5652" spans="1:4" x14ac:dyDescent="0.25">
      <c r="A5652" s="1">
        <v>88700</v>
      </c>
      <c r="B5652" s="2" t="s">
        <v>6173</v>
      </c>
      <c r="C5652" s="3" t="s">
        <v>6199</v>
      </c>
      <c r="D5652">
        <f t="shared" si="89"/>
        <v>31</v>
      </c>
    </row>
    <row r="5653" spans="1:4" x14ac:dyDescent="0.25">
      <c r="A5653" s="1">
        <v>88700</v>
      </c>
      <c r="B5653" s="2" t="s">
        <v>6173</v>
      </c>
      <c r="C5653" s="3" t="s">
        <v>6200</v>
      </c>
      <c r="D5653">
        <f t="shared" si="89"/>
        <v>31</v>
      </c>
    </row>
    <row r="5654" spans="1:4" x14ac:dyDescent="0.25">
      <c r="A5654" s="1">
        <v>88700</v>
      </c>
      <c r="B5654" s="2" t="s">
        <v>6173</v>
      </c>
      <c r="C5654" s="3" t="s">
        <v>6201</v>
      </c>
      <c r="D5654">
        <f t="shared" si="89"/>
        <v>31</v>
      </c>
    </row>
    <row r="5655" spans="1:4" x14ac:dyDescent="0.25">
      <c r="A5655" s="1">
        <v>88800</v>
      </c>
      <c r="B5655" s="2" t="s">
        <v>6202</v>
      </c>
      <c r="C5655" s="3" t="s">
        <v>6203</v>
      </c>
      <c r="D5655">
        <f t="shared" si="89"/>
        <v>15</v>
      </c>
    </row>
    <row r="5656" spans="1:4" x14ac:dyDescent="0.25">
      <c r="A5656" s="1">
        <v>88800</v>
      </c>
      <c r="B5656" s="2" t="s">
        <v>6202</v>
      </c>
      <c r="C5656" s="3" t="s">
        <v>6204</v>
      </c>
      <c r="D5656">
        <f t="shared" si="89"/>
        <v>15</v>
      </c>
    </row>
    <row r="5657" spans="1:4" x14ac:dyDescent="0.25">
      <c r="A5657" s="1">
        <v>88800</v>
      </c>
      <c r="B5657" s="2" t="s">
        <v>6202</v>
      </c>
      <c r="C5657" s="3" t="s">
        <v>6205</v>
      </c>
      <c r="D5657">
        <f t="shared" si="89"/>
        <v>15</v>
      </c>
    </row>
    <row r="5658" spans="1:4" x14ac:dyDescent="0.25">
      <c r="A5658" s="1">
        <v>88800</v>
      </c>
      <c r="B5658" s="2" t="s">
        <v>6202</v>
      </c>
      <c r="C5658" s="3" t="s">
        <v>6206</v>
      </c>
      <c r="D5658">
        <f t="shared" si="89"/>
        <v>15</v>
      </c>
    </row>
    <row r="5659" spans="1:4" x14ac:dyDescent="0.25">
      <c r="A5659" s="1">
        <v>88800</v>
      </c>
      <c r="B5659" s="2" t="s">
        <v>6202</v>
      </c>
      <c r="C5659" s="3" t="s">
        <v>6207</v>
      </c>
      <c r="D5659">
        <f t="shared" si="89"/>
        <v>15</v>
      </c>
    </row>
    <row r="5660" spans="1:4" x14ac:dyDescent="0.25">
      <c r="A5660" s="1">
        <v>88800</v>
      </c>
      <c r="B5660" s="2" t="s">
        <v>6202</v>
      </c>
      <c r="C5660" s="3" t="s">
        <v>6208</v>
      </c>
      <c r="D5660">
        <f t="shared" si="89"/>
        <v>15</v>
      </c>
    </row>
    <row r="5661" spans="1:4" x14ac:dyDescent="0.25">
      <c r="A5661" s="1">
        <v>88800</v>
      </c>
      <c r="B5661" s="2" t="s">
        <v>6202</v>
      </c>
      <c r="C5661" s="3" t="s">
        <v>6209</v>
      </c>
      <c r="D5661">
        <f t="shared" si="89"/>
        <v>15</v>
      </c>
    </row>
    <row r="5662" spans="1:4" x14ac:dyDescent="0.25">
      <c r="A5662" s="1">
        <v>88800</v>
      </c>
      <c r="B5662" s="2" t="s">
        <v>6202</v>
      </c>
      <c r="C5662" s="3" t="s">
        <v>6210</v>
      </c>
      <c r="D5662">
        <f t="shared" si="89"/>
        <v>15</v>
      </c>
    </row>
    <row r="5663" spans="1:4" x14ac:dyDescent="0.25">
      <c r="A5663" s="1">
        <v>88800</v>
      </c>
      <c r="B5663" s="2" t="s">
        <v>6202</v>
      </c>
      <c r="C5663" s="3" t="s">
        <v>6211</v>
      </c>
      <c r="D5663">
        <f t="shared" si="89"/>
        <v>15</v>
      </c>
    </row>
    <row r="5664" spans="1:4" x14ac:dyDescent="0.25">
      <c r="A5664" s="1">
        <v>88800</v>
      </c>
      <c r="B5664" s="2" t="s">
        <v>6202</v>
      </c>
      <c r="C5664" s="3" t="s">
        <v>6212</v>
      </c>
      <c r="D5664">
        <f t="shared" si="89"/>
        <v>15</v>
      </c>
    </row>
    <row r="5665" spans="1:4" x14ac:dyDescent="0.25">
      <c r="A5665" s="1">
        <v>88800</v>
      </c>
      <c r="B5665" s="2" t="s">
        <v>6202</v>
      </c>
      <c r="C5665" s="3" t="s">
        <v>2626</v>
      </c>
      <c r="D5665">
        <f t="shared" si="89"/>
        <v>15</v>
      </c>
    </row>
    <row r="5666" spans="1:4" x14ac:dyDescent="0.25">
      <c r="A5666" s="1">
        <v>88800</v>
      </c>
      <c r="B5666" s="2" t="s">
        <v>6202</v>
      </c>
      <c r="C5666" s="3" t="s">
        <v>2902</v>
      </c>
      <c r="D5666">
        <f t="shared" si="89"/>
        <v>15</v>
      </c>
    </row>
    <row r="5667" spans="1:4" x14ac:dyDescent="0.25">
      <c r="A5667" s="1">
        <v>88800</v>
      </c>
      <c r="B5667" s="2" t="s">
        <v>6202</v>
      </c>
      <c r="C5667" s="3" t="s">
        <v>6213</v>
      </c>
      <c r="D5667">
        <f t="shared" si="89"/>
        <v>15</v>
      </c>
    </row>
    <row r="5668" spans="1:4" x14ac:dyDescent="0.25">
      <c r="A5668" s="1">
        <v>88800</v>
      </c>
      <c r="B5668" s="2" t="s">
        <v>6202</v>
      </c>
      <c r="C5668" s="3" t="s">
        <v>6214</v>
      </c>
      <c r="D5668">
        <f t="shared" si="89"/>
        <v>15</v>
      </c>
    </row>
    <row r="5669" spans="1:4" x14ac:dyDescent="0.25">
      <c r="A5669" s="1">
        <v>88800</v>
      </c>
      <c r="B5669" s="2" t="s">
        <v>6202</v>
      </c>
      <c r="C5669" s="3" t="s">
        <v>6215</v>
      </c>
      <c r="D5669">
        <f t="shared" si="89"/>
        <v>15</v>
      </c>
    </row>
  </sheetData>
  <mergeCells count="2">
    <mergeCell ref="O7:Q8"/>
    <mergeCell ref="O11:Q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AI37"/>
  <sheetViews>
    <sheetView topLeftCell="A2" zoomScaleNormal="100" workbookViewId="0">
      <selection activeCell="B37" sqref="B37"/>
    </sheetView>
  </sheetViews>
  <sheetFormatPr baseColWidth="10" defaultRowHeight="14.25" x14ac:dyDescent="0.2"/>
  <cols>
    <col min="1" max="1" width="18.25" customWidth="1"/>
    <col min="2" max="2" width="35.75" bestFit="1" customWidth="1"/>
    <col min="3" max="3" width="25.25" bestFit="1" customWidth="1"/>
    <col min="4" max="4" width="29.125" bestFit="1" customWidth="1"/>
    <col min="5" max="6" width="4.875" customWidth="1"/>
    <col min="7" max="7" width="32.875" bestFit="1" customWidth="1"/>
    <col min="8" max="8" width="5" customWidth="1"/>
    <col min="9" max="9" width="29" bestFit="1" customWidth="1"/>
    <col min="10" max="10" width="21.125" bestFit="1" customWidth="1"/>
    <col min="11" max="11" width="12.5" bestFit="1" customWidth="1"/>
    <col min="12" max="12" width="19.375" bestFit="1" customWidth="1"/>
    <col min="13" max="13" width="15.25" bestFit="1" customWidth="1"/>
    <col min="14" max="14" width="5.875" bestFit="1" customWidth="1"/>
    <col min="15" max="15" width="12.875" bestFit="1" customWidth="1"/>
    <col min="16" max="16" width="13.875" bestFit="1" customWidth="1"/>
    <col min="17" max="17" width="16" bestFit="1" customWidth="1"/>
    <col min="18" max="18" width="18.625" bestFit="1" customWidth="1"/>
    <col min="19" max="19" width="12.875" bestFit="1" customWidth="1"/>
    <col min="20" max="20" width="15" bestFit="1" customWidth="1"/>
    <col min="21" max="21" width="17.625" bestFit="1" customWidth="1"/>
    <col min="22" max="22" width="8.75" bestFit="1" customWidth="1"/>
    <col min="23" max="23" width="10.25" bestFit="1" customWidth="1"/>
    <col min="24" max="24" width="3.625" bestFit="1" customWidth="1"/>
    <col min="25" max="25" width="11.125" bestFit="1" customWidth="1"/>
    <col min="26" max="26" width="17" bestFit="1" customWidth="1"/>
    <col min="27" max="28" width="9.75" bestFit="1" customWidth="1"/>
    <col min="29" max="29" width="18.875" bestFit="1" customWidth="1"/>
    <col min="30" max="30" width="16" bestFit="1" customWidth="1"/>
    <col min="31" max="31" width="7.125" bestFit="1" customWidth="1"/>
    <col min="32" max="32" width="13.875" bestFit="1" customWidth="1"/>
    <col min="33" max="33" width="12.25" bestFit="1" customWidth="1"/>
    <col min="34" max="34" width="14.75" bestFit="1" customWidth="1"/>
  </cols>
  <sheetData>
    <row r="1" spans="1:35" s="99" customFormat="1" ht="86.25" customHeight="1" x14ac:dyDescent="0.25">
      <c r="A1" s="96" t="s">
        <v>6259</v>
      </c>
      <c r="B1" s="96" t="s">
        <v>6260</v>
      </c>
      <c r="C1" s="96" t="s">
        <v>6257</v>
      </c>
      <c r="D1" s="96" t="s">
        <v>6253</v>
      </c>
      <c r="E1" s="96"/>
      <c r="F1" s="96"/>
      <c r="G1" s="96"/>
      <c r="H1" s="96"/>
      <c r="I1" s="96" t="s">
        <v>6254</v>
      </c>
      <c r="J1" s="96" t="s">
        <v>6258</v>
      </c>
      <c r="K1" s="96" t="s">
        <v>6255</v>
      </c>
      <c r="L1" s="96" t="s">
        <v>6263</v>
      </c>
      <c r="M1" s="97" t="s">
        <v>6691</v>
      </c>
      <c r="N1" s="97" t="s">
        <v>0</v>
      </c>
      <c r="O1" s="97" t="s">
        <v>6252</v>
      </c>
      <c r="P1" s="97" t="s">
        <v>6261</v>
      </c>
      <c r="Q1" s="97" t="s">
        <v>6262</v>
      </c>
      <c r="R1" s="97" t="s">
        <v>6715</v>
      </c>
      <c r="S1" s="97" t="s">
        <v>6689</v>
      </c>
      <c r="T1" s="97" t="s">
        <v>6690</v>
      </c>
      <c r="U1" s="97" t="s">
        <v>6716</v>
      </c>
      <c r="V1" s="97" t="s">
        <v>6692</v>
      </c>
      <c r="W1" s="97" t="s">
        <v>6693</v>
      </c>
      <c r="X1" s="97" t="s">
        <v>3</v>
      </c>
      <c r="Y1" s="97" t="s">
        <v>4</v>
      </c>
      <c r="Z1" s="97" t="s">
        <v>6265</v>
      </c>
      <c r="AA1" s="97" t="s">
        <v>10</v>
      </c>
      <c r="AB1" s="97" t="s">
        <v>11</v>
      </c>
      <c r="AC1" s="97" t="s">
        <v>6264</v>
      </c>
      <c r="AD1" s="97" t="s">
        <v>13</v>
      </c>
      <c r="AE1" s="97" t="s">
        <v>7</v>
      </c>
      <c r="AF1" s="97" t="s">
        <v>14</v>
      </c>
      <c r="AG1" s="97" t="s">
        <v>6698</v>
      </c>
      <c r="AH1" s="97" t="s">
        <v>12</v>
      </c>
      <c r="AI1" s="98"/>
    </row>
    <row r="2" spans="1:35" ht="33.75" customHeight="1" x14ac:dyDescent="0.2">
      <c r="B2" s="82" t="str">
        <f>IF(I2="vide",0,IF($I2="P","Parrain"&amp;" "&amp;$L2&amp;" "&amp;$M2,IF($I2="F","Parrain"&amp;" "&amp;$L2&amp;" "&amp;$M2&amp;" Filleul"&amp;" "&amp;$O2&amp;" "&amp;$P2)))</f>
        <v xml:space="preserve">Parrain client 104 Nom client 104 Prénom Filleul  </v>
      </c>
      <c r="C2" s="16">
        <f>YEAR($J$2)</f>
        <v>2022</v>
      </c>
      <c r="D2" s="16">
        <f>MONTH($J$2)</f>
        <v>2</v>
      </c>
      <c r="E2" s="16">
        <f>WEEKNUM($J$2,21)</f>
        <v>8</v>
      </c>
      <c r="F2" s="39">
        <f>IF(AND(L2&lt;&gt;"",M2&lt;&gt;"",I2&lt;&gt;""),COUNTIF($I20:$I$210,I2),0)+1</f>
        <v>1</v>
      </c>
      <c r="G2" s="16">
        <f>IF(AND(L2="",M2=""),0,IF(I2="P",COUNTIF($I$20:$I210,"P"),COUNTIF($L$20:$L210,$L20)-1))</f>
        <v>-1</v>
      </c>
      <c r="H2" s="83">
        <f>IF(AD2="",0,IF(OR(I2="F",I2="vide"),0,COUNTIFS($L$20:$L$210,IF($I2="P",$L2,0),$AD$20:$AD$210,"OK")-1))</f>
        <v>0</v>
      </c>
      <c r="I2" s="32" t="s">
        <v>15</v>
      </c>
      <c r="J2" s="17">
        <v>44613</v>
      </c>
      <c r="K2" s="31" t="s">
        <v>16</v>
      </c>
      <c r="L2" s="32" t="s">
        <v>6474</v>
      </c>
      <c r="M2" s="32" t="s">
        <v>6475</v>
      </c>
      <c r="N2" s="91">
        <v>680614822</v>
      </c>
    </row>
    <row r="3" spans="1:35" x14ac:dyDescent="0.2">
      <c r="B3" s="101" t="s">
        <v>6719</v>
      </c>
    </row>
    <row r="4" spans="1:35" ht="18.75" x14ac:dyDescent="0.2">
      <c r="A4" s="100"/>
    </row>
    <row r="5" spans="1:35" x14ac:dyDescent="0.2">
      <c r="A5" t="s">
        <v>6741</v>
      </c>
      <c r="B5" s="63">
        <v>44654</v>
      </c>
      <c r="C5">
        <f>WEEKNUM(B5,2)</f>
        <v>14</v>
      </c>
    </row>
    <row r="6" spans="1:35" x14ac:dyDescent="0.2">
      <c r="A6" t="s">
        <v>6761</v>
      </c>
    </row>
    <row r="7" spans="1:35" x14ac:dyDescent="0.2">
      <c r="A7" t="s">
        <v>6736</v>
      </c>
    </row>
    <row r="8" spans="1:35" x14ac:dyDescent="0.2">
      <c r="A8" t="s">
        <v>6737</v>
      </c>
    </row>
    <row r="9" spans="1:35" x14ac:dyDescent="0.2">
      <c r="A9" t="s">
        <v>6735</v>
      </c>
      <c r="G9" t="s">
        <v>6764</v>
      </c>
    </row>
    <row r="10" spans="1:35" x14ac:dyDescent="0.2">
      <c r="A10" t="s">
        <v>6742</v>
      </c>
    </row>
    <row r="11" spans="1:35" x14ac:dyDescent="0.2">
      <c r="A11" t="s">
        <v>6759</v>
      </c>
      <c r="C11" s="77"/>
      <c r="G11" t="s">
        <v>6767</v>
      </c>
    </row>
    <row r="12" spans="1:35" x14ac:dyDescent="0.2">
      <c r="A12" t="s">
        <v>6750</v>
      </c>
    </row>
    <row r="13" spans="1:35" x14ac:dyDescent="0.2">
      <c r="A13" t="s">
        <v>6749</v>
      </c>
      <c r="E13" t="s">
        <v>6244</v>
      </c>
      <c r="F13" t="s">
        <v>15</v>
      </c>
      <c r="G13" t="s">
        <v>6789</v>
      </c>
      <c r="H13" t="s">
        <v>15</v>
      </c>
    </row>
    <row r="14" spans="1:35" x14ac:dyDescent="0.2">
      <c r="A14" t="s">
        <v>6756</v>
      </c>
      <c r="G14" t="s">
        <v>6790</v>
      </c>
    </row>
    <row r="15" spans="1:35" x14ac:dyDescent="0.2">
      <c r="A15" t="s">
        <v>6760</v>
      </c>
      <c r="C15" s="36"/>
    </row>
    <row r="16" spans="1:35" x14ac:dyDescent="0.2">
      <c r="A16" t="s">
        <v>6748</v>
      </c>
      <c r="D16" t="s">
        <v>6776</v>
      </c>
      <c r="E16" t="s">
        <v>6244</v>
      </c>
      <c r="F16" t="s">
        <v>15</v>
      </c>
      <c r="H16" t="s">
        <v>15</v>
      </c>
      <c r="I16" t="s">
        <v>6775</v>
      </c>
    </row>
    <row r="17" spans="1:9" x14ac:dyDescent="0.2">
      <c r="A17" t="s">
        <v>6758</v>
      </c>
      <c r="D17" t="s">
        <v>6784</v>
      </c>
      <c r="E17" t="s">
        <v>6244</v>
      </c>
      <c r="F17" t="s">
        <v>15</v>
      </c>
      <c r="H17" t="s">
        <v>15</v>
      </c>
      <c r="I17" t="s">
        <v>6779</v>
      </c>
    </row>
    <row r="18" spans="1:9" x14ac:dyDescent="0.2">
      <c r="A18" t="s">
        <v>6757</v>
      </c>
      <c r="D18" t="s">
        <v>6781</v>
      </c>
      <c r="E18" t="s">
        <v>6244</v>
      </c>
      <c r="F18" t="s">
        <v>15</v>
      </c>
      <c r="H18" t="s">
        <v>15</v>
      </c>
      <c r="I18" t="s">
        <v>6780</v>
      </c>
    </row>
    <row r="19" spans="1:9" x14ac:dyDescent="0.2">
      <c r="A19" t="s">
        <v>6738</v>
      </c>
      <c r="D19" t="s">
        <v>6778</v>
      </c>
      <c r="E19" t="s">
        <v>6244</v>
      </c>
      <c r="H19" t="s">
        <v>15</v>
      </c>
      <c r="I19" t="s">
        <v>6777</v>
      </c>
    </row>
    <row r="20" spans="1:9" x14ac:dyDescent="0.2">
      <c r="A20" t="s">
        <v>6744</v>
      </c>
      <c r="D20" t="s">
        <v>6786</v>
      </c>
      <c r="E20" t="s">
        <v>6244</v>
      </c>
      <c r="H20" t="s">
        <v>15</v>
      </c>
      <c r="I20" t="s">
        <v>6785</v>
      </c>
    </row>
    <row r="21" spans="1:9" x14ac:dyDescent="0.2">
      <c r="A21" t="s">
        <v>6739</v>
      </c>
      <c r="D21" t="s">
        <v>6770</v>
      </c>
      <c r="E21" t="s">
        <v>6244</v>
      </c>
      <c r="H21" t="s">
        <v>15</v>
      </c>
      <c r="I21" t="s">
        <v>6769</v>
      </c>
    </row>
    <row r="22" spans="1:9" x14ac:dyDescent="0.2">
      <c r="A22" t="s">
        <v>6740</v>
      </c>
      <c r="D22" t="s">
        <v>6768</v>
      </c>
      <c r="E22" t="s">
        <v>6244</v>
      </c>
      <c r="H22" t="s">
        <v>15</v>
      </c>
      <c r="I22" s="77" t="s">
        <v>6766</v>
      </c>
    </row>
    <row r="23" spans="1:9" x14ac:dyDescent="0.2">
      <c r="A23" t="s">
        <v>6763</v>
      </c>
    </row>
    <row r="24" spans="1:9" x14ac:dyDescent="0.2">
      <c r="A24" t="s">
        <v>6753</v>
      </c>
      <c r="G24" t="s">
        <v>6771</v>
      </c>
    </row>
    <row r="25" spans="1:9" x14ac:dyDescent="0.2">
      <c r="A25" t="s">
        <v>6730</v>
      </c>
      <c r="G25" t="s">
        <v>6773</v>
      </c>
    </row>
    <row r="26" spans="1:9" x14ac:dyDescent="0.2">
      <c r="A26" t="s">
        <v>6752</v>
      </c>
      <c r="G26" t="s">
        <v>6774</v>
      </c>
    </row>
    <row r="27" spans="1:9" x14ac:dyDescent="0.2">
      <c r="A27" t="s">
        <v>6733</v>
      </c>
      <c r="G27" t="s">
        <v>6787</v>
      </c>
    </row>
    <row r="28" spans="1:9" x14ac:dyDescent="0.2">
      <c r="A28" t="s">
        <v>6754</v>
      </c>
      <c r="G28" t="s">
        <v>6765</v>
      </c>
    </row>
    <row r="29" spans="1:9" x14ac:dyDescent="0.2">
      <c r="A29" t="s">
        <v>6755</v>
      </c>
      <c r="G29" t="s">
        <v>6788</v>
      </c>
    </row>
    <row r="30" spans="1:9" x14ac:dyDescent="0.2">
      <c r="A30" t="s">
        <v>6732</v>
      </c>
      <c r="G30" t="s">
        <v>6782</v>
      </c>
    </row>
    <row r="31" spans="1:9" x14ac:dyDescent="0.2">
      <c r="A31" t="s">
        <v>6747</v>
      </c>
      <c r="G31" t="s">
        <v>6783</v>
      </c>
    </row>
    <row r="32" spans="1:9" x14ac:dyDescent="0.2">
      <c r="A32" t="s">
        <v>6745</v>
      </c>
      <c r="G32" t="s">
        <v>6772</v>
      </c>
    </row>
    <row r="33" spans="1:1" x14ac:dyDescent="0.2">
      <c r="A33" t="s">
        <v>6731</v>
      </c>
    </row>
    <row r="34" spans="1:1" x14ac:dyDescent="0.2">
      <c r="A34" t="s">
        <v>6751</v>
      </c>
    </row>
    <row r="35" spans="1:1" x14ac:dyDescent="0.2">
      <c r="A35" t="s">
        <v>6734</v>
      </c>
    </row>
    <row r="36" spans="1:1" x14ac:dyDescent="0.2">
      <c r="A36" t="s">
        <v>6743</v>
      </c>
    </row>
    <row r="37" spans="1:1" x14ac:dyDescent="0.2">
      <c r="A37" t="s">
        <v>6746</v>
      </c>
    </row>
  </sheetData>
  <sortState ref="A9:A34">
    <sortCondition ref="A9"/>
  </sortState>
  <conditionalFormatting sqref="I2">
    <cfRule type="expression" dxfId="2" priority="1">
      <formula>IF(AD2="OK",1,0)</formula>
    </cfRule>
    <cfRule type="cellIs" dxfId="1" priority="2" operator="equal">
      <formula>"F"</formula>
    </cfRule>
    <cfRule type="cellIs" dxfId="0" priority="3" operator="equal">
      <formula>"P"</formula>
    </cfRule>
  </conditionalFormatting>
  <dataValidations count="2">
    <dataValidation type="list" allowBlank="1" showInputMessage="1" showErrorMessage="1" sqref="K2">
      <formula1>Liste_Commerciaux</formula1>
    </dataValidation>
    <dataValidation type="list" allowBlank="1" showInputMessage="1" showErrorMessage="1" sqref="I2">
      <formula1>Parrain_filleul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33</vt:i4>
      </vt:variant>
    </vt:vector>
  </HeadingPairs>
  <TitlesOfParts>
    <vt:vector size="41" baseType="lpstr">
      <vt:lpstr>Fiche_Saisie</vt:lpstr>
      <vt:lpstr>TCD2</vt:lpstr>
      <vt:lpstr>TCD1</vt:lpstr>
      <vt:lpstr>Base_données</vt:lpstr>
      <vt:lpstr>Modif_Saisie</vt:lpstr>
      <vt:lpstr>Base_Adresses</vt:lpstr>
      <vt:lpstr>Grand_Est</vt:lpstr>
      <vt:lpstr>Feuil1</vt:lpstr>
      <vt:lpstr>ANCRE_1</vt:lpstr>
      <vt:lpstr>ANCRE_2</vt:lpstr>
      <vt:lpstr>code_postal</vt:lpstr>
      <vt:lpstr>commercial</vt:lpstr>
      <vt:lpstr>contrôle_Code_Postal</vt:lpstr>
      <vt:lpstr>Contrôle_commercial</vt:lpstr>
      <vt:lpstr>Contrôle_F_ou_P</vt:lpstr>
      <vt:lpstr>contrôle_nom_filleul</vt:lpstr>
      <vt:lpstr>Contrôle_Nom_Parrain</vt:lpstr>
      <vt:lpstr>Contrôle_Nom_Rue</vt:lpstr>
      <vt:lpstr>contrôle_Nom_Ville</vt:lpstr>
      <vt:lpstr>Contrôle_Num_Rue</vt:lpstr>
      <vt:lpstr>Contrôle_Num_Téléphone_Filleul</vt:lpstr>
      <vt:lpstr>Contrôle_Num_Téléphone_Parrain</vt:lpstr>
      <vt:lpstr>Contrôle_Parrain_Filleul</vt:lpstr>
      <vt:lpstr>Contrôle_Prénom_Filleul</vt:lpstr>
      <vt:lpstr>contrôle_Prénom_parrain</vt:lpstr>
      <vt:lpstr>liste_Code</vt:lpstr>
      <vt:lpstr>liste_code_postal_villes</vt:lpstr>
      <vt:lpstr>Liste_Commerciaux</vt:lpstr>
      <vt:lpstr>liste_Communes</vt:lpstr>
      <vt:lpstr>Liste_Mois</vt:lpstr>
      <vt:lpstr>Nom_filleul</vt:lpstr>
      <vt:lpstr>nom_parrain</vt:lpstr>
      <vt:lpstr>Nom_rue</vt:lpstr>
      <vt:lpstr>Nom_ville</vt:lpstr>
      <vt:lpstr>Num_rue</vt:lpstr>
      <vt:lpstr>Num_téléphone_Filleul</vt:lpstr>
      <vt:lpstr>Parrain_filleul</vt:lpstr>
      <vt:lpstr>pose_effectuée</vt:lpstr>
      <vt:lpstr>Prénom_filleul</vt:lpstr>
      <vt:lpstr>Prénom_parrain</vt:lpstr>
      <vt:lpstr>SAISIE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Philou10120</dc:creator>
  <cp:lastModifiedBy>Aurélie</cp:lastModifiedBy>
  <cp:lastPrinted>2022-03-20T12:00:25Z</cp:lastPrinted>
  <dcterms:created xsi:type="dcterms:W3CDTF">2022-03-13T14:21:21Z</dcterms:created>
  <dcterms:modified xsi:type="dcterms:W3CDTF">2022-04-02T16:26:33Z</dcterms:modified>
</cp:coreProperties>
</file>