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ain\Downloads\"/>
    </mc:Choice>
  </mc:AlternateContent>
  <xr:revisionPtr revIDLastSave="0" documentId="13_ncr:1_{E42845D4-3562-476E-B5B6-9AC7EEC1E9FA}" xr6:coauthVersionLast="47" xr6:coauthVersionMax="47" xr10:uidLastSave="{00000000-0000-0000-0000-000000000000}"/>
  <bookViews>
    <workbookView xWindow="-120" yWindow="-120" windowWidth="29040" windowHeight="15720" tabRatio="656" activeTab="1" xr2:uid="{00000000-000D-0000-FFFF-FFFF00000000}"/>
  </bookViews>
  <sheets>
    <sheet name="Follow-up" sheetId="5" r:id="rId1"/>
    <sheet name="Presentation" sheetId="22" r:id="rId2"/>
    <sheet name="Lip" sheetId="21" r:id="rId3"/>
  </sheets>
  <definedNames>
    <definedName name="_xlnm._FilterDatabase" localSheetId="0" hidden="1">'Follow-up'!$B$6:$P$17</definedName>
    <definedName name="_xlnm._FilterDatabase" localSheetId="2" hidden="1">Lip!$A$1:$DA$17</definedName>
    <definedName name="Z_2344F765_591E_4B89_A0BC_A98DD3DE5C2B_.wvu.PrintArea" localSheetId="0" hidden="1">'Follow-up'!#REF!</definedName>
    <definedName name="Z_7A2FBE6B_7457_40C9_98FE_D25538D074ED_.wvu.PrintArea" localSheetId="0" hidden="1">'Follow-up'!#REF!</definedName>
    <definedName name="_xlnm.Print_Area" localSheetId="0">'Follow-up'!#REF!</definedName>
  </definedNames>
  <calcPr calcId="191028"/>
  <customWorkbookViews>
    <customWorkbookView name="KELLER F.S - Affichage personnalisé" guid="{7A2FBE6B-7457-40C9-98FE-D25538D074ED}" mergeInterval="0" personalView="1" maximized="1" windowWidth="1362" windowHeight="522" tabRatio="483" activeSheetId="5"/>
    <customWorkbookView name="  - Affichage personnalisé" guid="{2344F765-591E-4B89-A0BC-A98DD3DE5C2B}" mergeInterval="0" personalView="1" maximized="1" xWindow="1" yWindow="1" windowWidth="1280" windowHeight="739" tabRatio="483" activeSheetId="5"/>
  </customWorkbookViews>
  <pivotCaches>
    <pivotCache cacheId="3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B13" i="5"/>
  <c r="B14" i="5"/>
  <c r="B15" i="5"/>
  <c r="B16" i="5"/>
  <c r="B10" i="5"/>
  <c r="B11" i="5"/>
  <c r="B12" i="5"/>
  <c r="B7" i="5"/>
  <c r="B8" i="5"/>
  <c r="B9" i="5"/>
  <c r="B17" i="5"/>
  <c r="F13" i="5"/>
  <c r="O13" i="5" s="1"/>
  <c r="F14" i="5"/>
  <c r="O14" i="5" s="1"/>
  <c r="F15" i="5"/>
  <c r="G15" i="5" s="1"/>
  <c r="I15" i="5" s="1"/>
  <c r="F16" i="5"/>
  <c r="G16" i="5" s="1"/>
  <c r="I16" i="5" s="1"/>
  <c r="F10" i="5"/>
  <c r="G10" i="5" s="1"/>
  <c r="I10" i="5" s="1"/>
  <c r="F11" i="5"/>
  <c r="N11" i="5" s="1"/>
  <c r="F12" i="5"/>
  <c r="N12" i="5" s="1"/>
  <c r="F7" i="5"/>
  <c r="N7" i="5" s="1"/>
  <c r="F8" i="5"/>
  <c r="O8" i="5" s="1"/>
  <c r="F9" i="5"/>
  <c r="O9" i="5" s="1"/>
  <c r="F17" i="5"/>
  <c r="O17" i="5" s="1"/>
  <c r="B3" i="5"/>
  <c r="B4" i="5" s="1"/>
  <c r="C13" i="5"/>
  <c r="C14" i="5"/>
  <c r="C15" i="5"/>
  <c r="C16" i="5"/>
  <c r="C10" i="5"/>
  <c r="C11" i="5"/>
  <c r="C12" i="5"/>
  <c r="C7" i="5"/>
  <c r="C8" i="5"/>
  <c r="C9" i="5"/>
  <c r="C17" i="5"/>
  <c r="A13" i="5"/>
  <c r="A14" i="5"/>
  <c r="A15" i="5"/>
  <c r="A16" i="5"/>
  <c r="A10" i="5"/>
  <c r="A11" i="5"/>
  <c r="A12" i="5"/>
  <c r="A7" i="5"/>
  <c r="A8" i="5"/>
  <c r="A9" i="5"/>
  <c r="A17" i="5"/>
  <c r="L13" i="5"/>
  <c r="L14" i="5"/>
  <c r="L15" i="5"/>
  <c r="L16" i="5"/>
  <c r="L10" i="5"/>
  <c r="L11" i="5"/>
  <c r="L12" i="5"/>
  <c r="L8" i="5"/>
  <c r="L9" i="5"/>
  <c r="L17" i="5"/>
  <c r="G14" i="5" l="1"/>
  <c r="I14" i="5" s="1"/>
  <c r="G9" i="5"/>
  <c r="I9" i="5" s="1"/>
  <c r="P11" i="5"/>
  <c r="P10" i="5"/>
  <c r="P16" i="5"/>
  <c r="P15" i="5"/>
  <c r="P9" i="5"/>
  <c r="P14" i="5"/>
  <c r="P17" i="5"/>
  <c r="P8" i="5"/>
  <c r="P13" i="5"/>
  <c r="P7" i="5"/>
  <c r="P12" i="5"/>
  <c r="N9" i="5"/>
  <c r="N14" i="5"/>
  <c r="O7" i="5"/>
  <c r="N17" i="5"/>
  <c r="N8" i="5"/>
  <c r="N13" i="5"/>
  <c r="O12" i="5"/>
  <c r="O11" i="5"/>
  <c r="O10" i="5"/>
  <c r="O16" i="5"/>
  <c r="N10" i="5"/>
  <c r="O15" i="5"/>
  <c r="N16" i="5"/>
  <c r="N15" i="5"/>
  <c r="G17" i="5"/>
  <c r="I17" i="5" s="1"/>
  <c r="G8" i="5"/>
  <c r="I8" i="5" s="1"/>
  <c r="G13" i="5"/>
  <c r="I13" i="5" s="1"/>
  <c r="G7" i="5"/>
  <c r="I7" i="5" s="1"/>
  <c r="G12" i="5"/>
  <c r="I12" i="5" s="1"/>
  <c r="G11" i="5"/>
  <c r="I11" i="5" s="1"/>
</calcChain>
</file>

<file path=xl/sharedStrings.xml><?xml version="1.0" encoding="utf-8"?>
<sst xmlns="http://schemas.openxmlformats.org/spreadsheetml/2006/main" count="548" uniqueCount="259">
  <si>
    <t>C82-001</t>
  </si>
  <si>
    <t>MAGNI - Chariot télescopique rotatif - 6 t / 21m - n° 4334</t>
  </si>
  <si>
    <t>C82-002</t>
  </si>
  <si>
    <t>MAGNI - Chariot télescopique rotatif - 6 t / 21m - n° 4335</t>
  </si>
  <si>
    <t>C82-003</t>
  </si>
  <si>
    <t>MAGNI - Chariot télescopique rotatif - 6 t / 21m - n° 4336</t>
  </si>
  <si>
    <t>C82-004</t>
  </si>
  <si>
    <t>MAGNI - Chariot télescopique rotatif - 5 t / 21m - n° 3118</t>
  </si>
  <si>
    <t>C82-005</t>
  </si>
  <si>
    <t>GENIE - Chariot élévateur télescopique 2,5 t/6 m</t>
  </si>
  <si>
    <t>AC012724</t>
  </si>
  <si>
    <t>AC012722</t>
  </si>
  <si>
    <t>AC012723</t>
  </si>
  <si>
    <t>AC012677</t>
  </si>
  <si>
    <t>AC012424</t>
  </si>
  <si>
    <t>AC012432</t>
  </si>
  <si>
    <t>C32-003</t>
  </si>
  <si>
    <t>C32-001</t>
  </si>
  <si>
    <t>C32-002</t>
  </si>
  <si>
    <t>C31-002</t>
  </si>
  <si>
    <t>C31-001</t>
  </si>
  <si>
    <t>C31-003</t>
  </si>
  <si>
    <t>Equipment</t>
  </si>
  <si>
    <t>Serial number</t>
  </si>
  <si>
    <t>Plant code</t>
  </si>
  <si>
    <t>Hours upon arrival</t>
  </si>
  <si>
    <t>Hours 7 days ago</t>
  </si>
  <si>
    <t>Total hours last 7 days</t>
  </si>
  <si>
    <t>Hours planned for 1 cycle</t>
  </si>
  <si>
    <t>Use rate</t>
  </si>
  <si>
    <t>Availability</t>
  </si>
  <si>
    <t>Last Hour meter</t>
  </si>
  <si>
    <t>Comment</t>
  </si>
  <si>
    <t>OEE</t>
  </si>
  <si>
    <t>Project:</t>
  </si>
  <si>
    <t>Référence</t>
  </si>
  <si>
    <t>Code matériel</t>
  </si>
  <si>
    <t>Désignation matériel</t>
  </si>
  <si>
    <t>Catégorie</t>
  </si>
  <si>
    <t>Quantité en stocks</t>
  </si>
  <si>
    <t>Type</t>
  </si>
  <si>
    <t>Arrivée sur projet/agence</t>
  </si>
  <si>
    <t>Parc gérant</t>
  </si>
  <si>
    <t>Centre d'imputation</t>
  </si>
  <si>
    <t>Dernier changement de parc</t>
  </si>
  <si>
    <t>Prévisionnelle?</t>
  </si>
  <si>
    <t>Nº dac</t>
  </si>
  <si>
    <t>Famille</t>
  </si>
  <si>
    <t>Marque</t>
  </si>
  <si>
    <t>Type de matériel</t>
  </si>
  <si>
    <t>Fournisseur</t>
  </si>
  <si>
    <t>Principal</t>
  </si>
  <si>
    <t>Caractéristiques</t>
  </si>
  <si>
    <t>Critère stratégique</t>
  </si>
  <si>
    <t>Année de fabrication</t>
  </si>
  <si>
    <t>Première mise en route</t>
  </si>
  <si>
    <t>Immatriculation</t>
  </si>
  <si>
    <t>Carte grise</t>
  </si>
  <si>
    <t>N° de série</t>
  </si>
  <si>
    <t>Date d'achat</t>
  </si>
  <si>
    <t>Valeur d'achat</t>
  </si>
  <si>
    <t>Valeur d'origine</t>
  </si>
  <si>
    <t>Devise d'origine</t>
  </si>
  <si>
    <t>Equipements/options</t>
  </si>
  <si>
    <t>Monnaie</t>
  </si>
  <si>
    <t>Taux de conversion</t>
  </si>
  <si>
    <t>Constructeur actuel</t>
  </si>
  <si>
    <t>Type d'achat</t>
  </si>
  <si>
    <t>Occasion</t>
  </si>
  <si>
    <t>Acheté d’occasion à l’origine</t>
  </si>
  <si>
    <t>Immobilisé</t>
  </si>
  <si>
    <t>Déb. calcul</t>
  </si>
  <si>
    <t>Fin calcul</t>
  </si>
  <si>
    <t>Durée</t>
  </si>
  <si>
    <t>Val. acqui.</t>
  </si>
  <si>
    <t>Amort. du mois</t>
  </si>
  <si>
    <t>Vnc du mois</t>
  </si>
  <si>
    <t>Longueur(m)</t>
  </si>
  <si>
    <t>Largeur(m)</t>
  </si>
  <si>
    <t>Hauteur(m)</t>
  </si>
  <si>
    <t>Diamètre(m)</t>
  </si>
  <si>
    <t>Poids</t>
  </si>
  <si>
    <t>Bénéficiaire</t>
  </si>
  <si>
    <t>Régime fiscal/douanier</t>
  </si>
  <si>
    <t>Du</t>
  </si>
  <si>
    <t>Au</t>
  </si>
  <si>
    <t>Type de puissance</t>
  </si>
  <si>
    <t>Puissance</t>
  </si>
  <si>
    <t>Puissance thermique</t>
  </si>
  <si>
    <t>Charge utile</t>
  </si>
  <si>
    <t>Poids total en charge</t>
  </si>
  <si>
    <t>N° de chassis</t>
  </si>
  <si>
    <t>Arrangement moteur</t>
  </si>
  <si>
    <t>Marque moteur</t>
  </si>
  <si>
    <t>Modèle moteur</t>
  </si>
  <si>
    <t>Norme moteur</t>
  </si>
  <si>
    <t>N° série moteur</t>
  </si>
  <si>
    <t>Accessoires</t>
  </si>
  <si>
    <t>Détails complémentaires</t>
  </si>
  <si>
    <t>Type de conso.</t>
  </si>
  <si>
    <t>Cap. théor.(l)</t>
  </si>
  <si>
    <t>Tol. cap.(%)</t>
  </si>
  <si>
    <t>Consomm. théo.(l)</t>
  </si>
  <si>
    <t>Tot. conso.(%)</t>
  </si>
  <si>
    <t>Client</t>
  </si>
  <si>
    <t>Description client</t>
  </si>
  <si>
    <t>Lieu d'affectation</t>
  </si>
  <si>
    <t>Conducteur</t>
  </si>
  <si>
    <t>Début d'affectation</t>
  </si>
  <si>
    <t>Fin d'affectation</t>
  </si>
  <si>
    <t>Type d'événement</t>
  </si>
  <si>
    <t>Début d'événement</t>
  </si>
  <si>
    <t>Fin d'événement</t>
  </si>
  <si>
    <t>Facturable</t>
  </si>
  <si>
    <t>Prévisionnel</t>
  </si>
  <si>
    <t>Commentaire événement</t>
  </si>
  <si>
    <t>Indice appliqué</t>
  </si>
  <si>
    <t>Tarif appliqué</t>
  </si>
  <si>
    <t>Prix compteur immo.</t>
  </si>
  <si>
    <t>Unité</t>
  </si>
  <si>
    <t>Compteur réel u1</t>
  </si>
  <si>
    <t>Compteur cumulé u1</t>
  </si>
  <si>
    <t>Prix compteur u1</t>
  </si>
  <si>
    <t>Compteur réel u2</t>
  </si>
  <si>
    <t>Compteur cumulé u2</t>
  </si>
  <si>
    <t>Prix compteur u2</t>
  </si>
  <si>
    <t>Date de cession</t>
  </si>
  <si>
    <t>Type de cession</t>
  </si>
  <si>
    <t>Date de début de garantie</t>
  </si>
  <si>
    <t>Durée de garantie pièces</t>
  </si>
  <si>
    <t>Utilisation garantie pièces</t>
  </si>
  <si>
    <t>Durée de garantie main d'oeuvre</t>
  </si>
  <si>
    <t>Utilisation garantie main d'oeuvre</t>
  </si>
  <si>
    <t>Garantie supplémentaire</t>
  </si>
  <si>
    <t>Durée de garantie supplémentaire</t>
  </si>
  <si>
    <t>Utilisation garantie supplémentaire</t>
  </si>
  <si>
    <t>Origine (pays)</t>
  </si>
  <si>
    <t>Code anac</t>
  </si>
  <si>
    <t>matériel interne</t>
  </si>
  <si>
    <t>Non</t>
  </si>
  <si>
    <t>Non stratégique</t>
  </si>
  <si>
    <t>EUR</t>
  </si>
  <si>
    <t>1.0</t>
  </si>
  <si>
    <t>local</t>
  </si>
  <si>
    <t>Électrique</t>
  </si>
  <si>
    <t>Avrieux</t>
  </si>
  <si>
    <t>A immobiliser</t>
  </si>
  <si>
    <t>{:thermic=&gt;"Thermique", :electric=&gt;"Électrique"}</t>
  </si>
  <si>
    <t>Thermique</t>
  </si>
  <si>
    <t>Oui</t>
  </si>
  <si>
    <t>CNC</t>
  </si>
  <si>
    <t>DEUTZ</t>
  </si>
  <si>
    <t>TCD3.6L04</t>
  </si>
  <si>
    <t>LYTO-GPT-C82-001</t>
  </si>
  <si>
    <t>C82</t>
  </si>
  <si>
    <t>FR019</t>
  </si>
  <si>
    <t>MAGNI</t>
  </si>
  <si>
    <t>RTH 6.21</t>
  </si>
  <si>
    <t>SNM Lift</t>
  </si>
  <si>
    <t>Sur stabilisateurs : rotation 360°</t>
  </si>
  <si>
    <t>16500.0</t>
  </si>
  <si>
    <t>Stage V</t>
  </si>
  <si>
    <t>Stabilisateurs: à ciseaux Capacité de levage: 6.000 kg Capacité à hauteur maximum: 3.200 kg Hauteur de levage: 20,80 m Portée: 17,40 m Moteur: Deutz TCD 3.6 L4 - stage V Puissance nominale: 100 kW (136 ch) à 2 200 t/min Nombre de vitesses: 2/2 Système hydraulique: Load Sensing 350 bar Longueur: 6,69 m Largeur: 2,53 m Garde au sol: 320 mm Poids à vide: 17.600 kg Vitesse de déplacement: 40 km/h Rotation: 360° (continue) Climatisation de série: Oui Reconnaissance automatique de l'accessoires: Oui</t>
  </si>
  <si>
    <t>Carburant/Lubrifiant moteur/Lubrifiant hydraulique</t>
  </si>
  <si>
    <t>175/9/165</t>
  </si>
  <si>
    <t>//</t>
  </si>
  <si>
    <t>LYTO-GPT-C82-002</t>
  </si>
  <si>
    <t>LYTO-GPT-C82-003</t>
  </si>
  <si>
    <t>8000.0</t>
  </si>
  <si>
    <t>Hors-service</t>
  </si>
  <si>
    <t>Moteur HS suite à surrégime</t>
  </si>
  <si>
    <t>LYTO-GPT-C82-004</t>
  </si>
  <si>
    <t>RTH 5.21</t>
  </si>
  <si>
    <t>Stabilisateurs: pivotants Capacité de levage: 4.999 kg Capacité à hauteur maximum: 2.500 kg Hauteur de levage: 20,50 m Portée: 17,40 m Moteur: Deutz TCD 3,6 L4 - Stage V Puissance nominale: 100 kW (136 ch) à 2 200 t/min Nombre de vitesses: 2/2 Système hydraulique: Load Sensing 350 bar Longueur: 6,57 m Largeur: 2,55 m Garde au sol: 330 mm Poids à vide: 15.900 kg Vitesse de déplacement: 40 km/h Rotation: 360 ° (continue) Climatisation de série: Oui Reconnaissance automatique de l'accessoires: Oui</t>
  </si>
  <si>
    <t>LYTO-GPT-C32-001</t>
  </si>
  <si>
    <t>Plate-forme rotative extensible 3personnes - n° AC012722</t>
  </si>
  <si>
    <t>C32</t>
  </si>
  <si>
    <t>REP 2-4,5 I</t>
  </si>
  <si>
    <t>3 personnes / 500 kgs - rotation 90° - extensible de 2,35 à 4,53m</t>
  </si>
  <si>
    <t>LYTO-GPT-C32-002</t>
  </si>
  <si>
    <t>Plate-forme rotative extensible 3personnes - n° AC012723</t>
  </si>
  <si>
    <t>LYTO-GPT-C32-003</t>
  </si>
  <si>
    <t>Plate-forme rotative extensible 3personnes - n° AC012724</t>
  </si>
  <si>
    <t>LYTO-GPT-C31-001</t>
  </si>
  <si>
    <t>Tablier porte-fourche 6 t - n° AC012424</t>
  </si>
  <si>
    <t>C31</t>
  </si>
  <si>
    <t>FC 6T SH I</t>
  </si>
  <si>
    <t>6 t - Fourche: 1200mm - extensible 456mm à 1040mm</t>
  </si>
  <si>
    <t>LYTO-GPT-C31-002</t>
  </si>
  <si>
    <t>Tablier porte-fourche 6 t - n° AC012677</t>
  </si>
  <si>
    <t>LYTO-GPT-C31-003</t>
  </si>
  <si>
    <t>Tablier porte-fourche 6 t - n° AC012432</t>
  </si>
  <si>
    <t>LYTO-GPT-C82-005</t>
  </si>
  <si>
    <t>01365CH4135421050058</t>
  </si>
  <si>
    <t>GENIE</t>
  </si>
  <si>
    <t>GTH 2506</t>
  </si>
  <si>
    <t>2500kg à 1,10m / 2000kg à 1,60m / 1500kg à 2,05m / 900kg à 3,20m</t>
  </si>
  <si>
    <t>GTH250616M-408</t>
  </si>
  <si>
    <t>5.18</t>
  </si>
  <si>
    <t>1.81</t>
  </si>
  <si>
    <t>1.92</t>
  </si>
  <si>
    <t>TD 2011 L04 Turbo Diesel</t>
  </si>
  <si>
    <t>Tier 3</t>
  </si>
  <si>
    <t>Sans stabilisateur Fourche 1250x600 Chariot à cabine fermée, équipé de rétroviseurs extérieur et un derrière le bras principale de levage, gyrophare. CMU= 2500kg Abaque sans stabilisateur: 2500kg à 1,10m / 2000kg à 1,60m / 1500kg à 2,05m / 900kg à 3,20m</t>
  </si>
  <si>
    <t>60/10/65</t>
  </si>
  <si>
    <t>C41-001</t>
  </si>
  <si>
    <t>LYTO-GPT-C41-001</t>
  </si>
  <si>
    <t>Palan chariot électrique CMU 2,5T</t>
  </si>
  <si>
    <t>C41</t>
  </si>
  <si>
    <t>01365CH4135421020097</t>
  </si>
  <si>
    <t>HADEF</t>
  </si>
  <si>
    <t>AKE 625</t>
  </si>
  <si>
    <t>Corderie d'or</t>
  </si>
  <si>
    <t>1,8kW - 146kg</t>
  </si>
  <si>
    <t>C21-001</t>
  </si>
  <si>
    <t>LYTO-GPT-C21-001</t>
  </si>
  <si>
    <t>Gure PALFINGER PK37.002 TEC montée sur camion P20-001</t>
  </si>
  <si>
    <t>C21</t>
  </si>
  <si>
    <t>MANITOWOC</t>
  </si>
  <si>
    <t>POTAIN MDT 349 L16</t>
  </si>
  <si>
    <t>Grue télescopique montée sur camion bras IVECO</t>
  </si>
  <si>
    <t>C80-001</t>
  </si>
  <si>
    <t>LYTO-GPT-C80-001</t>
  </si>
  <si>
    <t>Gerbeur électrique Stockman - Electrique - 1200kg - PSE12N3600LI</t>
  </si>
  <si>
    <t>C80</t>
  </si>
  <si>
    <t>WEWALTER</t>
  </si>
  <si>
    <t>PSE12N3600LI</t>
  </si>
  <si>
    <t>C71-002</t>
  </si>
  <si>
    <t>LYTO-GPT-C71-001</t>
  </si>
  <si>
    <t>C71</t>
  </si>
  <si>
    <t>MINROC</t>
  </si>
  <si>
    <t>MinLifter 1075TB</t>
  </si>
  <si>
    <t>Charge max : 2 pers + 590kg / haut.max : 9,9m / Angle inclinaison : +/-30°</t>
  </si>
  <si>
    <t>Stratégique</t>
  </si>
  <si>
    <t>TCD 2012 L04 2V</t>
  </si>
  <si>
    <t>Power Pack</t>
  </si>
  <si>
    <t>Marque : EMK type : H3S180M-2 n° moteur électrique : 790104547 poids : 166 kg Puissance : 22 KW</t>
  </si>
  <si>
    <t>12 mois</t>
  </si>
  <si>
    <t>C71-001</t>
  </si>
  <si>
    <t>Nacelle deux bras MINROC - n° 110</t>
  </si>
  <si>
    <t>Date:</t>
  </si>
  <si>
    <t>Week:</t>
  </si>
  <si>
    <t>Time before OC250</t>
  </si>
  <si>
    <t xml:space="preserve">Last external control </t>
  </si>
  <si>
    <t>Next external control</t>
  </si>
  <si>
    <t>Last report link</t>
  </si>
  <si>
    <t>Time before PM250/750</t>
  </si>
  <si>
    <t>Time before PM500/1000</t>
  </si>
  <si>
    <t>Somme de Availability</t>
  </si>
  <si>
    <t>Étiquettes de lignes</t>
  </si>
  <si>
    <t>Total général</t>
  </si>
  <si>
    <t>Spare parts cost</t>
  </si>
  <si>
    <t>Total Maintenance Cost</t>
  </si>
  <si>
    <t>Total Repair Cost</t>
  </si>
  <si>
    <t>Time Spent (h)</t>
  </si>
  <si>
    <t>Nacelle deux bras MINROC - n° 1000 - reconditionné en 2022</t>
  </si>
  <si>
    <t>Downtinme loss (h)</t>
  </si>
  <si>
    <t>Planned shutdown (h)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</si>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</sst>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[$-40C]d\-mmm;@"/>
    <numFmt numFmtId="166" formatCode="0&quot;h&quot;"/>
    <numFmt numFmtId="167" formatCode="###,##0&quot;h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Schoolbook"/>
      <family val="1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164" fontId="0" fillId="0" borderId="0"/>
    <xf numFmtId="164" fontId="2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</cellStyleXfs>
  <cellXfs count="50">
    <xf numFmtId="164" fontId="0" fillId="0" borderId="0" xfId="0"/>
    <xf numFmtId="164" fontId="0" fillId="0" borderId="0" xfId="0" applyAlignment="1">
      <alignment horizontal="center" vertical="center"/>
    </xf>
    <xf numFmtId="164" fontId="0" fillId="0" borderId="0" xfId="0"/>
    <xf numFmtId="0" fontId="0" fillId="0" borderId="0" xfId="0" applyNumberFormat="1"/>
    <xf numFmtId="164" fontId="0" fillId="0" borderId="0" xfId="0" applyAlignment="1"/>
    <xf numFmtId="164" fontId="0" fillId="0" borderId="0" xfId="0" applyAlignment="1">
      <alignment horizontal="left"/>
    </xf>
    <xf numFmtId="14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Border="1" applyAlignment="1">
      <alignment horizontal="center" vertical="center"/>
    </xf>
    <xf numFmtId="164" fontId="0" fillId="0" borderId="0" xfId="0" applyBorder="1"/>
    <xf numFmtId="0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1" fillId="0" borderId="0" xfId="0" applyNumberFormat="1" applyFont="1" applyFill="1" applyBorder="1" applyAlignment="1">
      <alignment horizontal="center" vertical="center"/>
    </xf>
    <xf numFmtId="164" fontId="21" fillId="0" borderId="0" xfId="0" applyFont="1" applyFill="1" applyBorder="1"/>
    <xf numFmtId="0" fontId="0" fillId="0" borderId="0" xfId="0" applyNumberFormat="1" applyBorder="1" applyProtection="1">
      <protection hidden="1"/>
    </xf>
    <xf numFmtId="164" fontId="0" fillId="0" borderId="0" xfId="0" applyBorder="1" applyProtection="1">
      <protection hidden="1"/>
    </xf>
    <xf numFmtId="164" fontId="0" fillId="0" borderId="0" xfId="0" applyBorder="1" applyAlignment="1" applyProtection="1">
      <protection hidden="1"/>
    </xf>
    <xf numFmtId="2" fontId="0" fillId="0" borderId="0" xfId="0" applyNumberFormat="1" applyBorder="1" applyAlignment="1" applyProtection="1">
      <protection hidden="1"/>
    </xf>
    <xf numFmtId="0" fontId="0" fillId="0" borderId="0" xfId="0" applyNumberFormat="1" applyBorder="1"/>
    <xf numFmtId="164" fontId="0" fillId="0" borderId="0" xfId="0" applyBorder="1" applyAlignment="1"/>
    <xf numFmtId="2" fontId="0" fillId="0" borderId="0" xfId="0" applyNumberFormat="1" applyBorder="1" applyAlignment="1"/>
    <xf numFmtId="0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Font="1" applyBorder="1"/>
    <xf numFmtId="164" fontId="0" fillId="0" borderId="0" xfId="0" applyFill="1" applyBorder="1"/>
    <xf numFmtId="164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 vertical="center"/>
    </xf>
    <xf numFmtId="164" fontId="0" fillId="2" borderId="0" xfId="0" applyFill="1" applyBorder="1"/>
    <xf numFmtId="166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0" fillId="0" borderId="0" xfId="0" applyNumberFormat="1" applyAlignment="1">
      <alignment horizontal="center" vertical="center"/>
    </xf>
    <xf numFmtId="167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9" fontId="20" fillId="0" borderId="0" xfId="3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left"/>
    </xf>
    <xf numFmtId="14" fontId="0" fillId="2" borderId="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 vertical="center"/>
    </xf>
    <xf numFmtId="164" fontId="0" fillId="0" borderId="0" xfId="0" pivotButton="1"/>
    <xf numFmtId="0" fontId="22" fillId="2" borderId="0" xfId="0" applyNumberFormat="1" applyFont="1" applyFill="1" applyBorder="1" applyAlignment="1">
      <alignment vertical="center"/>
    </xf>
    <xf numFmtId="164" fontId="0" fillId="2" borderId="0" xfId="0" applyFill="1"/>
    <xf numFmtId="0" fontId="21" fillId="0" borderId="0" xfId="0" applyNumberFormat="1" applyFont="1" applyFill="1" applyBorder="1" applyAlignment="1">
      <alignment horizontal="center"/>
    </xf>
    <xf numFmtId="164" fontId="3" fillId="0" borderId="0" xfId="0" applyFont="1" applyAlignment="1">
      <alignment horizontal="left" vertical="center"/>
    </xf>
    <xf numFmtId="0" fontId="23" fillId="2" borderId="0" xfId="0" applyNumberFormat="1" applyFont="1" applyFill="1" applyBorder="1" applyAlignment="1">
      <alignment vertical="center"/>
    </xf>
    <xf numFmtId="0" fontId="1" fillId="0" borderId="10" xfId="47" applyFont="1" applyBorder="1" applyAlignment="1">
      <alignment wrapText="1"/>
    </xf>
    <xf numFmtId="0" fontId="5" fillId="0" borderId="10" xfId="47" applyBorder="1" applyAlignment="1">
      <alignment wrapText="1"/>
    </xf>
    <xf numFmtId="14" fontId="5" fillId="0" borderId="10" xfId="47" applyNumberFormat="1" applyBorder="1" applyAlignment="1">
      <alignment wrapText="1"/>
    </xf>
    <xf numFmtId="3" fontId="5" fillId="0" borderId="10" xfId="47" applyNumberFormat="1" applyBorder="1" applyAlignment="1">
      <alignment wrapText="1"/>
    </xf>
    <xf numFmtId="0" fontId="5" fillId="0" borderId="0" xfId="47" applyBorder="1" applyAlignment="1">
      <alignment wrapText="1"/>
    </xf>
    <xf numFmtId="14" fontId="5" fillId="0" borderId="0" xfId="47" applyNumberFormat="1" applyBorder="1" applyAlignment="1">
      <alignment wrapText="1"/>
    </xf>
    <xf numFmtId="9" fontId="0" fillId="0" borderId="0" xfId="0" applyNumberFormat="1"/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Euro" xfId="2" xr:uid="{00000000-0005-0000-0000-000000000000}"/>
    <cellStyle name="Insatisfaisant" xfId="10" builtinId="27" customBuiltin="1"/>
    <cellStyle name="Neutre" xfId="11" builtinId="28" customBuiltin="1"/>
    <cellStyle name="Normal" xfId="0" builtinId="0"/>
    <cellStyle name="Normal 2" xfId="1" xr:uid="{00000000-0005-0000-0000-000003000000}"/>
    <cellStyle name="Normal 3" xfId="45" xr:uid="{DCABA211-CFDA-42F6-A12B-F40E14648150}"/>
    <cellStyle name="Normal 4" xfId="46" xr:uid="{6C97F43C-177A-4DAB-92E3-B03446D70637}"/>
    <cellStyle name="Normal 5" xfId="47" xr:uid="{A12B2A09-8698-4D66-962C-9C1BA58E9638}"/>
    <cellStyle name="Note" xfId="18" builtinId="10" customBuiltin="1"/>
    <cellStyle name="Pourcentage" xfId="3" builtinId="5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numFmt numFmtId="0" formatCode="General"/>
    </dxf>
    <dxf>
      <font>
        <b val="0"/>
        <strike val="0"/>
        <outline val="0"/>
        <shadow val="0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6" formatCode="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6" formatCode="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6" formatCode="0&quot;h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Schoolbook"/>
        <family val="1"/>
        <scheme val="none"/>
      </font>
      <numFmt numFmtId="167" formatCode="###,##0&quot;h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40C]d\-mmm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</dxfs>
  <tableStyles count="1" defaultTableStyle="TableStyleMedium2" defaultPivotStyle="PivotStyleLight16">
    <tableStyle name="Style de tableau croisé dynamique 1" table="0" count="0" xr9:uid="{00000000-0011-0000-FFFF-FFFF00000000}"/>
  </tableStyles>
  <colors>
    <mruColors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[Efficience.xlsx]Presentation!Tableau croisé dynamique8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Availability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"/>
              <c:y val="-0.2824074074074073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Presentation!$C$3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C4-48A6-B973-D39E917AE0C4}"/>
              </c:ext>
            </c:extLst>
          </c:dPt>
          <c:dLbls>
            <c:dLbl>
              <c:idx val="0"/>
              <c:layout>
                <c:manualLayout>
                  <c:x val="0"/>
                  <c:y val="-0.28240740740740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3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4-48A6-B973-D39E917AE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Presentation!$B$4:$B$5</c:f>
              <c:strCache>
                <c:ptCount val="1"/>
                <c:pt idx="0">
                  <c:v>C82-002</c:v>
                </c:pt>
              </c:strCache>
            </c:strRef>
          </c:cat>
          <c:val>
            <c:numRef>
              <c:f>Presentation!$C$4:$C$5</c:f>
              <c:numCache>
                <c:formatCode>0%</c:formatCode>
                <c:ptCount val="1"/>
                <c:pt idx="0">
                  <c:v>0.88095238095238093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8A6-B973-D39E917AE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4762</xdr:rowOff>
    </xdr:from>
    <xdr:to>
      <xdr:col>9</xdr:col>
      <xdr:colOff>314325</xdr:colOff>
      <xdr:row>16</xdr:row>
      <xdr:rowOff>80962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21086641-46FC-4C2E-9581-975CDD2B7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lvain" refreshedDate="44679.692439930557" createdVersion="7" refreshedVersion="7" minRefreshableVersion="3" recordCount="88" xr:uid="{2F1A84A7-986B-4264-A4C2-5CB328E4EA26}">
  <cacheSource type="worksheet">
    <worksheetSource name="Tableau2"/>
  </cacheSource>
  <cacheFields count="24">
    <cacheField name="Plant code" numFmtId="164">
      <sharedItems count="88">
        <s v="C31-001"/>
        <s v="C31-002"/>
        <s v="C31-003"/>
        <s v="C32-001"/>
        <s v="C32-002"/>
        <s v="C32-003"/>
        <s v="C82-001"/>
        <s v="C82-002"/>
        <s v="C82-003"/>
        <s v="C82-004"/>
        <s v="C82-005"/>
        <s v="D03-001"/>
        <s v="D03-002"/>
        <s v="D03-003"/>
        <s v="D03-004"/>
        <s v="D10-001"/>
        <s v="D10-002"/>
        <s v="D10-003"/>
        <s v="D16-001"/>
        <s v="D16-002"/>
        <s v="H17-001"/>
        <s v="H17-002"/>
        <s v="H17-101"/>
        <s v="H17-102"/>
        <s v="H17-999"/>
        <s v="H21-001"/>
        <s v="H50-001"/>
        <s v="H50-002"/>
        <s v="H90-001"/>
        <s v="H90-002"/>
        <s v="H90-003"/>
        <s v="H90-004"/>
        <s v="J50-001"/>
        <s v="J50-002"/>
        <s v="J50-003"/>
        <s v="J60-001"/>
        <s v="J60-002"/>
        <s v="P01-001"/>
        <s v="P01-002"/>
        <s v="P01-003"/>
        <s v="P01-004"/>
        <s v="P01-005"/>
        <s v="P01-006"/>
        <s v="P13-001"/>
        <s v="P13-002"/>
        <s v="P13-003"/>
        <s v="R24-001"/>
        <s v="R24-002"/>
        <s v="R24-003"/>
        <s v="R24-004"/>
        <s v="R24-005"/>
        <s v="R24-006"/>
        <s v="R24-007"/>
        <s v="R24-008"/>
        <s v="R24-009"/>
        <s v="R24-010"/>
        <s v="R24-011"/>
        <s v="R24-012"/>
        <s v="T04-001"/>
        <s v="T04-002"/>
        <s v="T04-003"/>
        <s v="T04-004"/>
        <s v="T04-005"/>
        <s v="T04-006"/>
        <s v="T04-007"/>
        <s v="T04-008"/>
        <s v="T04-009"/>
        <s v="T04-010"/>
        <s v="T04-011"/>
        <s v="T04-012"/>
        <s v="T05-001"/>
        <s v="T81-001"/>
        <s v="T81-002"/>
        <s v="T81-003"/>
        <s v="T81-004"/>
        <s v="T81-005"/>
        <s v="T81-007"/>
        <s v="T81-008"/>
        <s v="W06-001"/>
        <s v="W08-001"/>
        <s v="W22-001"/>
        <s v="W22-002"/>
        <s v="W32-001"/>
        <s v="W34-001"/>
        <s v="W34-002"/>
        <s v="X40-001"/>
        <s v="X40-002"/>
        <s v="Y07-001"/>
      </sharedItems>
    </cacheField>
    <cacheField name="Equipment" numFmtId="164">
      <sharedItems/>
    </cacheField>
    <cacheField name="Serial number" numFmtId="0">
      <sharedItems containsMixedTypes="1" containsNumber="1" containsInteger="1" minValue="0" maxValue="195937001"/>
    </cacheField>
    <cacheField name="Hours upon arrival" numFmtId="167">
      <sharedItems containsSemiMixedTypes="0" containsString="0" containsNumber="1" containsInteger="1" minValue="0" maxValue="0"/>
    </cacheField>
    <cacheField name="Hours 7 days ago" numFmtId="167">
      <sharedItems containsSemiMixedTypes="0" containsString="0" containsNumber="1" containsInteger="1" minValue="0" maxValue="16977"/>
    </cacheField>
    <cacheField name="Last Hour meter" numFmtId="167">
      <sharedItems containsSemiMixedTypes="0" containsString="0" containsNumber="1" containsInteger="1" minValue="0" maxValue="16977"/>
    </cacheField>
    <cacheField name="Total hours last 7 days" numFmtId="167">
      <sharedItems containsSemiMixedTypes="0" containsString="0" containsNumber="1" containsInteger="1" minValue="0" maxValue="101"/>
    </cacheField>
    <cacheField name="Hours planned for 1 cycle" numFmtId="167">
      <sharedItems containsString="0" containsBlank="1" containsNumber="1" containsInteger="1" minValue="3" maxValue="50"/>
    </cacheField>
    <cacheField name="Use rate" numFmtId="9">
      <sharedItems containsMixedTypes="1" containsNumber="1" minValue="0" maxValue="0.90476190476190477"/>
    </cacheField>
    <cacheField name="Planned shutdown (h)" numFmtId="9">
      <sharedItems containsNonDate="0" containsString="0" containsBlank="1"/>
    </cacheField>
    <cacheField name="Downtinme loss (h)" numFmtId="167">
      <sharedItems containsString="0" containsBlank="1" containsNumber="1" containsInteger="1" minValue="1" maxValue="25"/>
    </cacheField>
    <cacheField name="Availability" numFmtId="9">
      <sharedItems containsSemiMixedTypes="0" containsString="0" containsNumber="1" minValue="0.85119047619047616" maxValue="1"/>
    </cacheField>
    <cacheField name="Not Available" numFmtId="9">
      <sharedItems containsNonDate="0" containsString="0" containsBlank="1"/>
    </cacheField>
    <cacheField name="Time before OC250" numFmtId="166">
      <sharedItems containsMixedTypes="1" containsNumber="1" containsInteger="1" minValue="10" maxValue="250"/>
    </cacheField>
    <cacheField name="Time before PM250/750" numFmtId="166">
      <sharedItems containsMixedTypes="1" containsNumber="1" containsInteger="1" minValue="10" maxValue="250"/>
    </cacheField>
    <cacheField name="Time before PM500/1000" numFmtId="166">
      <sharedItems containsMixedTypes="1" containsNumber="1" containsInteger="1" minValue="33" maxValue="500"/>
    </cacheField>
    <cacheField name="Last external control " numFmtId="14">
      <sharedItems containsNonDate="0" containsString="0" containsBlank="1"/>
    </cacheField>
    <cacheField name="Next external control" numFmtId="14">
      <sharedItems containsNonDate="0" containsString="0" containsBlank="1"/>
    </cacheField>
    <cacheField name="Comment" numFmtId="0">
      <sharedItems containsNonDate="0" containsString="0" containsBlank="1"/>
    </cacheField>
    <cacheField name="Last report link" numFmtId="0">
      <sharedItems containsNonDate="0" containsString="0" containsBlank="1"/>
    </cacheField>
    <cacheField name="Spare parts cost" numFmtId="0">
      <sharedItems containsNonDate="0" containsString="0" containsBlank="1"/>
    </cacheField>
    <cacheField name="Time Spent (h)" numFmtId="164">
      <sharedItems containsNonDate="0" containsString="0" containsBlank="1"/>
    </cacheField>
    <cacheField name="Total Maintenance Cost" numFmtId="164">
      <sharedItems containsNonDate="0" containsString="0" containsBlank="1"/>
    </cacheField>
    <cacheField name="Total Repair Cost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x v="0"/>
    <s v="Tablier porte-fourche 6 t - n° AC012424"/>
    <s v="AC012424"/>
    <n v="0"/>
    <n v="0"/>
    <n v="0"/>
    <n v="0"/>
    <m/>
    <s v=""/>
    <m/>
    <m/>
    <n v="1"/>
    <m/>
    <n v="250"/>
    <n v="250"/>
    <n v="500"/>
    <m/>
    <m/>
    <m/>
    <m/>
    <m/>
    <m/>
    <m/>
    <m/>
  </r>
  <r>
    <x v="1"/>
    <s v="Tablier porte-fourche 6 t - n° AC012677"/>
    <s v="AC012677"/>
    <n v="0"/>
    <n v="0"/>
    <n v="0"/>
    <n v="0"/>
    <m/>
    <s v=""/>
    <m/>
    <m/>
    <n v="1"/>
    <m/>
    <n v="250"/>
    <n v="250"/>
    <n v="500"/>
    <m/>
    <m/>
    <m/>
    <m/>
    <m/>
    <m/>
    <m/>
    <m/>
  </r>
  <r>
    <x v="2"/>
    <s v="Tablier porte-fourche 6 t - n° AC012432"/>
    <s v="AC012432"/>
    <n v="0"/>
    <n v="0"/>
    <n v="0"/>
    <n v="0"/>
    <m/>
    <s v=""/>
    <m/>
    <m/>
    <n v="1"/>
    <m/>
    <n v="250"/>
    <n v="250"/>
    <n v="500"/>
    <m/>
    <m/>
    <m/>
    <m/>
    <m/>
    <m/>
    <m/>
    <m/>
  </r>
  <r>
    <x v="3"/>
    <s v="Plate-forme rotative extensible 3personnes - n° AC012722"/>
    <s v="AC012722"/>
    <n v="0"/>
    <n v="0"/>
    <n v="0"/>
    <n v="0"/>
    <m/>
    <s v=""/>
    <m/>
    <m/>
    <n v="1"/>
    <m/>
    <n v="250"/>
    <n v="250"/>
    <n v="500"/>
    <m/>
    <m/>
    <m/>
    <m/>
    <m/>
    <m/>
    <m/>
    <m/>
  </r>
  <r>
    <x v="4"/>
    <s v="Plate-forme rotative extensible 3personnes - n° AC012723"/>
    <s v="AC012723"/>
    <n v="0"/>
    <n v="0"/>
    <n v="0"/>
    <n v="0"/>
    <m/>
    <s v=""/>
    <m/>
    <m/>
    <n v="1"/>
    <m/>
    <n v="250"/>
    <n v="250"/>
    <n v="500"/>
    <m/>
    <m/>
    <m/>
    <m/>
    <m/>
    <m/>
    <m/>
    <m/>
  </r>
  <r>
    <x v="5"/>
    <s v="Plate-forme rotative extensible 3personnes - n° AC012724"/>
    <s v="AC012724"/>
    <n v="0"/>
    <n v="0"/>
    <n v="0"/>
    <n v="0"/>
    <m/>
    <s v=""/>
    <m/>
    <m/>
    <n v="1"/>
    <m/>
    <n v="250"/>
    <n v="250"/>
    <n v="500"/>
    <m/>
    <m/>
    <m/>
    <m/>
    <m/>
    <m/>
    <m/>
    <m/>
  </r>
  <r>
    <x v="6"/>
    <s v="MAGNI - Chariot télescopique rotatif - 6 t / 21m - n° 4334"/>
    <n v="4334"/>
    <n v="0"/>
    <n v="382"/>
    <n v="382"/>
    <n v="0"/>
    <n v="10"/>
    <n v="0"/>
    <m/>
    <n v="1"/>
    <n v="0.99404761904761907"/>
    <m/>
    <n v="118"/>
    <n v="118"/>
    <n v="118"/>
    <m/>
    <m/>
    <m/>
    <m/>
    <m/>
    <m/>
    <m/>
    <m/>
  </r>
  <r>
    <x v="7"/>
    <s v="MAGNI - Chariot télescopique rotatif - 6 t / 21m - n° 4335"/>
    <n v="4335"/>
    <n v="0"/>
    <n v="507"/>
    <n v="578"/>
    <n v="71"/>
    <n v="12"/>
    <n v="0.84523809523809523"/>
    <m/>
    <n v="20"/>
    <n v="0.88095238095238093"/>
    <m/>
    <n v="172"/>
    <n v="172"/>
    <n v="422"/>
    <m/>
    <m/>
    <m/>
    <m/>
    <m/>
    <m/>
    <m/>
    <m/>
  </r>
  <r>
    <x v="8"/>
    <s v="MAGNI - Chariot télescopique rotatif - 6 t / 21m - n° 4336"/>
    <n v="0"/>
    <n v="0"/>
    <n v="572"/>
    <n v="579"/>
    <n v="7"/>
    <n v="50"/>
    <n v="0.02"/>
    <m/>
    <n v="10"/>
    <n v="0.94047619047619047"/>
    <m/>
    <n v="171"/>
    <n v="171"/>
    <n v="421"/>
    <m/>
    <m/>
    <m/>
    <m/>
    <m/>
    <m/>
    <m/>
    <m/>
  </r>
  <r>
    <x v="9"/>
    <s v="MAGNI - Chariot télescopique rotatif - 5 t / 21m - n° 3118"/>
    <n v="0"/>
    <n v="0"/>
    <n v="591"/>
    <n v="591"/>
    <n v="0"/>
    <n v="20"/>
    <n v="0"/>
    <m/>
    <n v="25"/>
    <n v="0.85119047619047616"/>
    <m/>
    <n v="159"/>
    <n v="159"/>
    <n v="409"/>
    <m/>
    <m/>
    <m/>
    <m/>
    <m/>
    <m/>
    <m/>
    <m/>
  </r>
  <r>
    <x v="10"/>
    <s v="GENIE - Chariot élévateur télescopique 2,5 t/6 m"/>
    <s v="GTH250616M-408"/>
    <n v="0"/>
    <n v="876"/>
    <n v="876"/>
    <n v="0"/>
    <n v="15"/>
    <n v="0"/>
    <m/>
    <m/>
    <n v="1"/>
    <m/>
    <n v="124"/>
    <n v="124"/>
    <n v="124"/>
    <m/>
    <m/>
    <m/>
    <m/>
    <m/>
    <m/>
    <m/>
    <m/>
  </r>
  <r>
    <x v="11"/>
    <s v="Potence avec treuil 2 t - n° AC012606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12"/>
    <s v="Potence avec treuil 2 t - n° AC012607"/>
    <s v="AC012607"/>
    <n v="0"/>
    <n v="0"/>
    <n v="0"/>
    <n v="0"/>
    <m/>
    <s v=""/>
    <m/>
    <m/>
    <n v="1"/>
    <m/>
    <n v="250"/>
    <n v="250"/>
    <n v="500"/>
    <m/>
    <m/>
    <m/>
    <m/>
    <m/>
    <m/>
    <m/>
    <m/>
  </r>
  <r>
    <x v="13"/>
    <s v="Crochet pour chariot - 6 t - n° AC012639"/>
    <s v="AC012639"/>
    <n v="0"/>
    <n v="0"/>
    <n v="0"/>
    <n v="0"/>
    <m/>
    <s v=""/>
    <m/>
    <m/>
    <n v="1"/>
    <m/>
    <n v="250"/>
    <n v="250"/>
    <n v="500"/>
    <m/>
    <m/>
    <m/>
    <m/>
    <m/>
    <m/>
    <m/>
    <m/>
  </r>
  <r>
    <x v="14"/>
    <s v="Crochet pour chariot - 6 t - n° AC012640"/>
    <s v="AC012640"/>
    <n v="0"/>
    <n v="0"/>
    <n v="0"/>
    <n v="0"/>
    <m/>
    <s v=""/>
    <m/>
    <m/>
    <n v="1"/>
    <m/>
    <n v="250"/>
    <n v="250"/>
    <n v="500"/>
    <m/>
    <m/>
    <m/>
    <m/>
    <m/>
    <m/>
    <m/>
    <m/>
  </r>
  <r>
    <x v="15"/>
    <s v="Pelle à pneus 13T (avec Blaxtair) - N°81447"/>
    <s v="WLHZ1186HZK081447"/>
    <n v="0"/>
    <n v="4720"/>
    <n v="4740"/>
    <n v="20"/>
    <m/>
    <s v=""/>
    <m/>
    <m/>
    <n v="1"/>
    <m/>
    <n v="10"/>
    <n v="10"/>
    <n v="260"/>
    <m/>
    <m/>
    <m/>
    <m/>
    <m/>
    <m/>
    <m/>
    <m/>
  </r>
  <r>
    <x v="16"/>
    <s v="Pelle 15T chenilles + volée variable"/>
    <n v="1707"/>
    <n v="0"/>
    <n v="852"/>
    <n v="947"/>
    <n v="95"/>
    <m/>
    <s v=""/>
    <m/>
    <m/>
    <n v="1"/>
    <m/>
    <n v="53"/>
    <n v="53"/>
    <n v="53"/>
    <m/>
    <m/>
    <m/>
    <m/>
    <m/>
    <m/>
    <m/>
    <m/>
  </r>
  <r>
    <x v="17"/>
    <s v="Mini-pelle 8 t sur chenilles"/>
    <s v="HZ104PE0001345"/>
    <n v="0"/>
    <n v="481"/>
    <n v="582"/>
    <n v="101"/>
    <m/>
    <s v=""/>
    <m/>
    <m/>
    <n v="1"/>
    <m/>
    <n v="168"/>
    <n v="168"/>
    <n v="418"/>
    <m/>
    <m/>
    <m/>
    <m/>
    <m/>
    <m/>
    <m/>
    <m/>
  </r>
  <r>
    <x v="18"/>
    <s v="Godet 1000 l - n° AC012853"/>
    <s v="AC012853"/>
    <n v="0"/>
    <n v="0"/>
    <n v="0"/>
    <n v="0"/>
    <m/>
    <s v=""/>
    <m/>
    <m/>
    <n v="1"/>
    <m/>
    <n v="250"/>
    <n v="250"/>
    <n v="500"/>
    <m/>
    <m/>
    <m/>
    <m/>
    <m/>
    <m/>
    <m/>
    <m/>
  </r>
  <r>
    <x v="19"/>
    <s v="Godet 1000 l - n° AC012854"/>
    <s v="AC012854"/>
    <n v="0"/>
    <n v="0"/>
    <n v="0"/>
    <n v="0"/>
    <m/>
    <s v=""/>
    <m/>
    <m/>
    <n v="1"/>
    <m/>
    <n v="250"/>
    <n v="250"/>
    <n v="500"/>
    <m/>
    <m/>
    <m/>
    <m/>
    <m/>
    <m/>
    <m/>
    <m/>
  </r>
  <r>
    <x v="20"/>
    <s v="CIFA robot béton sur camion 30 m3/h65 bar - n° 21918"/>
    <s v="8621 / 21918"/>
    <n v="0"/>
    <n v="0"/>
    <n v="0"/>
    <n v="0"/>
    <m/>
    <s v=""/>
    <m/>
    <m/>
    <n v="1"/>
    <m/>
    <n v="250"/>
    <n v="250"/>
    <n v="500"/>
    <m/>
    <m/>
    <m/>
    <m/>
    <m/>
    <m/>
    <m/>
    <m/>
  </r>
  <r>
    <x v="21"/>
    <s v="CIFA robot béton sur camion 30 m3/h65 bar - n° 21920"/>
    <n v="0"/>
    <n v="0"/>
    <n v="411"/>
    <n v="411"/>
    <n v="0"/>
    <m/>
    <s v=""/>
    <m/>
    <m/>
    <n v="1"/>
    <m/>
    <n v="89"/>
    <n v="89"/>
    <n v="89"/>
    <m/>
    <m/>
    <m/>
    <m/>
    <m/>
    <m/>
    <m/>
    <m/>
  </r>
  <r>
    <x v="22"/>
    <s v="Pompe du robot béton CIFA sur camion 30 m3/h65 bar - n° 21918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23"/>
    <s v="Pompe du robot béton CIFA sur camion 30 m3/h65 bar - n° 21920"/>
    <n v="0"/>
    <n v="0"/>
    <n v="252"/>
    <n v="260"/>
    <n v="8"/>
    <m/>
    <s v=""/>
    <m/>
    <m/>
    <n v="1"/>
    <m/>
    <n v="240"/>
    <n v="240"/>
    <n v="240"/>
    <m/>
    <m/>
    <m/>
    <m/>
    <m/>
    <m/>
    <m/>
    <m/>
  </r>
  <r>
    <x v="24"/>
    <s v="CIFA robot béton sur camion 30 m3/h65 bar - n°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25"/>
    <s v="Fraise pour pelle 50T - n°1"/>
    <s v="M028642T12"/>
    <n v="0"/>
    <n v="0"/>
    <n v="0"/>
    <n v="0"/>
    <m/>
    <s v=""/>
    <m/>
    <m/>
    <n v="1"/>
    <m/>
    <n v="250"/>
    <n v="250"/>
    <n v="500"/>
    <m/>
    <m/>
    <m/>
    <m/>
    <m/>
    <m/>
    <m/>
    <m/>
  </r>
  <r>
    <x v="26"/>
    <s v="Pelle sur chenilles Tunnel - n° 52543"/>
    <s v="WLHZ1789TZC052543"/>
    <n v="0"/>
    <n v="917"/>
    <n v="967"/>
    <n v="50"/>
    <m/>
    <s v=""/>
    <m/>
    <m/>
    <n v="1"/>
    <m/>
    <n v="33"/>
    <n v="33"/>
    <n v="33"/>
    <m/>
    <m/>
    <m/>
    <m/>
    <m/>
    <m/>
    <m/>
    <m/>
  </r>
  <r>
    <x v="27"/>
    <s v="Pelle sur chenilles Tunnel - n° 48934"/>
    <s v="WLHZ1789JZC048934"/>
    <n v="0"/>
    <n v="806"/>
    <n v="856"/>
    <n v="50"/>
    <m/>
    <s v=""/>
    <m/>
    <m/>
    <n v="1"/>
    <m/>
    <n v="144"/>
    <n v="144"/>
    <n v="144"/>
    <m/>
    <m/>
    <m/>
    <m/>
    <m/>
    <m/>
    <m/>
    <m/>
  </r>
  <r>
    <x v="28"/>
    <s v="Cabine de survie 12 personnes PM1000"/>
    <n v="10087"/>
    <n v="0"/>
    <n v="0"/>
    <n v="0"/>
    <n v="0"/>
    <m/>
    <s v=""/>
    <m/>
    <m/>
    <n v="1"/>
    <m/>
    <n v="250"/>
    <n v="250"/>
    <n v="500"/>
    <m/>
    <m/>
    <m/>
    <m/>
    <m/>
    <m/>
    <m/>
    <m/>
  </r>
  <r>
    <x v="29"/>
    <s v="Cabine de survie 16 personnes PM3600"/>
    <n v="10088"/>
    <n v="0"/>
    <n v="0"/>
    <n v="0"/>
    <n v="0"/>
    <m/>
    <s v=""/>
    <m/>
    <m/>
    <n v="1"/>
    <m/>
    <n v="250"/>
    <n v="250"/>
    <n v="500"/>
    <m/>
    <m/>
    <m/>
    <m/>
    <m/>
    <m/>
    <m/>
    <m/>
  </r>
  <r>
    <x v="30"/>
    <s v="Cabine de survie 16 personnes PM3000"/>
    <n v="10089"/>
    <n v="0"/>
    <n v="0"/>
    <n v="0"/>
    <n v="0"/>
    <m/>
    <s v=""/>
    <m/>
    <m/>
    <n v="1"/>
    <m/>
    <n v="250"/>
    <n v="250"/>
    <n v="500"/>
    <m/>
    <m/>
    <m/>
    <m/>
    <m/>
    <m/>
    <m/>
    <m/>
  </r>
  <r>
    <x v="31"/>
    <s v="Cabine de survie 20 personnes PM4000"/>
    <n v="10090"/>
    <n v="0"/>
    <n v="0"/>
    <n v="0"/>
    <n v="0"/>
    <m/>
    <s v=""/>
    <m/>
    <m/>
    <n v="1"/>
    <m/>
    <n v="250"/>
    <n v="250"/>
    <n v="500"/>
    <m/>
    <m/>
    <m/>
    <m/>
    <m/>
    <m/>
    <m/>
    <m/>
  </r>
  <r>
    <x v="32"/>
    <s v="BRH pour pelle 50t - BRV 45 SHD - n° V045H51002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33"/>
    <s v="BRH pour pelle 50t - BRV 45 SHD - n° V045H51016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34"/>
    <s v="BRH pour pelle 50t - BRV 45 SHD - n° V045H50907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35"/>
    <s v="Pompe injection mortier - n° 540404"/>
    <n v="540404"/>
    <n v="0"/>
    <n v="0"/>
    <n v="0"/>
    <n v="0"/>
    <m/>
    <s v=""/>
    <m/>
    <m/>
    <n v="1"/>
    <m/>
    <n v="250"/>
    <n v="250"/>
    <n v="500"/>
    <m/>
    <m/>
    <m/>
    <m/>
    <m/>
    <m/>
    <m/>
    <m/>
  </r>
  <r>
    <x v="36"/>
    <s v="Pompe injection mortier - n° 540405"/>
    <n v="540405"/>
    <n v="0"/>
    <n v="0"/>
    <n v="0"/>
    <n v="0"/>
    <m/>
    <s v=""/>
    <m/>
    <m/>
    <n v="1"/>
    <m/>
    <n v="250"/>
    <n v="250"/>
    <n v="500"/>
    <m/>
    <m/>
    <m/>
    <m/>
    <m/>
    <m/>
    <m/>
    <m/>
  </r>
  <r>
    <x v="37"/>
    <s v="DACIA Duster 4x4 - FZ-894-CD / Tradi - ROMA-"/>
    <s v="VF1HJD40666322535"/>
    <n v="0"/>
    <n v="7100"/>
    <n v="7123"/>
    <n v="23"/>
    <n v="4"/>
    <n v="0.8214285714285714"/>
    <m/>
    <m/>
    <n v="1"/>
    <m/>
    <n v="127"/>
    <n v="127"/>
    <n v="377"/>
    <m/>
    <m/>
    <m/>
    <m/>
    <m/>
    <m/>
    <m/>
    <m/>
  </r>
  <r>
    <x v="38"/>
    <s v="DACIA Duster 4x4 - FB-897-XS / Matériel elec"/>
    <s v="VF1HJD40262001146"/>
    <n v="0"/>
    <n v="7255"/>
    <n v="7274"/>
    <n v="19"/>
    <n v="3"/>
    <n v="0.90476190476190477"/>
    <m/>
    <m/>
    <n v="1"/>
    <m/>
    <n v="226"/>
    <n v="226"/>
    <n v="226"/>
    <m/>
    <m/>
    <m/>
    <m/>
    <m/>
    <m/>
    <m/>
    <m/>
  </r>
  <r>
    <x v="39"/>
    <s v="DACIA Duster 4x4 - FY-651-PP / QSE - KARAM"/>
    <s v="VF1HJD40665883310"/>
    <n v="0"/>
    <n v="6500"/>
    <n v="6512"/>
    <n v="12"/>
    <n v="8"/>
    <n v="0.21428571428571427"/>
    <m/>
    <m/>
    <n v="1"/>
    <m/>
    <n v="238"/>
    <n v="238"/>
    <n v="488"/>
    <m/>
    <m/>
    <m/>
    <m/>
    <m/>
    <m/>
    <m/>
    <m/>
  </r>
  <r>
    <x v="40"/>
    <s v="DACIA Duster 4x4 - FY-387-NJ / MOE1"/>
    <s v="VF1HJD40X66322523"/>
    <n v="0"/>
    <n v="9397"/>
    <n v="9397"/>
    <n v="0"/>
    <m/>
    <s v=""/>
    <m/>
    <m/>
    <n v="1"/>
    <m/>
    <n v="103"/>
    <n v="103"/>
    <n v="103"/>
    <m/>
    <m/>
    <m/>
    <m/>
    <m/>
    <m/>
    <m/>
    <m/>
  </r>
  <r>
    <x v="41"/>
    <s v="DACIA Duster 4x4 - FY-854-QJ / MOE2"/>
    <s v="VF1HJD40866322522"/>
    <n v="0"/>
    <n v="7156"/>
    <n v="7156"/>
    <n v="0"/>
    <m/>
    <s v=""/>
    <m/>
    <m/>
    <n v="1"/>
    <m/>
    <n v="94"/>
    <n v="94"/>
    <n v="344"/>
    <m/>
    <m/>
    <m/>
    <m/>
    <m/>
    <m/>
    <m/>
    <m/>
  </r>
  <r>
    <x v="42"/>
    <s v="DACIA Duster 4x4 - WW-790-TF / MOE 3"/>
    <s v="VF1HJD40167610196"/>
    <n v="0"/>
    <n v="3889"/>
    <n v="3889"/>
    <n v="0"/>
    <m/>
    <s v=""/>
    <m/>
    <m/>
    <n v="1"/>
    <m/>
    <n v="111"/>
    <n v="111"/>
    <n v="111"/>
    <m/>
    <m/>
    <m/>
    <m/>
    <m/>
    <m/>
    <m/>
    <m/>
  </r>
  <r>
    <x v="43"/>
    <s v="FORD Ranger 4x4 - FY-317-ST / SERVITUDE ADDAOUI MAHMOUD"/>
    <s v="6FPGXXMJ2GLA01332"/>
    <n v="0"/>
    <n v="16834"/>
    <n v="16834"/>
    <n v="0"/>
    <m/>
    <s v=""/>
    <m/>
    <m/>
    <n v="1"/>
    <m/>
    <s v=""/>
    <s v=""/>
    <s v=""/>
    <m/>
    <m/>
    <m/>
    <m/>
    <m/>
    <m/>
    <m/>
    <m/>
  </r>
  <r>
    <x v="44"/>
    <s v="FORD Ranger 4x4 - FY-466-TD / Tradi - ROMA"/>
    <s v="6FPGXXMJ2GLA01334"/>
    <n v="0"/>
    <n v="16977"/>
    <n v="16977"/>
    <n v="0"/>
    <m/>
    <s v=""/>
    <m/>
    <m/>
    <n v="1"/>
    <m/>
    <s v=""/>
    <s v=""/>
    <s v=""/>
    <m/>
    <m/>
    <m/>
    <m/>
    <m/>
    <m/>
    <m/>
    <m/>
  </r>
  <r>
    <x v="45"/>
    <s v="FORD Ranger 4x4 - FZ-947-CD / Meca - BILLON"/>
    <s v="6FPGXXMJ2GLA0134"/>
    <n v="0"/>
    <n v="10681"/>
    <n v="10681"/>
    <n v="0"/>
    <m/>
    <s v=""/>
    <m/>
    <m/>
    <n v="1"/>
    <m/>
    <n v="69"/>
    <n v="69"/>
    <n v="319"/>
    <m/>
    <m/>
    <m/>
    <m/>
    <m/>
    <m/>
    <m/>
    <m/>
  </r>
  <r>
    <x v="46"/>
    <s v="Armoire de pompage 110kW pour pompes MEGA H - n° N1P1"/>
    <s v="N1P1"/>
    <n v="0"/>
    <n v="0"/>
    <n v="0"/>
    <n v="0"/>
    <m/>
    <s v=""/>
    <m/>
    <m/>
    <n v="1"/>
    <m/>
    <n v="250"/>
    <n v="250"/>
    <n v="500"/>
    <m/>
    <m/>
    <m/>
    <m/>
    <m/>
    <m/>
    <m/>
    <m/>
  </r>
  <r>
    <x v="47"/>
    <s v="Armoire de pompage 110kW pour pompes MEGA H - n° N1P2"/>
    <s v="N1P2"/>
    <n v="0"/>
    <n v="0"/>
    <n v="0"/>
    <n v="0"/>
    <m/>
    <s v=""/>
    <m/>
    <m/>
    <n v="1"/>
    <m/>
    <n v="250"/>
    <n v="250"/>
    <n v="500"/>
    <m/>
    <m/>
    <m/>
    <m/>
    <m/>
    <m/>
    <m/>
    <m/>
  </r>
  <r>
    <x v="48"/>
    <s v="Armoire de pompage 110kW pour pompes MEGA H - n° N1P3"/>
    <s v="N1P3"/>
    <n v="0"/>
    <n v="0"/>
    <n v="0"/>
    <n v="0"/>
    <m/>
    <s v=""/>
    <m/>
    <m/>
    <n v="1"/>
    <m/>
    <n v="250"/>
    <n v="250"/>
    <n v="500"/>
    <m/>
    <m/>
    <m/>
    <m/>
    <m/>
    <m/>
    <m/>
    <m/>
  </r>
  <r>
    <x v="49"/>
    <s v="Armoire de pompage 110kW pour pompes MEGA H - n° N2P1"/>
    <s v="N2P1"/>
    <n v="0"/>
    <n v="0"/>
    <n v="0"/>
    <n v="0"/>
    <m/>
    <s v=""/>
    <m/>
    <m/>
    <n v="1"/>
    <m/>
    <n v="250"/>
    <n v="250"/>
    <n v="500"/>
    <m/>
    <m/>
    <m/>
    <m/>
    <m/>
    <m/>
    <m/>
    <m/>
  </r>
  <r>
    <x v="50"/>
    <s v="Armoire de pompage 110kW pour pompes MEGA H - n° N2P2"/>
    <s v="N2P2"/>
    <n v="0"/>
    <n v="0"/>
    <n v="0"/>
    <n v="0"/>
    <m/>
    <s v=""/>
    <m/>
    <m/>
    <n v="1"/>
    <m/>
    <n v="250"/>
    <n v="250"/>
    <n v="500"/>
    <m/>
    <m/>
    <m/>
    <m/>
    <m/>
    <m/>
    <m/>
    <m/>
  </r>
  <r>
    <x v="51"/>
    <s v="Armoire de pompage 110kW pour pompes MEGA H - n° N2P3"/>
    <s v="N2P3"/>
    <n v="0"/>
    <n v="0"/>
    <n v="0"/>
    <n v="0"/>
    <m/>
    <s v=""/>
    <m/>
    <m/>
    <n v="1"/>
    <m/>
    <n v="250"/>
    <n v="250"/>
    <n v="500"/>
    <m/>
    <m/>
    <m/>
    <m/>
    <m/>
    <m/>
    <m/>
    <m/>
  </r>
  <r>
    <x v="52"/>
    <s v="Armoire de pompage 110kW pour pompes MEGA H - n° N3P1"/>
    <s v="N3P1"/>
    <n v="0"/>
    <n v="0"/>
    <n v="0"/>
    <n v="0"/>
    <m/>
    <s v=""/>
    <m/>
    <m/>
    <n v="1"/>
    <m/>
    <n v="250"/>
    <n v="250"/>
    <n v="500"/>
    <m/>
    <m/>
    <m/>
    <m/>
    <m/>
    <m/>
    <m/>
    <m/>
  </r>
  <r>
    <x v="53"/>
    <s v="Armoire de pompage 110kW pour pompes MEGA H - n° N3P2"/>
    <s v="N3P2"/>
    <n v="0"/>
    <n v="0"/>
    <n v="0"/>
    <n v="0"/>
    <m/>
    <s v=""/>
    <m/>
    <m/>
    <n v="1"/>
    <m/>
    <n v="250"/>
    <n v="250"/>
    <n v="500"/>
    <m/>
    <m/>
    <m/>
    <m/>
    <m/>
    <m/>
    <m/>
    <m/>
  </r>
  <r>
    <x v="54"/>
    <s v="Armoire de pompage 110kW pour pompes MEGA H - n° N3P3"/>
    <s v="N3P3"/>
    <n v="0"/>
    <n v="0"/>
    <n v="0"/>
    <n v="0"/>
    <m/>
    <s v=""/>
    <m/>
    <m/>
    <n v="1"/>
    <m/>
    <n v="250"/>
    <n v="250"/>
    <n v="500"/>
    <m/>
    <m/>
    <m/>
    <m/>
    <m/>
    <m/>
    <m/>
    <m/>
  </r>
  <r>
    <x v="55"/>
    <s v="Coffret automate pour 10 pompes MEGA H - n° N1"/>
    <s v="N1"/>
    <n v="0"/>
    <n v="0"/>
    <n v="0"/>
    <n v="0"/>
    <m/>
    <s v=""/>
    <m/>
    <m/>
    <n v="1"/>
    <m/>
    <n v="250"/>
    <n v="250"/>
    <n v="500"/>
    <m/>
    <m/>
    <m/>
    <m/>
    <m/>
    <m/>
    <m/>
    <m/>
  </r>
  <r>
    <x v="56"/>
    <s v="Coffret automate pour 10 pompes MEGA H - n° N2"/>
    <s v="N2"/>
    <n v="0"/>
    <n v="0"/>
    <n v="0"/>
    <n v="0"/>
    <m/>
    <s v=""/>
    <m/>
    <m/>
    <n v="1"/>
    <m/>
    <n v="250"/>
    <n v="250"/>
    <n v="500"/>
    <m/>
    <m/>
    <m/>
    <m/>
    <m/>
    <m/>
    <m/>
    <m/>
  </r>
  <r>
    <x v="57"/>
    <s v="Coffret automate pour 10 pompes MEGA H - n° N3"/>
    <s v="N3"/>
    <n v="0"/>
    <n v="0"/>
    <n v="0"/>
    <n v="0"/>
    <m/>
    <s v=""/>
    <m/>
    <m/>
    <n v="1"/>
    <m/>
    <n v="250"/>
    <n v="250"/>
    <n v="500"/>
    <m/>
    <m/>
    <m/>
    <m/>
    <m/>
    <m/>
    <m/>
    <m/>
  </r>
  <r>
    <x v="58"/>
    <s v="Pompe immergée 110kW - 45l/s - HMT 150 - n° 2080570"/>
    <n v="2080570"/>
    <n v="0"/>
    <n v="0"/>
    <n v="0"/>
    <n v="0"/>
    <m/>
    <s v=""/>
    <m/>
    <m/>
    <n v="1"/>
    <m/>
    <n v="250"/>
    <n v="250"/>
    <n v="500"/>
    <m/>
    <m/>
    <m/>
    <m/>
    <m/>
    <m/>
    <m/>
    <m/>
  </r>
  <r>
    <x v="59"/>
    <s v="Pompe immergée 110kW - 45l/s - HMT 150 - n° 2080571"/>
    <n v="2080571"/>
    <n v="0"/>
    <n v="0"/>
    <n v="0"/>
    <n v="0"/>
    <m/>
    <s v=""/>
    <m/>
    <m/>
    <n v="1"/>
    <m/>
    <n v="250"/>
    <n v="250"/>
    <n v="500"/>
    <m/>
    <m/>
    <m/>
    <m/>
    <m/>
    <m/>
    <m/>
    <m/>
  </r>
  <r>
    <x v="60"/>
    <s v="Pompe immergée 110kW - 45l/s - HMT 150 - n° 2080572"/>
    <n v="2080572"/>
    <n v="0"/>
    <n v="0"/>
    <n v="0"/>
    <n v="0"/>
    <m/>
    <s v=""/>
    <m/>
    <m/>
    <n v="1"/>
    <m/>
    <n v="250"/>
    <n v="250"/>
    <n v="500"/>
    <m/>
    <m/>
    <m/>
    <m/>
    <m/>
    <m/>
    <m/>
    <m/>
  </r>
  <r>
    <x v="61"/>
    <s v="Pompe immergée 110kW - 45l/s - HMT 150 - n° 2080635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62"/>
    <s v="Pompe immergée 110kW - 45l/s - HMT 150 - n° 2080636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63"/>
    <s v="Pompe immergée 110kW - 45l/s - HMT 150 - n° 2080637"/>
    <n v="2080637"/>
    <n v="0"/>
    <n v="0"/>
    <n v="0"/>
    <n v="0"/>
    <m/>
    <s v=""/>
    <m/>
    <m/>
    <n v="1"/>
    <m/>
    <n v="250"/>
    <n v="250"/>
    <n v="500"/>
    <m/>
    <m/>
    <m/>
    <m/>
    <m/>
    <m/>
    <m/>
    <m/>
  </r>
  <r>
    <x v="64"/>
    <s v="Pompe immergée 110kW - 45l/s - HMT 150 - n° 2080683"/>
    <n v="2080683"/>
    <n v="0"/>
    <n v="0"/>
    <n v="0"/>
    <n v="0"/>
    <m/>
    <s v=""/>
    <m/>
    <m/>
    <n v="1"/>
    <m/>
    <n v="250"/>
    <n v="250"/>
    <n v="500"/>
    <m/>
    <m/>
    <m/>
    <m/>
    <m/>
    <m/>
    <m/>
    <m/>
  </r>
  <r>
    <x v="65"/>
    <s v="Pompe immergée 110kW - 45l/s - HMT 150 - n° 2080684"/>
    <n v="2080684"/>
    <n v="0"/>
    <n v="0"/>
    <n v="0"/>
    <n v="0"/>
    <m/>
    <s v=""/>
    <m/>
    <m/>
    <n v="1"/>
    <m/>
    <n v="250"/>
    <n v="250"/>
    <n v="500"/>
    <m/>
    <m/>
    <m/>
    <m/>
    <m/>
    <m/>
    <m/>
    <m/>
  </r>
  <r>
    <x v="66"/>
    <s v="Pompe immergée 110kW - 45l/s - HMT 150 - n° 2080685"/>
    <n v="2080685"/>
    <n v="0"/>
    <n v="0"/>
    <n v="0"/>
    <n v="0"/>
    <m/>
    <s v=""/>
    <m/>
    <m/>
    <n v="1"/>
    <m/>
    <n v="250"/>
    <n v="250"/>
    <n v="500"/>
    <m/>
    <m/>
    <m/>
    <m/>
    <m/>
    <m/>
    <m/>
    <m/>
  </r>
  <r>
    <x v="67"/>
    <s v="Pompe immergée 2,2 kW - 11 l/s - HMT 10 - n° 2070974"/>
    <n v="2070974"/>
    <n v="0"/>
    <n v="0"/>
    <n v="0"/>
    <n v="0"/>
    <m/>
    <s v=""/>
    <m/>
    <m/>
    <n v="1"/>
    <m/>
    <n v="250"/>
    <n v="250"/>
    <n v="500"/>
    <m/>
    <m/>
    <m/>
    <m/>
    <m/>
    <m/>
    <m/>
    <m/>
  </r>
  <r>
    <x v="68"/>
    <s v="Pompe immergée 2,2 kW - 11 l/s - HMT 10 - n° 2070975"/>
    <n v="2070975"/>
    <n v="0"/>
    <n v="0"/>
    <n v="0"/>
    <n v="0"/>
    <m/>
    <s v=""/>
    <m/>
    <m/>
    <n v="1"/>
    <m/>
    <n v="250"/>
    <n v="250"/>
    <n v="500"/>
    <m/>
    <m/>
    <m/>
    <m/>
    <m/>
    <m/>
    <m/>
    <m/>
  </r>
  <r>
    <x v="69"/>
    <s v="Pompe immergée 10 kW - 25 l/s - HMT 10 - n° 2110631"/>
    <n v="2110631"/>
    <n v="0"/>
    <n v="0"/>
    <n v="0"/>
    <n v="0"/>
    <m/>
    <s v=""/>
    <m/>
    <m/>
    <n v="1"/>
    <m/>
    <n v="250"/>
    <n v="250"/>
    <n v="500"/>
    <m/>
    <m/>
    <m/>
    <m/>
    <m/>
    <m/>
    <m/>
    <m/>
  </r>
  <r>
    <x v="70"/>
    <s v="Pompe à boue immergée - 5,6 kW - 14 l/s - HMT 10 - n° 2070985"/>
    <n v="2070985"/>
    <n v="0"/>
    <n v="0"/>
    <n v="0"/>
    <n v="0"/>
    <m/>
    <s v=""/>
    <m/>
    <m/>
    <n v="1"/>
    <m/>
    <n v="250"/>
    <n v="250"/>
    <n v="500"/>
    <m/>
    <m/>
    <m/>
    <m/>
    <m/>
    <m/>
    <m/>
    <m/>
  </r>
  <r>
    <x v="71"/>
    <s v="Débitmètre DN300 16 bars - n° 275503H440 - PM1900-L1"/>
    <s v="2755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2"/>
    <s v="Débitmètre DN300 16 bars - n° 275603H440 - PM2900-L3"/>
    <s v="2756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3"/>
    <s v="Débitmètre DN300 16 bars - n° 275703H440 - PM2900-L2"/>
    <s v="2757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4"/>
    <s v="Débitmètre DN300 16 bars - n° 275803H440 - PM3900-L1"/>
    <s v="2758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5"/>
    <s v="Débitmètre DN300 16 bars - n° 275903H440 - PM1900-L2"/>
    <s v="2759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6"/>
    <s v="Débitmètre DN300 16 bars - n° 276103H440 - PM3900-L2"/>
    <s v="2761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7"/>
    <s v="Débitmètre DN300 16 bars - n° 276203H440 - PM1900-L3"/>
    <s v="276203H440"/>
    <n v="0"/>
    <n v="0"/>
    <n v="0"/>
    <n v="0"/>
    <m/>
    <s v=""/>
    <m/>
    <m/>
    <n v="1"/>
    <m/>
    <n v="250"/>
    <n v="250"/>
    <n v="500"/>
    <m/>
    <m/>
    <m/>
    <m/>
    <m/>
    <m/>
    <m/>
    <m/>
  </r>
  <r>
    <x v="78"/>
    <s v="Scie à ruban"/>
    <n v="195937001"/>
    <n v="0"/>
    <n v="0"/>
    <n v="0"/>
    <n v="0"/>
    <m/>
    <s v=""/>
    <m/>
    <m/>
    <n v="1"/>
    <m/>
    <n v="250"/>
    <n v="250"/>
    <n v="500"/>
    <m/>
    <m/>
    <m/>
    <m/>
    <m/>
    <m/>
    <m/>
    <m/>
  </r>
  <r>
    <x v="79"/>
    <s v="Pompe SWELLEX - EMICO"/>
    <s v="1008E/12"/>
    <n v="0"/>
    <n v="0"/>
    <n v="0"/>
    <n v="0"/>
    <m/>
    <s v=""/>
    <m/>
    <m/>
    <n v="1"/>
    <m/>
    <n v="250"/>
    <n v="250"/>
    <n v="500"/>
    <m/>
    <m/>
    <m/>
    <m/>
    <m/>
    <m/>
    <m/>
    <m/>
  </r>
  <r>
    <x v="80"/>
    <s v="Poste à souder - n° 2808533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81"/>
    <s v="Poste à souder - n° 2848010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82"/>
    <s v="Anémomètre portable - SPa"/>
    <n v="1818192"/>
    <n v="0"/>
    <n v="0"/>
    <n v="0"/>
    <n v="0"/>
    <m/>
    <s v=""/>
    <m/>
    <m/>
    <n v="1"/>
    <m/>
    <n v="250"/>
    <n v="250"/>
    <n v="500"/>
    <m/>
    <m/>
    <m/>
    <m/>
    <m/>
    <m/>
    <m/>
    <m/>
  </r>
  <r>
    <x v="83"/>
    <s v="Cuve à carburant 1000L- n° 20RT10-150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84"/>
    <s v="Cuve à carburant 1000L- n° 20RT10-151"/>
    <s v="20RT10-151"/>
    <n v="0"/>
    <n v="0"/>
    <n v="0"/>
    <n v="0"/>
    <m/>
    <s v=""/>
    <m/>
    <m/>
    <n v="1"/>
    <m/>
    <n v="250"/>
    <n v="250"/>
    <n v="500"/>
    <m/>
    <m/>
    <m/>
    <m/>
    <m/>
    <m/>
    <m/>
    <m/>
  </r>
  <r>
    <x v="85"/>
    <s v="Hangar VBM - A côté des bureaux mécanique - 15m x 30m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86"/>
    <s v="Hangar - Ouest de la descenderie - Batex 10x10 m"/>
    <n v="0"/>
    <n v="0"/>
    <n v="0"/>
    <n v="0"/>
    <n v="0"/>
    <m/>
    <s v=""/>
    <m/>
    <m/>
    <n v="1"/>
    <m/>
    <n v="250"/>
    <n v="250"/>
    <n v="500"/>
    <m/>
    <m/>
    <m/>
    <m/>
    <m/>
    <m/>
    <m/>
    <m/>
  </r>
  <r>
    <x v="87"/>
    <s v="Station robotisée TS16P"/>
    <s v="3264571/3272982"/>
    <n v="0"/>
    <n v="0"/>
    <n v="0"/>
    <n v="0"/>
    <m/>
    <s v=""/>
    <m/>
    <m/>
    <n v="1"/>
    <m/>
    <n v="250"/>
    <n v="250"/>
    <n v="50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FCCD04-23D2-40A7-AF61-F2F16A05A4A2}" name="Tableau croisé dynamique8" cacheId="3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chartFormat="1">
  <location ref="B3:C5" firstHeaderRow="1" firstDataRow="1" firstDataCol="1"/>
  <pivotFields count="24">
    <pivotField axis="axisRow" multipleItemSelectionAllowed="1" showAll="0">
      <items count="89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showAll="0"/>
    <pivotField showAll="0"/>
    <pivotField showAll="0"/>
    <pivotField showAll="0"/>
    <pivotField dataField="1"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7"/>
    </i>
    <i t="grand">
      <x/>
    </i>
  </rowItems>
  <colItems count="1">
    <i/>
  </colItems>
  <dataFields count="1">
    <dataField name="Somme de Availability" fld="11" baseField="0" baseItem="7" numFmtId="164"/>
  </dataFields>
  <formats count="1">
    <format dxfId="4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CADC2F-BB8A-4D16-B09D-CC926D964A6B}" name="Tableau2" displayName="Tableau2" ref="A6:X17" totalsRowShown="0" headerRowDxfId="30" dataDxfId="29">
  <autoFilter ref="A6:X17" xr:uid="{13CADC2F-BB8A-4D16-B09D-CC926D964A6B}"/>
  <sortState xmlns:xlrd2="http://schemas.microsoft.com/office/spreadsheetml/2017/richdata2" ref="A7:X17">
    <sortCondition ref="A7:A17"/>
  </sortState>
  <tableColumns count="24">
    <tableColumn id="3" xr3:uid="{876D23A7-4DB5-45F8-AE0D-31B97C127407}" name="Plant code" dataDxfId="28">
      <calculatedColumnFormula>IFERROR(VLOOKUP(Lip!$A2,Lip!$1:$1048576,1,FALSE),"Rental")</calculatedColumnFormula>
    </tableColumn>
    <tableColumn id="1" xr3:uid="{C05E6CE4-9570-47B0-8262-276B17C6C9CB}" name="Equipment" dataDxfId="27"/>
    <tableColumn id="2" xr3:uid="{595C081C-0806-4ACD-A1DB-13B76E950319}" name="Serial number" dataDxfId="26">
      <calculatedColumnFormula>(VLOOKUP(Lip!$A2,Lip!$1:$1048576,24,FALSE))</calculatedColumnFormula>
    </tableColumn>
    <tableColumn id="4" xr3:uid="{DE656230-15C3-4A41-B5A1-FFADE74B5019}" name="Hours upon arrival" dataDxfId="25"/>
    <tableColumn id="5" xr3:uid="{ACF4A217-A38D-4C85-8523-93BB49B93817}" name="Hours 7 days ago" dataDxfId="24"/>
    <tableColumn id="6" xr3:uid="{3B5C1C4C-2D98-480D-A843-01B3C1A9F2FA}" name="Last Hour meter" dataDxfId="23"/>
    <tableColumn id="7" xr3:uid="{A5D4335A-D3AC-4BBA-B745-F571D099A60E}" name="Total hours last 7 days" dataDxfId="22">
      <calculatedColumnFormula>F7-E7</calculatedColumnFormula>
    </tableColumn>
    <tableColumn id="8" xr3:uid="{F9D3D0E0-E924-44CE-B710-1620515F04CA}" name="Hours planned for 1 cycle" dataDxfId="21"/>
    <tableColumn id="9" xr3:uid="{2BADAFA4-1A86-4F04-B796-195CEFB86EC1}" name="Use rate" dataDxfId="20">
      <calculatedColumnFormula>IFERROR(G7/(7*H7),"")</calculatedColumnFormula>
    </tableColumn>
    <tableColumn id="12" xr3:uid="{78A803E6-8D7E-47B3-AD6E-5F438A6496F5}" name="Planned shutdown (h)" dataDxfId="6" dataCellStyle="Pourcentage"/>
    <tableColumn id="10" xr3:uid="{663326F7-D886-4CB4-97D6-3B44E892223A}" name="Downtinme loss (h)" dataDxfId="19"/>
    <tableColumn id="11" xr3:uid="{8E283834-493A-441F-A4EC-B61C998CA323}" name="Availability" dataDxfId="18">
      <calculatedColumnFormula>((7*24)-K7)/(7*24)</calculatedColumnFormula>
    </tableColumn>
    <tableColumn id="13" xr3:uid="{6F0ADDF0-1476-4E81-A395-B4EBBF24EBFD}" name="Not Available" dataDxfId="5">
      <calculatedColumnFormula>1-Tableau2[[#This Row],[Availability]]</calculatedColumnFormula>
    </tableColumn>
    <tableColumn id="15" xr3:uid="{1904285E-B073-45FA-B135-F932CBECE04B}" name="Time before OC250" dataDxfId="17">
      <calculatedColumnFormula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calculatedColumnFormula>
    </tableColumn>
    <tableColumn id="22" xr3:uid="{320A66FE-7E93-425A-98B3-1C0E5114E0B3}" name="Time before PM250/750" dataDxfId="16">
      <calculatedColumnFormula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calculatedColumnFormula>
    </tableColumn>
    <tableColumn id="21" xr3:uid="{78B27F2A-23D2-4E7F-A264-E97F8F0D253D}" name="Time before PM500/1000" dataDxfId="15"/>
    <tableColumn id="17" xr3:uid="{78520B30-4541-47EC-9CE9-894E33935F46}" name="Last external control " dataDxfId="14"/>
    <tableColumn id="18" xr3:uid="{90DA309C-324B-4750-8C97-28FEE58F9FE7}" name="Next external control" dataDxfId="13"/>
    <tableColumn id="24" xr3:uid="{EB4491CD-5534-4254-9F15-BE8860DC46B6}" name="Comment" dataDxfId="12"/>
    <tableColumn id="19" xr3:uid="{77F0FDB2-CD3B-450B-8173-9D9440166E37}" name="Last report link" dataDxfId="11"/>
    <tableColumn id="27" xr3:uid="{AE569778-3025-4A14-9DC1-CEE9FB43F49A}" name="Spare parts cost" dataDxfId="10"/>
    <tableColumn id="25" xr3:uid="{5199C1A7-29AD-415A-90D6-08064ED84ACE}" name="Time Spent (h)" dataDxfId="9"/>
    <tableColumn id="28" xr3:uid="{1B092836-2E24-4FFA-A642-19BBAD1C0FA3}" name="Total Maintenance Cost" dataDxfId="8"/>
    <tableColumn id="26" xr3:uid="{7FFD68D4-825E-4676-8339-71397BE98E06}" name="Total Repair Cost" dataDxfId="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99"/>
  <sheetViews>
    <sheetView zoomScale="84" zoomScaleNormal="84" workbookViewId="0">
      <pane xSplit="2" ySplit="6" topLeftCell="C7" activePane="bottomRight" state="frozen"/>
      <selection pane="topRight" activeCell="B1" sqref="B1"/>
      <selection pane="bottomLeft" activeCell="A3" sqref="A3"/>
      <selection pane="bottomRight" activeCell="J20" sqref="J20"/>
    </sheetView>
  </sheetViews>
  <sheetFormatPr baseColWidth="10" defaultColWidth="11.42578125" defaultRowHeight="15" x14ac:dyDescent="0.25"/>
  <cols>
    <col min="1" max="1" width="12.7109375" style="17" bestFit="1" customWidth="1"/>
    <col min="2" max="2" width="24.85546875" style="17" bestFit="1" customWidth="1"/>
    <col min="3" max="3" width="21" style="17" bestFit="1" customWidth="1"/>
    <col min="5" max="5" width="16.7109375" style="8" customWidth="1"/>
    <col min="6" max="7" width="13.5703125" style="8" customWidth="1"/>
    <col min="8" max="8" width="14.28515625" style="18" customWidth="1"/>
    <col min="9" max="10" width="14.42578125" style="18" customWidth="1"/>
    <col min="11" max="11" width="13.7109375" style="18" bestFit="1" customWidth="1"/>
    <col min="12" max="13" width="15.85546875" style="19" customWidth="1"/>
    <col min="14" max="15" width="11.5703125" style="8" customWidth="1"/>
    <col min="16" max="16" width="13.85546875" style="8" customWidth="1"/>
    <col min="17" max="17" width="14.28515625" style="7" customWidth="1"/>
    <col min="18" max="18" width="20" style="7" customWidth="1"/>
    <col min="19" max="19" width="10.85546875" style="7" customWidth="1"/>
    <col min="21" max="21" width="11.42578125" style="2"/>
    <col min="22" max="23" width="14.42578125" style="8" customWidth="1"/>
    <col min="24" max="24" width="8.42578125" style="8" customWidth="1"/>
    <col min="25" max="25" width="40.85546875" style="8" customWidth="1"/>
    <col min="26" max="26" width="7" style="8" customWidth="1"/>
    <col min="27" max="27" width="48.7109375" style="8" customWidth="1"/>
    <col min="28" max="28" width="7" style="8" customWidth="1"/>
    <col min="29" max="29" width="28.5703125" style="8" customWidth="1"/>
    <col min="30" max="30" width="8.28515625" style="8" customWidth="1"/>
    <col min="31" max="31" width="32" style="8" customWidth="1"/>
    <col min="32" max="32" width="10.5703125" style="8" customWidth="1"/>
    <col min="33" max="16384" width="11.42578125" style="8"/>
  </cols>
  <sheetData>
    <row r="1" spans="1:24" ht="23.25" x14ac:dyDescent="0.25">
      <c r="A1" s="42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  <c r="U1" s="39"/>
    </row>
    <row r="2" spans="1:24" s="24" customFormat="1" x14ac:dyDescent="0.25">
      <c r="A2" s="28" t="s">
        <v>34</v>
      </c>
      <c r="B2" s="33"/>
      <c r="C2" s="28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7"/>
      <c r="Q2" s="28"/>
      <c r="R2" s="28"/>
      <c r="S2" s="28"/>
      <c r="T2" s="28"/>
      <c r="U2" s="28"/>
    </row>
    <row r="3" spans="1:24" s="24" customFormat="1" x14ac:dyDescent="0.25">
      <c r="A3" s="36" t="s">
        <v>240</v>
      </c>
      <c r="B3" s="35">
        <f ca="1">TODAY()</f>
        <v>44679</v>
      </c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  <c r="O3" s="25"/>
      <c r="P3" s="27"/>
      <c r="Q3" s="25"/>
      <c r="R3" s="25"/>
      <c r="S3" s="28"/>
      <c r="T3" s="28"/>
      <c r="U3" s="28"/>
    </row>
    <row r="4" spans="1:24" s="24" customFormat="1" x14ac:dyDescent="0.25">
      <c r="A4" s="36" t="s">
        <v>241</v>
      </c>
      <c r="B4" s="34">
        <f ca="1">WEEKNUM(B3,21)</f>
        <v>17</v>
      </c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  <c r="O4" s="25"/>
      <c r="P4" s="27"/>
      <c r="Q4" s="25"/>
      <c r="R4" s="25"/>
      <c r="S4" s="28"/>
      <c r="T4" s="28"/>
      <c r="U4" s="28"/>
    </row>
    <row r="5" spans="1:24" s="24" customFormat="1" x14ac:dyDescent="0.25">
      <c r="A5" s="26"/>
      <c r="B5" s="28"/>
      <c r="C5" s="25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  <c r="O5" s="25"/>
      <c r="P5" s="27"/>
      <c r="Q5" s="25"/>
      <c r="R5" s="25"/>
      <c r="S5" s="28"/>
      <c r="T5" s="28"/>
      <c r="U5" s="28"/>
    </row>
    <row r="6" spans="1:24" s="23" customFormat="1" ht="45" x14ac:dyDescent="0.25">
      <c r="A6" s="20" t="s">
        <v>24</v>
      </c>
      <c r="B6" s="20" t="s">
        <v>22</v>
      </c>
      <c r="C6" s="20" t="s">
        <v>23</v>
      </c>
      <c r="D6" s="21" t="s">
        <v>25</v>
      </c>
      <c r="E6" s="6" t="s">
        <v>26</v>
      </c>
      <c r="F6" s="6" t="s">
        <v>31</v>
      </c>
      <c r="G6" s="6" t="s">
        <v>27</v>
      </c>
      <c r="H6" s="6" t="s">
        <v>28</v>
      </c>
      <c r="I6" s="6" t="s">
        <v>29</v>
      </c>
      <c r="J6" s="6" t="s">
        <v>257</v>
      </c>
      <c r="K6" s="22" t="s">
        <v>256</v>
      </c>
      <c r="L6" s="20" t="s">
        <v>30</v>
      </c>
      <c r="M6" s="20" t="s">
        <v>258</v>
      </c>
      <c r="N6" s="6" t="s">
        <v>242</v>
      </c>
      <c r="O6" s="6" t="s">
        <v>246</v>
      </c>
      <c r="P6" s="6" t="s">
        <v>247</v>
      </c>
      <c r="Q6" s="6" t="s">
        <v>243</v>
      </c>
      <c r="R6" s="6" t="s">
        <v>244</v>
      </c>
      <c r="S6" s="6" t="s">
        <v>32</v>
      </c>
      <c r="T6" s="6" t="s">
        <v>245</v>
      </c>
      <c r="U6" s="6" t="s">
        <v>251</v>
      </c>
      <c r="V6" s="6" t="s">
        <v>254</v>
      </c>
      <c r="W6" s="6" t="s">
        <v>252</v>
      </c>
      <c r="X6" s="6" t="s">
        <v>253</v>
      </c>
    </row>
    <row r="7" spans="1:24" ht="20.100000000000001" customHeight="1" x14ac:dyDescent="0.25">
      <c r="A7" s="1" t="str">
        <f>IFERROR(VLOOKUP(Lip!#REF!,Lip!$1:$1048576,1,FALSE),"Rental")</f>
        <v>Rental</v>
      </c>
      <c r="B7" s="41" t="e">
        <f>(VLOOKUP(Lip!#REF!,Lip!$1:$1048576,3,FALSE))</f>
        <v>#REF!</v>
      </c>
      <c r="C7" s="9" t="e">
        <f>(VLOOKUP(Lip!#REF!,Lip!$1:$1048576,24,FALSE))</f>
        <v>#REF!</v>
      </c>
      <c r="D7" s="31">
        <v>0</v>
      </c>
      <c r="E7" s="31">
        <v>0</v>
      </c>
      <c r="F7" s="30" t="e">
        <f>(VLOOKUP(Lip!#REF!,Lip!$1:$1048576,87,FALSE))</f>
        <v>#REF!</v>
      </c>
      <c r="G7" s="31" t="e">
        <f>F7-E7</f>
        <v>#REF!</v>
      </c>
      <c r="H7" s="31"/>
      <c r="I7" s="32" t="str">
        <f>IFERROR(G7/(7*H7),"")</f>
        <v/>
      </c>
      <c r="J7" s="32"/>
      <c r="K7" s="31"/>
      <c r="L7" s="10">
        <f>((7*24)-K7)/(7*24)</f>
        <v>1</v>
      </c>
      <c r="M7" s="10"/>
      <c r="N7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7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7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7" s="11"/>
      <c r="R7" s="11"/>
      <c r="S7" s="40"/>
      <c r="T7" s="3"/>
      <c r="U7" s="3"/>
      <c r="V7" s="12"/>
      <c r="W7" s="12"/>
      <c r="X7" s="12"/>
    </row>
    <row r="8" spans="1:24" ht="20.100000000000001" customHeight="1" x14ac:dyDescent="0.25">
      <c r="A8" s="1" t="str">
        <f>IFERROR(VLOOKUP(Lip!#REF!,Lip!$1:$1048576,1,FALSE),"Rental")</f>
        <v>Rental</v>
      </c>
      <c r="B8" s="41" t="e">
        <f>(VLOOKUP(Lip!#REF!,Lip!$1:$1048576,3,FALSE))</f>
        <v>#REF!</v>
      </c>
      <c r="C8" s="9" t="e">
        <f>(VLOOKUP(Lip!#REF!,Lip!$1:$1048576,24,FALSE))</f>
        <v>#REF!</v>
      </c>
      <c r="D8" s="31">
        <v>0</v>
      </c>
      <c r="E8" s="31">
        <v>0</v>
      </c>
      <c r="F8" s="30" t="e">
        <f>(VLOOKUP(Lip!#REF!,Lip!$1:$1048576,87,FALSE))</f>
        <v>#REF!</v>
      </c>
      <c r="G8" s="31" t="e">
        <f>F8-E8</f>
        <v>#REF!</v>
      </c>
      <c r="H8" s="31"/>
      <c r="I8" s="32" t="str">
        <f>IFERROR(G8/(7*H8),"")</f>
        <v/>
      </c>
      <c r="J8" s="32"/>
      <c r="K8" s="31"/>
      <c r="L8" s="10">
        <f>((7*24)-K8)/(7*24)</f>
        <v>1</v>
      </c>
      <c r="M8" s="10"/>
      <c r="N8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8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8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8" s="11"/>
      <c r="R8" s="11"/>
      <c r="S8" s="40"/>
      <c r="T8" s="3"/>
      <c r="U8" s="3"/>
      <c r="V8" s="12"/>
      <c r="W8" s="12"/>
      <c r="X8" s="12"/>
    </row>
    <row r="9" spans="1:24" ht="20.100000000000001" customHeight="1" x14ac:dyDescent="0.25">
      <c r="A9" s="1" t="str">
        <f>IFERROR(VLOOKUP(Lip!#REF!,Lip!$1:$1048576,1,FALSE),"Rental")</f>
        <v>Rental</v>
      </c>
      <c r="B9" s="41" t="e">
        <f>(VLOOKUP(Lip!#REF!,Lip!$1:$1048576,3,FALSE))</f>
        <v>#REF!</v>
      </c>
      <c r="C9" s="9" t="e">
        <f>(VLOOKUP(Lip!#REF!,Lip!$1:$1048576,24,FALSE))</f>
        <v>#REF!</v>
      </c>
      <c r="D9" s="31">
        <v>0</v>
      </c>
      <c r="E9" s="31">
        <v>0</v>
      </c>
      <c r="F9" s="30" t="e">
        <f>(VLOOKUP(Lip!#REF!,Lip!$1:$1048576,87,FALSE))</f>
        <v>#REF!</v>
      </c>
      <c r="G9" s="31" t="e">
        <f>F9-E9</f>
        <v>#REF!</v>
      </c>
      <c r="H9" s="31"/>
      <c r="I9" s="32" t="str">
        <f>IFERROR(G9/(7*H9),"")</f>
        <v/>
      </c>
      <c r="J9" s="32"/>
      <c r="K9" s="31"/>
      <c r="L9" s="10">
        <f>((7*24)-K9)/(7*24)</f>
        <v>1</v>
      </c>
      <c r="M9" s="10"/>
      <c r="N9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9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9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9" s="11"/>
      <c r="R9" s="11"/>
      <c r="S9" s="40"/>
      <c r="T9" s="3"/>
      <c r="U9" s="3"/>
      <c r="V9" s="12"/>
      <c r="W9" s="12"/>
      <c r="X9" s="12"/>
    </row>
    <row r="10" spans="1:24" ht="21.75" customHeight="1" x14ac:dyDescent="0.25">
      <c r="A10" s="1" t="str">
        <f>IFERROR(VLOOKUP(Lip!#REF!,Lip!$1:$1048576,1,FALSE),"Rental")</f>
        <v>Rental</v>
      </c>
      <c r="B10" s="41" t="e">
        <f>(VLOOKUP(Lip!#REF!,Lip!$1:$1048576,3,FALSE))</f>
        <v>#REF!</v>
      </c>
      <c r="C10" s="9" t="e">
        <f>(VLOOKUP(Lip!#REF!,Lip!$1:$1048576,24,FALSE))</f>
        <v>#REF!</v>
      </c>
      <c r="D10" s="31">
        <v>0</v>
      </c>
      <c r="E10" s="31">
        <v>0</v>
      </c>
      <c r="F10" s="30" t="e">
        <f>(VLOOKUP(Lip!#REF!,Lip!$1:$1048576,87,FALSE))</f>
        <v>#REF!</v>
      </c>
      <c r="G10" s="31" t="e">
        <f>F10-E10</f>
        <v>#REF!</v>
      </c>
      <c r="H10" s="31"/>
      <c r="I10" s="32" t="str">
        <f>IFERROR(G10/(7*H10),"")</f>
        <v/>
      </c>
      <c r="J10" s="32"/>
      <c r="K10" s="31"/>
      <c r="L10" s="10">
        <f>((7*24)-K10)/(7*24)</f>
        <v>1</v>
      </c>
      <c r="M10" s="10"/>
      <c r="N10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0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0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0" s="11"/>
      <c r="R10" s="11"/>
      <c r="S10" s="40"/>
      <c r="T10" s="3"/>
      <c r="U10" s="3"/>
      <c r="V10" s="12"/>
      <c r="W10" s="12"/>
      <c r="X10" s="12"/>
    </row>
    <row r="11" spans="1:24" ht="20.100000000000001" customHeight="1" x14ac:dyDescent="0.25">
      <c r="A11" s="1" t="str">
        <f>IFERROR(VLOOKUP(Lip!#REF!,Lip!$1:$1048576,1,FALSE),"Rental")</f>
        <v>Rental</v>
      </c>
      <c r="B11" s="41" t="e">
        <f>(VLOOKUP(Lip!#REF!,Lip!$1:$1048576,3,FALSE))</f>
        <v>#REF!</v>
      </c>
      <c r="C11" s="9" t="e">
        <f>(VLOOKUP(Lip!#REF!,Lip!$1:$1048576,24,FALSE))</f>
        <v>#REF!</v>
      </c>
      <c r="D11" s="31">
        <v>0</v>
      </c>
      <c r="E11" s="31">
        <v>0</v>
      </c>
      <c r="F11" s="30" t="e">
        <f>(VLOOKUP(Lip!#REF!,Lip!$1:$1048576,87,FALSE))</f>
        <v>#REF!</v>
      </c>
      <c r="G11" s="31" t="e">
        <f>F11-E11</f>
        <v>#REF!</v>
      </c>
      <c r="H11" s="31"/>
      <c r="I11" s="32" t="str">
        <f>IFERROR(G11/(7*H11),"")</f>
        <v/>
      </c>
      <c r="J11" s="32"/>
      <c r="K11" s="31"/>
      <c r="L11" s="10">
        <f>((7*24)-K11)/(7*24)</f>
        <v>1</v>
      </c>
      <c r="M11" s="10"/>
      <c r="N11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1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1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1" s="11"/>
      <c r="R11" s="11"/>
      <c r="S11" s="40"/>
      <c r="T11" s="3"/>
      <c r="U11" s="3"/>
      <c r="V11" s="12"/>
      <c r="W11" s="12"/>
      <c r="X11" s="12"/>
    </row>
    <row r="12" spans="1:24" ht="20.25" customHeight="1" x14ac:dyDescent="0.25">
      <c r="A12" s="1" t="str">
        <f>IFERROR(VLOOKUP(Lip!#REF!,Lip!$1:$1048576,1,FALSE),"Rental")</f>
        <v>Rental</v>
      </c>
      <c r="B12" s="41" t="e">
        <f>(VLOOKUP(Lip!#REF!,Lip!$1:$1048576,3,FALSE))</f>
        <v>#REF!</v>
      </c>
      <c r="C12" s="9" t="e">
        <f>(VLOOKUP(Lip!#REF!,Lip!$1:$1048576,24,FALSE))</f>
        <v>#REF!</v>
      </c>
      <c r="D12" s="31">
        <v>0</v>
      </c>
      <c r="E12" s="31">
        <v>0</v>
      </c>
      <c r="F12" s="30" t="e">
        <f>(VLOOKUP(Lip!#REF!,Lip!$1:$1048576,87,FALSE))</f>
        <v>#REF!</v>
      </c>
      <c r="G12" s="31" t="e">
        <f>F12-E12</f>
        <v>#REF!</v>
      </c>
      <c r="H12" s="31"/>
      <c r="I12" s="32" t="str">
        <f>IFERROR(G12/(7*H12),"")</f>
        <v/>
      </c>
      <c r="J12" s="32"/>
      <c r="K12" s="31"/>
      <c r="L12" s="10">
        <f>((7*24)-K12)/(7*24)</f>
        <v>1</v>
      </c>
      <c r="M12" s="10"/>
      <c r="N12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2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2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2" s="11"/>
      <c r="R12" s="11"/>
      <c r="S12" s="40"/>
      <c r="T12" s="3"/>
      <c r="U12" s="3"/>
      <c r="V12" s="12"/>
      <c r="W12" s="12"/>
      <c r="X12" s="12"/>
    </row>
    <row r="13" spans="1:24" ht="22.5" customHeight="1" x14ac:dyDescent="0.25">
      <c r="A13" s="1" t="str">
        <f>IFERROR(VLOOKUP(Lip!#REF!,Lip!$1:$1048576,1,FALSE),"Rental")</f>
        <v>Rental</v>
      </c>
      <c r="B13" s="41" t="e">
        <f>(VLOOKUP(Lip!#REF!,Lip!$1:$1048576,3,FALSE))</f>
        <v>#REF!</v>
      </c>
      <c r="C13" s="9" t="e">
        <f>(VLOOKUP(Lip!#REF!,Lip!$1:$1048576,24,FALSE))</f>
        <v>#REF!</v>
      </c>
      <c r="D13" s="31">
        <v>0</v>
      </c>
      <c r="E13" s="31">
        <v>382</v>
      </c>
      <c r="F13" s="30" t="e">
        <f>(VLOOKUP(Lip!#REF!,Lip!$1:$1048576,87,FALSE))</f>
        <v>#REF!</v>
      </c>
      <c r="G13" s="31" t="e">
        <f>F13-E13</f>
        <v>#REF!</v>
      </c>
      <c r="H13" s="31">
        <v>10</v>
      </c>
      <c r="I13" s="32" t="str">
        <f>IFERROR(G13/(7*H13),"")</f>
        <v/>
      </c>
      <c r="J13" s="32"/>
      <c r="K13" s="31">
        <v>1</v>
      </c>
      <c r="L13" s="10">
        <f>((7*24)-K13)/(7*24)</f>
        <v>0.99404761904761907</v>
      </c>
      <c r="M13" s="10"/>
      <c r="N13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3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3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3" s="11"/>
      <c r="R13" s="11"/>
      <c r="S13" s="40"/>
      <c r="T13" s="3"/>
      <c r="U13" s="3"/>
      <c r="V13" s="12"/>
      <c r="W13" s="12"/>
      <c r="X13" s="12"/>
    </row>
    <row r="14" spans="1:24" ht="22.5" customHeight="1" x14ac:dyDescent="0.25">
      <c r="A14" s="1" t="str">
        <f>IFERROR(VLOOKUP(Lip!#REF!,Lip!$1:$1048576,1,FALSE),"Rental")</f>
        <v>Rental</v>
      </c>
      <c r="B14" s="41" t="e">
        <f>(VLOOKUP(Lip!#REF!,Lip!$1:$1048576,3,FALSE))</f>
        <v>#REF!</v>
      </c>
      <c r="C14" s="9" t="e">
        <f>(VLOOKUP(Lip!#REF!,Lip!$1:$1048576,24,FALSE))</f>
        <v>#REF!</v>
      </c>
      <c r="D14" s="31">
        <v>0</v>
      </c>
      <c r="E14" s="31">
        <v>507</v>
      </c>
      <c r="F14" s="30" t="e">
        <f>(VLOOKUP(Lip!#REF!,Lip!$1:$1048576,87,FALSE))</f>
        <v>#REF!</v>
      </c>
      <c r="G14" s="31" t="e">
        <f>F14-E14</f>
        <v>#REF!</v>
      </c>
      <c r="H14" s="31">
        <v>12</v>
      </c>
      <c r="I14" s="32" t="str">
        <f>IFERROR(G14/(7*H14),"")</f>
        <v/>
      </c>
      <c r="J14" s="32"/>
      <c r="K14" s="31">
        <v>20</v>
      </c>
      <c r="L14" s="10">
        <f>((7*24)-K14)/(7*24)</f>
        <v>0.88095238095238093</v>
      </c>
      <c r="M14" s="10"/>
      <c r="N14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4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4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4" s="11"/>
      <c r="R14" s="11"/>
      <c r="S14" s="40"/>
      <c r="T14" s="3"/>
      <c r="U14" s="3"/>
      <c r="V14" s="12"/>
      <c r="W14" s="12"/>
      <c r="X14" s="12"/>
    </row>
    <row r="15" spans="1:24" ht="22.5" customHeight="1" x14ac:dyDescent="0.25">
      <c r="A15" s="1" t="str">
        <f>IFERROR(VLOOKUP(Lip!#REF!,Lip!$1:$1048576,1,FALSE),"Rental")</f>
        <v>Rental</v>
      </c>
      <c r="B15" s="41" t="e">
        <f>(VLOOKUP(Lip!#REF!,Lip!$1:$1048576,3,FALSE))</f>
        <v>#REF!</v>
      </c>
      <c r="C15" s="9" t="e">
        <f>(VLOOKUP(Lip!#REF!,Lip!$1:$1048576,24,FALSE))</f>
        <v>#REF!</v>
      </c>
      <c r="D15" s="31">
        <v>0</v>
      </c>
      <c r="E15" s="31">
        <v>572</v>
      </c>
      <c r="F15" s="30" t="e">
        <f>(VLOOKUP(Lip!#REF!,Lip!$1:$1048576,87,FALSE))</f>
        <v>#REF!</v>
      </c>
      <c r="G15" s="31" t="e">
        <f>F15-E15</f>
        <v>#REF!</v>
      </c>
      <c r="H15" s="31">
        <v>50</v>
      </c>
      <c r="I15" s="32" t="str">
        <f>IFERROR(G15/(7*H15),"")</f>
        <v/>
      </c>
      <c r="J15" s="32"/>
      <c r="K15" s="31">
        <v>10</v>
      </c>
      <c r="L15" s="10">
        <f>((7*24)-K15)/(7*24)</f>
        <v>0.94047619047619047</v>
      </c>
      <c r="M15" s="10"/>
      <c r="N15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5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5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5" s="11"/>
      <c r="R15" s="11"/>
      <c r="S15" s="40"/>
      <c r="T15" s="3"/>
      <c r="U15" s="3"/>
      <c r="V15" s="12"/>
      <c r="W15" s="12"/>
      <c r="X15" s="12"/>
    </row>
    <row r="16" spans="1:24" ht="27" customHeight="1" x14ac:dyDescent="0.25">
      <c r="A16" s="1" t="str">
        <f>IFERROR(VLOOKUP(Lip!#REF!,Lip!$1:$1048576,1,FALSE),"Rental")</f>
        <v>Rental</v>
      </c>
      <c r="B16" s="41" t="e">
        <f>(VLOOKUP(Lip!#REF!,Lip!$1:$1048576,3,FALSE))</f>
        <v>#REF!</v>
      </c>
      <c r="C16" s="9" t="e">
        <f>(VLOOKUP(Lip!#REF!,Lip!$1:$1048576,24,FALSE))</f>
        <v>#REF!</v>
      </c>
      <c r="D16" s="31">
        <v>0</v>
      </c>
      <c r="E16" s="31">
        <v>591</v>
      </c>
      <c r="F16" s="30" t="e">
        <f>(VLOOKUP(Lip!#REF!,Lip!$1:$1048576,87,FALSE))</f>
        <v>#REF!</v>
      </c>
      <c r="G16" s="31" t="e">
        <f>F16-E16</f>
        <v>#REF!</v>
      </c>
      <c r="H16" s="31">
        <v>20</v>
      </c>
      <c r="I16" s="32" t="str">
        <f>IFERROR(G16/(7*H16),"")</f>
        <v/>
      </c>
      <c r="J16" s="32"/>
      <c r="K16" s="31">
        <v>25</v>
      </c>
      <c r="L16" s="10">
        <f>((7*24)-K16)/(7*24)</f>
        <v>0.85119047619047616</v>
      </c>
      <c r="M16" s="10"/>
      <c r="N16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6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6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6" s="11"/>
      <c r="R16" s="11"/>
      <c r="S16" s="40"/>
      <c r="T16" s="3"/>
      <c r="U16" s="3"/>
      <c r="V16" s="12"/>
      <c r="W16" s="12"/>
      <c r="X16" s="12"/>
    </row>
    <row r="17" spans="1:24" ht="25.5" customHeight="1" x14ac:dyDescent="0.25">
      <c r="A17" s="1" t="str">
        <f>IFERROR(VLOOKUP(Lip!#REF!,Lip!$1:$1048576,1,FALSE),"Rental")</f>
        <v>Rental</v>
      </c>
      <c r="B17" s="41" t="e">
        <f>(VLOOKUP(Lip!#REF!,Lip!$1:$1048576,3,FALSE))</f>
        <v>#REF!</v>
      </c>
      <c r="C17" s="9" t="e">
        <f>(VLOOKUP(Lip!#REF!,Lip!$1:$1048576,24,FALSE))</f>
        <v>#REF!</v>
      </c>
      <c r="D17" s="31">
        <v>0</v>
      </c>
      <c r="E17" s="31">
        <v>876</v>
      </c>
      <c r="F17" s="30" t="e">
        <f>(VLOOKUP(Lip!#REF!,Lip!$1:$1048576,87,FALSE))</f>
        <v>#REF!</v>
      </c>
      <c r="G17" s="31" t="e">
        <f>F17-E17</f>
        <v>#REF!</v>
      </c>
      <c r="H17" s="31">
        <v>15</v>
      </c>
      <c r="I17" s="32" t="str">
        <f>IFERROR(G17/(7*H17),"")</f>
        <v/>
      </c>
      <c r="J17" s="32"/>
      <c r="K17" s="31"/>
      <c r="L17" s="10">
        <f>((7*24)-K17)/(7*24)</f>
        <v>1</v>
      </c>
      <c r="M17" s="10"/>
      <c r="N17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O17" s="29" t="e">
        <f>IF(Tableau2[[#This Row],[Last Hour meter]]&lt;250,250-Tableau2[[#This Row],[Last Hour meter]],IF(Tableau2[[#This Row],[Last Hour meter]]&lt;500,500-Tableau2[[#This Row],[Last Hour meter]],IF(Tableau2[[#This Row],[Last Hour meter]]&lt;750,750-Tableau2[[#This Row],[Last Hour meter]],IF(Tableau2[[#This Row],[Last Hour meter]]&lt;1000,1000-Tableau2[[#This Row],[Last Hour meter]],IF(Tableau2[[#This Row],[Last Hour meter]]&lt;1250,1250-Tableau2[[#This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meter]]&lt;2250,2250-Tableau2[[#This Row],[Last Hour meter]],IF(Tableau2[[#This Row],[Last Hour meter]]&lt;2500,2500-Tableau2[[#This Row],[Last Hour meter]],IF(Tableau2[[#This Row],[Last Hour meter]]&lt;2750,2750-Tableau2[[#This Row],[Last Hour meter]],IF(Tableau2[[#This Row],[Last Hour meter]]&lt;3000,3000-Tableau2[[#This Row],[Last Hour meter]],IF(Tableau2[[#This Row],[Last Hour meter]]&lt;3250,3250-Tableau2[[#This Row],[Last Hour meter]],IF(Tableau2[[#This Row],[Last Hour meter]]&lt;3500,500-Tableau2[[#This Row],[Last Hour meter]],IF(Tableau2[[#This Row],[Last Hour meter]]&lt;3750,3750-Tableau2[[#This Row],[Last Hour meter]],IF(Tableau2[[#This Row],[Last Hour meter]]&lt;4000,4000-Tableau2[[#This Row],[Last Hour meter]],IF(Tableau2[[#This Row],[Last Hour meter]]&lt;4250,4250-Tableau2[[#This Row],[Last Hour meter]],IF(Tableau2[[#This Row],[Last Hour meter]]&lt;4500,4500-Tableau2[[#This Row],[Last Hour meter]],IF(Tableau2[[#This Row],[Last Hour meter]]&lt;4750,4750-Tableau2[[#This Row],[Last Hour meter]],IF(Tableau2[[#This Row],[Last Hour meter]]&lt;5000,5000-Tableau2[[#This Row],[Last Hour meter]],IF(Tableau2[[#This Row],[Last Hour meter]]&lt;5250,5250-Tableau2[[#This Row],[Last Hour meter]],IF(Tableau2[[#This Row],[Last Hour meter]]&lt;5500,5500-Tableau2[[#This Row],[Last Hour meter]],IF(Tableau2[[#This Row],[Last Hour meter]]&lt;5750,5750-Tableau2[[#This Row],[Last Hour meter]],IF(Tableau2[[#This Row],[Last Hour meter]]&lt;6000,6000-Tableau2[[#This Row],[Last Hour meter]],IF(Tableau2[[#This Row],[Last Hour meter]]&lt;6250,6250-Tableau2[[#This Row],[Last Hour meter]],IF(Tableau2[[#This Row],[Last Hour meter]]&lt;6500,6500-Tableau2[[#This Row],[Last Hour meter]],IF(Tableau2[[#This Row],[Last Hour meter]]&lt;6750,6750-Tableau2[[#This Row],[Last Hour meter]],IF(Tableau2[[#This Row],[Last Hour meter]]&lt;7000,7000-Tableau2[[#This Row],[Last Hour meter]],IF(Tableau2[[#This Row],[Last Hour meter]]&lt;7250,7250-Tableau2[[#This Row],[Last Hour meter]],IF(Tableau2[[#This Row],[Last Hour meter]]&lt;7500,7500-Tableau2[[#This Row],[Last Hour meter]],IF(Tableau2[[#This Row],[Last Hour meter]]&lt;7750,7750-Tableau2[[#This Row],[Last Hour meter]],IF(Tableau2[[#This Row],[Last Hour meter]]&lt;8000,8000-Tableau2[[#This Row],[Last Hour meter]],IF(Tableau2[[#This Row],[Last Hour meter]]&lt;8250,8250-Tableau2[[#This Row],[Last Hour meter]],IF(Tableau2[[#This Row],[Last Hour meter]]&lt;8500,8500-Tableau2[[#This Row],[Last Hour meter]],IF(Tableau2[[#This Row],[Last Hour meter]]&lt;8750,8750-Tableau2[[#This Row],[Last Hour meter]],IF(Tableau2[[#This Row],[Last Hour meter]]&lt;9000,9000-Tableau2[[#This Row],[Last Hour meter]],IF(Tableau2[[#This Row],[Last Hour meter]]&lt;9250,9250-Tableau2[[#This Row],[Last Hour meter]],IF(Tableau2[[#This Row],[Last Hour meter]]&lt;9500,9500-Tableau2[[#This Row],[Last Hour meter]],IF(Tableau2[[#This Row],[Last Hour meter]]&lt;9750,9750-Tableau2[[#This Row],[Last Hour meter]],IF(Tableau2[[#This Row],[Last Hour meter]]&lt;10000,10000-Tableau2[[#This Row],[Last Hour meter]],IF(Tableau2[[#This Row],[Last Hour meter]]&lt;10250,10250-Tableau2[[#This Row],[Last Hour meter]],IF(Tableau2[[#This Row],[Last Hour meter]]&lt;10500,10500-Tableau2[[#This Row],[Last Hour meter]],IF(Tableau2[[#This Row],[Last Hour meter]]&lt;10750,10750-Tableau2[[#This Row],[Last Hour meter]],IF(Tableau2[[#This Row],[Last Hour meter]]&lt;11000,11000-Tableau2[[#This Row],[Last Hour meter]],IF(Tableau2[[#This Row],[Last Hour meter]]&lt;11250,11250-Tableau2[[#This Row],[Last Hour meter]],IF(Tableau2[[#This Row],[Last Hour meter]]&lt;11500,11500-Tableau2[[#This Row],[Last Hour meter]],IF(Tableau2[[#This Row],[Last Hour meter]]&lt;11750,11750-Tableau2[[#This Row],[Last Hour meter]],IF(Tableau2[[#This Row],[Last Hour meter]]&lt;12000,12000-Tableau2[[#This Row],[Last Hour meter]],IF(Tableau2[[#This Row],[Last Hour meter]]&lt;12250,12250-Tableau2[[#This Row],[Last Hour meter]],IF(Tableau2[[#This Row],[Last Hour meter]]&lt;12500,12500-Tableau2[[#This Row],[Last Hour meter]],IF(Tableau2[[#This Row],[Last Hour meter]]&lt;12750,12750-Tableau2[[#This Row],[Last Hour meter]],IF(Tableau2[[#This Row],[Last Hour meter]]&lt;13000,13000-Tableau2[[#This Row],[Last Hour meter]],IF(Tableau2[[#This Row],[Last Hour meter]]&lt;13250,13250-Tableau2[[#This Row],[Last Hour meter]],IF(Tableau2[[#This Row],[Last Hour meter]]&lt;13500,13500-Tableau2[[#This Row],[Last Hour meter]],IF(Tableau2[[#This Row],[Last Hour meter]]&lt;13750,13750-Tableau2[[#This Row],[Last Hour meter]],IF(Tableau2[[#This Row],[Last Hour meter]]&lt;14000,14000-Tableau2[[#This Row],[Last Hour meter]],IF(Tableau2[[#This Row],[Last Hour meter]]&lt;14250,14250-Tableau2[[#This Row],[Last Hour meter]],IF(Tableau2[[#This Row],[Last Hour meter]]&lt;14500,14500-Tableau2[[#This Row],[Last Hour meter]],IF(Tableau2[[#This Row],[Last Hour meter]]&lt;14750,14750-Tableau2[[#This Row],[Last Hour meter]],IF(Tableau2[[#This Row],[Last Hour meter]]&lt;15000,15000-Tableau2[[#This Row],[Last Hour meter]],IF(Tableau2[[#This Row],[Last Hour meter]]&lt;1250,15250-Tableau2[[#This Row],[Last Hour meter]],IF(Tableau2[[#This Row],[Last Hour meter]]&lt;15500,15500-Tableau2[[#This Row],[Last Hour meter]],IF(Tableau2[[#This Row],[Last Hour meter]]&lt;15750,15750-Tableau2[[#This Row],[Last Hour meter]],IF(Tableau2[[#This Row],[Last Hour meter]]&lt;16000,16000-Tableau2[[#This Row],[Last Hour meter]],IF(Tableau2[[#This Row],[Last Hour meter]]&lt;16250,16250-Tableau2[[#This Row],[Last Hour meter]],"")))))))))))))))))))))))))))))))))))))))))))))))))))))))))))))))))</f>
        <v>#REF!</v>
      </c>
      <c r="P17" s="29" t="e">
        <f>IF(Tableau2[[#This Row],[Last Hour meter]]&lt;500,500-Tableau2[[#This Row],[Last Hour meter]],IF(Tableau2[[#This Row],[Last Hour meter]]&lt;1000,1000-Tableau2[[#This Row],[Last Hour meter]],IF(Tableau2[[#This Row],[Last Hour meter]]&lt;1500,1500-Tableau2[[#This Row],[Last Hour meter]],IF(Tableau2[[#This Row],[Last Hour meter]]&lt;1750,1750-Tableau2[[#This Row],[Last Hour meter]],IF(Tableau2[[#This Row],[Last Hour meter]]&lt;2000,2000-Tableau2[[#This Row],[Last Hour meter]],IF(Tableau2[[#This Row],[Last Hour meter]]&lt;2500,2500-Tableau2[[#This Row],[Last Hour meter]],IF(Tableau2[[#This Row],[Last Hour meter]]&lt;3000,3000-Tableau2[[#This Row],[Last Hour meter]],IF(Tableau2[[#This Row],[Last Hour meter]]&lt;3500,500-Tableau2[[#This Row],[Last Hour meter]],IF(Tableau2[[#This Row],[Last Hour meter]]&lt;4000,4000-Tableau2[[#This Row],[Last Hour meter]],IF(Tableau2[[#This Row],[Last Hour meter]]&lt;4500,4500-Tableau2[[#This Row],[Last Hour meter]],IF(Tableau2[[#This Row],[Last Hour meter]]&lt;5000,5000-Tableau2[[#This Row],[Last Hour meter]],IF(Tableau2[[#This Row],[Last Hour meter]]&lt;5500,5500-Tableau2[[#This Row],[Last Hour meter]],IF(Tableau2[[#This Row],[Last Hour meter]]&lt;6000,6000-Tableau2[[#This Row],[Last Hour meter]],IF(Tableau2[[#This Row],[Last Hour meter]]&lt;6500,6500-Tableau2[[#This Row],[Last Hour meter]],IF(Tableau2[[#This Row],[Last Hour meter]]&lt;7000,7000-Tableau2[[#This Row],[Last Hour meter]],IF(Tableau2[[#This Row],[Last Hour meter]]&lt;7500,7500-Tableau2[[#This Row],[Last Hour meter]],IF(Tableau2[[#This Row],[Last Hour meter]]&lt;8000,8000-Tableau2[[#This Row],[Last Hour meter]],IF(Tableau2[[#This Row],[Last Hour meter]]&lt;8500,8500-Tableau2[[#This Row],[Last Hour meter]],IF(Tableau2[[#This Row],[Last Hour meter]]&lt;9000,9000-Tableau2[[#This Row],[Last Hour meter]],IF(Tableau2[[#This Row],[Last Hour meter]]&lt;9500,9500-Tableau2[[#This Row],[Last Hour meter]],IF(Tableau2[[#This Row],[Last Hour meter]]&lt;10000,10000-Tableau2[[#This Row],[Last Hour meter]],IF(Tableau2[[#This Row],[Last Hour meter]]&lt;10500,10500-Tableau2[[#This Row],[Last Hour meter]],IF(Tableau2[[#This Row],[Last Hour meter]]&lt;11000,11000-Tableau2[[#This Row],[Last Hour meter]],IF(Tableau2[[#This Row],[Last Hour meter]]&lt;11500,11500-Tableau2[[#This Row],[Last Hour meter]],IF(Tableau2[[#This Row],[Last Hour meter]]&lt;12000,12000-Tableau2[[#This Row],[Last Hour meter]],IF(Tableau2[[#This Row],[Last Hour meter]]&lt;12500,12500-Tableau2[[#This Row],[Last Hour meter]],IF(Tableau2[[#This Row],[Last Hour meter]]&lt;13000,13000-Tableau2[[#This Row],[Last Hour meter]],IF(Tableau2[[#This Row],[Last Hour meter]]&lt;13500,13500-Tableau2[[#This Row],[Last Hour meter]],IF(Tableau2[[#This Row],[Last Hour meter]]&lt;14000,14000-Tableau2[[#This Row],[Last Hour meter]],IF(Tableau2[[#This Row],[Last Hour meter]]&lt;14500,14500-Tableau2[[#This Row],[Last Hour meter]],IF(Tableau2[[#This Row],[Last Hour meter]]&lt;15000,15000-Tableau2[[#This Row],[Last Hour meter]],IF(Tableau2[[#This Row],[Last Hour meter]]&lt;15500,15500-Tableau2[[#This Row],[Last Hour meter]],IF(Tableau2[[#This Row],[Last Hour meter]]&lt;16000,16000-Tableau2[[#This Row],[Last Hour meter]],"")))))))))))))))))))))))))))))))))</f>
        <v>#REF!</v>
      </c>
      <c r="Q17" s="11"/>
      <c r="R17" s="11"/>
      <c r="S17" s="40"/>
      <c r="T17" s="3"/>
      <c r="U17" s="3"/>
      <c r="V17" s="12"/>
      <c r="W17" s="12"/>
      <c r="X17" s="12"/>
    </row>
    <row r="18" spans="1:24" x14ac:dyDescent="0.25">
      <c r="A18" s="13"/>
      <c r="B18" s="13"/>
      <c r="C18" s="13"/>
      <c r="D18" s="8"/>
      <c r="E18" s="14"/>
      <c r="F18" s="14"/>
      <c r="G18" s="14"/>
      <c r="H18" s="15"/>
      <c r="I18" s="15"/>
      <c r="J18" s="15"/>
      <c r="K18" s="15"/>
      <c r="L18" s="16"/>
      <c r="M18" s="16"/>
      <c r="N18" s="14"/>
      <c r="O18" s="14"/>
      <c r="P18" s="14"/>
    </row>
    <row r="19" spans="1:24" x14ac:dyDescent="0.25">
      <c r="A19" s="13"/>
      <c r="B19" s="13"/>
      <c r="C19" s="13"/>
      <c r="D19" s="8"/>
      <c r="E19" s="14"/>
      <c r="F19" s="14"/>
      <c r="G19" s="14"/>
      <c r="H19" s="15"/>
      <c r="I19" s="15"/>
      <c r="J19" s="15"/>
      <c r="K19" s="15"/>
      <c r="L19" s="16"/>
      <c r="M19" s="16"/>
      <c r="N19" s="14"/>
      <c r="O19" s="14"/>
      <c r="P19" s="14"/>
    </row>
    <row r="20" spans="1:24" x14ac:dyDescent="0.25">
      <c r="A20" s="13"/>
      <c r="B20" s="13"/>
      <c r="C20" s="13"/>
      <c r="D20" s="8"/>
      <c r="E20" s="14"/>
      <c r="F20" s="14"/>
      <c r="G20" s="14"/>
      <c r="H20" s="15"/>
      <c r="I20" s="15"/>
      <c r="J20" s="15"/>
      <c r="K20" s="15"/>
      <c r="L20" s="16"/>
      <c r="M20" s="16"/>
      <c r="N20" s="14"/>
      <c r="O20" s="14"/>
      <c r="P20" s="14"/>
    </row>
    <row r="21" spans="1:24" x14ac:dyDescent="0.25">
      <c r="A21" s="13"/>
      <c r="B21" s="13"/>
      <c r="C21" s="13"/>
      <c r="D21" s="8"/>
      <c r="E21" s="14"/>
      <c r="F21" s="14"/>
      <c r="G21" s="14"/>
      <c r="H21" s="15"/>
      <c r="I21" s="15"/>
      <c r="J21" s="15"/>
      <c r="K21" s="15"/>
      <c r="L21" s="16"/>
      <c r="M21" s="16"/>
      <c r="N21" s="14"/>
      <c r="O21" s="14"/>
      <c r="P21" s="14"/>
    </row>
    <row r="22" spans="1:24" x14ac:dyDescent="0.25">
      <c r="A22" s="13"/>
      <c r="B22" s="13"/>
      <c r="C22" s="13"/>
      <c r="D22" s="8"/>
      <c r="E22" s="14"/>
      <c r="F22" s="14"/>
      <c r="G22" s="14"/>
      <c r="H22" s="15"/>
      <c r="I22" s="15"/>
      <c r="J22" s="15"/>
      <c r="K22" s="15"/>
      <c r="L22" s="16"/>
      <c r="M22" s="16"/>
      <c r="N22" s="14"/>
      <c r="O22" s="14"/>
      <c r="P22" s="14"/>
    </row>
    <row r="23" spans="1:24" x14ac:dyDescent="0.25">
      <c r="A23" s="13"/>
      <c r="B23" s="13"/>
      <c r="C23" s="13"/>
      <c r="D23" s="8"/>
      <c r="E23" s="14"/>
      <c r="F23" s="14"/>
      <c r="G23" s="14"/>
      <c r="H23" s="15"/>
      <c r="I23" s="15"/>
      <c r="J23" s="15"/>
      <c r="K23" s="15"/>
      <c r="L23" s="16"/>
      <c r="M23" s="16"/>
      <c r="N23" s="14"/>
      <c r="O23" s="14"/>
      <c r="P23" s="14"/>
    </row>
    <row r="24" spans="1:24" x14ac:dyDescent="0.25">
      <c r="A24" s="13"/>
      <c r="B24" s="13"/>
      <c r="C24" s="13"/>
      <c r="D24" s="8"/>
      <c r="E24" s="14"/>
      <c r="F24" s="14"/>
      <c r="G24" s="14"/>
      <c r="H24" s="15"/>
      <c r="I24" s="15"/>
      <c r="J24" s="15"/>
      <c r="K24" s="15"/>
      <c r="L24" s="16"/>
      <c r="M24" s="16"/>
      <c r="N24" s="14"/>
      <c r="O24" s="14"/>
      <c r="P24" s="14"/>
    </row>
    <row r="25" spans="1:24" x14ac:dyDescent="0.25">
      <c r="A25" s="13"/>
      <c r="B25" s="13"/>
      <c r="C25" s="13"/>
      <c r="D25" s="8"/>
      <c r="E25" s="14"/>
      <c r="F25" s="14"/>
      <c r="G25" s="14"/>
      <c r="H25" s="15"/>
      <c r="I25" s="15"/>
      <c r="J25" s="15"/>
      <c r="K25" s="15"/>
      <c r="L25" s="16"/>
      <c r="M25" s="16"/>
      <c r="N25" s="14"/>
      <c r="O25" s="14"/>
      <c r="P25" s="14"/>
    </row>
    <row r="26" spans="1:24" x14ac:dyDescent="0.25">
      <c r="A26" s="13"/>
      <c r="B26" s="13"/>
      <c r="C26" s="13"/>
      <c r="D26" s="8"/>
      <c r="E26" s="14"/>
      <c r="F26" s="14"/>
      <c r="G26" s="14"/>
      <c r="H26" s="15"/>
      <c r="I26" s="15"/>
      <c r="J26" s="15"/>
      <c r="K26" s="15"/>
      <c r="L26" s="16"/>
      <c r="M26" s="16"/>
      <c r="N26" s="14"/>
      <c r="O26" s="14"/>
      <c r="P26" s="14"/>
    </row>
    <row r="27" spans="1:24" x14ac:dyDescent="0.25">
      <c r="A27" s="13"/>
      <c r="B27" s="13"/>
      <c r="C27" s="13"/>
      <c r="D27" s="8"/>
      <c r="E27" s="14"/>
      <c r="F27" s="14"/>
      <c r="G27" s="14"/>
      <c r="H27" s="15"/>
      <c r="I27" s="15"/>
      <c r="J27" s="15"/>
      <c r="K27" s="15"/>
      <c r="L27" s="16"/>
      <c r="M27" s="16"/>
      <c r="N27" s="14"/>
      <c r="O27" s="14"/>
      <c r="P27" s="14"/>
    </row>
    <row r="28" spans="1:24" x14ac:dyDescent="0.25">
      <c r="A28" s="13"/>
      <c r="B28" s="13"/>
      <c r="C28" s="13"/>
      <c r="D28" s="8"/>
      <c r="E28" s="14"/>
      <c r="F28" s="14"/>
      <c r="G28" s="14"/>
      <c r="H28" s="15"/>
      <c r="I28" s="15"/>
      <c r="J28" s="15"/>
      <c r="K28" s="15"/>
      <c r="L28" s="16"/>
      <c r="M28" s="16"/>
      <c r="N28" s="14"/>
      <c r="O28" s="14"/>
      <c r="P28" s="14"/>
    </row>
    <row r="29" spans="1:24" x14ac:dyDescent="0.25">
      <c r="A29" s="13"/>
      <c r="B29" s="13"/>
      <c r="C29" s="13"/>
      <c r="D29" s="8"/>
      <c r="E29" s="14"/>
      <c r="F29" s="14"/>
      <c r="G29" s="14"/>
      <c r="H29" s="15"/>
      <c r="I29" s="15"/>
      <c r="J29" s="15"/>
      <c r="K29" s="15"/>
      <c r="L29" s="16"/>
      <c r="M29" s="16"/>
      <c r="N29" s="14"/>
      <c r="O29" s="14"/>
      <c r="P29" s="14"/>
    </row>
    <row r="30" spans="1:24" x14ac:dyDescent="0.25">
      <c r="A30" s="13"/>
      <c r="B30" s="13"/>
      <c r="C30" s="13"/>
      <c r="D30" s="8"/>
      <c r="E30" s="14"/>
      <c r="F30" s="14"/>
      <c r="G30" s="14"/>
      <c r="H30" s="15"/>
      <c r="I30" s="15"/>
      <c r="J30" s="15"/>
      <c r="K30" s="15"/>
      <c r="L30" s="16"/>
      <c r="M30" s="16"/>
      <c r="N30" s="14"/>
      <c r="O30" s="14"/>
      <c r="P30" s="14"/>
    </row>
    <row r="31" spans="1:24" x14ac:dyDescent="0.25">
      <c r="A31" s="13"/>
      <c r="B31" s="13"/>
      <c r="C31" s="13"/>
      <c r="D31" s="8"/>
      <c r="E31" s="14"/>
      <c r="F31" s="14"/>
      <c r="G31" s="14"/>
      <c r="H31" s="15"/>
      <c r="I31" s="15"/>
      <c r="J31" s="15"/>
      <c r="K31" s="15"/>
      <c r="L31" s="16"/>
      <c r="M31" s="16"/>
      <c r="N31" s="14"/>
      <c r="O31" s="14"/>
      <c r="P31" s="14"/>
    </row>
    <row r="32" spans="1:24" x14ac:dyDescent="0.25">
      <c r="A32" s="13"/>
      <c r="B32" s="13"/>
      <c r="C32" s="13"/>
      <c r="D32" s="8"/>
      <c r="E32" s="14"/>
      <c r="F32" s="14"/>
      <c r="G32" s="14"/>
      <c r="H32" s="15"/>
      <c r="I32" s="15"/>
      <c r="J32" s="15"/>
      <c r="K32" s="15"/>
      <c r="L32" s="16"/>
      <c r="M32" s="16"/>
      <c r="N32" s="14"/>
      <c r="O32" s="14"/>
      <c r="P32" s="14"/>
    </row>
    <row r="33" spans="1:16" x14ac:dyDescent="0.25">
      <c r="A33" s="13"/>
      <c r="B33" s="13"/>
      <c r="C33" s="13"/>
      <c r="D33" s="8"/>
      <c r="E33" s="14"/>
      <c r="F33" s="14"/>
      <c r="G33" s="14"/>
      <c r="H33" s="15"/>
      <c r="I33" s="15"/>
      <c r="J33" s="15"/>
      <c r="K33" s="15"/>
      <c r="L33" s="16"/>
      <c r="M33" s="16"/>
      <c r="N33" s="14"/>
      <c r="O33" s="14"/>
      <c r="P33" s="14"/>
    </row>
    <row r="34" spans="1:16" x14ac:dyDescent="0.25">
      <c r="A34" s="13"/>
      <c r="B34" s="13"/>
      <c r="C34" s="13"/>
      <c r="D34" s="8"/>
      <c r="E34" s="14"/>
      <c r="F34" s="14"/>
      <c r="G34" s="14"/>
      <c r="H34" s="15"/>
      <c r="I34" s="15"/>
      <c r="J34" s="15"/>
      <c r="K34" s="15"/>
      <c r="L34" s="16"/>
      <c r="M34" s="16"/>
      <c r="N34" s="14"/>
      <c r="O34" s="14"/>
      <c r="P34" s="14"/>
    </row>
    <row r="35" spans="1:16" x14ac:dyDescent="0.25">
      <c r="A35" s="13"/>
      <c r="B35" s="13"/>
      <c r="C35" s="13"/>
      <c r="D35" s="8"/>
      <c r="E35" s="14"/>
      <c r="F35" s="14"/>
      <c r="G35" s="14"/>
      <c r="H35" s="15"/>
      <c r="I35" s="15"/>
      <c r="J35" s="15"/>
      <c r="K35" s="15"/>
      <c r="L35" s="16"/>
      <c r="M35" s="16"/>
      <c r="N35" s="14"/>
      <c r="O35" s="14"/>
      <c r="P35" s="14"/>
    </row>
    <row r="36" spans="1:16" x14ac:dyDescent="0.25">
      <c r="A36" s="13"/>
      <c r="B36" s="13"/>
      <c r="C36" s="13"/>
      <c r="D36" s="8"/>
      <c r="E36" s="14"/>
      <c r="F36" s="14"/>
      <c r="G36" s="14"/>
      <c r="H36" s="15"/>
      <c r="I36" s="15"/>
      <c r="J36" s="15"/>
      <c r="K36" s="15"/>
      <c r="L36" s="16"/>
      <c r="M36" s="16"/>
      <c r="N36" s="14"/>
      <c r="O36" s="14"/>
      <c r="P36" s="14"/>
    </row>
    <row r="37" spans="1:16" x14ac:dyDescent="0.25">
      <c r="A37" s="13"/>
      <c r="B37" s="13"/>
      <c r="C37" s="13"/>
      <c r="D37" s="8"/>
      <c r="E37" s="14"/>
      <c r="F37" s="14"/>
      <c r="G37" s="14"/>
      <c r="H37" s="15"/>
      <c r="I37" s="15"/>
      <c r="J37" s="15"/>
      <c r="K37" s="15"/>
      <c r="L37" s="16"/>
      <c r="M37" s="16"/>
      <c r="N37" s="14"/>
      <c r="O37" s="14"/>
      <c r="P37" s="14"/>
    </row>
    <row r="38" spans="1:16" x14ac:dyDescent="0.25">
      <c r="A38" s="13"/>
      <c r="B38" s="13"/>
      <c r="C38" s="13"/>
      <c r="D38" s="8"/>
      <c r="E38" s="14"/>
      <c r="F38" s="14"/>
      <c r="G38" s="14"/>
      <c r="H38" s="15"/>
      <c r="I38" s="15"/>
      <c r="J38" s="15"/>
      <c r="K38" s="15"/>
      <c r="L38" s="16"/>
      <c r="M38" s="16"/>
      <c r="N38" s="14"/>
      <c r="O38" s="14"/>
      <c r="P38" s="14"/>
    </row>
    <row r="39" spans="1:16" x14ac:dyDescent="0.25">
      <c r="A39" s="13"/>
      <c r="B39" s="13"/>
      <c r="C39" s="13"/>
      <c r="D39" s="8"/>
      <c r="E39" s="14"/>
      <c r="F39" s="14"/>
      <c r="G39" s="14"/>
      <c r="H39" s="15"/>
      <c r="I39" s="15"/>
      <c r="J39" s="15"/>
      <c r="K39" s="15"/>
      <c r="L39" s="16"/>
      <c r="M39" s="16"/>
      <c r="N39" s="14"/>
      <c r="O39" s="14"/>
      <c r="P39" s="14"/>
    </row>
    <row r="40" spans="1:16" x14ac:dyDescent="0.25">
      <c r="A40" s="13"/>
      <c r="B40" s="13"/>
      <c r="C40" s="13"/>
      <c r="D40" s="8"/>
      <c r="E40" s="14"/>
      <c r="F40" s="14"/>
      <c r="G40" s="14"/>
      <c r="H40" s="15"/>
      <c r="I40" s="15"/>
      <c r="J40" s="15"/>
      <c r="K40" s="15"/>
      <c r="L40" s="16"/>
      <c r="M40" s="16"/>
      <c r="N40" s="14"/>
      <c r="O40" s="14"/>
      <c r="P40" s="14"/>
    </row>
    <row r="41" spans="1:16" x14ac:dyDescent="0.25">
      <c r="A41" s="13"/>
      <c r="B41" s="13"/>
      <c r="C41" s="13"/>
      <c r="D41" s="8"/>
      <c r="E41" s="14"/>
      <c r="F41" s="14"/>
      <c r="G41" s="14"/>
      <c r="H41" s="15"/>
      <c r="I41" s="15"/>
      <c r="J41" s="15"/>
      <c r="K41" s="15"/>
      <c r="L41" s="16"/>
      <c r="M41" s="16"/>
      <c r="N41" s="14"/>
      <c r="O41" s="14"/>
      <c r="P41" s="14"/>
    </row>
    <row r="42" spans="1:16" x14ac:dyDescent="0.25">
      <c r="A42" s="13"/>
      <c r="B42" s="13"/>
      <c r="C42" s="13"/>
      <c r="D42" s="8"/>
      <c r="E42" s="14"/>
      <c r="F42" s="14"/>
      <c r="G42" s="14"/>
      <c r="H42" s="15"/>
      <c r="I42" s="15"/>
      <c r="J42" s="15"/>
      <c r="K42" s="15"/>
      <c r="L42" s="16"/>
      <c r="M42" s="16"/>
      <c r="N42" s="14"/>
      <c r="O42" s="14"/>
      <c r="P42" s="14"/>
    </row>
    <row r="43" spans="1:16" x14ac:dyDescent="0.25">
      <c r="A43" s="13"/>
      <c r="B43" s="13"/>
      <c r="C43" s="13"/>
      <c r="D43" s="8"/>
      <c r="E43" s="14"/>
      <c r="F43" s="14"/>
      <c r="G43" s="14"/>
      <c r="H43" s="15"/>
      <c r="I43" s="15"/>
      <c r="J43" s="15"/>
      <c r="K43" s="15"/>
      <c r="L43" s="16"/>
      <c r="M43" s="16"/>
      <c r="N43" s="14"/>
      <c r="O43" s="14"/>
      <c r="P43" s="14"/>
    </row>
    <row r="44" spans="1:16" x14ac:dyDescent="0.25">
      <c r="A44" s="13"/>
      <c r="B44" s="13"/>
      <c r="C44" s="13"/>
      <c r="D44" s="8"/>
      <c r="E44" s="14"/>
      <c r="F44" s="14"/>
      <c r="G44" s="14"/>
      <c r="H44" s="15"/>
      <c r="I44" s="15"/>
      <c r="J44" s="15"/>
      <c r="K44" s="15"/>
      <c r="L44" s="16"/>
      <c r="M44" s="16"/>
      <c r="N44" s="14"/>
      <c r="O44" s="14"/>
      <c r="P44" s="14"/>
    </row>
    <row r="45" spans="1:16" x14ac:dyDescent="0.25">
      <c r="A45" s="13"/>
      <c r="B45" s="13"/>
      <c r="C45" s="13"/>
      <c r="D45" s="8"/>
      <c r="E45" s="14"/>
      <c r="F45" s="14"/>
      <c r="G45" s="14"/>
      <c r="H45" s="15"/>
      <c r="I45" s="15"/>
      <c r="J45" s="15"/>
      <c r="K45" s="15"/>
      <c r="L45" s="16"/>
      <c r="M45" s="16"/>
      <c r="N45" s="14"/>
      <c r="O45" s="14"/>
      <c r="P45" s="14"/>
    </row>
    <row r="46" spans="1:16" x14ac:dyDescent="0.25">
      <c r="A46" s="13"/>
      <c r="B46" s="13"/>
      <c r="C46" s="13"/>
      <c r="D46" s="8"/>
      <c r="E46" s="14"/>
      <c r="F46" s="14"/>
      <c r="G46" s="14"/>
      <c r="H46" s="15"/>
      <c r="I46" s="15"/>
      <c r="J46" s="15"/>
      <c r="K46" s="15"/>
      <c r="L46" s="16"/>
      <c r="M46" s="16"/>
      <c r="N46" s="14"/>
      <c r="O46" s="14"/>
      <c r="P46" s="14"/>
    </row>
    <row r="47" spans="1:16" x14ac:dyDescent="0.25">
      <c r="A47" s="13"/>
      <c r="B47" s="13"/>
      <c r="C47" s="13"/>
      <c r="D47" s="8"/>
      <c r="E47" s="14"/>
      <c r="F47" s="14"/>
      <c r="G47" s="14"/>
      <c r="H47" s="15"/>
      <c r="I47" s="15"/>
      <c r="J47" s="15"/>
      <c r="K47" s="15"/>
      <c r="L47" s="16"/>
      <c r="M47" s="16"/>
      <c r="N47" s="14"/>
      <c r="O47" s="14"/>
      <c r="P47" s="14"/>
    </row>
    <row r="48" spans="1:16" x14ac:dyDescent="0.25">
      <c r="A48" s="13"/>
      <c r="B48" s="13"/>
      <c r="C48" s="13"/>
      <c r="D48" s="8"/>
      <c r="E48" s="14"/>
      <c r="F48" s="14"/>
      <c r="G48" s="14"/>
      <c r="H48" s="15"/>
      <c r="I48" s="15"/>
      <c r="J48" s="15"/>
      <c r="K48" s="15"/>
      <c r="L48" s="16"/>
      <c r="M48" s="16"/>
      <c r="N48" s="14"/>
      <c r="O48" s="14"/>
      <c r="P48" s="14"/>
    </row>
    <row r="49" spans="1:16" x14ac:dyDescent="0.25">
      <c r="A49" s="13"/>
      <c r="B49" s="13"/>
      <c r="C49" s="13"/>
      <c r="D49" s="8"/>
      <c r="E49" s="14"/>
      <c r="F49" s="14"/>
      <c r="G49" s="14"/>
      <c r="H49" s="15"/>
      <c r="I49" s="15"/>
      <c r="J49" s="15"/>
      <c r="K49" s="15"/>
      <c r="L49" s="16"/>
      <c r="M49" s="16"/>
      <c r="N49" s="14"/>
      <c r="O49" s="14"/>
      <c r="P49" s="14"/>
    </row>
    <row r="50" spans="1:16" x14ac:dyDescent="0.25">
      <c r="A50" s="13"/>
      <c r="B50" s="13"/>
      <c r="C50" s="13"/>
      <c r="D50" s="8"/>
      <c r="E50" s="14"/>
      <c r="F50" s="14"/>
      <c r="G50" s="14"/>
      <c r="H50" s="15"/>
      <c r="I50" s="15"/>
      <c r="J50" s="15"/>
      <c r="K50" s="15"/>
      <c r="L50" s="16"/>
      <c r="M50" s="16"/>
      <c r="N50" s="14"/>
      <c r="O50" s="14"/>
      <c r="P50" s="14"/>
    </row>
    <row r="51" spans="1:16" x14ac:dyDescent="0.25">
      <c r="A51" s="13"/>
      <c r="B51" s="13"/>
      <c r="C51" s="13"/>
      <c r="D51" s="8"/>
      <c r="E51" s="14"/>
      <c r="F51" s="14"/>
      <c r="G51" s="14"/>
      <c r="H51" s="15"/>
      <c r="I51" s="15"/>
      <c r="J51" s="15"/>
      <c r="K51" s="15"/>
      <c r="L51" s="16"/>
      <c r="M51" s="16"/>
      <c r="N51" s="14"/>
      <c r="O51" s="14"/>
      <c r="P51" s="14"/>
    </row>
    <row r="52" spans="1:16" x14ac:dyDescent="0.25">
      <c r="A52" s="13"/>
      <c r="B52" s="13"/>
      <c r="C52" s="13"/>
      <c r="D52" s="8"/>
      <c r="E52" s="14"/>
      <c r="F52" s="14"/>
      <c r="G52" s="14"/>
      <c r="H52" s="15"/>
      <c r="I52" s="15"/>
      <c r="J52" s="15"/>
      <c r="K52" s="15"/>
      <c r="L52" s="16"/>
      <c r="M52" s="16"/>
      <c r="N52" s="14"/>
      <c r="O52" s="14"/>
      <c r="P52" s="14"/>
    </row>
    <row r="53" spans="1:16" x14ac:dyDescent="0.25">
      <c r="A53" s="13"/>
      <c r="B53" s="13"/>
      <c r="C53" s="13"/>
      <c r="D53" s="8"/>
      <c r="E53" s="14"/>
      <c r="F53" s="14"/>
      <c r="G53" s="14"/>
      <c r="H53" s="15"/>
      <c r="I53" s="15"/>
      <c r="J53" s="15"/>
      <c r="K53" s="15"/>
      <c r="L53" s="16"/>
      <c r="M53" s="16"/>
      <c r="N53" s="14"/>
      <c r="O53" s="14"/>
      <c r="P53" s="14"/>
    </row>
    <row r="54" spans="1:16" x14ac:dyDescent="0.25">
      <c r="A54" s="13"/>
      <c r="B54" s="13"/>
      <c r="C54" s="13"/>
      <c r="D54" s="8"/>
      <c r="E54" s="14"/>
      <c r="F54" s="14"/>
      <c r="G54" s="14"/>
      <c r="H54" s="15"/>
      <c r="I54" s="15"/>
      <c r="J54" s="15"/>
      <c r="K54" s="15"/>
      <c r="L54" s="16"/>
      <c r="M54" s="16"/>
      <c r="N54" s="14"/>
      <c r="O54" s="14"/>
      <c r="P54" s="14"/>
    </row>
    <row r="55" spans="1:16" x14ac:dyDescent="0.25">
      <c r="A55" s="13"/>
      <c r="B55" s="13"/>
      <c r="C55" s="13"/>
      <c r="D55" s="8"/>
      <c r="E55" s="14"/>
      <c r="F55" s="14"/>
      <c r="G55" s="14"/>
      <c r="H55" s="15"/>
      <c r="I55" s="15"/>
      <c r="J55" s="15"/>
      <c r="K55" s="15"/>
      <c r="L55" s="16"/>
      <c r="M55" s="16"/>
      <c r="N55" s="14"/>
      <c r="O55" s="14"/>
      <c r="P55" s="14"/>
    </row>
    <row r="56" spans="1:16" x14ac:dyDescent="0.25">
      <c r="A56" s="13"/>
      <c r="B56" s="13"/>
      <c r="C56" s="13"/>
      <c r="D56" s="8"/>
      <c r="E56" s="14"/>
      <c r="F56" s="14"/>
      <c r="G56" s="14"/>
      <c r="H56" s="15"/>
      <c r="I56" s="15"/>
      <c r="J56" s="15"/>
      <c r="K56" s="15"/>
      <c r="L56" s="16"/>
      <c r="M56" s="16"/>
      <c r="N56" s="14"/>
      <c r="O56" s="14"/>
      <c r="P56" s="14"/>
    </row>
    <row r="57" spans="1:16" x14ac:dyDescent="0.25">
      <c r="A57" s="13"/>
      <c r="B57" s="13"/>
      <c r="C57" s="13"/>
      <c r="D57" s="8"/>
      <c r="E57" s="14"/>
      <c r="F57" s="14"/>
      <c r="G57" s="14"/>
      <c r="H57" s="15"/>
      <c r="I57" s="15"/>
      <c r="J57" s="15"/>
      <c r="K57" s="15"/>
      <c r="L57" s="16"/>
      <c r="M57" s="16"/>
      <c r="N57" s="14"/>
      <c r="O57" s="14"/>
      <c r="P57" s="14"/>
    </row>
    <row r="58" spans="1:16" x14ac:dyDescent="0.25">
      <c r="A58" s="13"/>
      <c r="B58" s="13"/>
      <c r="C58" s="13"/>
      <c r="D58" s="8"/>
      <c r="E58" s="14"/>
      <c r="F58" s="14"/>
      <c r="G58" s="14"/>
      <c r="H58" s="15"/>
      <c r="I58" s="15"/>
      <c r="J58" s="15"/>
      <c r="K58" s="15"/>
      <c r="L58" s="16"/>
      <c r="M58" s="16"/>
      <c r="N58" s="14"/>
      <c r="O58" s="14"/>
      <c r="P58" s="14"/>
    </row>
    <row r="59" spans="1:16" x14ac:dyDescent="0.25">
      <c r="A59" s="13"/>
      <c r="B59" s="13"/>
      <c r="C59" s="13"/>
      <c r="D59" s="8"/>
      <c r="E59" s="14"/>
      <c r="F59" s="14"/>
      <c r="G59" s="14"/>
      <c r="H59" s="15"/>
      <c r="I59" s="15"/>
      <c r="J59" s="15"/>
      <c r="K59" s="15"/>
      <c r="L59" s="16"/>
      <c r="M59" s="16"/>
      <c r="N59" s="14"/>
      <c r="O59" s="14"/>
      <c r="P59" s="14"/>
    </row>
    <row r="60" spans="1:16" x14ac:dyDescent="0.25">
      <c r="A60" s="13"/>
      <c r="B60" s="13"/>
      <c r="C60" s="13"/>
      <c r="D60" s="8"/>
      <c r="E60" s="14"/>
      <c r="F60" s="14"/>
      <c r="G60" s="14"/>
      <c r="H60" s="15"/>
      <c r="I60" s="15"/>
      <c r="J60" s="15"/>
      <c r="K60" s="15"/>
      <c r="L60" s="16"/>
      <c r="M60" s="16"/>
      <c r="N60" s="14"/>
      <c r="O60" s="14"/>
      <c r="P60" s="14"/>
    </row>
    <row r="61" spans="1:16" x14ac:dyDescent="0.25">
      <c r="A61" s="13"/>
      <c r="B61" s="13"/>
      <c r="C61" s="13"/>
      <c r="D61" s="8"/>
      <c r="E61" s="14"/>
      <c r="F61" s="14"/>
      <c r="G61" s="14"/>
      <c r="H61" s="15"/>
      <c r="I61" s="15"/>
      <c r="J61" s="15"/>
      <c r="K61" s="15"/>
      <c r="L61" s="16"/>
      <c r="M61" s="16"/>
      <c r="N61" s="14"/>
      <c r="O61" s="14"/>
      <c r="P61" s="14"/>
    </row>
    <row r="62" spans="1:16" x14ac:dyDescent="0.25">
      <c r="A62" s="13"/>
      <c r="B62" s="13"/>
      <c r="C62" s="13"/>
      <c r="D62" s="8"/>
      <c r="E62" s="14"/>
      <c r="F62" s="14"/>
      <c r="G62" s="14"/>
      <c r="H62" s="15"/>
      <c r="I62" s="15"/>
      <c r="J62" s="15"/>
      <c r="K62" s="15"/>
      <c r="L62" s="16"/>
      <c r="M62" s="16"/>
      <c r="N62" s="14"/>
      <c r="O62" s="14"/>
      <c r="P62" s="14"/>
    </row>
    <row r="63" spans="1:16" x14ac:dyDescent="0.25">
      <c r="A63" s="13"/>
      <c r="B63" s="13"/>
      <c r="C63" s="13"/>
      <c r="D63" s="8"/>
      <c r="E63" s="14"/>
      <c r="F63" s="14"/>
      <c r="G63" s="14"/>
      <c r="H63" s="15"/>
      <c r="I63" s="15"/>
      <c r="J63" s="15"/>
      <c r="K63" s="15"/>
      <c r="L63" s="16"/>
      <c r="M63" s="16"/>
      <c r="N63" s="14"/>
      <c r="O63" s="14"/>
      <c r="P63" s="14"/>
    </row>
    <row r="64" spans="1:16" x14ac:dyDescent="0.25">
      <c r="A64" s="13"/>
      <c r="B64" s="13"/>
      <c r="C64" s="13"/>
      <c r="D64" s="8"/>
      <c r="E64" s="14"/>
      <c r="F64" s="14"/>
      <c r="G64" s="14"/>
      <c r="H64" s="15"/>
      <c r="I64" s="15"/>
      <c r="J64" s="15"/>
      <c r="K64" s="15"/>
      <c r="L64" s="16"/>
      <c r="M64" s="16"/>
      <c r="N64" s="14"/>
      <c r="O64" s="14"/>
      <c r="P64" s="14"/>
    </row>
    <row r="65" spans="1:16" x14ac:dyDescent="0.25">
      <c r="A65" s="13"/>
      <c r="B65" s="13"/>
      <c r="C65" s="13"/>
      <c r="D65" s="8"/>
      <c r="E65" s="14"/>
      <c r="F65" s="14"/>
      <c r="G65" s="14"/>
      <c r="H65" s="15"/>
      <c r="I65" s="15"/>
      <c r="J65" s="15"/>
      <c r="K65" s="15"/>
      <c r="L65" s="16"/>
      <c r="M65" s="16"/>
      <c r="N65" s="14"/>
      <c r="O65" s="14"/>
      <c r="P65" s="14"/>
    </row>
    <row r="66" spans="1:16" x14ac:dyDescent="0.25">
      <c r="A66" s="13"/>
      <c r="B66" s="13"/>
      <c r="C66" s="13"/>
      <c r="D66" s="8"/>
      <c r="E66" s="14"/>
      <c r="F66" s="14"/>
      <c r="G66" s="14"/>
      <c r="H66" s="15"/>
      <c r="I66" s="15"/>
      <c r="J66" s="15"/>
      <c r="K66" s="15"/>
      <c r="L66" s="16"/>
      <c r="M66" s="16"/>
      <c r="N66" s="14"/>
      <c r="O66" s="14"/>
      <c r="P66" s="14"/>
    </row>
    <row r="67" spans="1:16" x14ac:dyDescent="0.25">
      <c r="A67" s="13"/>
      <c r="B67" s="13"/>
      <c r="C67" s="13"/>
      <c r="D67" s="8"/>
      <c r="E67" s="14"/>
      <c r="F67" s="14"/>
      <c r="G67" s="14"/>
      <c r="H67" s="15"/>
      <c r="I67" s="15"/>
      <c r="J67" s="15"/>
      <c r="K67" s="15"/>
      <c r="L67" s="16"/>
      <c r="M67" s="16"/>
      <c r="N67" s="14"/>
      <c r="O67" s="14"/>
      <c r="P67" s="14"/>
    </row>
    <row r="68" spans="1:16" x14ac:dyDescent="0.25">
      <c r="A68" s="13"/>
      <c r="B68" s="13"/>
      <c r="C68" s="13"/>
      <c r="D68" s="8"/>
      <c r="E68" s="14"/>
      <c r="F68" s="14"/>
      <c r="G68" s="14"/>
      <c r="H68" s="15"/>
      <c r="I68" s="15"/>
      <c r="J68" s="15"/>
      <c r="K68" s="15"/>
      <c r="L68" s="16"/>
      <c r="M68" s="16"/>
      <c r="N68" s="14"/>
      <c r="O68" s="14"/>
      <c r="P68" s="14"/>
    </row>
    <row r="69" spans="1:16" x14ac:dyDescent="0.25">
      <c r="A69" s="13"/>
      <c r="B69" s="13"/>
      <c r="C69" s="13"/>
      <c r="D69" s="8"/>
      <c r="E69" s="14"/>
      <c r="F69" s="14"/>
      <c r="G69" s="14"/>
      <c r="H69" s="15"/>
      <c r="I69" s="15"/>
      <c r="J69" s="15"/>
      <c r="K69" s="15"/>
      <c r="L69" s="16"/>
      <c r="M69" s="16"/>
      <c r="N69" s="14"/>
      <c r="O69" s="14"/>
      <c r="P69" s="14"/>
    </row>
    <row r="70" spans="1:16" x14ac:dyDescent="0.25">
      <c r="A70" s="13"/>
      <c r="B70" s="13"/>
      <c r="C70" s="13"/>
      <c r="D70" s="8"/>
      <c r="E70" s="14"/>
      <c r="F70" s="14"/>
      <c r="G70" s="14"/>
      <c r="H70" s="15"/>
      <c r="I70" s="15"/>
      <c r="J70" s="15"/>
      <c r="K70" s="15"/>
      <c r="L70" s="16"/>
      <c r="M70" s="16"/>
      <c r="N70" s="14"/>
      <c r="O70" s="14"/>
      <c r="P70" s="14"/>
    </row>
    <row r="71" spans="1:16" x14ac:dyDescent="0.25">
      <c r="A71" s="13"/>
      <c r="B71" s="13"/>
      <c r="C71" s="13"/>
      <c r="D71" s="8"/>
      <c r="E71" s="14"/>
      <c r="F71" s="14"/>
      <c r="G71" s="14"/>
      <c r="H71" s="15"/>
      <c r="I71" s="15"/>
      <c r="J71" s="15"/>
      <c r="K71" s="15"/>
      <c r="L71" s="16"/>
      <c r="M71" s="16"/>
      <c r="N71" s="14"/>
      <c r="O71" s="14"/>
      <c r="P71" s="14"/>
    </row>
    <row r="72" spans="1:16" x14ac:dyDescent="0.25">
      <c r="A72" s="13"/>
      <c r="B72" s="13"/>
      <c r="C72" s="13"/>
      <c r="D72" s="8"/>
      <c r="E72" s="14"/>
      <c r="F72" s="14"/>
      <c r="G72" s="14"/>
      <c r="H72" s="15"/>
      <c r="I72" s="15"/>
      <c r="J72" s="15"/>
      <c r="K72" s="15"/>
      <c r="L72" s="16"/>
      <c r="M72" s="16"/>
      <c r="N72" s="14"/>
      <c r="O72" s="14"/>
      <c r="P72" s="14"/>
    </row>
    <row r="73" spans="1:16" x14ac:dyDescent="0.25">
      <c r="A73" s="13"/>
      <c r="B73" s="13"/>
      <c r="C73" s="13"/>
      <c r="D73" s="8"/>
      <c r="E73" s="14"/>
      <c r="F73" s="14"/>
      <c r="G73" s="14"/>
      <c r="H73" s="15"/>
      <c r="I73" s="15"/>
      <c r="J73" s="15"/>
      <c r="K73" s="15"/>
      <c r="L73" s="16"/>
      <c r="M73" s="16"/>
      <c r="N73" s="14"/>
      <c r="O73" s="14"/>
      <c r="P73" s="14"/>
    </row>
    <row r="74" spans="1:16" x14ac:dyDescent="0.25">
      <c r="A74" s="13"/>
      <c r="B74" s="13"/>
      <c r="C74" s="13"/>
      <c r="D74" s="8"/>
      <c r="E74" s="14"/>
      <c r="F74" s="14"/>
      <c r="G74" s="14"/>
      <c r="H74" s="15"/>
      <c r="I74" s="15"/>
      <c r="J74" s="15"/>
      <c r="K74" s="15"/>
      <c r="L74" s="16"/>
      <c r="M74" s="16"/>
      <c r="N74" s="14"/>
      <c r="O74" s="14"/>
      <c r="P74" s="14"/>
    </row>
    <row r="75" spans="1:16" x14ac:dyDescent="0.25">
      <c r="A75" s="13"/>
      <c r="B75" s="13"/>
      <c r="C75" s="13"/>
      <c r="D75" s="8"/>
      <c r="E75" s="14"/>
      <c r="F75" s="14"/>
      <c r="G75" s="14"/>
      <c r="H75" s="15"/>
      <c r="I75" s="15"/>
      <c r="J75" s="15"/>
      <c r="K75" s="15"/>
      <c r="L75" s="16"/>
      <c r="M75" s="16"/>
      <c r="N75" s="14"/>
      <c r="O75" s="14"/>
      <c r="P75" s="14"/>
    </row>
    <row r="76" spans="1:16" x14ac:dyDescent="0.25">
      <c r="A76" s="13"/>
      <c r="B76" s="13"/>
      <c r="C76" s="13"/>
      <c r="D76" s="8"/>
      <c r="E76" s="14"/>
      <c r="F76" s="14"/>
      <c r="G76" s="14"/>
      <c r="H76" s="15"/>
      <c r="I76" s="15"/>
      <c r="J76" s="15"/>
      <c r="K76" s="15"/>
      <c r="L76" s="16"/>
      <c r="M76" s="16"/>
      <c r="N76" s="14"/>
      <c r="O76" s="14"/>
      <c r="P76" s="14"/>
    </row>
    <row r="77" spans="1:16" x14ac:dyDescent="0.25">
      <c r="A77" s="13"/>
      <c r="B77" s="13"/>
      <c r="C77" s="13"/>
      <c r="D77" s="8"/>
      <c r="E77" s="14"/>
      <c r="F77" s="14"/>
      <c r="G77" s="14"/>
      <c r="H77" s="15"/>
      <c r="I77" s="15"/>
      <c r="J77" s="15"/>
      <c r="K77" s="15"/>
      <c r="L77" s="16"/>
      <c r="M77" s="16"/>
      <c r="N77" s="14"/>
      <c r="O77" s="14"/>
      <c r="P77" s="14"/>
    </row>
    <row r="78" spans="1:16" x14ac:dyDescent="0.25">
      <c r="A78" s="13"/>
      <c r="B78" s="13"/>
      <c r="C78" s="13"/>
      <c r="D78" s="8"/>
      <c r="E78" s="14"/>
      <c r="F78" s="14"/>
      <c r="G78" s="14"/>
      <c r="H78" s="15"/>
      <c r="I78" s="15"/>
      <c r="J78" s="15"/>
      <c r="K78" s="15"/>
      <c r="L78" s="16"/>
      <c r="M78" s="16"/>
      <c r="N78" s="14"/>
      <c r="O78" s="14"/>
      <c r="P78" s="14"/>
    </row>
    <row r="79" spans="1:16" x14ac:dyDescent="0.25">
      <c r="A79" s="13"/>
      <c r="B79" s="13"/>
      <c r="C79" s="13"/>
      <c r="D79" s="8"/>
      <c r="E79" s="14"/>
      <c r="F79" s="14"/>
      <c r="G79" s="14"/>
      <c r="H79" s="15"/>
      <c r="I79" s="15"/>
      <c r="J79" s="15"/>
      <c r="K79" s="15"/>
      <c r="L79" s="16"/>
      <c r="M79" s="16"/>
      <c r="N79" s="14"/>
      <c r="O79" s="14"/>
      <c r="P79" s="14"/>
    </row>
    <row r="80" spans="1:16" x14ac:dyDescent="0.25">
      <c r="A80" s="13"/>
      <c r="B80" s="13"/>
      <c r="C80" s="13"/>
      <c r="D80" s="8"/>
      <c r="E80" s="14"/>
      <c r="F80" s="14"/>
      <c r="G80" s="14"/>
      <c r="H80" s="15"/>
      <c r="I80" s="15"/>
      <c r="J80" s="15"/>
      <c r="K80" s="15"/>
      <c r="L80" s="16"/>
      <c r="M80" s="16"/>
      <c r="N80" s="14"/>
      <c r="O80" s="14"/>
      <c r="P80" s="14"/>
    </row>
    <row r="81" spans="1:16" x14ac:dyDescent="0.25">
      <c r="A81" s="13"/>
      <c r="B81" s="13"/>
      <c r="C81" s="13"/>
      <c r="D81" s="8"/>
      <c r="E81" s="14"/>
      <c r="F81" s="14"/>
      <c r="G81" s="14"/>
      <c r="H81" s="15"/>
      <c r="I81" s="15"/>
      <c r="J81" s="15"/>
      <c r="K81" s="15"/>
      <c r="L81" s="16"/>
      <c r="M81" s="16"/>
      <c r="N81" s="14"/>
      <c r="O81" s="14"/>
      <c r="P81" s="14"/>
    </row>
    <row r="82" spans="1:16" x14ac:dyDescent="0.25">
      <c r="A82" s="13"/>
      <c r="B82" s="13"/>
      <c r="C82" s="13"/>
      <c r="D82" s="8"/>
      <c r="E82" s="14"/>
      <c r="F82" s="14"/>
      <c r="G82" s="14"/>
      <c r="H82" s="15"/>
      <c r="I82" s="15"/>
      <c r="J82" s="15"/>
      <c r="K82" s="15"/>
      <c r="L82" s="16"/>
      <c r="M82" s="16"/>
      <c r="N82" s="14"/>
      <c r="O82" s="14"/>
      <c r="P82" s="14"/>
    </row>
    <row r="83" spans="1:16" x14ac:dyDescent="0.25">
      <c r="A83" s="13"/>
      <c r="B83" s="13"/>
      <c r="C83" s="13"/>
      <c r="D83" s="8"/>
      <c r="E83" s="14"/>
      <c r="F83" s="14"/>
      <c r="G83" s="14"/>
      <c r="H83" s="15"/>
      <c r="I83" s="15"/>
      <c r="J83" s="15"/>
      <c r="K83" s="15"/>
      <c r="L83" s="16"/>
      <c r="M83" s="16"/>
      <c r="N83" s="14"/>
      <c r="O83" s="14"/>
      <c r="P83" s="14"/>
    </row>
    <row r="84" spans="1:16" x14ac:dyDescent="0.25">
      <c r="A84" s="13"/>
      <c r="B84" s="13"/>
      <c r="C84" s="13"/>
      <c r="D84" s="8"/>
      <c r="E84" s="14"/>
      <c r="F84" s="14"/>
      <c r="G84" s="14"/>
      <c r="H84" s="15"/>
      <c r="I84" s="15"/>
      <c r="J84" s="15"/>
      <c r="K84" s="15"/>
      <c r="L84" s="16"/>
      <c r="M84" s="16"/>
      <c r="N84" s="14"/>
      <c r="O84" s="14"/>
      <c r="P84" s="14"/>
    </row>
    <row r="85" spans="1:16" x14ac:dyDescent="0.25">
      <c r="A85" s="13"/>
      <c r="B85" s="13"/>
      <c r="C85" s="13"/>
      <c r="D85" s="8"/>
      <c r="E85" s="14"/>
      <c r="F85" s="14"/>
      <c r="G85" s="14"/>
      <c r="H85" s="15"/>
      <c r="I85" s="15"/>
      <c r="J85" s="15"/>
      <c r="K85" s="15"/>
      <c r="L85" s="16"/>
      <c r="M85" s="16"/>
      <c r="N85" s="14"/>
      <c r="O85" s="14"/>
      <c r="P85" s="14"/>
    </row>
    <row r="86" spans="1:16" x14ac:dyDescent="0.25">
      <c r="A86" s="13"/>
      <c r="B86" s="13"/>
      <c r="C86" s="13"/>
      <c r="D86" s="8"/>
      <c r="E86" s="14"/>
      <c r="F86" s="14"/>
      <c r="G86" s="14"/>
      <c r="H86" s="15"/>
      <c r="I86" s="15"/>
      <c r="J86" s="15"/>
      <c r="K86" s="15"/>
      <c r="L86" s="16"/>
      <c r="M86" s="16"/>
      <c r="N86" s="14"/>
      <c r="O86" s="14"/>
      <c r="P86" s="14"/>
    </row>
    <row r="87" spans="1:16" x14ac:dyDescent="0.25">
      <c r="A87" s="13"/>
      <c r="B87" s="13"/>
      <c r="C87" s="13"/>
      <c r="D87" s="8"/>
      <c r="E87" s="14"/>
      <c r="F87" s="14"/>
      <c r="G87" s="14"/>
      <c r="H87" s="15"/>
      <c r="I87" s="15"/>
      <c r="J87" s="15"/>
      <c r="K87" s="15"/>
      <c r="L87" s="16"/>
      <c r="M87" s="16"/>
      <c r="N87" s="14"/>
      <c r="O87" s="14"/>
      <c r="P87" s="14"/>
    </row>
    <row r="88" spans="1:16" x14ac:dyDescent="0.25">
      <c r="A88" s="13"/>
      <c r="B88" s="13"/>
      <c r="C88" s="13"/>
      <c r="D88" s="8"/>
      <c r="E88" s="14"/>
      <c r="F88" s="14"/>
      <c r="G88" s="14"/>
      <c r="H88" s="15"/>
      <c r="I88" s="15"/>
      <c r="J88" s="15"/>
      <c r="K88" s="15"/>
      <c r="L88" s="16"/>
      <c r="M88" s="16"/>
      <c r="N88" s="14"/>
      <c r="O88" s="14"/>
      <c r="P88" s="14"/>
    </row>
    <row r="89" spans="1:16" x14ac:dyDescent="0.25">
      <c r="A89" s="13"/>
      <c r="B89" s="13"/>
      <c r="C89" s="13"/>
      <c r="D89" s="8"/>
      <c r="E89" s="14"/>
      <c r="F89" s="14"/>
      <c r="G89" s="14"/>
      <c r="H89" s="15"/>
      <c r="I89" s="15"/>
      <c r="J89" s="15"/>
      <c r="K89" s="15"/>
      <c r="L89" s="16"/>
      <c r="M89" s="16"/>
      <c r="N89" s="14"/>
      <c r="O89" s="14"/>
      <c r="P89" s="14"/>
    </row>
    <row r="90" spans="1:16" x14ac:dyDescent="0.25">
      <c r="A90" s="13"/>
      <c r="B90" s="13"/>
      <c r="C90" s="13"/>
      <c r="D90" s="8"/>
      <c r="E90" s="14"/>
      <c r="F90" s="14"/>
      <c r="G90" s="14"/>
      <c r="H90" s="15"/>
      <c r="I90" s="15"/>
      <c r="J90" s="15"/>
      <c r="K90" s="15"/>
      <c r="L90" s="16"/>
      <c r="M90" s="16"/>
      <c r="N90" s="14"/>
      <c r="O90" s="14"/>
      <c r="P90" s="14"/>
    </row>
    <row r="91" spans="1:16" x14ac:dyDescent="0.25">
      <c r="A91" s="13"/>
      <c r="B91" s="13"/>
      <c r="C91" s="13"/>
      <c r="D91" s="8"/>
      <c r="E91" s="14"/>
      <c r="F91" s="14"/>
      <c r="G91" s="14"/>
      <c r="H91" s="15"/>
      <c r="I91" s="15"/>
      <c r="J91" s="15"/>
      <c r="K91" s="15"/>
      <c r="L91" s="16"/>
      <c r="M91" s="16"/>
      <c r="N91" s="14"/>
      <c r="O91" s="14"/>
      <c r="P91" s="14"/>
    </row>
    <row r="92" spans="1:16" x14ac:dyDescent="0.25">
      <c r="A92" s="13"/>
      <c r="B92" s="13"/>
      <c r="C92" s="13"/>
      <c r="D92" s="8"/>
      <c r="E92" s="14"/>
      <c r="F92" s="14"/>
      <c r="G92" s="14"/>
      <c r="H92" s="15"/>
      <c r="I92" s="15"/>
      <c r="J92" s="15"/>
      <c r="K92" s="15"/>
      <c r="L92" s="16"/>
      <c r="M92" s="16"/>
      <c r="N92" s="14"/>
      <c r="O92" s="14"/>
      <c r="P92" s="14"/>
    </row>
    <row r="93" spans="1:16" x14ac:dyDescent="0.25">
      <c r="A93" s="13"/>
      <c r="B93" s="13"/>
      <c r="C93" s="13"/>
      <c r="D93" s="8"/>
      <c r="E93" s="14"/>
      <c r="F93" s="14"/>
      <c r="G93" s="14"/>
      <c r="H93" s="15"/>
      <c r="I93" s="15"/>
      <c r="J93" s="15"/>
      <c r="K93" s="15"/>
      <c r="L93" s="16"/>
      <c r="M93" s="16"/>
      <c r="N93" s="14"/>
      <c r="O93" s="14"/>
      <c r="P93" s="14"/>
    </row>
    <row r="94" spans="1:16" x14ac:dyDescent="0.25">
      <c r="A94" s="13"/>
      <c r="B94" s="13"/>
      <c r="C94" s="13"/>
      <c r="D94" s="8"/>
      <c r="E94" s="14"/>
      <c r="F94" s="14"/>
      <c r="G94" s="14"/>
      <c r="H94" s="15"/>
      <c r="I94" s="15"/>
      <c r="J94" s="15"/>
      <c r="K94" s="15"/>
      <c r="L94" s="16"/>
      <c r="M94" s="16"/>
      <c r="N94" s="14"/>
      <c r="O94" s="14"/>
      <c r="P94" s="14"/>
    </row>
    <row r="95" spans="1:16" x14ac:dyDescent="0.25">
      <c r="A95" s="13"/>
      <c r="B95" s="13"/>
      <c r="C95" s="13"/>
      <c r="D95" s="8"/>
      <c r="E95" s="14"/>
      <c r="F95" s="14"/>
      <c r="G95" s="14"/>
      <c r="H95" s="15"/>
      <c r="I95" s="15"/>
      <c r="J95" s="15"/>
      <c r="K95" s="15"/>
      <c r="L95" s="16"/>
      <c r="M95" s="16"/>
      <c r="N95" s="14"/>
      <c r="O95" s="14"/>
      <c r="P95" s="14"/>
    </row>
    <row r="96" spans="1:16" x14ac:dyDescent="0.25">
      <c r="A96" s="13"/>
      <c r="B96" s="13"/>
      <c r="C96" s="13"/>
      <c r="D96" s="8"/>
      <c r="E96" s="14"/>
      <c r="F96" s="14"/>
      <c r="G96" s="14"/>
      <c r="H96" s="15"/>
      <c r="I96" s="15"/>
      <c r="J96" s="15"/>
      <c r="K96" s="15"/>
      <c r="L96" s="16"/>
      <c r="M96" s="16"/>
      <c r="N96" s="14"/>
      <c r="O96" s="14"/>
      <c r="P96" s="14"/>
    </row>
    <row r="97" spans="1:16" x14ac:dyDescent="0.25">
      <c r="A97" s="13"/>
      <c r="B97" s="13"/>
      <c r="C97" s="13"/>
      <c r="D97" s="8"/>
      <c r="E97" s="14"/>
      <c r="F97" s="14"/>
      <c r="G97" s="14"/>
      <c r="H97" s="15"/>
      <c r="I97" s="15"/>
      <c r="J97" s="15"/>
      <c r="K97" s="15"/>
      <c r="L97" s="16"/>
      <c r="M97" s="16"/>
      <c r="N97" s="14"/>
      <c r="O97" s="14"/>
      <c r="P97" s="14"/>
    </row>
    <row r="98" spans="1:16" x14ac:dyDescent="0.25">
      <c r="A98" s="13"/>
      <c r="B98" s="13"/>
      <c r="C98" s="13"/>
      <c r="D98" s="8"/>
      <c r="E98" s="14"/>
      <c r="F98" s="14"/>
      <c r="G98" s="14"/>
      <c r="H98" s="15"/>
      <c r="I98" s="15"/>
      <c r="J98" s="15"/>
      <c r="K98" s="15"/>
      <c r="L98" s="16"/>
      <c r="M98" s="16"/>
      <c r="N98" s="14"/>
      <c r="O98" s="14"/>
      <c r="P98" s="14"/>
    </row>
    <row r="99" spans="1:16" x14ac:dyDescent="0.25">
      <c r="A99" s="13"/>
      <c r="B99" s="13"/>
      <c r="C99" s="13"/>
      <c r="D99" s="8"/>
      <c r="E99" s="14"/>
      <c r="F99" s="14"/>
      <c r="G99" s="14"/>
      <c r="H99" s="15"/>
      <c r="I99" s="15"/>
      <c r="J99" s="15"/>
      <c r="K99" s="15"/>
      <c r="L99" s="16"/>
      <c r="M99" s="16"/>
      <c r="N99" s="14"/>
      <c r="O99" s="14"/>
      <c r="P99" s="14"/>
    </row>
    <row r="100" spans="1:16" x14ac:dyDescent="0.25">
      <c r="A100" s="13"/>
      <c r="B100" s="13"/>
      <c r="C100" s="13"/>
      <c r="D100" s="8"/>
      <c r="E100" s="14"/>
      <c r="F100" s="14"/>
      <c r="G100" s="14"/>
      <c r="H100" s="15"/>
      <c r="I100" s="15"/>
      <c r="J100" s="15"/>
      <c r="K100" s="15"/>
      <c r="L100" s="16"/>
      <c r="M100" s="16"/>
      <c r="N100" s="14"/>
      <c r="O100" s="14"/>
      <c r="P100" s="14"/>
    </row>
    <row r="101" spans="1:16" x14ac:dyDescent="0.25">
      <c r="A101" s="13"/>
      <c r="B101" s="13"/>
      <c r="C101" s="13"/>
      <c r="D101" s="8"/>
      <c r="E101" s="14"/>
      <c r="F101" s="14"/>
      <c r="G101" s="14"/>
      <c r="H101" s="15"/>
      <c r="I101" s="15"/>
      <c r="J101" s="15"/>
      <c r="K101" s="15"/>
      <c r="L101" s="16"/>
      <c r="M101" s="16"/>
      <c r="N101" s="14"/>
      <c r="O101" s="14"/>
      <c r="P101" s="14"/>
    </row>
    <row r="102" spans="1:16" x14ac:dyDescent="0.25">
      <c r="A102" s="13"/>
      <c r="B102" s="13"/>
      <c r="C102" s="13"/>
      <c r="D102" s="8"/>
      <c r="E102" s="14"/>
      <c r="F102" s="14"/>
      <c r="G102" s="14"/>
      <c r="H102" s="15"/>
      <c r="I102" s="15"/>
      <c r="J102" s="15"/>
      <c r="K102" s="15"/>
      <c r="L102" s="16"/>
      <c r="M102" s="16"/>
      <c r="N102" s="14"/>
      <c r="O102" s="14"/>
      <c r="P102" s="14"/>
    </row>
    <row r="103" spans="1:16" x14ac:dyDescent="0.25">
      <c r="A103" s="13"/>
      <c r="B103" s="13"/>
      <c r="C103" s="13"/>
      <c r="D103" s="8"/>
      <c r="E103" s="14"/>
      <c r="F103" s="14"/>
      <c r="G103" s="14"/>
      <c r="H103" s="15"/>
      <c r="I103" s="15"/>
      <c r="J103" s="15"/>
      <c r="K103" s="15"/>
      <c r="L103" s="16"/>
      <c r="M103" s="16"/>
      <c r="N103" s="14"/>
      <c r="O103" s="14"/>
      <c r="P103" s="14"/>
    </row>
    <row r="104" spans="1:16" x14ac:dyDescent="0.25">
      <c r="A104" s="13"/>
      <c r="B104" s="13"/>
      <c r="C104" s="13"/>
      <c r="D104" s="8"/>
      <c r="E104" s="14"/>
      <c r="F104" s="14"/>
      <c r="G104" s="14"/>
      <c r="H104" s="15"/>
      <c r="I104" s="15"/>
      <c r="J104" s="15"/>
      <c r="K104" s="15"/>
      <c r="L104" s="16"/>
      <c r="M104" s="16"/>
      <c r="N104" s="14"/>
      <c r="O104" s="14"/>
      <c r="P104" s="14"/>
    </row>
    <row r="105" spans="1:16" x14ac:dyDescent="0.25">
      <c r="A105" s="13"/>
      <c r="B105" s="13"/>
      <c r="C105" s="13"/>
      <c r="D105" s="8"/>
      <c r="E105" s="14"/>
      <c r="F105" s="14"/>
      <c r="G105" s="14"/>
      <c r="H105" s="15"/>
      <c r="I105" s="15"/>
      <c r="J105" s="15"/>
      <c r="K105" s="15"/>
      <c r="L105" s="16"/>
      <c r="M105" s="16"/>
      <c r="N105" s="14"/>
      <c r="O105" s="14"/>
      <c r="P105" s="14"/>
    </row>
    <row r="106" spans="1:16" x14ac:dyDescent="0.25">
      <c r="A106" s="13"/>
      <c r="B106" s="13"/>
      <c r="C106" s="13"/>
      <c r="D106" s="8"/>
      <c r="E106" s="14"/>
      <c r="F106" s="14"/>
      <c r="G106" s="14"/>
      <c r="H106" s="15"/>
      <c r="I106" s="15"/>
      <c r="J106" s="15"/>
      <c r="K106" s="15"/>
      <c r="L106" s="16"/>
      <c r="M106" s="16"/>
      <c r="N106" s="14"/>
      <c r="O106" s="14"/>
      <c r="P106" s="14"/>
    </row>
    <row r="107" spans="1:16" x14ac:dyDescent="0.25">
      <c r="A107" s="13"/>
      <c r="B107" s="13"/>
      <c r="C107" s="13"/>
      <c r="D107" s="8"/>
      <c r="E107" s="14"/>
      <c r="F107" s="14"/>
      <c r="G107" s="14"/>
      <c r="H107" s="15"/>
      <c r="I107" s="15"/>
      <c r="J107" s="15"/>
      <c r="K107" s="15"/>
      <c r="L107" s="16"/>
      <c r="M107" s="16"/>
      <c r="N107" s="14"/>
      <c r="O107" s="14"/>
      <c r="P107" s="14"/>
    </row>
    <row r="108" spans="1:16" x14ac:dyDescent="0.25">
      <c r="A108" s="13"/>
      <c r="B108" s="13"/>
      <c r="C108" s="13"/>
      <c r="D108" s="8"/>
      <c r="E108" s="14"/>
      <c r="F108" s="14"/>
      <c r="G108" s="14"/>
      <c r="H108" s="15"/>
      <c r="I108" s="15"/>
      <c r="J108" s="15"/>
      <c r="K108" s="15"/>
      <c r="L108" s="16"/>
      <c r="M108" s="16"/>
      <c r="N108" s="14"/>
      <c r="O108" s="14"/>
      <c r="P108" s="14"/>
    </row>
    <row r="109" spans="1:16" x14ac:dyDescent="0.25">
      <c r="A109" s="13"/>
      <c r="B109" s="13"/>
      <c r="C109" s="13"/>
      <c r="D109" s="8"/>
      <c r="E109" s="14"/>
      <c r="F109" s="14"/>
      <c r="G109" s="14"/>
      <c r="H109" s="15"/>
      <c r="I109" s="15"/>
      <c r="J109" s="15"/>
      <c r="K109" s="15"/>
      <c r="L109" s="16"/>
      <c r="M109" s="16"/>
      <c r="N109" s="14"/>
      <c r="O109" s="14"/>
      <c r="P109" s="14"/>
    </row>
    <row r="110" spans="1:16" x14ac:dyDescent="0.25">
      <c r="A110" s="13"/>
      <c r="B110" s="13"/>
      <c r="C110" s="13"/>
      <c r="D110" s="8"/>
      <c r="E110" s="14"/>
      <c r="F110" s="14"/>
      <c r="G110" s="14"/>
      <c r="H110" s="15"/>
      <c r="I110" s="15"/>
      <c r="J110" s="15"/>
      <c r="K110" s="15"/>
      <c r="L110" s="16"/>
      <c r="M110" s="16"/>
      <c r="N110" s="14"/>
      <c r="O110" s="14"/>
      <c r="P110" s="14"/>
    </row>
    <row r="111" spans="1:16" x14ac:dyDescent="0.25">
      <c r="A111" s="13"/>
      <c r="B111" s="13"/>
      <c r="C111" s="13"/>
      <c r="D111" s="8"/>
      <c r="E111" s="14"/>
      <c r="F111" s="14"/>
      <c r="G111" s="14"/>
      <c r="H111" s="15"/>
      <c r="I111" s="15"/>
      <c r="J111" s="15"/>
      <c r="K111" s="15"/>
      <c r="L111" s="16"/>
      <c r="M111" s="16"/>
      <c r="N111" s="14"/>
      <c r="O111" s="14"/>
      <c r="P111" s="14"/>
    </row>
    <row r="112" spans="1:16" x14ac:dyDescent="0.25">
      <c r="A112" s="13"/>
      <c r="B112" s="13"/>
      <c r="C112" s="13"/>
      <c r="D112" s="8"/>
      <c r="E112" s="14"/>
      <c r="F112" s="14"/>
      <c r="G112" s="14"/>
      <c r="H112" s="15"/>
      <c r="I112" s="15"/>
      <c r="J112" s="15"/>
      <c r="K112" s="15"/>
      <c r="L112" s="16"/>
      <c r="M112" s="16"/>
      <c r="N112" s="14"/>
      <c r="O112" s="14"/>
      <c r="P112" s="14"/>
    </row>
    <row r="113" spans="1:16" x14ac:dyDescent="0.25">
      <c r="A113" s="13"/>
      <c r="B113" s="13"/>
      <c r="C113" s="13"/>
      <c r="D113" s="8"/>
      <c r="E113" s="14"/>
      <c r="F113" s="14"/>
      <c r="G113" s="14"/>
      <c r="H113" s="15"/>
      <c r="I113" s="15"/>
      <c r="J113" s="15"/>
      <c r="K113" s="15"/>
      <c r="L113" s="16"/>
      <c r="M113" s="16"/>
      <c r="N113" s="14"/>
      <c r="O113" s="14"/>
      <c r="P113" s="14"/>
    </row>
    <row r="114" spans="1:16" x14ac:dyDescent="0.25">
      <c r="A114" s="13"/>
      <c r="B114" s="13"/>
      <c r="C114" s="13"/>
      <c r="D114" s="8"/>
      <c r="E114" s="14"/>
      <c r="F114" s="14"/>
      <c r="G114" s="14"/>
      <c r="H114" s="15"/>
      <c r="I114" s="15"/>
      <c r="J114" s="15"/>
      <c r="K114" s="15"/>
      <c r="L114" s="16"/>
      <c r="M114" s="16"/>
      <c r="N114" s="14"/>
      <c r="O114" s="14"/>
      <c r="P114" s="14"/>
    </row>
    <row r="115" spans="1:16" x14ac:dyDescent="0.25">
      <c r="A115" s="13"/>
      <c r="B115" s="13"/>
      <c r="C115" s="13"/>
      <c r="D115" s="8"/>
      <c r="E115" s="14"/>
      <c r="F115" s="14"/>
      <c r="G115" s="14"/>
      <c r="H115" s="15"/>
      <c r="I115" s="15"/>
      <c r="J115" s="15"/>
      <c r="K115" s="15"/>
      <c r="L115" s="16"/>
      <c r="M115" s="16"/>
      <c r="N115" s="14"/>
      <c r="O115" s="14"/>
      <c r="P115" s="14"/>
    </row>
    <row r="116" spans="1:16" x14ac:dyDescent="0.25">
      <c r="A116" s="13"/>
      <c r="B116" s="13"/>
      <c r="C116" s="13"/>
      <c r="D116" s="8"/>
      <c r="E116" s="14"/>
      <c r="F116" s="14"/>
      <c r="G116" s="14"/>
      <c r="H116" s="15"/>
      <c r="I116" s="15"/>
      <c r="J116" s="15"/>
      <c r="K116" s="15"/>
      <c r="L116" s="16"/>
      <c r="M116" s="16"/>
      <c r="N116" s="14"/>
      <c r="O116" s="14"/>
      <c r="P116" s="14"/>
    </row>
    <row r="117" spans="1:16" x14ac:dyDescent="0.25">
      <c r="A117" s="13"/>
      <c r="B117" s="13"/>
      <c r="C117" s="13"/>
      <c r="D117" s="8"/>
      <c r="E117" s="14"/>
      <c r="F117" s="14"/>
      <c r="G117" s="14"/>
      <c r="H117" s="15"/>
      <c r="I117" s="15"/>
      <c r="J117" s="15"/>
      <c r="K117" s="15"/>
      <c r="L117" s="16"/>
      <c r="M117" s="16"/>
      <c r="N117" s="14"/>
      <c r="O117" s="14"/>
      <c r="P117" s="14"/>
    </row>
    <row r="118" spans="1:16" x14ac:dyDescent="0.25">
      <c r="A118" s="13"/>
      <c r="B118" s="13"/>
      <c r="C118" s="13"/>
      <c r="D118" s="8"/>
      <c r="E118" s="14"/>
      <c r="F118" s="14"/>
      <c r="G118" s="14"/>
      <c r="H118" s="15"/>
      <c r="I118" s="15"/>
      <c r="J118" s="15"/>
      <c r="K118" s="15"/>
      <c r="L118" s="16"/>
      <c r="M118" s="16"/>
      <c r="N118" s="14"/>
      <c r="O118" s="14"/>
      <c r="P118" s="14"/>
    </row>
    <row r="119" spans="1:16" x14ac:dyDescent="0.25">
      <c r="A119" s="13"/>
      <c r="B119" s="13"/>
      <c r="C119" s="13"/>
      <c r="D119" s="8"/>
      <c r="E119" s="14"/>
      <c r="F119" s="14"/>
      <c r="G119" s="14"/>
      <c r="H119" s="15"/>
      <c r="I119" s="15"/>
      <c r="J119" s="15"/>
      <c r="K119" s="15"/>
      <c r="L119" s="16"/>
      <c r="M119" s="16"/>
      <c r="N119" s="14"/>
      <c r="O119" s="14"/>
      <c r="P119" s="14"/>
    </row>
    <row r="120" spans="1:16" x14ac:dyDescent="0.25">
      <c r="A120" s="13"/>
      <c r="B120" s="13"/>
      <c r="C120" s="13"/>
      <c r="D120" s="8"/>
      <c r="E120" s="14"/>
      <c r="F120" s="14"/>
      <c r="G120" s="14"/>
      <c r="H120" s="15"/>
      <c r="I120" s="15"/>
      <c r="J120" s="15"/>
      <c r="K120" s="15"/>
      <c r="L120" s="16"/>
      <c r="M120" s="16"/>
      <c r="N120" s="14"/>
      <c r="O120" s="14"/>
      <c r="P120" s="14"/>
    </row>
    <row r="121" spans="1:16" x14ac:dyDescent="0.25">
      <c r="A121" s="13"/>
      <c r="B121" s="13"/>
      <c r="C121" s="13"/>
      <c r="D121" s="8"/>
      <c r="E121" s="14"/>
      <c r="F121" s="14"/>
      <c r="G121" s="14"/>
      <c r="H121" s="15"/>
      <c r="I121" s="15"/>
      <c r="J121" s="15"/>
      <c r="K121" s="15"/>
      <c r="L121" s="16"/>
      <c r="M121" s="16"/>
      <c r="N121" s="14"/>
      <c r="O121" s="14"/>
      <c r="P121" s="14"/>
    </row>
    <row r="122" spans="1:16" x14ac:dyDescent="0.25">
      <c r="A122" s="13"/>
      <c r="B122" s="13"/>
      <c r="C122" s="13"/>
      <c r="D122" s="8"/>
      <c r="E122" s="14"/>
      <c r="F122" s="14"/>
      <c r="G122" s="14"/>
      <c r="H122" s="15"/>
      <c r="I122" s="15"/>
      <c r="J122" s="15"/>
      <c r="K122" s="15"/>
      <c r="L122" s="16"/>
      <c r="M122" s="16"/>
      <c r="N122" s="14"/>
      <c r="O122" s="14"/>
      <c r="P122" s="14"/>
    </row>
    <row r="123" spans="1:16" x14ac:dyDescent="0.25">
      <c r="A123" s="13"/>
      <c r="B123" s="13"/>
      <c r="C123" s="13"/>
      <c r="D123" s="8"/>
      <c r="E123" s="14"/>
      <c r="F123" s="14"/>
      <c r="G123" s="14"/>
      <c r="H123" s="15"/>
      <c r="I123" s="15"/>
      <c r="J123" s="15"/>
      <c r="K123" s="15"/>
      <c r="L123" s="16"/>
      <c r="M123" s="16"/>
      <c r="N123" s="14"/>
      <c r="O123" s="14"/>
      <c r="P123" s="14"/>
    </row>
    <row r="124" spans="1:16" x14ac:dyDescent="0.25">
      <c r="A124" s="13"/>
      <c r="B124" s="13"/>
      <c r="C124" s="13"/>
      <c r="D124" s="8"/>
      <c r="E124" s="14"/>
      <c r="F124" s="14"/>
      <c r="G124" s="14"/>
      <c r="H124" s="15"/>
      <c r="I124" s="15"/>
      <c r="J124" s="15"/>
      <c r="K124" s="15"/>
      <c r="L124" s="16"/>
      <c r="M124" s="16"/>
      <c r="N124" s="14"/>
      <c r="O124" s="14"/>
      <c r="P124" s="14"/>
    </row>
    <row r="125" spans="1:16" x14ac:dyDescent="0.25">
      <c r="A125" s="13"/>
      <c r="B125" s="13"/>
      <c r="C125" s="13"/>
      <c r="D125" s="8"/>
      <c r="E125" s="14"/>
      <c r="F125" s="14"/>
      <c r="G125" s="14"/>
      <c r="H125" s="15"/>
      <c r="I125" s="15"/>
      <c r="J125" s="15"/>
      <c r="K125" s="15"/>
      <c r="L125" s="16"/>
      <c r="M125" s="16"/>
      <c r="N125" s="14"/>
      <c r="O125" s="14"/>
      <c r="P125" s="14"/>
    </row>
    <row r="126" spans="1:16" x14ac:dyDescent="0.25">
      <c r="A126" s="13"/>
      <c r="B126" s="13"/>
      <c r="C126" s="13"/>
      <c r="D126" s="8"/>
      <c r="E126" s="14"/>
      <c r="F126" s="14"/>
      <c r="G126" s="14"/>
      <c r="H126" s="15"/>
      <c r="I126" s="15"/>
      <c r="J126" s="15"/>
      <c r="K126" s="15"/>
      <c r="L126" s="16"/>
      <c r="M126" s="16"/>
      <c r="N126" s="14"/>
      <c r="O126" s="14"/>
      <c r="P126" s="14"/>
    </row>
    <row r="127" spans="1:16" x14ac:dyDescent="0.25">
      <c r="A127" s="13"/>
      <c r="B127" s="13"/>
      <c r="C127" s="13"/>
      <c r="D127" s="8"/>
      <c r="E127" s="14"/>
      <c r="F127" s="14"/>
      <c r="G127" s="14"/>
      <c r="H127" s="15"/>
      <c r="I127" s="15"/>
      <c r="J127" s="15"/>
      <c r="K127" s="15"/>
      <c r="L127" s="16"/>
      <c r="M127" s="16"/>
      <c r="N127" s="14"/>
      <c r="O127" s="14"/>
      <c r="P127" s="14"/>
    </row>
    <row r="128" spans="1:16" x14ac:dyDescent="0.25">
      <c r="A128" s="13"/>
      <c r="B128" s="13"/>
      <c r="C128" s="13"/>
      <c r="D128" s="8"/>
      <c r="E128" s="14"/>
      <c r="F128" s="14"/>
      <c r="G128" s="14"/>
      <c r="H128" s="15"/>
      <c r="I128" s="15"/>
      <c r="J128" s="15"/>
      <c r="K128" s="15"/>
      <c r="L128" s="16"/>
      <c r="M128" s="16"/>
      <c r="N128" s="14"/>
      <c r="O128" s="14"/>
      <c r="P128" s="14"/>
    </row>
    <row r="129" spans="1:16" x14ac:dyDescent="0.25">
      <c r="A129" s="13"/>
      <c r="B129" s="13"/>
      <c r="C129" s="13"/>
      <c r="D129" s="8"/>
      <c r="E129" s="14"/>
      <c r="F129" s="14"/>
      <c r="G129" s="14"/>
      <c r="H129" s="15"/>
      <c r="I129" s="15"/>
      <c r="J129" s="15"/>
      <c r="K129" s="15"/>
      <c r="L129" s="16"/>
      <c r="M129" s="16"/>
      <c r="N129" s="14"/>
      <c r="O129" s="14"/>
      <c r="P129" s="14"/>
    </row>
    <row r="130" spans="1:16" x14ac:dyDescent="0.25">
      <c r="A130" s="13"/>
      <c r="B130" s="13"/>
      <c r="C130" s="13"/>
      <c r="D130" s="8"/>
      <c r="E130" s="14"/>
      <c r="F130" s="14"/>
      <c r="G130" s="14"/>
      <c r="H130" s="15"/>
      <c r="I130" s="15"/>
      <c r="J130" s="15"/>
      <c r="K130" s="15"/>
      <c r="L130" s="16"/>
      <c r="M130" s="16"/>
      <c r="N130" s="14"/>
      <c r="O130" s="14"/>
      <c r="P130" s="14"/>
    </row>
    <row r="131" spans="1:16" x14ac:dyDescent="0.25">
      <c r="A131" s="13"/>
      <c r="B131" s="13"/>
      <c r="C131" s="13"/>
      <c r="D131" s="8"/>
      <c r="E131" s="14"/>
      <c r="F131" s="14"/>
      <c r="G131" s="14"/>
      <c r="H131" s="15"/>
      <c r="I131" s="15"/>
      <c r="J131" s="15"/>
      <c r="K131" s="15"/>
      <c r="L131" s="16"/>
      <c r="M131" s="16"/>
      <c r="N131" s="14"/>
      <c r="O131" s="14"/>
      <c r="P131" s="14"/>
    </row>
    <row r="132" spans="1:16" x14ac:dyDescent="0.25">
      <c r="A132" s="13"/>
      <c r="B132" s="13"/>
      <c r="C132" s="13"/>
      <c r="D132" s="8"/>
      <c r="E132" s="14"/>
      <c r="F132" s="14"/>
      <c r="G132" s="14"/>
      <c r="H132" s="15"/>
      <c r="I132" s="15"/>
      <c r="J132" s="15"/>
      <c r="K132" s="15"/>
      <c r="L132" s="16"/>
      <c r="M132" s="16"/>
      <c r="N132" s="14"/>
      <c r="O132" s="14"/>
      <c r="P132" s="14"/>
    </row>
    <row r="133" spans="1:16" x14ac:dyDescent="0.25">
      <c r="A133" s="13"/>
      <c r="B133" s="13"/>
      <c r="C133" s="13"/>
      <c r="D133" s="8"/>
      <c r="E133" s="14"/>
      <c r="F133" s="14"/>
      <c r="G133" s="14"/>
      <c r="H133" s="15"/>
      <c r="I133" s="15"/>
      <c r="J133" s="15"/>
      <c r="K133" s="15"/>
      <c r="L133" s="16"/>
      <c r="M133" s="16"/>
      <c r="N133" s="14"/>
      <c r="O133" s="14"/>
      <c r="P133" s="14"/>
    </row>
    <row r="134" spans="1:16" x14ac:dyDescent="0.25">
      <c r="A134" s="13"/>
      <c r="B134" s="13"/>
      <c r="C134" s="13"/>
      <c r="D134" s="8"/>
      <c r="E134" s="14"/>
      <c r="F134" s="14"/>
      <c r="G134" s="14"/>
      <c r="H134" s="15"/>
      <c r="I134" s="15"/>
      <c r="J134" s="15"/>
      <c r="K134" s="15"/>
      <c r="L134" s="16"/>
      <c r="M134" s="16"/>
      <c r="N134" s="14"/>
      <c r="O134" s="14"/>
      <c r="P134" s="14"/>
    </row>
    <row r="135" spans="1:16" x14ac:dyDescent="0.25">
      <c r="A135" s="13"/>
      <c r="B135" s="13"/>
      <c r="C135" s="13"/>
      <c r="D135" s="8"/>
      <c r="E135" s="14"/>
      <c r="F135" s="14"/>
      <c r="G135" s="14"/>
      <c r="H135" s="15"/>
      <c r="I135" s="15"/>
      <c r="J135" s="15"/>
      <c r="K135" s="15"/>
      <c r="L135" s="16"/>
      <c r="M135" s="16"/>
      <c r="N135" s="14"/>
      <c r="O135" s="14"/>
      <c r="P135" s="14"/>
    </row>
    <row r="136" spans="1:16" x14ac:dyDescent="0.25">
      <c r="A136" s="13"/>
      <c r="B136" s="13"/>
      <c r="C136" s="13"/>
      <c r="D136" s="8"/>
      <c r="E136" s="14"/>
      <c r="F136" s="14"/>
      <c r="G136" s="14"/>
      <c r="H136" s="15"/>
      <c r="I136" s="15"/>
      <c r="J136" s="15"/>
      <c r="K136" s="15"/>
      <c r="L136" s="16"/>
      <c r="M136" s="16"/>
      <c r="N136" s="14"/>
      <c r="O136" s="14"/>
      <c r="P136" s="14"/>
    </row>
    <row r="137" spans="1:16" x14ac:dyDescent="0.25">
      <c r="A137" s="13"/>
      <c r="B137" s="13"/>
      <c r="C137" s="13"/>
      <c r="D137" s="8"/>
      <c r="E137" s="14"/>
      <c r="F137" s="14"/>
      <c r="G137" s="14"/>
      <c r="H137" s="15"/>
      <c r="I137" s="15"/>
      <c r="J137" s="15"/>
      <c r="K137" s="15"/>
      <c r="L137" s="16"/>
      <c r="M137" s="16"/>
      <c r="N137" s="14"/>
      <c r="O137" s="14"/>
      <c r="P137" s="14"/>
    </row>
    <row r="138" spans="1:16" x14ac:dyDescent="0.25">
      <c r="A138" s="13"/>
      <c r="B138" s="13"/>
      <c r="C138" s="13"/>
      <c r="D138" s="8"/>
      <c r="E138" s="14"/>
      <c r="F138" s="14"/>
      <c r="G138" s="14"/>
      <c r="H138" s="15"/>
      <c r="I138" s="15"/>
      <c r="J138" s="15"/>
      <c r="K138" s="15"/>
      <c r="L138" s="16"/>
      <c r="M138" s="16"/>
      <c r="N138" s="14"/>
      <c r="O138" s="14"/>
      <c r="P138" s="14"/>
    </row>
    <row r="139" spans="1:16" x14ac:dyDescent="0.25">
      <c r="A139" s="13"/>
      <c r="B139" s="13"/>
      <c r="C139" s="13"/>
      <c r="D139" s="8"/>
      <c r="E139" s="14"/>
      <c r="F139" s="14"/>
      <c r="G139" s="14"/>
      <c r="H139" s="15"/>
      <c r="I139" s="15"/>
      <c r="J139" s="15"/>
      <c r="K139" s="15"/>
      <c r="L139" s="16"/>
      <c r="M139" s="16"/>
      <c r="N139" s="14"/>
      <c r="O139" s="14"/>
      <c r="P139" s="14"/>
    </row>
    <row r="140" spans="1:16" x14ac:dyDescent="0.25">
      <c r="A140" s="13"/>
      <c r="B140" s="13"/>
      <c r="C140" s="13"/>
      <c r="D140" s="8"/>
      <c r="E140" s="14"/>
      <c r="F140" s="14"/>
      <c r="G140" s="14"/>
      <c r="H140" s="15"/>
      <c r="I140" s="15"/>
      <c r="J140" s="15"/>
      <c r="K140" s="15"/>
      <c r="L140" s="16"/>
      <c r="M140" s="16"/>
      <c r="N140" s="14"/>
      <c r="O140" s="14"/>
      <c r="P140" s="14"/>
    </row>
    <row r="141" spans="1:16" x14ac:dyDescent="0.25">
      <c r="A141" s="13"/>
      <c r="B141" s="13"/>
      <c r="C141" s="13"/>
      <c r="D141" s="8"/>
      <c r="E141" s="14"/>
      <c r="F141" s="14"/>
      <c r="G141" s="14"/>
      <c r="H141" s="15"/>
      <c r="I141" s="15"/>
      <c r="J141" s="15"/>
      <c r="K141" s="15"/>
      <c r="L141" s="16"/>
      <c r="M141" s="16"/>
      <c r="N141" s="14"/>
      <c r="O141" s="14"/>
      <c r="P141" s="14"/>
    </row>
    <row r="142" spans="1:16" x14ac:dyDescent="0.25">
      <c r="A142" s="13"/>
      <c r="B142" s="13"/>
      <c r="C142" s="13"/>
      <c r="D142" s="8"/>
      <c r="E142" s="14"/>
      <c r="F142" s="14"/>
      <c r="G142" s="14"/>
      <c r="H142" s="15"/>
      <c r="I142" s="15"/>
      <c r="J142" s="15"/>
      <c r="K142" s="15"/>
      <c r="L142" s="16"/>
      <c r="M142" s="16"/>
      <c r="N142" s="14"/>
      <c r="O142" s="14"/>
      <c r="P142" s="14"/>
    </row>
    <row r="143" spans="1:16" x14ac:dyDescent="0.25">
      <c r="A143" s="13"/>
      <c r="B143" s="13"/>
      <c r="C143" s="13"/>
      <c r="D143" s="8"/>
      <c r="E143" s="14"/>
      <c r="F143" s="14"/>
      <c r="G143" s="14"/>
      <c r="H143" s="15"/>
      <c r="I143" s="15"/>
      <c r="J143" s="15"/>
      <c r="K143" s="15"/>
      <c r="L143" s="16"/>
      <c r="M143" s="16"/>
      <c r="N143" s="14"/>
      <c r="O143" s="14"/>
      <c r="P143" s="14"/>
    </row>
    <row r="144" spans="1:16" x14ac:dyDescent="0.25">
      <c r="A144" s="13"/>
      <c r="B144" s="13"/>
      <c r="C144" s="13"/>
      <c r="D144" s="8"/>
      <c r="E144" s="14"/>
      <c r="F144" s="14"/>
      <c r="G144" s="14"/>
      <c r="H144" s="15"/>
      <c r="I144" s="15"/>
      <c r="J144" s="15"/>
      <c r="K144" s="15"/>
      <c r="L144" s="16"/>
      <c r="M144" s="16"/>
      <c r="N144" s="14"/>
      <c r="O144" s="14"/>
      <c r="P144" s="14"/>
    </row>
    <row r="145" spans="1:16" x14ac:dyDescent="0.25">
      <c r="A145" s="13"/>
      <c r="B145" s="13"/>
      <c r="C145" s="13"/>
      <c r="D145" s="8"/>
      <c r="E145" s="14"/>
      <c r="F145" s="14"/>
      <c r="G145" s="14"/>
      <c r="H145" s="15"/>
      <c r="I145" s="15"/>
      <c r="J145" s="15"/>
      <c r="K145" s="15"/>
      <c r="L145" s="16"/>
      <c r="M145" s="16"/>
      <c r="N145" s="14"/>
      <c r="O145" s="14"/>
      <c r="P145" s="14"/>
    </row>
    <row r="146" spans="1:16" x14ac:dyDescent="0.25">
      <c r="A146" s="13"/>
      <c r="B146" s="13"/>
      <c r="C146" s="13"/>
      <c r="D146" s="8"/>
      <c r="E146" s="14"/>
      <c r="F146" s="14"/>
      <c r="G146" s="14"/>
      <c r="H146" s="15"/>
      <c r="I146" s="15"/>
      <c r="J146" s="15"/>
      <c r="K146" s="15"/>
      <c r="L146" s="16"/>
      <c r="M146" s="16"/>
      <c r="N146" s="14"/>
      <c r="O146" s="14"/>
      <c r="P146" s="14"/>
    </row>
    <row r="147" spans="1:16" x14ac:dyDescent="0.25">
      <c r="A147" s="13"/>
      <c r="B147" s="13"/>
      <c r="C147" s="13"/>
      <c r="D147" s="8"/>
      <c r="E147" s="14"/>
      <c r="F147" s="14"/>
      <c r="G147" s="14"/>
      <c r="H147" s="15"/>
      <c r="I147" s="15"/>
      <c r="J147" s="15"/>
      <c r="K147" s="15"/>
      <c r="L147" s="16"/>
      <c r="M147" s="16"/>
      <c r="N147" s="14"/>
      <c r="O147" s="14"/>
      <c r="P147" s="14"/>
    </row>
    <row r="148" spans="1:16" x14ac:dyDescent="0.25">
      <c r="A148" s="13"/>
      <c r="B148" s="13"/>
      <c r="C148" s="13"/>
      <c r="D148" s="8"/>
      <c r="E148" s="14"/>
      <c r="F148" s="14"/>
      <c r="G148" s="14"/>
      <c r="H148" s="15"/>
      <c r="I148" s="15"/>
      <c r="J148" s="15"/>
      <c r="K148" s="15"/>
      <c r="L148" s="16"/>
      <c r="M148" s="16"/>
      <c r="N148" s="14"/>
      <c r="O148" s="14"/>
      <c r="P148" s="14"/>
    </row>
    <row r="149" spans="1:16" x14ac:dyDescent="0.25">
      <c r="A149" s="13"/>
      <c r="B149" s="13"/>
      <c r="C149" s="13"/>
      <c r="D149" s="8"/>
      <c r="E149" s="14"/>
      <c r="F149" s="14"/>
      <c r="G149" s="14"/>
      <c r="H149" s="15"/>
      <c r="I149" s="15"/>
      <c r="J149" s="15"/>
      <c r="K149" s="15"/>
      <c r="L149" s="16"/>
      <c r="M149" s="16"/>
      <c r="N149" s="14"/>
      <c r="O149" s="14"/>
      <c r="P149" s="14"/>
    </row>
    <row r="150" spans="1:16" x14ac:dyDescent="0.25">
      <c r="A150" s="13"/>
      <c r="B150" s="13"/>
      <c r="C150" s="13"/>
      <c r="D150" s="8"/>
      <c r="E150" s="14"/>
      <c r="F150" s="14"/>
      <c r="G150" s="14"/>
      <c r="H150" s="15"/>
      <c r="I150" s="15"/>
      <c r="J150" s="15"/>
      <c r="K150" s="15"/>
      <c r="L150" s="16"/>
      <c r="M150" s="16"/>
      <c r="N150" s="14"/>
      <c r="O150" s="14"/>
      <c r="P150" s="14"/>
    </row>
    <row r="151" spans="1:16" x14ac:dyDescent="0.25">
      <c r="A151" s="13"/>
      <c r="B151" s="13"/>
      <c r="C151" s="13"/>
      <c r="D151" s="8"/>
      <c r="E151" s="14"/>
      <c r="F151" s="14"/>
      <c r="G151" s="14"/>
      <c r="H151" s="15"/>
      <c r="I151" s="15"/>
      <c r="J151" s="15"/>
      <c r="K151" s="15"/>
      <c r="L151" s="16"/>
      <c r="M151" s="16"/>
      <c r="N151" s="14"/>
      <c r="O151" s="14"/>
      <c r="P151" s="14"/>
    </row>
    <row r="152" spans="1:16" x14ac:dyDescent="0.25">
      <c r="A152" s="13"/>
      <c r="B152" s="13"/>
      <c r="C152" s="13"/>
      <c r="D152" s="8"/>
      <c r="E152" s="14"/>
      <c r="F152" s="14"/>
      <c r="G152" s="14"/>
      <c r="H152" s="15"/>
      <c r="I152" s="15"/>
      <c r="J152" s="15"/>
      <c r="K152" s="15"/>
      <c r="L152" s="16"/>
      <c r="M152" s="16"/>
      <c r="N152" s="14"/>
      <c r="O152" s="14"/>
      <c r="P152" s="14"/>
    </row>
    <row r="153" spans="1:16" x14ac:dyDescent="0.25">
      <c r="A153" s="13"/>
      <c r="B153" s="13"/>
      <c r="C153" s="13"/>
      <c r="D153" s="8"/>
      <c r="E153" s="14"/>
      <c r="F153" s="14"/>
      <c r="G153" s="14"/>
      <c r="H153" s="15"/>
      <c r="I153" s="15"/>
      <c r="J153" s="15"/>
      <c r="K153" s="15"/>
      <c r="L153" s="16"/>
      <c r="M153" s="16"/>
      <c r="N153" s="14"/>
      <c r="O153" s="14"/>
      <c r="P153" s="14"/>
    </row>
    <row r="154" spans="1:16" x14ac:dyDescent="0.25">
      <c r="A154" s="13"/>
      <c r="B154" s="13"/>
      <c r="C154" s="13"/>
      <c r="D154" s="8"/>
      <c r="E154" s="14"/>
      <c r="F154" s="14"/>
      <c r="G154" s="14"/>
      <c r="H154" s="15"/>
      <c r="I154" s="15"/>
      <c r="J154" s="15"/>
      <c r="K154" s="15"/>
      <c r="L154" s="16"/>
      <c r="M154" s="16"/>
      <c r="N154" s="14"/>
      <c r="O154" s="14"/>
      <c r="P154" s="14"/>
    </row>
    <row r="155" spans="1:16" x14ac:dyDescent="0.25">
      <c r="A155" s="13"/>
      <c r="B155" s="13"/>
      <c r="C155" s="13"/>
      <c r="D155" s="8"/>
      <c r="E155" s="14"/>
      <c r="F155" s="14"/>
      <c r="G155" s="14"/>
      <c r="H155" s="15"/>
      <c r="I155" s="15"/>
      <c r="J155" s="15"/>
      <c r="K155" s="15"/>
      <c r="L155" s="16"/>
      <c r="M155" s="16"/>
      <c r="N155" s="14"/>
      <c r="O155" s="14"/>
      <c r="P155" s="14"/>
    </row>
    <row r="156" spans="1:16" x14ac:dyDescent="0.25">
      <c r="A156" s="13"/>
      <c r="B156" s="13"/>
      <c r="C156" s="13"/>
      <c r="D156" s="8"/>
      <c r="E156" s="14"/>
      <c r="F156" s="14"/>
      <c r="G156" s="14"/>
      <c r="H156" s="15"/>
      <c r="I156" s="15"/>
      <c r="J156" s="15"/>
      <c r="K156" s="15"/>
      <c r="L156" s="16"/>
      <c r="M156" s="16"/>
      <c r="N156" s="14"/>
      <c r="O156" s="14"/>
      <c r="P156" s="14"/>
    </row>
    <row r="157" spans="1:16" x14ac:dyDescent="0.25">
      <c r="A157" s="13"/>
      <c r="B157" s="13"/>
      <c r="C157" s="13"/>
      <c r="D157" s="8"/>
      <c r="E157" s="14"/>
      <c r="F157" s="14"/>
      <c r="G157" s="14"/>
      <c r="H157" s="15"/>
      <c r="I157" s="15"/>
      <c r="J157" s="15"/>
      <c r="K157" s="15"/>
      <c r="L157" s="16"/>
      <c r="M157" s="16"/>
      <c r="N157" s="14"/>
      <c r="O157" s="14"/>
      <c r="P157" s="14"/>
    </row>
    <row r="158" spans="1:16" x14ac:dyDescent="0.25">
      <c r="A158" s="13"/>
      <c r="B158" s="13"/>
      <c r="C158" s="13"/>
      <c r="D158" s="8"/>
      <c r="E158" s="14"/>
      <c r="F158" s="14"/>
      <c r="G158" s="14"/>
      <c r="H158" s="15"/>
      <c r="I158" s="15"/>
      <c r="J158" s="15"/>
      <c r="K158" s="15"/>
      <c r="L158" s="16"/>
      <c r="M158" s="16"/>
      <c r="N158" s="14"/>
      <c r="O158" s="14"/>
      <c r="P158" s="14"/>
    </row>
    <row r="159" spans="1:16" x14ac:dyDescent="0.25">
      <c r="A159" s="13"/>
      <c r="B159" s="13"/>
      <c r="C159" s="13"/>
      <c r="D159" s="8"/>
      <c r="E159" s="14"/>
      <c r="F159" s="14"/>
      <c r="G159" s="14"/>
      <c r="H159" s="15"/>
      <c r="I159" s="15"/>
      <c r="J159" s="15"/>
      <c r="K159" s="15"/>
      <c r="L159" s="16"/>
      <c r="M159" s="16"/>
      <c r="N159" s="14"/>
      <c r="O159" s="14"/>
      <c r="P159" s="14"/>
    </row>
    <row r="160" spans="1:16" x14ac:dyDescent="0.25">
      <c r="A160" s="13"/>
      <c r="B160" s="13"/>
      <c r="C160" s="13"/>
      <c r="D160" s="8"/>
      <c r="E160" s="14"/>
      <c r="F160" s="14"/>
      <c r="G160" s="14"/>
      <c r="H160" s="15"/>
      <c r="I160" s="15"/>
      <c r="J160" s="15"/>
      <c r="K160" s="15"/>
      <c r="L160" s="16"/>
      <c r="M160" s="16"/>
      <c r="N160" s="14"/>
      <c r="O160" s="14"/>
      <c r="P160" s="14"/>
    </row>
    <row r="161" spans="1:16" x14ac:dyDescent="0.25">
      <c r="A161" s="13"/>
      <c r="B161" s="13"/>
      <c r="C161" s="13"/>
      <c r="D161" s="8"/>
      <c r="E161" s="14"/>
      <c r="F161" s="14"/>
      <c r="G161" s="14"/>
      <c r="H161" s="15"/>
      <c r="I161" s="15"/>
      <c r="J161" s="15"/>
      <c r="K161" s="15"/>
      <c r="L161" s="16"/>
      <c r="M161" s="16"/>
      <c r="N161" s="14"/>
      <c r="O161" s="14"/>
      <c r="P161" s="14"/>
    </row>
    <row r="162" spans="1:16" x14ac:dyDescent="0.25">
      <c r="A162" s="13"/>
      <c r="B162" s="13"/>
      <c r="C162" s="13"/>
      <c r="D162" s="8"/>
      <c r="E162" s="14"/>
      <c r="F162" s="14"/>
      <c r="G162" s="14"/>
      <c r="H162" s="15"/>
      <c r="I162" s="15"/>
      <c r="J162" s="15"/>
      <c r="K162" s="15"/>
      <c r="L162" s="16"/>
      <c r="M162" s="16"/>
      <c r="N162" s="14"/>
      <c r="O162" s="14"/>
      <c r="P162" s="14"/>
    </row>
    <row r="163" spans="1:16" x14ac:dyDescent="0.25">
      <c r="A163" s="13"/>
      <c r="B163" s="13"/>
      <c r="C163" s="13"/>
      <c r="D163" s="8"/>
      <c r="E163" s="14"/>
      <c r="F163" s="14"/>
      <c r="G163" s="14"/>
      <c r="H163" s="15"/>
      <c r="I163" s="15"/>
      <c r="J163" s="15"/>
      <c r="K163" s="15"/>
      <c r="L163" s="16"/>
      <c r="M163" s="16"/>
      <c r="N163" s="14"/>
      <c r="O163" s="14"/>
      <c r="P163" s="14"/>
    </row>
    <row r="164" spans="1:16" x14ac:dyDescent="0.25">
      <c r="A164" s="13"/>
      <c r="B164" s="13"/>
      <c r="C164" s="13"/>
      <c r="D164" s="8"/>
      <c r="E164" s="14"/>
      <c r="F164" s="14"/>
      <c r="G164" s="14"/>
      <c r="H164" s="15"/>
      <c r="I164" s="15"/>
      <c r="J164" s="15"/>
      <c r="K164" s="15"/>
      <c r="L164" s="16"/>
      <c r="M164" s="16"/>
      <c r="N164" s="14"/>
      <c r="O164" s="14"/>
      <c r="P164" s="14"/>
    </row>
    <row r="165" spans="1:16" x14ac:dyDescent="0.25">
      <c r="A165" s="13"/>
      <c r="B165" s="13"/>
      <c r="C165" s="13"/>
      <c r="D165" s="8"/>
      <c r="E165" s="14"/>
      <c r="F165" s="14"/>
      <c r="G165" s="14"/>
      <c r="H165" s="15"/>
      <c r="I165" s="15"/>
      <c r="J165" s="15"/>
      <c r="K165" s="15"/>
      <c r="L165" s="16"/>
      <c r="M165" s="16"/>
      <c r="N165" s="14"/>
      <c r="O165" s="14"/>
      <c r="P165" s="14"/>
    </row>
    <row r="166" spans="1:16" x14ac:dyDescent="0.25">
      <c r="A166" s="13"/>
      <c r="B166" s="13"/>
      <c r="C166" s="13"/>
      <c r="D166" s="8"/>
      <c r="E166" s="14"/>
      <c r="F166" s="14"/>
      <c r="G166" s="14"/>
      <c r="H166" s="15"/>
      <c r="I166" s="15"/>
      <c r="J166" s="15"/>
      <c r="K166" s="15"/>
      <c r="L166" s="16"/>
      <c r="M166" s="16"/>
      <c r="N166" s="14"/>
      <c r="O166" s="14"/>
      <c r="P166" s="14"/>
    </row>
    <row r="167" spans="1:16" x14ac:dyDescent="0.25">
      <c r="A167" s="13"/>
      <c r="B167" s="13"/>
      <c r="C167" s="13"/>
      <c r="D167" s="8"/>
      <c r="E167" s="14"/>
      <c r="F167" s="14"/>
      <c r="G167" s="14"/>
      <c r="H167" s="15"/>
      <c r="I167" s="15"/>
      <c r="J167" s="15"/>
      <c r="K167" s="15"/>
      <c r="L167" s="16"/>
      <c r="M167" s="16"/>
      <c r="N167" s="14"/>
      <c r="O167" s="14"/>
      <c r="P167" s="14"/>
    </row>
    <row r="168" spans="1:16" x14ac:dyDescent="0.25">
      <c r="A168" s="13"/>
      <c r="B168" s="13"/>
      <c r="C168" s="13"/>
      <c r="D168" s="8"/>
      <c r="E168" s="14"/>
      <c r="F168" s="14"/>
      <c r="G168" s="14"/>
      <c r="H168" s="15"/>
      <c r="I168" s="15"/>
      <c r="J168" s="15"/>
      <c r="K168" s="15"/>
      <c r="L168" s="16"/>
      <c r="M168" s="16"/>
      <c r="N168" s="14"/>
      <c r="O168" s="14"/>
      <c r="P168" s="14"/>
    </row>
    <row r="169" spans="1:16" x14ac:dyDescent="0.25">
      <c r="A169" s="13"/>
      <c r="B169" s="13"/>
      <c r="C169" s="13"/>
      <c r="D169" s="8"/>
      <c r="E169" s="14"/>
      <c r="F169" s="14"/>
      <c r="G169" s="14"/>
      <c r="H169" s="15"/>
      <c r="I169" s="15"/>
      <c r="J169" s="15"/>
      <c r="K169" s="15"/>
      <c r="L169" s="16"/>
      <c r="M169" s="16"/>
      <c r="N169" s="14"/>
      <c r="O169" s="14"/>
      <c r="P169" s="14"/>
    </row>
    <row r="170" spans="1:16" x14ac:dyDescent="0.25">
      <c r="A170" s="13"/>
      <c r="B170" s="13"/>
      <c r="C170" s="13"/>
      <c r="D170" s="8"/>
      <c r="E170" s="14"/>
      <c r="F170" s="14"/>
      <c r="G170" s="14"/>
      <c r="H170" s="15"/>
      <c r="I170" s="15"/>
      <c r="J170" s="15"/>
      <c r="K170" s="15"/>
      <c r="L170" s="16"/>
      <c r="M170" s="16"/>
      <c r="N170" s="14"/>
      <c r="O170" s="14"/>
      <c r="P170" s="14"/>
    </row>
    <row r="171" spans="1:16" x14ac:dyDescent="0.25">
      <c r="A171" s="13"/>
      <c r="B171" s="13"/>
      <c r="C171" s="13"/>
      <c r="D171" s="8"/>
      <c r="E171" s="14"/>
      <c r="F171" s="14"/>
      <c r="G171" s="14"/>
      <c r="H171" s="15"/>
      <c r="I171" s="15"/>
      <c r="J171" s="15"/>
      <c r="K171" s="15"/>
      <c r="L171" s="16"/>
      <c r="M171" s="16"/>
      <c r="N171" s="14"/>
      <c r="O171" s="14"/>
      <c r="P171" s="14"/>
    </row>
    <row r="172" spans="1:16" x14ac:dyDescent="0.25">
      <c r="A172" s="13"/>
      <c r="B172" s="13"/>
      <c r="C172" s="13"/>
      <c r="D172" s="8"/>
      <c r="E172" s="14"/>
      <c r="F172" s="14"/>
      <c r="G172" s="14"/>
      <c r="H172" s="15"/>
      <c r="I172" s="15"/>
      <c r="J172" s="15"/>
      <c r="K172" s="15"/>
      <c r="L172" s="16"/>
      <c r="M172" s="16"/>
      <c r="N172" s="14"/>
      <c r="O172" s="14"/>
      <c r="P172" s="14"/>
    </row>
    <row r="173" spans="1:16" x14ac:dyDescent="0.25">
      <c r="A173" s="13"/>
      <c r="B173" s="13"/>
      <c r="C173" s="13"/>
      <c r="D173" s="8"/>
      <c r="E173" s="14"/>
      <c r="F173" s="14"/>
      <c r="G173" s="14"/>
      <c r="H173" s="15"/>
      <c r="I173" s="15"/>
      <c r="J173" s="15"/>
      <c r="K173" s="15"/>
      <c r="L173" s="16"/>
      <c r="M173" s="16"/>
      <c r="N173" s="14"/>
      <c r="O173" s="14"/>
      <c r="P173" s="14"/>
    </row>
    <row r="174" spans="1:16" x14ac:dyDescent="0.25">
      <c r="A174" s="13"/>
      <c r="B174" s="13"/>
      <c r="C174" s="13"/>
      <c r="D174" s="8"/>
      <c r="E174" s="14"/>
      <c r="F174" s="14"/>
      <c r="G174" s="14"/>
      <c r="H174" s="15"/>
      <c r="I174" s="15"/>
      <c r="J174" s="15"/>
      <c r="K174" s="15"/>
      <c r="L174" s="16"/>
      <c r="M174" s="16"/>
      <c r="N174" s="14"/>
      <c r="O174" s="14"/>
      <c r="P174" s="14"/>
    </row>
    <row r="175" spans="1:16" x14ac:dyDescent="0.25">
      <c r="A175" s="13"/>
      <c r="B175" s="13"/>
      <c r="C175" s="13"/>
      <c r="D175" s="8"/>
      <c r="E175" s="14"/>
      <c r="F175" s="14"/>
      <c r="G175" s="14"/>
      <c r="H175" s="15"/>
      <c r="I175" s="15"/>
      <c r="J175" s="15"/>
      <c r="K175" s="15"/>
      <c r="L175" s="16"/>
      <c r="M175" s="16"/>
      <c r="N175" s="14"/>
      <c r="O175" s="14"/>
      <c r="P175" s="14"/>
    </row>
    <row r="176" spans="1:16" x14ac:dyDescent="0.25">
      <c r="A176" s="13"/>
      <c r="B176" s="13"/>
      <c r="C176" s="13"/>
      <c r="D176" s="8"/>
      <c r="E176" s="14"/>
      <c r="F176" s="14"/>
      <c r="G176" s="14"/>
      <c r="H176" s="15"/>
      <c r="I176" s="15"/>
      <c r="J176" s="15"/>
      <c r="K176" s="15"/>
      <c r="L176" s="16"/>
      <c r="M176" s="16"/>
      <c r="N176" s="14"/>
      <c r="O176" s="14"/>
      <c r="P176" s="14"/>
    </row>
    <row r="177" spans="1:16" x14ac:dyDescent="0.25">
      <c r="A177" s="13"/>
      <c r="B177" s="13"/>
      <c r="C177" s="13"/>
      <c r="D177" s="8"/>
      <c r="E177" s="14"/>
      <c r="F177" s="14"/>
      <c r="G177" s="14"/>
      <c r="H177" s="15"/>
      <c r="I177" s="15"/>
      <c r="J177" s="15"/>
      <c r="K177" s="15"/>
      <c r="L177" s="16"/>
      <c r="M177" s="16"/>
      <c r="N177" s="14"/>
      <c r="O177" s="14"/>
      <c r="P177" s="14"/>
    </row>
    <row r="178" spans="1:16" x14ac:dyDescent="0.25">
      <c r="A178" s="13"/>
      <c r="B178" s="13"/>
      <c r="C178" s="13"/>
      <c r="D178" s="8"/>
      <c r="E178" s="14"/>
      <c r="F178" s="14"/>
      <c r="G178" s="14"/>
      <c r="H178" s="15"/>
      <c r="I178" s="15"/>
      <c r="J178" s="15"/>
      <c r="K178" s="15"/>
      <c r="L178" s="16"/>
      <c r="M178" s="16"/>
      <c r="N178" s="14"/>
      <c r="O178" s="14"/>
      <c r="P178" s="14"/>
    </row>
    <row r="179" spans="1:16" x14ac:dyDescent="0.25">
      <c r="A179" s="13"/>
      <c r="B179" s="13"/>
      <c r="C179" s="13"/>
      <c r="D179" s="8"/>
      <c r="E179" s="14"/>
      <c r="F179" s="14"/>
      <c r="G179" s="14"/>
      <c r="H179" s="15"/>
      <c r="I179" s="15"/>
      <c r="J179" s="15"/>
      <c r="K179" s="15"/>
      <c r="L179" s="16"/>
      <c r="M179" s="16"/>
      <c r="N179" s="14"/>
      <c r="O179" s="14"/>
      <c r="P179" s="14"/>
    </row>
    <row r="180" spans="1:16" x14ac:dyDescent="0.25">
      <c r="A180" s="13"/>
      <c r="B180" s="13"/>
      <c r="C180" s="13"/>
      <c r="D180" s="8"/>
      <c r="E180" s="14"/>
      <c r="F180" s="14"/>
      <c r="G180" s="14"/>
      <c r="H180" s="15"/>
      <c r="I180" s="15"/>
      <c r="J180" s="15"/>
      <c r="K180" s="15"/>
      <c r="L180" s="16"/>
      <c r="M180" s="16"/>
      <c r="N180" s="14"/>
      <c r="O180" s="14"/>
      <c r="P180" s="14"/>
    </row>
    <row r="181" spans="1:16" x14ac:dyDescent="0.25">
      <c r="A181" s="13"/>
      <c r="B181" s="13"/>
      <c r="C181" s="13"/>
      <c r="D181" s="8"/>
      <c r="E181" s="14"/>
      <c r="F181" s="14"/>
      <c r="G181" s="14"/>
      <c r="H181" s="15"/>
      <c r="I181" s="15"/>
      <c r="J181" s="15"/>
      <c r="K181" s="15"/>
      <c r="L181" s="16"/>
      <c r="M181" s="16"/>
      <c r="N181" s="14"/>
      <c r="O181" s="14"/>
      <c r="P181" s="14"/>
    </row>
    <row r="182" spans="1:16" x14ac:dyDescent="0.25">
      <c r="A182" s="13"/>
      <c r="B182" s="13"/>
      <c r="C182" s="13"/>
      <c r="D182" s="8"/>
      <c r="E182" s="14"/>
      <c r="F182" s="14"/>
      <c r="G182" s="14"/>
      <c r="H182" s="15"/>
      <c r="I182" s="15"/>
      <c r="J182" s="15"/>
      <c r="K182" s="15"/>
      <c r="L182" s="16"/>
      <c r="M182" s="16"/>
      <c r="N182" s="14"/>
      <c r="O182" s="14"/>
      <c r="P182" s="14"/>
    </row>
    <row r="183" spans="1:16" x14ac:dyDescent="0.25">
      <c r="A183" s="13"/>
      <c r="B183" s="13"/>
      <c r="C183" s="13"/>
      <c r="D183" s="8"/>
      <c r="E183" s="14"/>
      <c r="F183" s="14"/>
      <c r="G183" s="14"/>
      <c r="H183" s="15"/>
      <c r="I183" s="15"/>
      <c r="J183" s="15"/>
      <c r="K183" s="15"/>
      <c r="L183" s="16"/>
      <c r="M183" s="16"/>
      <c r="N183" s="14"/>
      <c r="O183" s="14"/>
      <c r="P183" s="14"/>
    </row>
    <row r="184" spans="1:16" x14ac:dyDescent="0.25">
      <c r="A184" s="13"/>
      <c r="B184" s="13"/>
      <c r="C184" s="13"/>
      <c r="D184" s="8"/>
      <c r="E184" s="14"/>
      <c r="F184" s="14"/>
      <c r="G184" s="14"/>
      <c r="H184" s="15"/>
      <c r="I184" s="15"/>
      <c r="J184" s="15"/>
      <c r="K184" s="15"/>
      <c r="L184" s="16"/>
      <c r="M184" s="16"/>
      <c r="N184" s="14"/>
      <c r="O184" s="14"/>
      <c r="P184" s="14"/>
    </row>
    <row r="185" spans="1:16" x14ac:dyDescent="0.25">
      <c r="A185" s="13"/>
      <c r="B185" s="13"/>
      <c r="C185" s="13"/>
      <c r="D185" s="8"/>
      <c r="E185" s="14"/>
      <c r="F185" s="14"/>
      <c r="G185" s="14"/>
      <c r="H185" s="15"/>
      <c r="I185" s="15"/>
      <c r="J185" s="15"/>
      <c r="K185" s="15"/>
      <c r="L185" s="16"/>
      <c r="M185" s="16"/>
      <c r="N185" s="14"/>
      <c r="O185" s="14"/>
      <c r="P185" s="14"/>
    </row>
    <row r="186" spans="1:16" x14ac:dyDescent="0.25">
      <c r="A186" s="13"/>
      <c r="B186" s="13"/>
      <c r="C186" s="13"/>
      <c r="D186" s="8"/>
      <c r="E186" s="14"/>
      <c r="F186" s="14"/>
      <c r="G186" s="14"/>
      <c r="H186" s="15"/>
      <c r="I186" s="15"/>
      <c r="J186" s="15"/>
      <c r="K186" s="15"/>
      <c r="L186" s="16"/>
      <c r="M186" s="16"/>
      <c r="N186" s="14"/>
      <c r="O186" s="14"/>
      <c r="P186" s="14"/>
    </row>
    <row r="187" spans="1:16" x14ac:dyDescent="0.25">
      <c r="A187" s="13"/>
      <c r="B187" s="13"/>
      <c r="C187" s="13"/>
      <c r="D187" s="8"/>
      <c r="E187" s="14"/>
      <c r="F187" s="14"/>
      <c r="G187" s="14"/>
      <c r="H187" s="15"/>
      <c r="I187" s="15"/>
      <c r="J187" s="15"/>
      <c r="K187" s="15"/>
      <c r="L187" s="16"/>
      <c r="M187" s="16"/>
      <c r="N187" s="14"/>
      <c r="O187" s="14"/>
      <c r="P187" s="14"/>
    </row>
    <row r="188" spans="1:16" x14ac:dyDescent="0.25">
      <c r="A188" s="13"/>
      <c r="B188" s="13"/>
      <c r="C188" s="13"/>
      <c r="D188" s="8"/>
      <c r="E188" s="14"/>
      <c r="F188" s="14"/>
      <c r="G188" s="14"/>
      <c r="H188" s="15"/>
      <c r="I188" s="15"/>
      <c r="J188" s="15"/>
      <c r="K188" s="15"/>
      <c r="L188" s="16"/>
      <c r="M188" s="16"/>
      <c r="N188" s="14"/>
      <c r="O188" s="14"/>
      <c r="P188" s="14"/>
    </row>
    <row r="189" spans="1:16" x14ac:dyDescent="0.25">
      <c r="A189" s="13"/>
      <c r="B189" s="13"/>
      <c r="C189" s="13"/>
      <c r="D189" s="8"/>
      <c r="E189" s="14"/>
      <c r="F189" s="14"/>
      <c r="G189" s="14"/>
      <c r="H189" s="15"/>
      <c r="I189" s="15"/>
      <c r="J189" s="15"/>
      <c r="K189" s="15"/>
      <c r="L189" s="16"/>
      <c r="M189" s="16"/>
      <c r="N189" s="14"/>
      <c r="O189" s="14"/>
      <c r="P189" s="14"/>
    </row>
    <row r="190" spans="1:16" x14ac:dyDescent="0.25">
      <c r="A190" s="13"/>
      <c r="B190" s="13"/>
      <c r="C190" s="13"/>
      <c r="D190" s="8"/>
      <c r="E190" s="14"/>
      <c r="F190" s="14"/>
      <c r="G190" s="14"/>
      <c r="H190" s="15"/>
      <c r="I190" s="15"/>
      <c r="J190" s="15"/>
      <c r="K190" s="15"/>
      <c r="L190" s="16"/>
      <c r="M190" s="16"/>
      <c r="N190" s="14"/>
      <c r="O190" s="14"/>
      <c r="P190" s="14"/>
    </row>
    <row r="191" spans="1:16" x14ac:dyDescent="0.25">
      <c r="A191" s="13"/>
      <c r="B191" s="13"/>
      <c r="C191" s="13"/>
      <c r="D191" s="8"/>
      <c r="E191" s="14"/>
      <c r="F191" s="14"/>
      <c r="G191" s="14"/>
      <c r="H191" s="15"/>
      <c r="I191" s="15"/>
      <c r="J191" s="15"/>
      <c r="K191" s="15"/>
      <c r="L191" s="16"/>
      <c r="M191" s="16"/>
      <c r="N191" s="14"/>
      <c r="O191" s="14"/>
      <c r="P191" s="14"/>
    </row>
    <row r="192" spans="1:16" x14ac:dyDescent="0.25">
      <c r="A192" s="13"/>
      <c r="B192" s="13"/>
      <c r="C192" s="13"/>
      <c r="D192" s="8"/>
      <c r="E192" s="14"/>
      <c r="F192" s="14"/>
      <c r="G192" s="14"/>
      <c r="H192" s="15"/>
      <c r="I192" s="15"/>
      <c r="J192" s="15"/>
      <c r="K192" s="15"/>
      <c r="L192" s="16"/>
      <c r="M192" s="16"/>
      <c r="N192" s="14"/>
      <c r="O192" s="14"/>
      <c r="P192" s="14"/>
    </row>
    <row r="193" spans="1:16" x14ac:dyDescent="0.25">
      <c r="A193" s="13"/>
      <c r="B193" s="13"/>
      <c r="C193" s="13"/>
      <c r="D193" s="8"/>
      <c r="E193" s="14"/>
      <c r="F193" s="14"/>
      <c r="G193" s="14"/>
      <c r="H193" s="15"/>
      <c r="I193" s="15"/>
      <c r="J193" s="15"/>
      <c r="K193" s="15"/>
      <c r="L193" s="16"/>
      <c r="M193" s="16"/>
      <c r="N193" s="14"/>
      <c r="O193" s="14"/>
      <c r="P193" s="14"/>
    </row>
    <row r="194" spans="1:16" x14ac:dyDescent="0.25">
      <c r="A194" s="13"/>
      <c r="B194" s="13"/>
      <c r="C194" s="13"/>
      <c r="D194" s="8"/>
      <c r="E194" s="14"/>
      <c r="F194" s="14"/>
      <c r="G194" s="14"/>
      <c r="H194" s="15"/>
      <c r="I194" s="15"/>
      <c r="J194" s="15"/>
      <c r="K194" s="15"/>
      <c r="L194" s="16"/>
      <c r="M194" s="16"/>
      <c r="N194" s="14"/>
      <c r="O194" s="14"/>
      <c r="P194" s="14"/>
    </row>
    <row r="195" spans="1:16" x14ac:dyDescent="0.25">
      <c r="A195" s="13"/>
      <c r="B195" s="13"/>
      <c r="C195" s="13"/>
      <c r="D195" s="8"/>
      <c r="E195" s="14"/>
      <c r="F195" s="14"/>
      <c r="G195" s="14"/>
      <c r="H195" s="15"/>
      <c r="I195" s="15"/>
      <c r="J195" s="15"/>
      <c r="K195" s="15"/>
      <c r="L195" s="16"/>
      <c r="M195" s="16"/>
      <c r="N195" s="14"/>
      <c r="O195" s="14"/>
      <c r="P195" s="14"/>
    </row>
    <row r="196" spans="1:16" x14ac:dyDescent="0.25">
      <c r="A196" s="13"/>
      <c r="B196" s="13"/>
      <c r="C196" s="13"/>
      <c r="D196" s="8"/>
      <c r="E196" s="14"/>
      <c r="F196" s="14"/>
      <c r="G196" s="14"/>
      <c r="H196" s="15"/>
      <c r="I196" s="15"/>
      <c r="J196" s="15"/>
      <c r="K196" s="15"/>
      <c r="L196" s="16"/>
      <c r="M196" s="16"/>
      <c r="N196" s="14"/>
      <c r="O196" s="14"/>
      <c r="P196" s="14"/>
    </row>
    <row r="197" spans="1:16" x14ac:dyDescent="0.25">
      <c r="A197" s="13"/>
      <c r="B197" s="13"/>
      <c r="C197" s="13"/>
      <c r="D197" s="8"/>
      <c r="E197" s="14"/>
      <c r="F197" s="14"/>
      <c r="G197" s="14"/>
      <c r="H197" s="15"/>
      <c r="I197" s="15"/>
      <c r="J197" s="15"/>
      <c r="K197" s="15"/>
      <c r="L197" s="16"/>
      <c r="M197" s="16"/>
      <c r="N197" s="14"/>
      <c r="O197" s="14"/>
      <c r="P197" s="14"/>
    </row>
    <row r="198" spans="1:16" x14ac:dyDescent="0.25">
      <c r="A198" s="13"/>
      <c r="B198" s="13"/>
      <c r="C198" s="13"/>
      <c r="D198" s="8"/>
      <c r="E198" s="14"/>
      <c r="F198" s="14"/>
      <c r="G198" s="14"/>
      <c r="H198" s="15"/>
      <c r="I198" s="15"/>
      <c r="J198" s="15"/>
      <c r="K198" s="15"/>
      <c r="L198" s="16"/>
      <c r="M198" s="16"/>
      <c r="N198" s="14"/>
      <c r="O198" s="14"/>
      <c r="P198" s="14"/>
    </row>
    <row r="199" spans="1:16" x14ac:dyDescent="0.25">
      <c r="A199" s="13"/>
      <c r="B199" s="13"/>
      <c r="C199" s="13"/>
      <c r="D199" s="8"/>
      <c r="E199" s="14"/>
      <c r="F199" s="14"/>
      <c r="G199" s="14"/>
      <c r="H199" s="15"/>
      <c r="I199" s="15"/>
      <c r="J199" s="15"/>
      <c r="K199" s="15"/>
      <c r="L199" s="16"/>
      <c r="M199" s="16"/>
      <c r="N199" s="14"/>
      <c r="O199" s="14"/>
      <c r="P199" s="14"/>
    </row>
    <row r="200" spans="1:16" x14ac:dyDescent="0.25">
      <c r="A200" s="13"/>
      <c r="B200" s="13"/>
      <c r="C200" s="13"/>
      <c r="D200" s="8"/>
      <c r="E200" s="14"/>
      <c r="F200" s="14"/>
      <c r="G200" s="14"/>
      <c r="H200" s="15"/>
      <c r="I200" s="15"/>
      <c r="J200" s="15"/>
      <c r="K200" s="15"/>
      <c r="L200" s="16"/>
      <c r="M200" s="16"/>
      <c r="N200" s="14"/>
      <c r="O200" s="14"/>
      <c r="P200" s="14"/>
    </row>
    <row r="201" spans="1:16" x14ac:dyDescent="0.25">
      <c r="A201" s="13"/>
      <c r="B201" s="13"/>
      <c r="C201" s="13"/>
      <c r="D201" s="8"/>
      <c r="E201" s="14"/>
      <c r="F201" s="14"/>
      <c r="G201" s="14"/>
      <c r="H201" s="15"/>
      <c r="I201" s="15"/>
      <c r="J201" s="15"/>
      <c r="K201" s="15"/>
      <c r="L201" s="16"/>
      <c r="M201" s="16"/>
      <c r="N201" s="14"/>
      <c r="O201" s="14"/>
      <c r="P201" s="14"/>
    </row>
    <row r="202" spans="1:16" x14ac:dyDescent="0.25">
      <c r="A202" s="13"/>
      <c r="B202" s="13"/>
      <c r="C202" s="13"/>
      <c r="D202" s="8"/>
      <c r="E202" s="14"/>
      <c r="F202" s="14"/>
      <c r="G202" s="14"/>
      <c r="H202" s="15"/>
      <c r="I202" s="15"/>
      <c r="J202" s="15"/>
      <c r="K202" s="15"/>
      <c r="L202" s="16"/>
      <c r="M202" s="16"/>
      <c r="N202" s="14"/>
      <c r="O202" s="14"/>
      <c r="P202" s="14"/>
    </row>
    <row r="203" spans="1:16" x14ac:dyDescent="0.25">
      <c r="A203" s="13"/>
      <c r="B203" s="13"/>
      <c r="C203" s="13"/>
      <c r="D203" s="8"/>
      <c r="E203" s="14"/>
      <c r="F203" s="14"/>
      <c r="G203" s="14"/>
      <c r="H203" s="15"/>
      <c r="I203" s="15"/>
      <c r="J203" s="15"/>
      <c r="K203" s="15"/>
      <c r="L203" s="16"/>
      <c r="M203" s="16"/>
      <c r="N203" s="14"/>
      <c r="O203" s="14"/>
      <c r="P203" s="14"/>
    </row>
    <row r="204" spans="1:16" x14ac:dyDescent="0.25">
      <c r="A204" s="13"/>
      <c r="B204" s="13"/>
      <c r="C204" s="13"/>
      <c r="D204" s="8"/>
      <c r="E204" s="14"/>
      <c r="F204" s="14"/>
      <c r="G204" s="14"/>
      <c r="H204" s="15"/>
      <c r="I204" s="15"/>
      <c r="J204" s="15"/>
      <c r="K204" s="15"/>
      <c r="L204" s="16"/>
      <c r="M204" s="16"/>
      <c r="N204" s="14"/>
      <c r="O204" s="14"/>
      <c r="P204" s="14"/>
    </row>
    <row r="205" spans="1:16" x14ac:dyDescent="0.25">
      <c r="A205" s="13"/>
      <c r="B205" s="13"/>
      <c r="C205" s="13"/>
      <c r="D205" s="8"/>
      <c r="E205" s="14"/>
      <c r="F205" s="14"/>
      <c r="G205" s="14"/>
      <c r="H205" s="15"/>
      <c r="I205" s="15"/>
      <c r="J205" s="15"/>
      <c r="K205" s="15"/>
      <c r="L205" s="16"/>
      <c r="M205" s="16"/>
      <c r="N205" s="14"/>
      <c r="O205" s="14"/>
      <c r="P205" s="14"/>
    </row>
    <row r="206" spans="1:16" x14ac:dyDescent="0.25">
      <c r="A206" s="13"/>
      <c r="B206" s="13"/>
      <c r="C206" s="13"/>
      <c r="D206" s="8"/>
      <c r="E206" s="14"/>
      <c r="F206" s="14"/>
      <c r="G206" s="14"/>
      <c r="H206" s="15"/>
      <c r="I206" s="15"/>
      <c r="J206" s="15"/>
      <c r="K206" s="15"/>
      <c r="L206" s="16"/>
      <c r="M206" s="16"/>
      <c r="N206" s="14"/>
      <c r="O206" s="14"/>
      <c r="P206" s="14"/>
    </row>
    <row r="207" spans="1:16" x14ac:dyDescent="0.25">
      <c r="A207" s="13"/>
      <c r="B207" s="13"/>
      <c r="C207" s="13"/>
      <c r="D207" s="8"/>
      <c r="E207" s="14"/>
      <c r="F207" s="14"/>
      <c r="G207" s="14"/>
      <c r="H207" s="15"/>
      <c r="I207" s="15"/>
      <c r="J207" s="15"/>
      <c r="K207" s="15"/>
      <c r="L207" s="16"/>
      <c r="M207" s="16"/>
      <c r="N207" s="14"/>
      <c r="O207" s="14"/>
      <c r="P207" s="14"/>
    </row>
    <row r="208" spans="1:16" x14ac:dyDescent="0.25">
      <c r="A208" s="13"/>
      <c r="B208" s="13"/>
      <c r="C208" s="13"/>
      <c r="D208" s="8"/>
      <c r="E208" s="14"/>
      <c r="F208" s="14"/>
      <c r="G208" s="14"/>
      <c r="H208" s="15"/>
      <c r="I208" s="15"/>
      <c r="J208" s="15"/>
      <c r="K208" s="15"/>
      <c r="L208" s="16"/>
      <c r="M208" s="16"/>
      <c r="N208" s="14"/>
      <c r="O208" s="14"/>
      <c r="P208" s="14"/>
    </row>
    <row r="209" spans="1:16" x14ac:dyDescent="0.25">
      <c r="A209" s="13"/>
      <c r="B209" s="13"/>
      <c r="C209" s="13"/>
      <c r="D209" s="8"/>
      <c r="E209" s="14"/>
      <c r="F209" s="14"/>
      <c r="G209" s="14"/>
      <c r="H209" s="15"/>
      <c r="I209" s="15"/>
      <c r="J209" s="15"/>
      <c r="K209" s="15"/>
      <c r="L209" s="16"/>
      <c r="M209" s="16"/>
      <c r="N209" s="14"/>
      <c r="O209" s="14"/>
      <c r="P209" s="14"/>
    </row>
    <row r="210" spans="1:16" x14ac:dyDescent="0.25">
      <c r="A210" s="13"/>
      <c r="B210" s="13"/>
      <c r="C210" s="13"/>
      <c r="D210" s="8"/>
      <c r="E210" s="14"/>
      <c r="F210" s="14"/>
      <c r="G210" s="14"/>
      <c r="H210" s="15"/>
      <c r="I210" s="15"/>
      <c r="J210" s="15"/>
      <c r="K210" s="15"/>
      <c r="L210" s="16"/>
      <c r="M210" s="16"/>
      <c r="N210" s="14"/>
      <c r="O210" s="14"/>
      <c r="P210" s="14"/>
    </row>
    <row r="211" spans="1:16" x14ac:dyDescent="0.25">
      <c r="A211" s="13"/>
      <c r="B211" s="13"/>
      <c r="C211" s="13"/>
      <c r="D211" s="8"/>
      <c r="E211" s="14"/>
      <c r="F211" s="14"/>
      <c r="G211" s="14"/>
      <c r="H211" s="15"/>
      <c r="I211" s="15"/>
      <c r="J211" s="15"/>
      <c r="K211" s="15"/>
      <c r="L211" s="16"/>
      <c r="M211" s="16"/>
      <c r="N211" s="14"/>
      <c r="O211" s="14"/>
      <c r="P211" s="14"/>
    </row>
    <row r="212" spans="1:16" x14ac:dyDescent="0.25">
      <c r="A212" s="13"/>
      <c r="B212" s="13"/>
      <c r="C212" s="13"/>
      <c r="D212" s="8"/>
      <c r="E212" s="14"/>
      <c r="F212" s="14"/>
      <c r="G212" s="14"/>
      <c r="H212" s="15"/>
      <c r="I212" s="15"/>
      <c r="J212" s="15"/>
      <c r="K212" s="15"/>
      <c r="L212" s="16"/>
      <c r="M212" s="16"/>
      <c r="N212" s="14"/>
      <c r="O212" s="14"/>
      <c r="P212" s="14"/>
    </row>
    <row r="213" spans="1:16" x14ac:dyDescent="0.25">
      <c r="A213" s="13"/>
      <c r="B213" s="13"/>
      <c r="C213" s="13"/>
      <c r="D213" s="8"/>
      <c r="E213" s="14"/>
      <c r="F213" s="14"/>
      <c r="G213" s="14"/>
      <c r="H213" s="15"/>
      <c r="I213" s="15"/>
      <c r="J213" s="15"/>
      <c r="K213" s="15"/>
      <c r="L213" s="16"/>
      <c r="M213" s="16"/>
      <c r="N213" s="14"/>
      <c r="O213" s="14"/>
      <c r="P213" s="14"/>
    </row>
    <row r="214" spans="1:16" x14ac:dyDescent="0.25">
      <c r="A214" s="13"/>
      <c r="B214" s="13"/>
      <c r="C214" s="13"/>
      <c r="D214" s="8"/>
      <c r="E214" s="14"/>
      <c r="F214" s="14"/>
      <c r="G214" s="14"/>
      <c r="H214" s="15"/>
      <c r="I214" s="15"/>
      <c r="J214" s="15"/>
      <c r="K214" s="15"/>
      <c r="L214" s="16"/>
      <c r="M214" s="16"/>
      <c r="N214" s="14"/>
      <c r="O214" s="14"/>
      <c r="P214" s="14"/>
    </row>
    <row r="215" spans="1:16" x14ac:dyDescent="0.25">
      <c r="A215" s="13"/>
      <c r="B215" s="13"/>
      <c r="C215" s="13"/>
      <c r="D215" s="8"/>
      <c r="E215" s="14"/>
      <c r="F215" s="14"/>
      <c r="G215" s="14"/>
      <c r="H215" s="15"/>
      <c r="I215" s="15"/>
      <c r="J215" s="15"/>
      <c r="K215" s="15"/>
      <c r="L215" s="16"/>
      <c r="M215" s="16"/>
      <c r="N215" s="14"/>
      <c r="O215" s="14"/>
      <c r="P215" s="14"/>
    </row>
    <row r="216" spans="1:16" x14ac:dyDescent="0.25">
      <c r="A216" s="13"/>
      <c r="B216" s="13"/>
      <c r="C216" s="13"/>
      <c r="D216" s="8"/>
      <c r="E216" s="14"/>
      <c r="F216" s="14"/>
      <c r="G216" s="14"/>
      <c r="H216" s="15"/>
      <c r="I216" s="15"/>
      <c r="J216" s="15"/>
      <c r="K216" s="15"/>
      <c r="L216" s="16"/>
      <c r="M216" s="16"/>
      <c r="N216" s="14"/>
      <c r="O216" s="14"/>
      <c r="P216" s="14"/>
    </row>
    <row r="217" spans="1:16" x14ac:dyDescent="0.25">
      <c r="A217" s="13"/>
      <c r="B217" s="13"/>
      <c r="C217" s="13"/>
      <c r="D217" s="8"/>
      <c r="E217" s="14"/>
      <c r="F217" s="14"/>
      <c r="G217" s="14"/>
      <c r="H217" s="15"/>
      <c r="I217" s="15"/>
      <c r="J217" s="15"/>
      <c r="K217" s="15"/>
      <c r="L217" s="16"/>
      <c r="M217" s="16"/>
      <c r="N217" s="14"/>
      <c r="O217" s="14"/>
      <c r="P217" s="14"/>
    </row>
    <row r="218" spans="1:16" x14ac:dyDescent="0.25">
      <c r="A218" s="13"/>
      <c r="B218" s="13"/>
      <c r="C218" s="13"/>
      <c r="D218" s="8"/>
      <c r="E218" s="14"/>
      <c r="F218" s="14"/>
      <c r="G218" s="14"/>
      <c r="H218" s="15"/>
      <c r="I218" s="15"/>
      <c r="J218" s="15"/>
      <c r="K218" s="15"/>
      <c r="L218" s="16"/>
      <c r="M218" s="16"/>
      <c r="N218" s="14"/>
      <c r="O218" s="14"/>
      <c r="P218" s="14"/>
    </row>
    <row r="219" spans="1:16" x14ac:dyDescent="0.25">
      <c r="A219" s="13"/>
      <c r="B219" s="13"/>
      <c r="C219" s="13"/>
      <c r="D219" s="8"/>
      <c r="E219" s="14"/>
      <c r="F219" s="14"/>
      <c r="G219" s="14"/>
      <c r="H219" s="15"/>
      <c r="I219" s="15"/>
      <c r="J219" s="15"/>
      <c r="K219" s="15"/>
      <c r="L219" s="16"/>
      <c r="M219" s="16"/>
      <c r="N219" s="14"/>
      <c r="O219" s="14"/>
      <c r="P219" s="14"/>
    </row>
    <row r="220" spans="1:16" x14ac:dyDescent="0.25">
      <c r="A220" s="13"/>
      <c r="B220" s="13"/>
      <c r="C220" s="13"/>
      <c r="D220" s="8"/>
      <c r="E220" s="14"/>
      <c r="F220" s="14"/>
      <c r="G220" s="14"/>
      <c r="H220" s="15"/>
      <c r="I220" s="15"/>
      <c r="J220" s="15"/>
      <c r="K220" s="15"/>
      <c r="L220" s="16"/>
      <c r="M220" s="16"/>
      <c r="N220" s="14"/>
      <c r="O220" s="14"/>
      <c r="P220" s="14"/>
    </row>
    <row r="221" spans="1:16" x14ac:dyDescent="0.25">
      <c r="A221" s="13"/>
      <c r="B221" s="13"/>
      <c r="C221" s="13"/>
      <c r="D221" s="8"/>
      <c r="E221" s="14"/>
      <c r="F221" s="14"/>
      <c r="G221" s="14"/>
      <c r="H221" s="15"/>
      <c r="I221" s="15"/>
      <c r="J221" s="15"/>
      <c r="K221" s="15"/>
      <c r="L221" s="16"/>
      <c r="M221" s="16"/>
      <c r="N221" s="14"/>
      <c r="O221" s="14"/>
      <c r="P221" s="14"/>
    </row>
    <row r="222" spans="1:16" x14ac:dyDescent="0.25">
      <c r="A222" s="13"/>
      <c r="B222" s="13"/>
      <c r="C222" s="13"/>
      <c r="D222" s="8"/>
      <c r="E222" s="14"/>
      <c r="F222" s="14"/>
      <c r="G222" s="14"/>
      <c r="H222" s="15"/>
      <c r="I222" s="15"/>
      <c r="J222" s="15"/>
      <c r="K222" s="15"/>
      <c r="L222" s="16"/>
      <c r="M222" s="16"/>
      <c r="N222" s="14"/>
      <c r="O222" s="14"/>
      <c r="P222" s="14"/>
    </row>
    <row r="223" spans="1:16" x14ac:dyDescent="0.25">
      <c r="A223" s="13"/>
      <c r="B223" s="13"/>
      <c r="C223" s="13"/>
      <c r="D223" s="8"/>
      <c r="E223" s="14"/>
      <c r="F223" s="14"/>
      <c r="G223" s="14"/>
      <c r="H223" s="15"/>
      <c r="I223" s="15"/>
      <c r="J223" s="15"/>
      <c r="K223" s="15"/>
      <c r="L223" s="16"/>
      <c r="M223" s="16"/>
      <c r="N223" s="14"/>
      <c r="O223" s="14"/>
      <c r="P223" s="14"/>
    </row>
    <row r="224" spans="1:16" x14ac:dyDescent="0.25">
      <c r="A224" s="13"/>
      <c r="B224" s="13"/>
      <c r="C224" s="13"/>
      <c r="D224" s="8"/>
      <c r="E224" s="14"/>
      <c r="F224" s="14"/>
      <c r="G224" s="14"/>
      <c r="H224" s="15"/>
      <c r="I224" s="15"/>
      <c r="J224" s="15"/>
      <c r="K224" s="15"/>
      <c r="L224" s="16"/>
      <c r="M224" s="16"/>
      <c r="N224" s="14"/>
      <c r="O224" s="14"/>
      <c r="P224" s="14"/>
    </row>
    <row r="225" spans="1:16" x14ac:dyDescent="0.25">
      <c r="A225" s="13"/>
      <c r="B225" s="13"/>
      <c r="C225" s="13"/>
      <c r="D225" s="8"/>
      <c r="E225" s="14"/>
      <c r="F225" s="14"/>
      <c r="G225" s="14"/>
      <c r="H225" s="15"/>
      <c r="I225" s="15"/>
      <c r="J225" s="15"/>
      <c r="K225" s="15"/>
      <c r="L225" s="16"/>
      <c r="M225" s="16"/>
      <c r="N225" s="14"/>
      <c r="O225" s="14"/>
      <c r="P225" s="14"/>
    </row>
    <row r="226" spans="1:16" x14ac:dyDescent="0.25">
      <c r="A226" s="13"/>
      <c r="B226" s="13"/>
      <c r="C226" s="13"/>
      <c r="D226" s="8"/>
      <c r="E226" s="14"/>
      <c r="F226" s="14"/>
      <c r="G226" s="14"/>
      <c r="H226" s="15"/>
      <c r="I226" s="15"/>
      <c r="J226" s="15"/>
      <c r="K226" s="15"/>
      <c r="L226" s="16"/>
      <c r="M226" s="16"/>
      <c r="N226" s="14"/>
      <c r="O226" s="14"/>
      <c r="P226" s="14"/>
    </row>
    <row r="227" spans="1:16" x14ac:dyDescent="0.25">
      <c r="A227" s="13"/>
      <c r="B227" s="13"/>
      <c r="C227" s="13"/>
      <c r="D227" s="8"/>
      <c r="E227" s="14"/>
      <c r="F227" s="14"/>
      <c r="G227" s="14"/>
      <c r="H227" s="15"/>
      <c r="I227" s="15"/>
      <c r="J227" s="15"/>
      <c r="K227" s="15"/>
      <c r="L227" s="16"/>
      <c r="M227" s="16"/>
      <c r="N227" s="14"/>
      <c r="O227" s="14"/>
      <c r="P227" s="14"/>
    </row>
    <row r="228" spans="1:16" x14ac:dyDescent="0.25">
      <c r="A228" s="13"/>
      <c r="B228" s="13"/>
      <c r="C228" s="13"/>
      <c r="D228" s="8"/>
      <c r="E228" s="14"/>
      <c r="F228" s="14"/>
      <c r="G228" s="14"/>
      <c r="H228" s="15"/>
      <c r="I228" s="15"/>
      <c r="J228" s="15"/>
      <c r="K228" s="15"/>
      <c r="L228" s="16"/>
      <c r="M228" s="16"/>
      <c r="N228" s="14"/>
      <c r="O228" s="14"/>
      <c r="P228" s="14"/>
    </row>
    <row r="229" spans="1:16" x14ac:dyDescent="0.25">
      <c r="A229" s="13"/>
      <c r="B229" s="13"/>
      <c r="C229" s="13"/>
      <c r="D229" s="8"/>
      <c r="E229" s="14"/>
      <c r="F229" s="14"/>
      <c r="G229" s="14"/>
      <c r="H229" s="15"/>
      <c r="I229" s="15"/>
      <c r="J229" s="15"/>
      <c r="K229" s="15"/>
      <c r="L229" s="16"/>
      <c r="M229" s="16"/>
      <c r="N229" s="14"/>
      <c r="O229" s="14"/>
      <c r="P229" s="14"/>
    </row>
    <row r="230" spans="1:16" x14ac:dyDescent="0.25">
      <c r="A230" s="13"/>
      <c r="B230" s="13"/>
      <c r="C230" s="13"/>
      <c r="D230" s="8"/>
      <c r="E230" s="14"/>
      <c r="F230" s="14"/>
      <c r="G230" s="14"/>
      <c r="H230" s="15"/>
      <c r="I230" s="15"/>
      <c r="J230" s="15"/>
      <c r="K230" s="15"/>
      <c r="L230" s="16"/>
      <c r="M230" s="16"/>
      <c r="N230" s="14"/>
      <c r="O230" s="14"/>
      <c r="P230" s="14"/>
    </row>
    <row r="231" spans="1:16" x14ac:dyDescent="0.25">
      <c r="A231" s="13"/>
      <c r="B231" s="13"/>
      <c r="C231" s="13"/>
      <c r="D231" s="8"/>
      <c r="E231" s="14"/>
      <c r="F231" s="14"/>
      <c r="G231" s="14"/>
      <c r="H231" s="15"/>
      <c r="I231" s="15"/>
      <c r="J231" s="15"/>
      <c r="K231" s="15"/>
      <c r="L231" s="16"/>
      <c r="M231" s="16"/>
      <c r="N231" s="14"/>
      <c r="O231" s="14"/>
      <c r="P231" s="14"/>
    </row>
    <row r="232" spans="1:16" x14ac:dyDescent="0.25">
      <c r="A232" s="13"/>
      <c r="B232" s="13"/>
      <c r="C232" s="13"/>
      <c r="D232" s="8"/>
      <c r="E232" s="14"/>
      <c r="F232" s="14"/>
      <c r="G232" s="14"/>
      <c r="H232" s="15"/>
      <c r="I232" s="15"/>
      <c r="J232" s="15"/>
      <c r="K232" s="15"/>
      <c r="L232" s="16"/>
      <c r="M232" s="16"/>
      <c r="N232" s="14"/>
      <c r="O232" s="14"/>
      <c r="P232" s="14"/>
    </row>
    <row r="233" spans="1:16" x14ac:dyDescent="0.25">
      <c r="A233" s="13"/>
      <c r="B233" s="13"/>
      <c r="C233" s="13"/>
      <c r="D233" s="8"/>
      <c r="E233" s="14"/>
      <c r="F233" s="14"/>
      <c r="G233" s="14"/>
      <c r="H233" s="15"/>
      <c r="I233" s="15"/>
      <c r="J233" s="15"/>
      <c r="K233" s="15"/>
      <c r="L233" s="16"/>
      <c r="M233" s="16"/>
      <c r="N233" s="14"/>
      <c r="O233" s="14"/>
      <c r="P233" s="14"/>
    </row>
    <row r="234" spans="1:16" x14ac:dyDescent="0.25">
      <c r="A234" s="13"/>
      <c r="B234" s="13"/>
      <c r="C234" s="13"/>
      <c r="D234" s="8"/>
      <c r="E234" s="14"/>
      <c r="F234" s="14"/>
      <c r="G234" s="14"/>
      <c r="H234" s="15"/>
      <c r="I234" s="15"/>
      <c r="J234" s="15"/>
      <c r="K234" s="15"/>
      <c r="L234" s="16"/>
      <c r="M234" s="16"/>
      <c r="N234" s="14"/>
      <c r="O234" s="14"/>
      <c r="P234" s="14"/>
    </row>
    <row r="235" spans="1:16" x14ac:dyDescent="0.25">
      <c r="A235" s="13"/>
      <c r="B235" s="13"/>
      <c r="C235" s="13"/>
      <c r="D235" s="8"/>
      <c r="E235" s="14"/>
      <c r="F235" s="14"/>
      <c r="G235" s="14"/>
      <c r="H235" s="15"/>
      <c r="I235" s="15"/>
      <c r="J235" s="15"/>
      <c r="K235" s="15"/>
      <c r="L235" s="16"/>
      <c r="M235" s="16"/>
      <c r="N235" s="14"/>
      <c r="O235" s="14"/>
      <c r="P235" s="14"/>
    </row>
    <row r="236" spans="1:16" x14ac:dyDescent="0.25">
      <c r="A236" s="13"/>
      <c r="B236" s="13"/>
      <c r="C236" s="13"/>
      <c r="D236" s="8"/>
      <c r="E236" s="14"/>
      <c r="F236" s="14"/>
      <c r="G236" s="14"/>
      <c r="H236" s="15"/>
      <c r="I236" s="15"/>
      <c r="J236" s="15"/>
      <c r="K236" s="15"/>
      <c r="L236" s="16"/>
      <c r="M236" s="16"/>
      <c r="N236" s="14"/>
      <c r="O236" s="14"/>
      <c r="P236" s="14"/>
    </row>
    <row r="237" spans="1:16" x14ac:dyDescent="0.25">
      <c r="A237" s="13"/>
      <c r="B237" s="13"/>
      <c r="C237" s="13"/>
      <c r="D237" s="8"/>
      <c r="E237" s="14"/>
      <c r="F237" s="14"/>
      <c r="G237" s="14"/>
      <c r="H237" s="15"/>
      <c r="I237" s="15"/>
      <c r="J237" s="15"/>
      <c r="K237" s="15"/>
      <c r="L237" s="16"/>
      <c r="M237" s="16"/>
      <c r="N237" s="14"/>
      <c r="O237" s="14"/>
      <c r="P237" s="14"/>
    </row>
    <row r="238" spans="1:16" x14ac:dyDescent="0.25">
      <c r="A238" s="13"/>
      <c r="B238" s="13"/>
      <c r="C238" s="13"/>
      <c r="D238" s="8"/>
      <c r="E238" s="14"/>
      <c r="F238" s="14"/>
      <c r="G238" s="14"/>
      <c r="H238" s="15"/>
      <c r="I238" s="15"/>
      <c r="J238" s="15"/>
      <c r="K238" s="15"/>
      <c r="L238" s="16"/>
      <c r="M238" s="16"/>
      <c r="N238" s="14"/>
      <c r="O238" s="14"/>
      <c r="P238" s="14"/>
    </row>
    <row r="239" spans="1:16" x14ac:dyDescent="0.25">
      <c r="A239" s="13"/>
      <c r="B239" s="13"/>
      <c r="C239" s="13"/>
      <c r="D239" s="8"/>
      <c r="E239" s="14"/>
      <c r="F239" s="14"/>
      <c r="G239" s="14"/>
      <c r="H239" s="15"/>
      <c r="I239" s="15"/>
      <c r="J239" s="15"/>
      <c r="K239" s="15"/>
      <c r="L239" s="16"/>
      <c r="M239" s="16"/>
      <c r="N239" s="14"/>
      <c r="O239" s="14"/>
      <c r="P239" s="14"/>
    </row>
    <row r="240" spans="1:16" x14ac:dyDescent="0.25">
      <c r="A240" s="13"/>
      <c r="B240" s="13"/>
      <c r="C240" s="13"/>
      <c r="D240" s="8"/>
      <c r="E240" s="14"/>
      <c r="F240" s="14"/>
      <c r="G240" s="14"/>
      <c r="H240" s="15"/>
      <c r="I240" s="15"/>
      <c r="J240" s="15"/>
      <c r="K240" s="15"/>
      <c r="L240" s="16"/>
      <c r="M240" s="16"/>
      <c r="N240" s="14"/>
      <c r="O240" s="14"/>
      <c r="P240" s="14"/>
    </row>
    <row r="241" spans="1:16" x14ac:dyDescent="0.25">
      <c r="A241" s="13"/>
      <c r="B241" s="13"/>
      <c r="C241" s="13"/>
      <c r="D241" s="8"/>
      <c r="E241" s="14"/>
      <c r="F241" s="14"/>
      <c r="G241" s="14"/>
      <c r="H241" s="15"/>
      <c r="I241" s="15"/>
      <c r="J241" s="15"/>
      <c r="K241" s="15"/>
      <c r="L241" s="16"/>
      <c r="M241" s="16"/>
      <c r="N241" s="14"/>
      <c r="O241" s="14"/>
      <c r="P241" s="14"/>
    </row>
    <row r="242" spans="1:16" x14ac:dyDescent="0.25">
      <c r="A242" s="13"/>
      <c r="B242" s="13"/>
      <c r="C242" s="13"/>
      <c r="D242" s="8"/>
      <c r="E242" s="14"/>
      <c r="F242" s="14"/>
      <c r="G242" s="14"/>
      <c r="H242" s="15"/>
      <c r="I242" s="15"/>
      <c r="J242" s="15"/>
      <c r="K242" s="15"/>
      <c r="L242" s="16"/>
      <c r="M242" s="16"/>
      <c r="N242" s="14"/>
      <c r="O242" s="14"/>
      <c r="P242" s="14"/>
    </row>
    <row r="243" spans="1:16" x14ac:dyDescent="0.25">
      <c r="A243" s="13"/>
      <c r="B243" s="13"/>
      <c r="C243" s="13"/>
      <c r="D243" s="8"/>
      <c r="E243" s="14"/>
      <c r="F243" s="14"/>
      <c r="G243" s="14"/>
      <c r="H243" s="15"/>
      <c r="I243" s="15"/>
      <c r="J243" s="15"/>
      <c r="K243" s="15"/>
      <c r="L243" s="16"/>
      <c r="M243" s="16"/>
      <c r="N243" s="14"/>
      <c r="O243" s="14"/>
      <c r="P243" s="14"/>
    </row>
    <row r="244" spans="1:16" x14ac:dyDescent="0.25">
      <c r="A244" s="13"/>
      <c r="B244" s="13"/>
      <c r="C244" s="13"/>
      <c r="D244" s="8"/>
      <c r="E244" s="14"/>
      <c r="F244" s="14"/>
      <c r="G244" s="14"/>
      <c r="H244" s="15"/>
      <c r="I244" s="15"/>
      <c r="J244" s="15"/>
      <c r="K244" s="15"/>
      <c r="L244" s="16"/>
      <c r="M244" s="16"/>
      <c r="N244" s="14"/>
      <c r="O244" s="14"/>
      <c r="P244" s="14"/>
    </row>
    <row r="245" spans="1:16" x14ac:dyDescent="0.25">
      <c r="A245" s="13"/>
      <c r="B245" s="13"/>
      <c r="C245" s="13"/>
      <c r="D245" s="8"/>
      <c r="E245" s="14"/>
      <c r="F245" s="14"/>
      <c r="G245" s="14"/>
      <c r="H245" s="15"/>
      <c r="I245" s="15"/>
      <c r="J245" s="15"/>
      <c r="K245" s="15"/>
      <c r="L245" s="16"/>
      <c r="M245" s="16"/>
      <c r="N245" s="14"/>
      <c r="O245" s="14"/>
      <c r="P245" s="14"/>
    </row>
    <row r="246" spans="1:16" x14ac:dyDescent="0.25">
      <c r="A246" s="13"/>
      <c r="B246" s="13"/>
      <c r="C246" s="13"/>
      <c r="D246" s="8"/>
      <c r="E246" s="14"/>
      <c r="F246" s="14"/>
      <c r="G246" s="14"/>
      <c r="H246" s="15"/>
      <c r="I246" s="15"/>
      <c r="J246" s="15"/>
      <c r="K246" s="15"/>
      <c r="L246" s="16"/>
      <c r="M246" s="16"/>
      <c r="N246" s="14"/>
      <c r="O246" s="14"/>
      <c r="P246" s="14"/>
    </row>
    <row r="247" spans="1:16" x14ac:dyDescent="0.25">
      <c r="A247" s="13"/>
      <c r="B247" s="13"/>
      <c r="C247" s="13"/>
      <c r="D247" s="8"/>
      <c r="E247" s="14"/>
      <c r="F247" s="14"/>
      <c r="G247" s="14"/>
      <c r="H247" s="15"/>
      <c r="I247" s="15"/>
      <c r="J247" s="15"/>
      <c r="K247" s="15"/>
      <c r="L247" s="16"/>
      <c r="M247" s="16"/>
      <c r="N247" s="14"/>
      <c r="O247" s="14"/>
      <c r="P247" s="14"/>
    </row>
    <row r="248" spans="1:16" x14ac:dyDescent="0.25">
      <c r="A248" s="13"/>
      <c r="B248" s="13"/>
      <c r="C248" s="13"/>
      <c r="D248" s="8"/>
      <c r="E248" s="14"/>
      <c r="F248" s="14"/>
      <c r="G248" s="14"/>
      <c r="H248" s="15"/>
      <c r="I248" s="15"/>
      <c r="J248" s="15"/>
      <c r="K248" s="15"/>
      <c r="L248" s="16"/>
      <c r="M248" s="16"/>
      <c r="N248" s="14"/>
      <c r="O248" s="14"/>
      <c r="P248" s="14"/>
    </row>
    <row r="249" spans="1:16" x14ac:dyDescent="0.25">
      <c r="A249" s="13"/>
      <c r="B249" s="13"/>
      <c r="C249" s="13"/>
      <c r="D249" s="8"/>
      <c r="E249" s="14"/>
      <c r="F249" s="14"/>
      <c r="G249" s="14"/>
      <c r="H249" s="15"/>
      <c r="I249" s="15"/>
      <c r="J249" s="15"/>
      <c r="K249" s="15"/>
      <c r="L249" s="16"/>
      <c r="M249" s="16"/>
      <c r="N249" s="14"/>
      <c r="O249" s="14"/>
      <c r="P249" s="14"/>
    </row>
    <row r="250" spans="1:16" x14ac:dyDescent="0.25">
      <c r="A250" s="13"/>
      <c r="B250" s="13"/>
      <c r="C250" s="13"/>
      <c r="D250" s="8"/>
      <c r="E250" s="14"/>
      <c r="F250" s="14"/>
      <c r="G250" s="14"/>
      <c r="H250" s="15"/>
      <c r="I250" s="15"/>
      <c r="J250" s="15"/>
      <c r="K250" s="15"/>
      <c r="L250" s="16"/>
      <c r="M250" s="16"/>
      <c r="N250" s="14"/>
      <c r="O250" s="14"/>
      <c r="P250" s="14"/>
    </row>
    <row r="251" spans="1:16" x14ac:dyDescent="0.25">
      <c r="A251" s="13"/>
      <c r="B251" s="13"/>
      <c r="C251" s="13"/>
      <c r="D251" s="8"/>
      <c r="E251" s="14"/>
      <c r="F251" s="14"/>
      <c r="G251" s="14"/>
      <c r="H251" s="15"/>
      <c r="I251" s="15"/>
      <c r="J251" s="15"/>
      <c r="K251" s="15"/>
      <c r="L251" s="16"/>
      <c r="M251" s="16"/>
      <c r="N251" s="14"/>
      <c r="O251" s="14"/>
      <c r="P251" s="14"/>
    </row>
    <row r="252" spans="1:16" x14ac:dyDescent="0.25">
      <c r="A252" s="13"/>
      <c r="B252" s="13"/>
      <c r="C252" s="13"/>
      <c r="D252" s="8"/>
      <c r="E252" s="14"/>
      <c r="F252" s="14"/>
      <c r="G252" s="14"/>
      <c r="H252" s="15"/>
      <c r="I252" s="15"/>
      <c r="J252" s="15"/>
      <c r="K252" s="15"/>
      <c r="L252" s="16"/>
      <c r="M252" s="16"/>
      <c r="N252" s="14"/>
      <c r="O252" s="14"/>
      <c r="P252" s="14"/>
    </row>
    <row r="253" spans="1:16" x14ac:dyDescent="0.25">
      <c r="A253" s="13"/>
      <c r="B253" s="13"/>
      <c r="C253" s="13"/>
      <c r="D253" s="8"/>
      <c r="E253" s="14"/>
      <c r="F253" s="14"/>
      <c r="G253" s="14"/>
      <c r="H253" s="15"/>
      <c r="I253" s="15"/>
      <c r="J253" s="15"/>
      <c r="K253" s="15"/>
      <c r="L253" s="16"/>
      <c r="M253" s="16"/>
      <c r="N253" s="14"/>
      <c r="O253" s="14"/>
      <c r="P253" s="14"/>
    </row>
    <row r="254" spans="1:16" x14ac:dyDescent="0.25">
      <c r="A254" s="13"/>
      <c r="B254" s="13"/>
      <c r="C254" s="13"/>
      <c r="D254" s="8"/>
      <c r="E254" s="14"/>
      <c r="F254" s="14"/>
      <c r="G254" s="14"/>
      <c r="H254" s="15"/>
      <c r="I254" s="15"/>
      <c r="J254" s="15"/>
      <c r="K254" s="15"/>
      <c r="L254" s="16"/>
      <c r="M254" s="16"/>
      <c r="N254" s="14"/>
      <c r="O254" s="14"/>
      <c r="P254" s="14"/>
    </row>
    <row r="255" spans="1:16" x14ac:dyDescent="0.25">
      <c r="A255" s="13"/>
      <c r="B255" s="13"/>
      <c r="C255" s="13"/>
      <c r="D255" s="8"/>
      <c r="E255" s="14"/>
      <c r="F255" s="14"/>
      <c r="G255" s="14"/>
      <c r="H255" s="15"/>
      <c r="I255" s="15"/>
      <c r="J255" s="15"/>
      <c r="K255" s="15"/>
      <c r="L255" s="16"/>
      <c r="M255" s="16"/>
      <c r="N255" s="14"/>
      <c r="O255" s="14"/>
      <c r="P255" s="14"/>
    </row>
    <row r="256" spans="1:16" x14ac:dyDescent="0.25">
      <c r="A256" s="13"/>
      <c r="B256" s="13"/>
      <c r="C256" s="13"/>
      <c r="D256" s="8"/>
      <c r="E256" s="14"/>
      <c r="F256" s="14"/>
      <c r="G256" s="14"/>
      <c r="H256" s="15"/>
      <c r="I256" s="15"/>
      <c r="J256" s="15"/>
      <c r="K256" s="15"/>
      <c r="L256" s="16"/>
      <c r="M256" s="16"/>
      <c r="N256" s="14"/>
      <c r="O256" s="14"/>
      <c r="P256" s="14"/>
    </row>
    <row r="257" spans="1:16" x14ac:dyDescent="0.25">
      <c r="A257" s="13"/>
      <c r="B257" s="13"/>
      <c r="C257" s="13"/>
      <c r="D257" s="8"/>
      <c r="E257" s="14"/>
      <c r="F257" s="14"/>
      <c r="G257" s="14"/>
      <c r="H257" s="15"/>
      <c r="I257" s="15"/>
      <c r="J257" s="15"/>
      <c r="K257" s="15"/>
      <c r="L257" s="16"/>
      <c r="M257" s="16"/>
      <c r="N257" s="14"/>
      <c r="O257" s="14"/>
      <c r="P257" s="14"/>
    </row>
    <row r="258" spans="1:16" x14ac:dyDescent="0.25">
      <c r="A258" s="13"/>
      <c r="B258" s="13"/>
      <c r="C258" s="13"/>
      <c r="D258" s="8"/>
      <c r="E258" s="14"/>
      <c r="F258" s="14"/>
      <c r="G258" s="14"/>
      <c r="H258" s="15"/>
      <c r="I258" s="15"/>
      <c r="J258" s="15"/>
      <c r="K258" s="15"/>
      <c r="L258" s="16"/>
      <c r="M258" s="16"/>
      <c r="N258" s="14"/>
      <c r="O258" s="14"/>
      <c r="P258" s="14"/>
    </row>
    <row r="259" spans="1:16" x14ac:dyDescent="0.25">
      <c r="A259" s="13"/>
      <c r="B259" s="13"/>
      <c r="C259" s="13"/>
      <c r="D259" s="8"/>
      <c r="E259" s="14"/>
      <c r="F259" s="14"/>
      <c r="G259" s="14"/>
      <c r="H259" s="15"/>
      <c r="I259" s="15"/>
      <c r="J259" s="15"/>
      <c r="K259" s="15"/>
      <c r="L259" s="16"/>
      <c r="M259" s="16"/>
      <c r="N259" s="14"/>
      <c r="O259" s="14"/>
      <c r="P259" s="14"/>
    </row>
    <row r="260" spans="1:16" x14ac:dyDescent="0.25">
      <c r="A260" s="13"/>
      <c r="B260" s="13"/>
      <c r="C260" s="13"/>
      <c r="D260" s="8"/>
      <c r="E260" s="14"/>
      <c r="F260" s="14"/>
      <c r="G260" s="14"/>
      <c r="H260" s="15"/>
      <c r="I260" s="15"/>
      <c r="J260" s="15"/>
      <c r="K260" s="15"/>
      <c r="L260" s="16"/>
      <c r="M260" s="16"/>
      <c r="N260" s="14"/>
      <c r="O260" s="14"/>
      <c r="P260" s="14"/>
    </row>
    <row r="261" spans="1:16" x14ac:dyDescent="0.25">
      <c r="A261" s="13"/>
      <c r="B261" s="13"/>
      <c r="C261" s="13"/>
      <c r="D261" s="8"/>
      <c r="E261" s="14"/>
      <c r="F261" s="14"/>
      <c r="G261" s="14"/>
      <c r="H261" s="15"/>
      <c r="I261" s="15"/>
      <c r="J261" s="15"/>
      <c r="K261" s="15"/>
      <c r="L261" s="16"/>
      <c r="M261" s="16"/>
      <c r="N261" s="14"/>
      <c r="O261" s="14"/>
      <c r="P261" s="14"/>
    </row>
    <row r="262" spans="1:16" x14ac:dyDescent="0.25">
      <c r="A262" s="13"/>
      <c r="B262" s="13"/>
      <c r="C262" s="13"/>
      <c r="D262" s="8"/>
      <c r="E262" s="14"/>
      <c r="F262" s="14"/>
      <c r="G262" s="14"/>
      <c r="H262" s="15"/>
      <c r="I262" s="15"/>
      <c r="J262" s="15"/>
      <c r="K262" s="15"/>
      <c r="L262" s="16"/>
      <c r="M262" s="16"/>
      <c r="N262" s="14"/>
      <c r="O262" s="14"/>
      <c r="P262" s="14"/>
    </row>
    <row r="263" spans="1:16" x14ac:dyDescent="0.25">
      <c r="A263" s="13"/>
      <c r="B263" s="13"/>
      <c r="C263" s="13"/>
      <c r="D263" s="8"/>
      <c r="E263" s="14"/>
      <c r="F263" s="14"/>
      <c r="G263" s="14"/>
      <c r="H263" s="15"/>
      <c r="I263" s="15"/>
      <c r="J263" s="15"/>
      <c r="K263" s="15"/>
      <c r="L263" s="16"/>
      <c r="M263" s="16"/>
      <c r="N263" s="14"/>
      <c r="O263" s="14"/>
      <c r="P263" s="14"/>
    </row>
    <row r="264" spans="1:16" x14ac:dyDescent="0.25">
      <c r="A264" s="13"/>
      <c r="B264" s="13"/>
      <c r="C264" s="13"/>
      <c r="D264" s="8"/>
      <c r="E264" s="14"/>
      <c r="F264" s="14"/>
      <c r="G264" s="14"/>
      <c r="H264" s="15"/>
      <c r="I264" s="15"/>
      <c r="J264" s="15"/>
      <c r="K264" s="15"/>
      <c r="L264" s="16"/>
      <c r="M264" s="16"/>
      <c r="N264" s="14"/>
      <c r="O264" s="14"/>
      <c r="P264" s="14"/>
    </row>
    <row r="265" spans="1:16" x14ac:dyDescent="0.25">
      <c r="A265" s="13"/>
      <c r="B265" s="13"/>
      <c r="C265" s="13"/>
      <c r="D265" s="8"/>
      <c r="E265" s="14"/>
      <c r="F265" s="14"/>
      <c r="G265" s="14"/>
      <c r="H265" s="15"/>
      <c r="I265" s="15"/>
      <c r="J265" s="15"/>
      <c r="K265" s="15"/>
      <c r="L265" s="16"/>
      <c r="M265" s="16"/>
      <c r="N265" s="14"/>
      <c r="O265" s="14"/>
      <c r="P265" s="14"/>
    </row>
    <row r="266" spans="1:16" x14ac:dyDescent="0.25">
      <c r="A266" s="13"/>
      <c r="B266" s="13"/>
      <c r="C266" s="13"/>
      <c r="D266" s="8"/>
      <c r="E266" s="14"/>
      <c r="F266" s="14"/>
      <c r="G266" s="14"/>
      <c r="H266" s="15"/>
      <c r="I266" s="15"/>
      <c r="J266" s="15"/>
      <c r="K266" s="15"/>
      <c r="L266" s="16"/>
      <c r="M266" s="16"/>
      <c r="N266" s="14"/>
      <c r="O266" s="14"/>
      <c r="P266" s="14"/>
    </row>
    <row r="267" spans="1:16" x14ac:dyDescent="0.25">
      <c r="A267" s="13"/>
      <c r="B267" s="13"/>
      <c r="C267" s="13"/>
      <c r="D267" s="8"/>
      <c r="E267" s="14"/>
      <c r="F267" s="14"/>
      <c r="G267" s="14"/>
      <c r="H267" s="15"/>
      <c r="I267" s="15"/>
      <c r="J267" s="15"/>
      <c r="K267" s="15"/>
      <c r="L267" s="16"/>
      <c r="M267" s="16"/>
      <c r="N267" s="14"/>
      <c r="O267" s="14"/>
      <c r="P267" s="14"/>
    </row>
    <row r="268" spans="1:16" x14ac:dyDescent="0.25">
      <c r="A268" s="13"/>
      <c r="B268" s="13"/>
      <c r="C268" s="13"/>
      <c r="D268" s="8"/>
      <c r="E268" s="14"/>
      <c r="F268" s="14"/>
      <c r="G268" s="14"/>
      <c r="H268" s="15"/>
      <c r="I268" s="15"/>
      <c r="J268" s="15"/>
      <c r="K268" s="15"/>
      <c r="L268" s="16"/>
      <c r="M268" s="16"/>
      <c r="N268" s="14"/>
      <c r="O268" s="14"/>
      <c r="P268" s="14"/>
    </row>
    <row r="269" spans="1:16" x14ac:dyDescent="0.25">
      <c r="A269" s="13"/>
      <c r="B269" s="13"/>
      <c r="C269" s="13"/>
      <c r="D269" s="8"/>
      <c r="E269" s="14"/>
      <c r="F269" s="14"/>
      <c r="G269" s="14"/>
      <c r="H269" s="15"/>
      <c r="I269" s="15"/>
      <c r="J269" s="15"/>
      <c r="K269" s="15"/>
      <c r="L269" s="16"/>
      <c r="M269" s="16"/>
      <c r="N269" s="14"/>
      <c r="O269" s="14"/>
      <c r="P269" s="14"/>
    </row>
    <row r="270" spans="1:16" x14ac:dyDescent="0.25">
      <c r="A270" s="13"/>
      <c r="B270" s="13"/>
      <c r="C270" s="13"/>
      <c r="D270" s="8"/>
      <c r="E270" s="14"/>
      <c r="F270" s="14"/>
      <c r="G270" s="14"/>
      <c r="H270" s="15"/>
      <c r="I270" s="15"/>
      <c r="J270" s="15"/>
      <c r="K270" s="15"/>
      <c r="L270" s="16"/>
      <c r="M270" s="16"/>
      <c r="N270" s="14"/>
      <c r="O270" s="14"/>
      <c r="P270" s="14"/>
    </row>
    <row r="271" spans="1:16" x14ac:dyDescent="0.25">
      <c r="A271" s="13"/>
      <c r="B271" s="13"/>
      <c r="C271" s="13"/>
      <c r="D271" s="8"/>
      <c r="E271" s="14"/>
      <c r="F271" s="14"/>
      <c r="G271" s="14"/>
      <c r="H271" s="15"/>
      <c r="I271" s="15"/>
      <c r="J271" s="15"/>
      <c r="K271" s="15"/>
      <c r="L271" s="16"/>
      <c r="M271" s="16"/>
      <c r="N271" s="14"/>
      <c r="O271" s="14"/>
      <c r="P271" s="14"/>
    </row>
    <row r="272" spans="1:16" x14ac:dyDescent="0.25">
      <c r="A272" s="13"/>
      <c r="B272" s="13"/>
      <c r="C272" s="13"/>
      <c r="D272" s="8"/>
      <c r="E272" s="14"/>
      <c r="F272" s="14"/>
      <c r="G272" s="14"/>
      <c r="H272" s="15"/>
      <c r="I272" s="15"/>
      <c r="J272" s="15"/>
      <c r="K272" s="15"/>
      <c r="L272" s="16"/>
      <c r="M272" s="16"/>
      <c r="N272" s="14"/>
      <c r="O272" s="14"/>
      <c r="P272" s="14"/>
    </row>
    <row r="273" spans="1:16" x14ac:dyDescent="0.25">
      <c r="A273" s="13"/>
      <c r="B273" s="13"/>
      <c r="C273" s="13"/>
      <c r="D273" s="8"/>
      <c r="E273" s="14"/>
      <c r="F273" s="14"/>
      <c r="G273" s="14"/>
      <c r="H273" s="15"/>
      <c r="I273" s="15"/>
      <c r="J273" s="15"/>
      <c r="K273" s="15"/>
      <c r="L273" s="16"/>
      <c r="M273" s="16"/>
      <c r="N273" s="14"/>
      <c r="O273" s="14"/>
      <c r="P273" s="14"/>
    </row>
    <row r="274" spans="1:16" x14ac:dyDescent="0.25">
      <c r="A274" s="13"/>
      <c r="B274" s="13"/>
      <c r="C274" s="13"/>
      <c r="D274" s="8"/>
      <c r="E274" s="14"/>
      <c r="F274" s="14"/>
      <c r="G274" s="14"/>
      <c r="H274" s="15"/>
      <c r="I274" s="15"/>
      <c r="J274" s="15"/>
      <c r="K274" s="15"/>
      <c r="L274" s="16"/>
      <c r="M274" s="16"/>
      <c r="N274" s="14"/>
      <c r="O274" s="14"/>
      <c r="P274" s="14"/>
    </row>
    <row r="275" spans="1:16" x14ac:dyDescent="0.25">
      <c r="A275" s="13"/>
      <c r="B275" s="13"/>
      <c r="C275" s="13"/>
      <c r="D275" s="8"/>
      <c r="E275" s="14"/>
      <c r="F275" s="14"/>
      <c r="G275" s="14"/>
      <c r="H275" s="15"/>
      <c r="I275" s="15"/>
      <c r="J275" s="15"/>
      <c r="K275" s="15"/>
      <c r="L275" s="16"/>
      <c r="M275" s="16"/>
      <c r="N275" s="14"/>
      <c r="O275" s="14"/>
      <c r="P275" s="14"/>
    </row>
    <row r="276" spans="1:16" x14ac:dyDescent="0.25">
      <c r="A276" s="13"/>
      <c r="B276" s="13"/>
      <c r="C276" s="13"/>
      <c r="D276" s="8"/>
      <c r="E276" s="14"/>
      <c r="F276" s="14"/>
      <c r="G276" s="14"/>
      <c r="H276" s="15"/>
      <c r="I276" s="15"/>
      <c r="J276" s="15"/>
      <c r="K276" s="15"/>
      <c r="L276" s="16"/>
      <c r="M276" s="16"/>
      <c r="N276" s="14"/>
      <c r="O276" s="14"/>
      <c r="P276" s="14"/>
    </row>
    <row r="277" spans="1:16" x14ac:dyDescent="0.25">
      <c r="A277" s="13"/>
      <c r="B277" s="13"/>
      <c r="C277" s="13"/>
      <c r="D277" s="8"/>
      <c r="E277" s="14"/>
      <c r="F277" s="14"/>
      <c r="G277" s="14"/>
      <c r="H277" s="15"/>
      <c r="I277" s="15"/>
      <c r="J277" s="15"/>
      <c r="K277" s="15"/>
      <c r="L277" s="16"/>
      <c r="M277" s="16"/>
      <c r="N277" s="14"/>
      <c r="O277" s="14"/>
      <c r="P277" s="14"/>
    </row>
    <row r="278" spans="1:16" x14ac:dyDescent="0.25">
      <c r="A278" s="13"/>
      <c r="B278" s="13"/>
      <c r="C278" s="13"/>
      <c r="D278" s="8"/>
      <c r="E278" s="14"/>
      <c r="F278" s="14"/>
      <c r="G278" s="14"/>
      <c r="H278" s="15"/>
      <c r="I278" s="15"/>
      <c r="J278" s="15"/>
      <c r="K278" s="15"/>
      <c r="L278" s="16"/>
      <c r="M278" s="16"/>
      <c r="N278" s="14"/>
      <c r="O278" s="14"/>
      <c r="P278" s="14"/>
    </row>
    <row r="279" spans="1:16" x14ac:dyDescent="0.25">
      <c r="A279" s="13"/>
      <c r="B279" s="13"/>
      <c r="C279" s="13"/>
      <c r="D279" s="8"/>
      <c r="E279" s="14"/>
      <c r="F279" s="14"/>
      <c r="G279" s="14"/>
      <c r="H279" s="15"/>
      <c r="I279" s="15"/>
      <c r="J279" s="15"/>
      <c r="K279" s="15"/>
      <c r="L279" s="16"/>
      <c r="M279" s="16"/>
      <c r="N279" s="14"/>
      <c r="O279" s="14"/>
      <c r="P279" s="14"/>
    </row>
    <row r="280" spans="1:16" x14ac:dyDescent="0.25">
      <c r="A280" s="13"/>
      <c r="B280" s="13"/>
      <c r="C280" s="13"/>
      <c r="D280" s="8"/>
      <c r="E280" s="14"/>
      <c r="F280" s="14"/>
      <c r="G280" s="14"/>
      <c r="H280" s="15"/>
      <c r="I280" s="15"/>
      <c r="J280" s="15"/>
      <c r="K280" s="15"/>
      <c r="L280" s="16"/>
      <c r="M280" s="16"/>
      <c r="N280" s="14"/>
      <c r="O280" s="14"/>
      <c r="P280" s="14"/>
    </row>
    <row r="281" spans="1:16" x14ac:dyDescent="0.25">
      <c r="A281" s="13"/>
      <c r="B281" s="13"/>
      <c r="C281" s="13"/>
      <c r="D281" s="8"/>
      <c r="E281" s="14"/>
      <c r="F281" s="14"/>
      <c r="G281" s="14"/>
      <c r="H281" s="15"/>
      <c r="I281" s="15"/>
      <c r="J281" s="15"/>
      <c r="K281" s="15"/>
      <c r="L281" s="16"/>
      <c r="M281" s="16"/>
      <c r="N281" s="14"/>
      <c r="O281" s="14"/>
      <c r="P281" s="14"/>
    </row>
    <row r="282" spans="1:16" x14ac:dyDescent="0.25">
      <c r="A282" s="13"/>
      <c r="B282" s="13"/>
      <c r="C282" s="13"/>
      <c r="D282" s="8"/>
      <c r="E282" s="14"/>
      <c r="F282" s="14"/>
      <c r="G282" s="14"/>
      <c r="H282" s="15"/>
      <c r="I282" s="15"/>
      <c r="J282" s="15"/>
      <c r="K282" s="15"/>
      <c r="L282" s="16"/>
      <c r="M282" s="16"/>
      <c r="N282" s="14"/>
      <c r="O282" s="14"/>
      <c r="P282" s="14"/>
    </row>
    <row r="283" spans="1:16" x14ac:dyDescent="0.25">
      <c r="A283" s="13"/>
      <c r="B283" s="13"/>
      <c r="C283" s="13"/>
      <c r="D283" s="8"/>
      <c r="E283" s="14"/>
      <c r="F283" s="14"/>
      <c r="G283" s="14"/>
      <c r="H283" s="15"/>
      <c r="I283" s="15"/>
      <c r="J283" s="15"/>
      <c r="K283" s="15"/>
      <c r="L283" s="16"/>
      <c r="M283" s="16"/>
      <c r="N283" s="14"/>
      <c r="O283" s="14"/>
      <c r="P283" s="14"/>
    </row>
    <row r="284" spans="1:16" x14ac:dyDescent="0.25">
      <c r="A284" s="13"/>
      <c r="B284" s="13"/>
      <c r="C284" s="13"/>
      <c r="D284" s="8"/>
      <c r="E284" s="14"/>
      <c r="F284" s="14"/>
      <c r="G284" s="14"/>
      <c r="H284" s="15"/>
      <c r="I284" s="15"/>
      <c r="J284" s="15"/>
      <c r="K284" s="15"/>
      <c r="L284" s="16"/>
      <c r="M284" s="16"/>
      <c r="N284" s="14"/>
      <c r="O284" s="14"/>
      <c r="P284" s="14"/>
    </row>
    <row r="285" spans="1:16" x14ac:dyDescent="0.25">
      <c r="A285" s="13"/>
      <c r="B285" s="13"/>
      <c r="C285" s="13"/>
      <c r="D285" s="8"/>
      <c r="E285" s="14"/>
      <c r="F285" s="14"/>
      <c r="G285" s="14"/>
      <c r="H285" s="15"/>
      <c r="I285" s="15"/>
      <c r="J285" s="15"/>
      <c r="K285" s="15"/>
      <c r="L285" s="16"/>
      <c r="M285" s="16"/>
      <c r="N285" s="14"/>
      <c r="O285" s="14"/>
      <c r="P285" s="14"/>
    </row>
    <row r="286" spans="1:16" x14ac:dyDescent="0.25">
      <c r="A286" s="13"/>
      <c r="B286" s="13"/>
      <c r="C286" s="13"/>
      <c r="D286" s="8"/>
      <c r="E286" s="14"/>
      <c r="F286" s="14"/>
      <c r="G286" s="14"/>
      <c r="H286" s="15"/>
      <c r="I286" s="15"/>
      <c r="J286" s="15"/>
      <c r="K286" s="15"/>
      <c r="L286" s="16"/>
      <c r="M286" s="16"/>
      <c r="N286" s="14"/>
      <c r="O286" s="14"/>
      <c r="P286" s="14"/>
    </row>
    <row r="287" spans="1:16" x14ac:dyDescent="0.25">
      <c r="A287" s="13"/>
      <c r="B287" s="13"/>
      <c r="C287" s="13"/>
      <c r="D287" s="8"/>
      <c r="E287" s="14"/>
      <c r="F287" s="14"/>
      <c r="G287" s="14"/>
      <c r="H287" s="15"/>
      <c r="I287" s="15"/>
      <c r="J287" s="15"/>
      <c r="K287" s="15"/>
      <c r="L287" s="16"/>
      <c r="M287" s="16"/>
      <c r="N287" s="14"/>
      <c r="O287" s="14"/>
      <c r="P287" s="14"/>
    </row>
    <row r="288" spans="1:16" x14ac:dyDescent="0.25">
      <c r="A288" s="13"/>
      <c r="B288" s="13"/>
      <c r="C288" s="13"/>
      <c r="D288" s="8"/>
      <c r="E288" s="14"/>
      <c r="F288" s="14"/>
      <c r="G288" s="14"/>
      <c r="H288" s="15"/>
      <c r="I288" s="15"/>
      <c r="J288" s="15"/>
      <c r="K288" s="15"/>
      <c r="L288" s="16"/>
      <c r="M288" s="16"/>
      <c r="N288" s="14"/>
      <c r="O288" s="14"/>
      <c r="P288" s="14"/>
    </row>
    <row r="289" spans="1:16" x14ac:dyDescent="0.25">
      <c r="A289" s="13"/>
      <c r="B289" s="13"/>
      <c r="C289" s="13"/>
      <c r="D289" s="8"/>
      <c r="E289" s="14"/>
      <c r="F289" s="14"/>
      <c r="G289" s="14"/>
      <c r="H289" s="15"/>
      <c r="I289" s="15"/>
      <c r="J289" s="15"/>
      <c r="K289" s="15"/>
      <c r="L289" s="16"/>
      <c r="M289" s="16"/>
      <c r="N289" s="14"/>
      <c r="O289" s="14"/>
      <c r="P289" s="14"/>
    </row>
    <row r="290" spans="1:16" x14ac:dyDescent="0.25">
      <c r="A290" s="13"/>
      <c r="B290" s="13"/>
      <c r="C290" s="13"/>
      <c r="D290" s="8"/>
      <c r="E290" s="14"/>
      <c r="F290" s="14"/>
      <c r="G290" s="14"/>
      <c r="H290" s="15"/>
      <c r="I290" s="15"/>
      <c r="J290" s="15"/>
      <c r="K290" s="15"/>
      <c r="L290" s="16"/>
      <c r="M290" s="16"/>
      <c r="N290" s="14"/>
      <c r="O290" s="14"/>
      <c r="P290" s="14"/>
    </row>
    <row r="291" spans="1:16" x14ac:dyDescent="0.25">
      <c r="A291" s="13"/>
      <c r="B291" s="13"/>
      <c r="C291" s="13"/>
      <c r="D291" s="8"/>
      <c r="E291" s="14"/>
      <c r="F291" s="14"/>
      <c r="G291" s="14"/>
      <c r="H291" s="15"/>
      <c r="I291" s="15"/>
      <c r="J291" s="15"/>
      <c r="K291" s="15"/>
      <c r="L291" s="16"/>
      <c r="M291" s="16"/>
      <c r="N291" s="14"/>
      <c r="O291" s="14"/>
      <c r="P291" s="14"/>
    </row>
    <row r="292" spans="1:16" x14ac:dyDescent="0.25">
      <c r="A292" s="13"/>
      <c r="B292" s="13"/>
      <c r="C292" s="13"/>
      <c r="D292" s="8"/>
      <c r="E292" s="14"/>
      <c r="F292" s="14"/>
      <c r="G292" s="14"/>
      <c r="H292" s="15"/>
      <c r="I292" s="15"/>
      <c r="J292" s="15"/>
      <c r="K292" s="15"/>
      <c r="L292" s="16"/>
      <c r="M292" s="16"/>
      <c r="N292" s="14"/>
      <c r="O292" s="14"/>
      <c r="P292" s="14"/>
    </row>
    <row r="293" spans="1:16" x14ac:dyDescent="0.25">
      <c r="A293" s="13"/>
      <c r="B293" s="13"/>
      <c r="C293" s="13"/>
      <c r="D293" s="8"/>
      <c r="E293" s="14"/>
      <c r="F293" s="14"/>
      <c r="G293" s="14"/>
      <c r="H293" s="15"/>
      <c r="I293" s="15"/>
      <c r="J293" s="15"/>
      <c r="K293" s="15"/>
      <c r="L293" s="16"/>
      <c r="M293" s="16"/>
      <c r="N293" s="14"/>
      <c r="O293" s="14"/>
      <c r="P293" s="14"/>
    </row>
    <row r="294" spans="1:16" x14ac:dyDescent="0.25">
      <c r="A294" s="13"/>
      <c r="B294" s="13"/>
      <c r="C294" s="13"/>
      <c r="D294" s="8"/>
      <c r="E294" s="14"/>
      <c r="F294" s="14"/>
      <c r="G294" s="14"/>
      <c r="H294" s="15"/>
      <c r="I294" s="15"/>
      <c r="J294" s="15"/>
      <c r="K294" s="15"/>
      <c r="L294" s="16"/>
      <c r="M294" s="16"/>
      <c r="N294" s="14"/>
      <c r="O294" s="14"/>
      <c r="P294" s="14"/>
    </row>
    <row r="295" spans="1:16" x14ac:dyDescent="0.25">
      <c r="A295" s="13"/>
      <c r="B295" s="13"/>
      <c r="C295" s="13"/>
      <c r="D295" s="8"/>
      <c r="E295" s="14"/>
      <c r="F295" s="14"/>
      <c r="G295" s="14"/>
      <c r="H295" s="15"/>
      <c r="I295" s="15"/>
      <c r="J295" s="15"/>
      <c r="K295" s="15"/>
      <c r="L295" s="16"/>
      <c r="M295" s="16"/>
      <c r="N295" s="14"/>
      <c r="O295" s="14"/>
      <c r="P295" s="14"/>
    </row>
    <row r="296" spans="1:16" x14ac:dyDescent="0.25">
      <c r="A296" s="13"/>
      <c r="B296" s="13"/>
      <c r="C296" s="13"/>
      <c r="D296" s="8"/>
      <c r="E296" s="14"/>
      <c r="F296" s="14"/>
      <c r="G296" s="14"/>
      <c r="H296" s="15"/>
      <c r="I296" s="15"/>
      <c r="J296" s="15"/>
      <c r="K296" s="15"/>
      <c r="L296" s="16"/>
      <c r="M296" s="16"/>
      <c r="N296" s="14"/>
      <c r="O296" s="14"/>
      <c r="P296" s="14"/>
    </row>
    <row r="297" spans="1:16" x14ac:dyDescent="0.25">
      <c r="A297" s="13"/>
      <c r="B297" s="13"/>
      <c r="C297" s="13"/>
      <c r="D297" s="8"/>
      <c r="E297" s="14"/>
      <c r="F297" s="14"/>
      <c r="G297" s="14"/>
      <c r="H297" s="15"/>
      <c r="I297" s="15"/>
      <c r="J297" s="15"/>
      <c r="K297" s="15"/>
      <c r="L297" s="16"/>
      <c r="M297" s="16"/>
      <c r="N297" s="14"/>
      <c r="O297" s="14"/>
      <c r="P297" s="14"/>
    </row>
    <row r="298" spans="1:16" x14ac:dyDescent="0.25">
      <c r="A298" s="13"/>
      <c r="B298" s="13"/>
      <c r="C298" s="13"/>
      <c r="D298" s="8"/>
      <c r="E298" s="14"/>
      <c r="F298" s="14"/>
      <c r="G298" s="14"/>
      <c r="H298" s="15"/>
      <c r="I298" s="15"/>
      <c r="J298" s="15"/>
      <c r="K298" s="15"/>
      <c r="L298" s="16"/>
      <c r="M298" s="16"/>
      <c r="N298" s="14"/>
      <c r="O298" s="14"/>
      <c r="P298" s="14"/>
    </row>
    <row r="299" spans="1:16" x14ac:dyDescent="0.25">
      <c r="A299" s="13"/>
      <c r="B299" s="13"/>
      <c r="C299" s="13"/>
      <c r="D299" s="8"/>
      <c r="E299" s="14"/>
      <c r="F299" s="14"/>
      <c r="G299" s="14"/>
      <c r="H299" s="15"/>
      <c r="I299" s="15"/>
      <c r="J299" s="15"/>
      <c r="K299" s="15"/>
      <c r="L299" s="16"/>
      <c r="M299" s="16"/>
      <c r="N299" s="14"/>
      <c r="O299" s="14"/>
      <c r="P299" s="14"/>
    </row>
  </sheetData>
  <sheetProtection selectLockedCells="1" selectUnlockedCells="1"/>
  <customSheetViews>
    <customSheetView guid="{7A2FBE6B-7457-40C9-98FE-D25538D074ED}" topLeftCell="A15">
      <selection activeCell="D32" sqref="D32:D34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2344F765-591E-4B89-A0BC-A98DD3DE5C2B}" showPageBreaks="1" printArea="1">
      <selection activeCell="L26" sqref="L26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</customSheetViews>
  <conditionalFormatting sqref="A1">
    <cfRule type="containsText" dxfId="3" priority="104" operator="containsText" text="non listé">
      <formula>NOT(ISERROR(SEARCH("non listé",A1)))</formula>
    </cfRule>
  </conditionalFormatting>
  <conditionalFormatting sqref="T7:T17">
    <cfRule type="expression" dxfId="2" priority="5">
      <formula>IF($S7="Yes",1,0)</formula>
    </cfRule>
  </conditionalFormatting>
  <conditionalFormatting sqref="I7:I17">
    <cfRule type="cellIs" dxfId="1" priority="2" operator="between">
      <formula>0.8</formula>
      <formula>0.9</formula>
    </cfRule>
    <cfRule type="cellIs" dxfId="0" priority="3" operator="lessThan">
      <formula>0.8</formula>
    </cfRule>
  </conditionalFormatting>
  <conditionalFormatting sqref="N7:N17">
    <cfRule type="iconSet" priority="105">
      <iconSet>
        <cfvo type="percent" val="0"/>
        <cfvo type="percent" val="33"/>
        <cfvo type="percent" val="67"/>
      </iconSet>
    </cfRule>
  </conditionalFormatting>
  <conditionalFormatting sqref="L7:L17">
    <cfRule type="iconSet" priority="106">
      <iconSet>
        <cfvo type="percent" val="0"/>
        <cfvo type="percent" val="33"/>
        <cfvo type="percent" val="67"/>
      </iconSet>
    </cfRule>
  </conditionalFormatting>
  <conditionalFormatting sqref="O7:O17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P7:P17">
    <cfRule type="iconSet" priority="10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CC37-884C-4B0F-A973-CA5E4B52CDAF}">
  <dimension ref="A1:AC133"/>
  <sheetViews>
    <sheetView tabSelected="1" workbookViewId="0">
      <selection activeCell="F26" sqref="F26"/>
    </sheetView>
  </sheetViews>
  <sheetFormatPr baseColWidth="10" defaultRowHeight="15" x14ac:dyDescent="0.25"/>
  <cols>
    <col min="1" max="1" width="10.7109375" style="18" customWidth="1"/>
    <col min="2" max="3" width="21" style="18" bestFit="1" customWidth="1"/>
    <col min="4" max="4" width="23.7109375" style="18" bestFit="1" customWidth="1"/>
    <col min="5" max="5" width="21" style="18" bestFit="1" customWidth="1"/>
    <col min="6" max="24" width="10.7109375" style="18" customWidth="1"/>
    <col min="25" max="27" width="11" style="18" bestFit="1" customWidth="1"/>
    <col min="28" max="28" width="7.5703125" style="18" bestFit="1" customWidth="1"/>
    <col min="29" max="29" width="10" style="18" bestFit="1" customWidth="1"/>
    <col min="30" max="16384" width="11.42578125" style="18"/>
  </cols>
  <sheetData>
    <row r="1" spans="1:29" x14ac:dyDescent="0.25">
      <c r="A1" s="47"/>
      <c r="B1"/>
      <c r="C1"/>
      <c r="D1"/>
      <c r="E1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x14ac:dyDescent="0.25">
      <c r="A2" s="47"/>
      <c r="B2"/>
      <c r="C2"/>
      <c r="D2"/>
      <c r="E2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25">
      <c r="A3" s="47"/>
      <c r="B3" s="37" t="s">
        <v>249</v>
      </c>
      <c r="C3" t="s">
        <v>248</v>
      </c>
      <c r="D3"/>
      <c r="E3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25">
      <c r="A4" s="47"/>
      <c r="B4" s="5" t="s">
        <v>2</v>
      </c>
      <c r="C4" s="49">
        <v>0.88095238095238093</v>
      </c>
      <c r="D4"/>
      <c r="E4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x14ac:dyDescent="0.25">
      <c r="A5" s="47"/>
      <c r="B5" s="5" t="s">
        <v>250</v>
      </c>
      <c r="C5" s="49">
        <v>0.88095238095238093</v>
      </c>
      <c r="D5"/>
      <c r="E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x14ac:dyDescent="0.25">
      <c r="A6" s="47"/>
      <c r="B6"/>
      <c r="C6"/>
      <c r="D6"/>
      <c r="E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x14ac:dyDescent="0.25">
      <c r="A7" s="47"/>
      <c r="B7"/>
      <c r="C7"/>
      <c r="D7"/>
      <c r="E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x14ac:dyDescent="0.25">
      <c r="A8" s="47"/>
      <c r="B8"/>
      <c r="C8"/>
      <c r="D8"/>
      <c r="E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x14ac:dyDescent="0.25">
      <c r="A9" s="47"/>
      <c r="B9"/>
      <c r="C9"/>
      <c r="D9"/>
      <c r="E9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x14ac:dyDescent="0.25">
      <c r="A10" s="47"/>
      <c r="B10"/>
      <c r="C10"/>
      <c r="D10"/>
      <c r="E1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x14ac:dyDescent="0.25">
      <c r="A11" s="47"/>
      <c r="B11"/>
      <c r="C11"/>
      <c r="D11"/>
      <c r="E11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x14ac:dyDescent="0.25">
      <c r="A12" s="47"/>
      <c r="B12"/>
      <c r="C12"/>
      <c r="D12"/>
      <c r="E12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x14ac:dyDescent="0.25">
      <c r="A13" s="47"/>
      <c r="B13"/>
      <c r="C13"/>
      <c r="D13"/>
      <c r="E13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x14ac:dyDescent="0.25">
      <c r="A14" s="47"/>
      <c r="B14"/>
      <c r="C14"/>
      <c r="D14"/>
      <c r="E14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x14ac:dyDescent="0.25">
      <c r="A15" s="47"/>
      <c r="B15"/>
      <c r="C15"/>
      <c r="D15"/>
      <c r="E15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x14ac:dyDescent="0.25">
      <c r="A16" s="47"/>
      <c r="B16"/>
      <c r="C16"/>
      <c r="D1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x14ac:dyDescent="0.25">
      <c r="A17" s="47"/>
      <c r="B17"/>
      <c r="C17"/>
      <c r="D1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x14ac:dyDescent="0.25">
      <c r="A18" s="47"/>
      <c r="B18"/>
      <c r="C18"/>
      <c r="D1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x14ac:dyDescent="0.25">
      <c r="A19" s="47"/>
      <c r="B19"/>
      <c r="C19"/>
      <c r="D1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x14ac:dyDescent="0.25">
      <c r="A20" s="47"/>
      <c r="B20"/>
      <c r="C20"/>
      <c r="D2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x14ac:dyDescent="0.25">
      <c r="A21" s="47"/>
      <c r="B21"/>
      <c r="C21"/>
      <c r="D21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x14ac:dyDescent="0.25">
      <c r="A22" s="47"/>
      <c r="B22"/>
      <c r="C22"/>
      <c r="D2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x14ac:dyDescent="0.25">
      <c r="A23" s="47"/>
      <c r="B23"/>
      <c r="C23"/>
      <c r="D23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x14ac:dyDescent="0.25">
      <c r="A24" s="47"/>
      <c r="B24"/>
      <c r="C24"/>
      <c r="D24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x14ac:dyDescent="0.25">
      <c r="A25" s="47"/>
      <c r="B25"/>
      <c r="C25"/>
      <c r="D25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x14ac:dyDescent="0.25">
      <c r="A26" s="47"/>
      <c r="B26"/>
      <c r="C26"/>
      <c r="D2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x14ac:dyDescent="0.25">
      <c r="A27" s="47"/>
      <c r="B27"/>
      <c r="C27"/>
      <c r="D2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x14ac:dyDescent="0.25">
      <c r="A28" s="47"/>
      <c r="B28"/>
      <c r="C28"/>
      <c r="D2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x14ac:dyDescent="0.25">
      <c r="A29" s="47"/>
      <c r="B29"/>
      <c r="C29"/>
      <c r="D29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x14ac:dyDescent="0.25">
      <c r="A30" s="47"/>
      <c r="B30"/>
      <c r="C30"/>
      <c r="D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x14ac:dyDescent="0.25">
      <c r="A31" s="47"/>
      <c r="B31"/>
      <c r="C31"/>
      <c r="D3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x14ac:dyDescent="0.25">
      <c r="A32" s="47"/>
      <c r="B32"/>
      <c r="C32"/>
      <c r="D3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x14ac:dyDescent="0.25">
      <c r="A33" s="47"/>
      <c r="B33"/>
      <c r="C33"/>
      <c r="D33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x14ac:dyDescent="0.25">
      <c r="A34" s="47"/>
      <c r="B34"/>
      <c r="C34"/>
      <c r="D34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x14ac:dyDescent="0.25">
      <c r="A35" s="47"/>
      <c r="B35"/>
      <c r="C35"/>
      <c r="D35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x14ac:dyDescent="0.25">
      <c r="A36" s="47"/>
      <c r="B36"/>
      <c r="C36"/>
      <c r="D3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x14ac:dyDescent="0.25">
      <c r="A37" s="47"/>
      <c r="B37"/>
      <c r="C37"/>
      <c r="D3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x14ac:dyDescent="0.25">
      <c r="A38" s="47"/>
      <c r="B38"/>
      <c r="C38"/>
      <c r="D3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x14ac:dyDescent="0.25">
      <c r="A39" s="47"/>
      <c r="B39"/>
      <c r="C39"/>
      <c r="D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x14ac:dyDescent="0.25">
      <c r="A40" s="47"/>
      <c r="B40"/>
      <c r="C40"/>
      <c r="D4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25">
      <c r="A41" s="47"/>
      <c r="B41"/>
      <c r="C41"/>
      <c r="D41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x14ac:dyDescent="0.25">
      <c r="A42" s="47"/>
      <c r="B42"/>
      <c r="C42"/>
      <c r="D42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25">
      <c r="A43" s="47"/>
      <c r="B43"/>
      <c r="C43"/>
      <c r="D43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25">
      <c r="A44" s="47"/>
      <c r="B44"/>
      <c r="C44"/>
      <c r="D44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25">
      <c r="A45" s="47"/>
      <c r="B45"/>
      <c r="C45"/>
      <c r="D4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x14ac:dyDescent="0.25">
      <c r="A46" s="47"/>
      <c r="B46"/>
      <c r="C46"/>
      <c r="D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x14ac:dyDescent="0.25">
      <c r="A47" s="47"/>
      <c r="B47"/>
      <c r="C47"/>
      <c r="D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25">
      <c r="A48" s="47"/>
      <c r="B48"/>
      <c r="C48"/>
      <c r="D48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x14ac:dyDescent="0.25">
      <c r="A49" s="47"/>
      <c r="B49"/>
      <c r="C49"/>
      <c r="D49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x14ac:dyDescent="0.25">
      <c r="A50" s="47"/>
      <c r="B50"/>
      <c r="C50"/>
      <c r="D5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x14ac:dyDescent="0.25">
      <c r="A51" s="47"/>
      <c r="B51"/>
      <c r="C51"/>
      <c r="D51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x14ac:dyDescent="0.25">
      <c r="A52" s="47"/>
      <c r="B52"/>
      <c r="C52"/>
      <c r="D52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x14ac:dyDescent="0.25">
      <c r="A53" s="47"/>
      <c r="B53"/>
      <c r="C53"/>
      <c r="D53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x14ac:dyDescent="0.25">
      <c r="A54" s="47"/>
      <c r="B54"/>
      <c r="C54"/>
      <c r="D54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x14ac:dyDescent="0.25">
      <c r="A55" s="47"/>
      <c r="B55"/>
      <c r="C55"/>
      <c r="D55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x14ac:dyDescent="0.25">
      <c r="A56" s="47"/>
      <c r="B56"/>
      <c r="C56"/>
      <c r="D5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 x14ac:dyDescent="0.25">
      <c r="A57" s="48"/>
      <c r="B57"/>
      <c r="C57"/>
      <c r="D5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 x14ac:dyDescent="0.25">
      <c r="A58" s="47"/>
      <c r="B58"/>
      <c r="C58"/>
      <c r="D58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25">
      <c r="A59" s="47"/>
      <c r="B59"/>
      <c r="C59"/>
      <c r="D5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x14ac:dyDescent="0.25">
      <c r="A60" s="47"/>
      <c r="B60"/>
      <c r="C60"/>
      <c r="D6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x14ac:dyDescent="0.25">
      <c r="A61" s="48"/>
      <c r="B61"/>
      <c r="C61"/>
      <c r="D61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 x14ac:dyDescent="0.25">
      <c r="A62" s="47"/>
      <c r="B62"/>
      <c r="C62"/>
      <c r="D62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 x14ac:dyDescent="0.25">
      <c r="A63" s="47"/>
      <c r="B63"/>
      <c r="C63"/>
      <c r="D63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x14ac:dyDescent="0.25">
      <c r="A64" s="47"/>
      <c r="B64"/>
      <c r="C64"/>
      <c r="D64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 x14ac:dyDescent="0.25">
      <c r="A65" s="47"/>
      <c r="B65"/>
      <c r="C65"/>
      <c r="D65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 x14ac:dyDescent="0.25">
      <c r="A66" s="47"/>
      <c r="B66"/>
      <c r="C66"/>
      <c r="D6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 x14ac:dyDescent="0.25">
      <c r="A67" s="47"/>
      <c r="B67"/>
      <c r="C67"/>
      <c r="D6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 x14ac:dyDescent="0.25">
      <c r="A68" s="47"/>
      <c r="B68"/>
      <c r="C68"/>
      <c r="D68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 x14ac:dyDescent="0.25">
      <c r="A69" s="47"/>
      <c r="B69"/>
      <c r="C69"/>
      <c r="D6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 x14ac:dyDescent="0.25">
      <c r="A70" s="47"/>
      <c r="B70"/>
      <c r="C70"/>
      <c r="D70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 x14ac:dyDescent="0.25">
      <c r="A71" s="47"/>
      <c r="B71"/>
      <c r="C71"/>
      <c r="D71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 x14ac:dyDescent="0.25">
      <c r="A72" s="47"/>
      <c r="B72"/>
      <c r="C72"/>
      <c r="D72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 x14ac:dyDescent="0.25">
      <c r="A73" s="47"/>
      <c r="B73"/>
      <c r="C73"/>
      <c r="D73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 x14ac:dyDescent="0.25">
      <c r="A74" s="47"/>
      <c r="B74"/>
      <c r="C74"/>
      <c r="D74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 x14ac:dyDescent="0.25">
      <c r="A75" s="47"/>
      <c r="B75"/>
      <c r="C75"/>
      <c r="D75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 x14ac:dyDescent="0.25">
      <c r="A76" s="47"/>
      <c r="B76"/>
      <c r="C76"/>
      <c r="D7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 x14ac:dyDescent="0.25">
      <c r="A77" s="47"/>
      <c r="B77"/>
      <c r="C77"/>
      <c r="D7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 x14ac:dyDescent="0.25">
      <c r="A78" s="47"/>
      <c r="B78"/>
      <c r="C78"/>
      <c r="D78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 x14ac:dyDescent="0.25">
      <c r="A79" s="47"/>
      <c r="B79"/>
      <c r="C79"/>
      <c r="D79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1:29" x14ac:dyDescent="0.25">
      <c r="A80" s="47"/>
      <c r="B80"/>
      <c r="C80"/>
      <c r="D80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1:29" x14ac:dyDescent="0.25">
      <c r="A81" s="47"/>
      <c r="B81"/>
      <c r="C81"/>
      <c r="D81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1:29" x14ac:dyDescent="0.25">
      <c r="A82" s="47"/>
      <c r="B82"/>
      <c r="C82"/>
      <c r="D8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1:29" x14ac:dyDescent="0.25">
      <c r="A83" s="47"/>
      <c r="B83"/>
      <c r="C83"/>
      <c r="D83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x14ac:dyDescent="0.25">
      <c r="A84" s="47"/>
      <c r="B84"/>
      <c r="C84"/>
      <c r="D84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 x14ac:dyDescent="0.25">
      <c r="A85" s="47"/>
      <c r="B85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x14ac:dyDescent="0.25">
      <c r="A86" s="47"/>
      <c r="B8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  <row r="87" spans="1:29" x14ac:dyDescent="0.25">
      <c r="A87" s="47"/>
      <c r="B8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 x14ac:dyDescent="0.25">
      <c r="A88" s="47"/>
      <c r="B88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 x14ac:dyDescent="0.25">
      <c r="A89" s="47"/>
      <c r="B89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 x14ac:dyDescent="0.25">
      <c r="A90" s="47"/>
      <c r="B90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1:29" x14ac:dyDescent="0.25">
      <c r="A91" s="47"/>
      <c r="B91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 x14ac:dyDescent="0.25">
      <c r="A92" s="47"/>
      <c r="B92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</row>
    <row r="94" spans="1:29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</row>
    <row r="95" spans="1:29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</row>
    <row r="96" spans="1:29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</row>
    <row r="97" spans="1:29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1:29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</row>
    <row r="99" spans="1:29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  <row r="100" spans="1:29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</row>
    <row r="101" spans="1:29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</row>
    <row r="102" spans="1:29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</row>
    <row r="103" spans="1:29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</row>
    <row r="104" spans="1:29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</row>
    <row r="105" spans="1:29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</row>
    <row r="106" spans="1:29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1:29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</row>
    <row r="108" spans="1:29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</row>
    <row r="109" spans="1:29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</row>
    <row r="110" spans="1:29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</row>
    <row r="111" spans="1:29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</row>
    <row r="112" spans="1:29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</row>
    <row r="113" spans="1:29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</row>
    <row r="114" spans="1:29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</row>
    <row r="117" spans="1:29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</row>
    <row r="118" spans="1:29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1:29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1:29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1:29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1:29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1:29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1:29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1:29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1:29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</row>
    <row r="131" spans="1:29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8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</row>
    <row r="133" spans="1:29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0F09-4E3D-46F4-85CB-15EB01956E2C}">
  <dimension ref="A1:DA17"/>
  <sheetViews>
    <sheetView workbookViewId="0">
      <selection activeCell="D32" sqref="D32"/>
    </sheetView>
  </sheetViews>
  <sheetFormatPr baseColWidth="10" defaultRowHeight="15" x14ac:dyDescent="0.25"/>
  <cols>
    <col min="1" max="2" width="10.140625" style="4" bestFit="1" customWidth="1"/>
    <col min="3" max="3" width="11.42578125" style="4"/>
    <col min="4" max="4" width="9.5703125" style="4" bestFit="1" customWidth="1"/>
    <col min="5" max="5" width="9.140625" style="4" bestFit="1" customWidth="1"/>
    <col min="6" max="6" width="8.5703125" style="4" bestFit="1" customWidth="1"/>
    <col min="7" max="7" width="10.7109375" style="4" bestFit="1" customWidth="1"/>
    <col min="8" max="8" width="10.85546875" style="4" bestFit="1" customWidth="1"/>
    <col min="9" max="9" width="11.42578125" style="4"/>
    <col min="10" max="10" width="11.28515625" style="4" bestFit="1" customWidth="1"/>
    <col min="11" max="11" width="10.42578125" style="4" bestFit="1" customWidth="1"/>
    <col min="12" max="12" width="11.42578125" style="4"/>
    <col min="13" max="13" width="7.5703125" style="4" bestFit="1" customWidth="1"/>
    <col min="14" max="16" width="11.42578125" style="4"/>
    <col min="17" max="17" width="8.7109375" style="4" bestFit="1" customWidth="1"/>
    <col min="18" max="18" width="11.42578125" style="4"/>
    <col min="19" max="19" width="11.28515625" style="4" bestFit="1" customWidth="1"/>
    <col min="20" max="20" width="10.5703125" style="4" bestFit="1" customWidth="1"/>
    <col min="21" max="21" width="10.7109375" style="4" bestFit="1" customWidth="1"/>
    <col min="22" max="22" width="11.140625" style="4" bestFit="1" customWidth="1"/>
    <col min="23" max="24" width="11.42578125" style="4"/>
    <col min="25" max="25" width="10.7109375" style="4" bestFit="1" customWidth="1"/>
    <col min="26" max="26" width="7.42578125" style="4" bestFit="1" customWidth="1"/>
    <col min="27" max="28" width="9" style="4" bestFit="1" customWidth="1"/>
    <col min="29" max="29" width="11.140625" style="4" bestFit="1" customWidth="1"/>
    <col min="30" max="30" width="9" style="4" bestFit="1" customWidth="1"/>
    <col min="31" max="31" width="10.7109375" style="4" bestFit="1" customWidth="1"/>
    <col min="32" max="32" width="11.42578125" style="4"/>
    <col min="33" max="33" width="7.42578125" style="4" bestFit="1" customWidth="1"/>
    <col min="34" max="34" width="8.85546875" style="4" bestFit="1" customWidth="1"/>
    <col min="35" max="35" width="10.28515625" style="4" bestFit="1" customWidth="1"/>
    <col min="36" max="36" width="11" style="4" bestFit="1" customWidth="1"/>
    <col min="37" max="37" width="10.5703125" style="4" bestFit="1" customWidth="1"/>
    <col min="38" max="38" width="9.140625" style="4" bestFit="1" customWidth="1"/>
    <col min="39" max="39" width="6.42578125" style="4" bestFit="1" customWidth="1"/>
    <col min="40" max="40" width="10.140625" style="4" bestFit="1" customWidth="1"/>
    <col min="41" max="41" width="9.85546875" style="4" bestFit="1" customWidth="1"/>
    <col min="42" max="42" width="7" style="4" bestFit="1" customWidth="1"/>
    <col min="43" max="43" width="10" style="4" bestFit="1" customWidth="1"/>
    <col min="44" max="44" width="10.7109375" style="4" bestFit="1" customWidth="1"/>
    <col min="45" max="45" width="11.28515625" style="4" bestFit="1" customWidth="1"/>
    <col min="46" max="46" width="10" style="4" bestFit="1" customWidth="1"/>
    <col min="47" max="47" width="6.42578125" style="4" bestFit="1" customWidth="1"/>
    <col min="48" max="48" width="10.5703125" style="4" bestFit="1" customWidth="1"/>
    <col min="49" max="49" width="10.85546875" style="4" bestFit="1" customWidth="1"/>
    <col min="50" max="51" width="3.42578125" style="4" bestFit="1" customWidth="1"/>
    <col min="52" max="52" width="11.140625" style="4" bestFit="1" customWidth="1"/>
    <col min="53" max="53" width="9.7109375" style="4" bestFit="1" customWidth="1"/>
    <col min="54" max="54" width="10.42578125" style="4" bestFit="1" customWidth="1"/>
    <col min="55" max="55" width="7.140625" style="4" bestFit="1" customWidth="1"/>
    <col min="56" max="56" width="10.42578125" style="4" bestFit="1" customWidth="1"/>
    <col min="57" max="57" width="7.140625" style="4" bestFit="1" customWidth="1"/>
    <col min="58" max="58" width="10.85546875" style="4" bestFit="1" customWidth="1"/>
    <col min="59" max="59" width="9.140625" style="4" bestFit="1" customWidth="1"/>
    <col min="60" max="60" width="11.140625" style="4" bestFit="1" customWidth="1"/>
    <col min="61" max="61" width="10.5703125" style="4" bestFit="1" customWidth="1"/>
    <col min="62" max="62" width="10.42578125" style="4" bestFit="1" customWidth="1"/>
    <col min="63" max="63" width="11.28515625" style="4" bestFit="1" customWidth="1"/>
    <col min="64" max="64" width="32" style="4" bestFit="1" customWidth="1"/>
    <col min="65" max="65" width="11.42578125" style="4"/>
    <col min="66" max="66" width="10.7109375" style="4" bestFit="1" customWidth="1"/>
    <col min="67" max="67" width="11.28515625" style="4" bestFit="1" customWidth="1"/>
    <col min="68" max="68" width="10.42578125" style="4" bestFit="1" customWidth="1"/>
    <col min="69" max="69" width="9.7109375" style="4" bestFit="1" customWidth="1"/>
    <col min="70" max="70" width="6.28515625" style="4" bestFit="1" customWidth="1"/>
    <col min="71" max="71" width="11.140625" style="4" bestFit="1" customWidth="1"/>
    <col min="72" max="76" width="11.28515625" style="4" bestFit="1" customWidth="1"/>
    <col min="77" max="78" width="11.140625" style="4" bestFit="1" customWidth="1"/>
    <col min="79" max="79" width="10.28515625" style="4" bestFit="1" customWidth="1"/>
    <col min="80" max="80" width="10.42578125" style="4" bestFit="1" customWidth="1"/>
    <col min="81" max="81" width="11.42578125" style="4"/>
    <col min="82" max="83" width="8.85546875" style="4" bestFit="1" customWidth="1"/>
    <col min="84" max="84" width="9.5703125" style="4" bestFit="1" customWidth="1"/>
    <col min="85" max="85" width="6" style="4" bestFit="1" customWidth="1"/>
    <col min="86" max="86" width="16.5703125" style="4" bestFit="1" customWidth="1"/>
    <col min="87" max="87" width="19.5703125" style="4" bestFit="1" customWidth="1"/>
    <col min="88" max="88" width="9.5703125" style="4" bestFit="1" customWidth="1"/>
    <col min="89" max="89" width="6" style="4" bestFit="1" customWidth="1"/>
    <col min="90" max="90" width="9.85546875" style="4" bestFit="1" customWidth="1"/>
    <col min="91" max="91" width="10.140625" style="4" bestFit="1" customWidth="1"/>
    <col min="92" max="92" width="9.5703125" style="4" bestFit="1" customWidth="1"/>
    <col min="93" max="93" width="6" style="4" bestFit="1" customWidth="1"/>
    <col min="94" max="94" width="10.7109375" style="4" bestFit="1" customWidth="1"/>
    <col min="95" max="95" width="8" style="4" bestFit="1" customWidth="1"/>
    <col min="96" max="96" width="10.7109375" style="4" bestFit="1" customWidth="1"/>
    <col min="97" max="97" width="9.140625" style="4" bestFit="1" customWidth="1"/>
    <col min="98" max="98" width="10.28515625" style="4" bestFit="1" customWidth="1"/>
    <col min="99" max="99" width="9.140625" style="4" bestFit="1" customWidth="1"/>
    <col min="100" max="100" width="10.28515625" style="4" bestFit="1" customWidth="1"/>
    <col min="101" max="103" width="11" style="4" bestFit="1" customWidth="1"/>
    <col min="104" max="104" width="7.5703125" style="4" bestFit="1" customWidth="1"/>
    <col min="105" max="105" width="10" style="4" bestFit="1" customWidth="1"/>
    <col min="106" max="16384" width="11.42578125" style="4"/>
  </cols>
  <sheetData>
    <row r="1" spans="1:105" ht="60" x14ac:dyDescent="0.25">
      <c r="A1" s="43" t="s">
        <v>35</v>
      </c>
      <c r="B1" s="43" t="s">
        <v>36</v>
      </c>
      <c r="C1" s="43" t="s">
        <v>37</v>
      </c>
      <c r="D1" s="43" t="s">
        <v>38</v>
      </c>
      <c r="E1" s="43" t="s">
        <v>39</v>
      </c>
      <c r="F1" s="43" t="s">
        <v>40</v>
      </c>
      <c r="G1" s="43" t="s">
        <v>41</v>
      </c>
      <c r="H1" s="43" t="s">
        <v>42</v>
      </c>
      <c r="I1" s="43" t="s">
        <v>43</v>
      </c>
      <c r="J1" s="43" t="s">
        <v>44</v>
      </c>
      <c r="K1" s="43" t="s">
        <v>45</v>
      </c>
      <c r="L1" s="43" t="s">
        <v>46</v>
      </c>
      <c r="M1" s="43" t="s">
        <v>47</v>
      </c>
      <c r="N1" s="43" t="s">
        <v>48</v>
      </c>
      <c r="O1" s="43" t="s">
        <v>49</v>
      </c>
      <c r="P1" s="43" t="s">
        <v>50</v>
      </c>
      <c r="Q1" s="43" t="s">
        <v>51</v>
      </c>
      <c r="R1" s="43" t="s">
        <v>52</v>
      </c>
      <c r="S1" s="43" t="s">
        <v>53</v>
      </c>
      <c r="T1" s="43" t="s">
        <v>54</v>
      </c>
      <c r="U1" s="43" t="s">
        <v>55</v>
      </c>
      <c r="V1" s="43" t="s">
        <v>56</v>
      </c>
      <c r="W1" s="43" t="s">
        <v>57</v>
      </c>
      <c r="X1" s="43" t="s">
        <v>58</v>
      </c>
      <c r="Y1" s="43" t="s">
        <v>59</v>
      </c>
      <c r="Z1" s="43" t="s">
        <v>60</v>
      </c>
      <c r="AA1" s="43" t="s">
        <v>61</v>
      </c>
      <c r="AB1" s="43" t="s">
        <v>62</v>
      </c>
      <c r="AC1" s="43" t="s">
        <v>63</v>
      </c>
      <c r="AD1" s="43" t="s">
        <v>64</v>
      </c>
      <c r="AE1" s="43" t="s">
        <v>65</v>
      </c>
      <c r="AF1" s="43" t="s">
        <v>66</v>
      </c>
      <c r="AG1" s="43" t="s">
        <v>67</v>
      </c>
      <c r="AH1" s="43" t="s">
        <v>68</v>
      </c>
      <c r="AI1" s="43" t="s">
        <v>69</v>
      </c>
      <c r="AJ1" s="43" t="s">
        <v>70</v>
      </c>
      <c r="AK1" s="43" t="s">
        <v>71</v>
      </c>
      <c r="AL1" s="43" t="s">
        <v>72</v>
      </c>
      <c r="AM1" s="43" t="s">
        <v>73</v>
      </c>
      <c r="AN1" s="43" t="s">
        <v>74</v>
      </c>
      <c r="AO1" s="43" t="s">
        <v>75</v>
      </c>
      <c r="AP1" s="43" t="s">
        <v>76</v>
      </c>
      <c r="AQ1" s="43" t="s">
        <v>77</v>
      </c>
      <c r="AR1" s="43" t="s">
        <v>78</v>
      </c>
      <c r="AS1" s="43" t="s">
        <v>79</v>
      </c>
      <c r="AT1" s="43" t="s">
        <v>80</v>
      </c>
      <c r="AU1" s="43" t="s">
        <v>81</v>
      </c>
      <c r="AV1" s="43" t="s">
        <v>82</v>
      </c>
      <c r="AW1" s="43" t="s">
        <v>83</v>
      </c>
      <c r="AX1" s="43" t="s">
        <v>84</v>
      </c>
      <c r="AY1" s="43" t="s">
        <v>85</v>
      </c>
      <c r="AZ1" s="43" t="s">
        <v>86</v>
      </c>
      <c r="BA1" s="43" t="s">
        <v>87</v>
      </c>
      <c r="BB1" s="43" t="s">
        <v>88</v>
      </c>
      <c r="BC1" s="43" t="s">
        <v>89</v>
      </c>
      <c r="BD1" s="43" t="s">
        <v>90</v>
      </c>
      <c r="BE1" s="43" t="s">
        <v>91</v>
      </c>
      <c r="BF1" s="43" t="s">
        <v>92</v>
      </c>
      <c r="BG1" s="43" t="s">
        <v>93</v>
      </c>
      <c r="BH1" s="43" t="s">
        <v>94</v>
      </c>
      <c r="BI1" s="43" t="s">
        <v>95</v>
      </c>
      <c r="BJ1" s="43" t="s">
        <v>96</v>
      </c>
      <c r="BK1" s="43" t="s">
        <v>97</v>
      </c>
      <c r="BL1" s="43" t="s">
        <v>98</v>
      </c>
      <c r="BM1" s="43" t="s">
        <v>99</v>
      </c>
      <c r="BN1" s="43" t="s">
        <v>100</v>
      </c>
      <c r="BO1" s="43" t="s">
        <v>101</v>
      </c>
      <c r="BP1" s="43" t="s">
        <v>102</v>
      </c>
      <c r="BQ1" s="43" t="s">
        <v>103</v>
      </c>
      <c r="BR1" s="43" t="s">
        <v>104</v>
      </c>
      <c r="BS1" s="43" t="s">
        <v>105</v>
      </c>
      <c r="BT1" s="43" t="s">
        <v>106</v>
      </c>
      <c r="BU1" s="43" t="s">
        <v>107</v>
      </c>
      <c r="BV1" s="43" t="s">
        <v>108</v>
      </c>
      <c r="BW1" s="43" t="s">
        <v>109</v>
      </c>
      <c r="BX1" s="43" t="s">
        <v>110</v>
      </c>
      <c r="BY1" s="43" t="s">
        <v>111</v>
      </c>
      <c r="BZ1" s="43" t="s">
        <v>112</v>
      </c>
      <c r="CA1" s="43" t="s">
        <v>113</v>
      </c>
      <c r="CB1" s="43" t="s">
        <v>114</v>
      </c>
      <c r="CC1" s="43" t="s">
        <v>115</v>
      </c>
      <c r="CD1" s="43" t="s">
        <v>116</v>
      </c>
      <c r="CE1" s="43" t="s">
        <v>117</v>
      </c>
      <c r="CF1" s="43" t="s">
        <v>118</v>
      </c>
      <c r="CG1" s="43" t="s">
        <v>119</v>
      </c>
      <c r="CH1" s="43" t="s">
        <v>120</v>
      </c>
      <c r="CI1" s="43" t="s">
        <v>121</v>
      </c>
      <c r="CJ1" s="43" t="s">
        <v>122</v>
      </c>
      <c r="CK1" s="43" t="s">
        <v>119</v>
      </c>
      <c r="CL1" s="43" t="s">
        <v>123</v>
      </c>
      <c r="CM1" s="43" t="s">
        <v>124</v>
      </c>
      <c r="CN1" s="43" t="s">
        <v>125</v>
      </c>
      <c r="CO1" s="43" t="s">
        <v>119</v>
      </c>
      <c r="CP1" s="43" t="s">
        <v>126</v>
      </c>
      <c r="CQ1" s="43" t="s">
        <v>127</v>
      </c>
      <c r="CR1" s="43" t="s">
        <v>128</v>
      </c>
      <c r="CS1" s="43" t="s">
        <v>129</v>
      </c>
      <c r="CT1" s="43" t="s">
        <v>130</v>
      </c>
      <c r="CU1" s="43" t="s">
        <v>131</v>
      </c>
      <c r="CV1" s="43" t="s">
        <v>132</v>
      </c>
      <c r="CW1" s="43" t="s">
        <v>133</v>
      </c>
      <c r="CX1" s="43" t="s">
        <v>134</v>
      </c>
      <c r="CY1" s="43" t="s">
        <v>135</v>
      </c>
      <c r="CZ1" s="43" t="s">
        <v>136</v>
      </c>
      <c r="DA1" s="43" t="s">
        <v>137</v>
      </c>
    </row>
    <row r="2" spans="1:105" ht="105" x14ac:dyDescent="0.25">
      <c r="A2" s="44" t="s">
        <v>214</v>
      </c>
      <c r="B2" s="44" t="s">
        <v>215</v>
      </c>
      <c r="C2" s="44" t="s">
        <v>216</v>
      </c>
      <c r="D2" s="44" t="s">
        <v>217</v>
      </c>
      <c r="E2" s="44">
        <v>1</v>
      </c>
      <c r="F2" s="44" t="s">
        <v>138</v>
      </c>
      <c r="G2" s="45">
        <v>44469</v>
      </c>
      <c r="H2" s="44">
        <v>7310</v>
      </c>
      <c r="I2" s="44">
        <v>7310</v>
      </c>
      <c r="J2" s="45">
        <v>44469</v>
      </c>
      <c r="K2" s="44" t="s">
        <v>139</v>
      </c>
      <c r="L2" s="44"/>
      <c r="M2" s="44"/>
      <c r="N2" s="44" t="s">
        <v>218</v>
      </c>
      <c r="O2" s="44" t="s">
        <v>219</v>
      </c>
      <c r="P2" s="44" t="s">
        <v>150</v>
      </c>
      <c r="Q2" s="44" t="s">
        <v>139</v>
      </c>
      <c r="R2" s="44" t="s">
        <v>220</v>
      </c>
      <c r="S2" s="44" t="s">
        <v>140</v>
      </c>
      <c r="T2" s="44">
        <v>2021</v>
      </c>
      <c r="U2" s="45">
        <v>44468</v>
      </c>
      <c r="V2" s="44"/>
      <c r="W2" s="44"/>
      <c r="X2" s="44">
        <v>1126378</v>
      </c>
      <c r="Y2" s="45">
        <v>44172</v>
      </c>
      <c r="Z2" s="44">
        <v>1</v>
      </c>
      <c r="AA2" s="44">
        <v>1</v>
      </c>
      <c r="AB2" s="44" t="s">
        <v>141</v>
      </c>
      <c r="AC2" s="44"/>
      <c r="AD2" s="44" t="s">
        <v>141</v>
      </c>
      <c r="AE2" s="44" t="s">
        <v>142</v>
      </c>
      <c r="AF2" s="44"/>
      <c r="AG2" s="44" t="s">
        <v>143</v>
      </c>
      <c r="AH2" s="44" t="s">
        <v>139</v>
      </c>
      <c r="AI2" s="44" t="s">
        <v>139</v>
      </c>
      <c r="AJ2" s="44" t="s">
        <v>146</v>
      </c>
      <c r="AK2" s="44"/>
      <c r="AL2" s="44"/>
      <c r="AM2" s="44"/>
      <c r="AN2" s="44">
        <v>0</v>
      </c>
      <c r="AO2" s="44">
        <v>0</v>
      </c>
      <c r="AP2" s="44">
        <v>0</v>
      </c>
      <c r="AQ2" s="44"/>
      <c r="AR2" s="44"/>
      <c r="AS2" s="44"/>
      <c r="AT2" s="44"/>
      <c r="AU2" s="44"/>
      <c r="AV2" s="44"/>
      <c r="AW2" s="44"/>
      <c r="AX2" s="44"/>
      <c r="AY2" s="44"/>
      <c r="AZ2" s="44" t="s">
        <v>147</v>
      </c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 t="s">
        <v>145</v>
      </c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>
        <v>234</v>
      </c>
      <c r="CI2" s="44">
        <v>234</v>
      </c>
      <c r="CJ2" s="44"/>
      <c r="CK2" s="44"/>
      <c r="CL2" s="44">
        <v>0</v>
      </c>
      <c r="CM2" s="44">
        <v>0</v>
      </c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</row>
    <row r="3" spans="1:105" ht="90" x14ac:dyDescent="0.25">
      <c r="A3" s="44" t="s">
        <v>20</v>
      </c>
      <c r="B3" s="44" t="s">
        <v>183</v>
      </c>
      <c r="C3" s="44" t="s">
        <v>184</v>
      </c>
      <c r="D3" s="44" t="s">
        <v>185</v>
      </c>
      <c r="E3" s="44">
        <v>1</v>
      </c>
      <c r="F3" s="44" t="s">
        <v>138</v>
      </c>
      <c r="G3" s="45">
        <v>44355</v>
      </c>
      <c r="H3" s="44">
        <v>7310</v>
      </c>
      <c r="I3" s="44">
        <v>7310</v>
      </c>
      <c r="J3" s="45">
        <v>44355</v>
      </c>
      <c r="K3" s="44" t="s">
        <v>139</v>
      </c>
      <c r="L3" s="44" t="s">
        <v>155</v>
      </c>
      <c r="M3" s="44"/>
      <c r="N3" s="44" t="s">
        <v>156</v>
      </c>
      <c r="O3" s="44" t="s">
        <v>186</v>
      </c>
      <c r="P3" s="44" t="s">
        <v>158</v>
      </c>
      <c r="Q3" s="44" t="s">
        <v>139</v>
      </c>
      <c r="R3" s="44" t="s">
        <v>187</v>
      </c>
      <c r="S3" s="44" t="s">
        <v>140</v>
      </c>
      <c r="T3" s="44">
        <v>2021</v>
      </c>
      <c r="U3" s="44"/>
      <c r="V3" s="44"/>
      <c r="W3" s="44"/>
      <c r="X3" s="44" t="s">
        <v>14</v>
      </c>
      <c r="Y3" s="45">
        <v>44172</v>
      </c>
      <c r="Z3" s="44">
        <v>1</v>
      </c>
      <c r="AA3" s="44">
        <v>1</v>
      </c>
      <c r="AB3" s="44" t="s">
        <v>141</v>
      </c>
      <c r="AC3" s="44"/>
      <c r="AD3" s="44" t="s">
        <v>141</v>
      </c>
      <c r="AE3" s="44" t="s">
        <v>142</v>
      </c>
      <c r="AF3" s="44"/>
      <c r="AG3" s="44" t="s">
        <v>143</v>
      </c>
      <c r="AH3" s="44" t="s">
        <v>139</v>
      </c>
      <c r="AI3" s="44" t="s">
        <v>139</v>
      </c>
      <c r="AJ3" s="44" t="s">
        <v>146</v>
      </c>
      <c r="AK3" s="44"/>
      <c r="AL3" s="44"/>
      <c r="AM3" s="44"/>
      <c r="AN3" s="44">
        <v>0</v>
      </c>
      <c r="AO3" s="44">
        <v>0</v>
      </c>
      <c r="AP3" s="44">
        <v>0</v>
      </c>
      <c r="AQ3" s="44"/>
      <c r="AR3" s="44"/>
      <c r="AS3" s="44"/>
      <c r="AT3" s="44"/>
      <c r="AU3" s="44"/>
      <c r="AV3" s="44"/>
      <c r="AW3" s="44"/>
      <c r="AX3" s="44"/>
      <c r="AY3" s="44"/>
      <c r="AZ3" s="44" t="s">
        <v>147</v>
      </c>
      <c r="BA3" s="44"/>
      <c r="BB3" s="44"/>
      <c r="BC3" s="44">
        <v>6000</v>
      </c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 t="s">
        <v>145</v>
      </c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>
        <v>0</v>
      </c>
      <c r="CI3" s="44">
        <v>0</v>
      </c>
      <c r="CJ3" s="44"/>
      <c r="CK3" s="44"/>
      <c r="CL3" s="44">
        <v>0</v>
      </c>
      <c r="CM3" s="44">
        <v>0</v>
      </c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</row>
    <row r="4" spans="1:105" ht="90" x14ac:dyDescent="0.25">
      <c r="A4" s="44" t="s">
        <v>19</v>
      </c>
      <c r="B4" s="44" t="s">
        <v>188</v>
      </c>
      <c r="C4" s="44" t="s">
        <v>189</v>
      </c>
      <c r="D4" s="44" t="s">
        <v>185</v>
      </c>
      <c r="E4" s="44">
        <v>1</v>
      </c>
      <c r="F4" s="44" t="s">
        <v>138</v>
      </c>
      <c r="G4" s="45">
        <v>44355</v>
      </c>
      <c r="H4" s="44">
        <v>7310</v>
      </c>
      <c r="I4" s="44">
        <v>7310</v>
      </c>
      <c r="J4" s="45">
        <v>44355</v>
      </c>
      <c r="K4" s="44" t="s">
        <v>139</v>
      </c>
      <c r="L4" s="44" t="s">
        <v>155</v>
      </c>
      <c r="M4" s="44"/>
      <c r="N4" s="44" t="s">
        <v>156</v>
      </c>
      <c r="O4" s="44" t="s">
        <v>186</v>
      </c>
      <c r="P4" s="44" t="s">
        <v>158</v>
      </c>
      <c r="Q4" s="44" t="s">
        <v>139</v>
      </c>
      <c r="R4" s="44" t="s">
        <v>187</v>
      </c>
      <c r="S4" s="44" t="s">
        <v>140</v>
      </c>
      <c r="T4" s="44">
        <v>2021</v>
      </c>
      <c r="U4" s="44"/>
      <c r="V4" s="44"/>
      <c r="W4" s="44"/>
      <c r="X4" s="44" t="s">
        <v>13</v>
      </c>
      <c r="Y4" s="45">
        <v>44172</v>
      </c>
      <c r="Z4" s="44">
        <v>1</v>
      </c>
      <c r="AA4" s="44">
        <v>1</v>
      </c>
      <c r="AB4" s="44" t="s">
        <v>141</v>
      </c>
      <c r="AC4" s="44"/>
      <c r="AD4" s="44" t="s">
        <v>141</v>
      </c>
      <c r="AE4" s="44" t="s">
        <v>142</v>
      </c>
      <c r="AF4" s="44"/>
      <c r="AG4" s="44" t="s">
        <v>143</v>
      </c>
      <c r="AH4" s="44" t="s">
        <v>139</v>
      </c>
      <c r="AI4" s="44" t="s">
        <v>139</v>
      </c>
      <c r="AJ4" s="44" t="s">
        <v>146</v>
      </c>
      <c r="AK4" s="44"/>
      <c r="AL4" s="44"/>
      <c r="AM4" s="44"/>
      <c r="AN4" s="44">
        <v>0</v>
      </c>
      <c r="AO4" s="44">
        <v>0</v>
      </c>
      <c r="AP4" s="44">
        <v>0</v>
      </c>
      <c r="AQ4" s="44"/>
      <c r="AR4" s="44"/>
      <c r="AS4" s="44"/>
      <c r="AT4" s="44"/>
      <c r="AU4" s="44"/>
      <c r="AV4" s="44"/>
      <c r="AW4" s="44"/>
      <c r="AX4" s="44"/>
      <c r="AY4" s="44"/>
      <c r="AZ4" s="44" t="s">
        <v>147</v>
      </c>
      <c r="BA4" s="44"/>
      <c r="BB4" s="44"/>
      <c r="BC4" s="44">
        <v>6000</v>
      </c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 t="s">
        <v>145</v>
      </c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>
        <v>0</v>
      </c>
      <c r="CI4" s="44">
        <v>0</v>
      </c>
      <c r="CJ4" s="44"/>
      <c r="CK4" s="44"/>
      <c r="CL4" s="44">
        <v>0</v>
      </c>
      <c r="CM4" s="44">
        <v>0</v>
      </c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</row>
    <row r="5" spans="1:105" ht="90" x14ac:dyDescent="0.25">
      <c r="A5" s="44" t="s">
        <v>21</v>
      </c>
      <c r="B5" s="44" t="s">
        <v>190</v>
      </c>
      <c r="C5" s="44" t="s">
        <v>191</v>
      </c>
      <c r="D5" s="44" t="s">
        <v>185</v>
      </c>
      <c r="E5" s="44">
        <v>1</v>
      </c>
      <c r="F5" s="44" t="s">
        <v>138</v>
      </c>
      <c r="G5" s="45">
        <v>44355</v>
      </c>
      <c r="H5" s="44">
        <v>7310</v>
      </c>
      <c r="I5" s="44">
        <v>7310</v>
      </c>
      <c r="J5" s="45">
        <v>44355</v>
      </c>
      <c r="K5" s="44" t="s">
        <v>139</v>
      </c>
      <c r="L5" s="44" t="s">
        <v>155</v>
      </c>
      <c r="M5" s="44"/>
      <c r="N5" s="44" t="s">
        <v>156</v>
      </c>
      <c r="O5" s="44" t="s">
        <v>186</v>
      </c>
      <c r="P5" s="44" t="s">
        <v>158</v>
      </c>
      <c r="Q5" s="44" t="s">
        <v>139</v>
      </c>
      <c r="R5" s="44" t="s">
        <v>187</v>
      </c>
      <c r="S5" s="44" t="s">
        <v>140</v>
      </c>
      <c r="T5" s="44">
        <v>2021</v>
      </c>
      <c r="U5" s="44"/>
      <c r="V5" s="44"/>
      <c r="W5" s="44"/>
      <c r="X5" s="44" t="s">
        <v>15</v>
      </c>
      <c r="Y5" s="45">
        <v>44172</v>
      </c>
      <c r="Z5" s="44">
        <v>1</v>
      </c>
      <c r="AA5" s="44">
        <v>1</v>
      </c>
      <c r="AB5" s="44" t="s">
        <v>141</v>
      </c>
      <c r="AC5" s="44"/>
      <c r="AD5" s="44" t="s">
        <v>141</v>
      </c>
      <c r="AE5" s="44" t="s">
        <v>142</v>
      </c>
      <c r="AF5" s="44"/>
      <c r="AG5" s="44" t="s">
        <v>143</v>
      </c>
      <c r="AH5" s="44" t="s">
        <v>139</v>
      </c>
      <c r="AI5" s="44" t="s">
        <v>139</v>
      </c>
      <c r="AJ5" s="44" t="s">
        <v>146</v>
      </c>
      <c r="AK5" s="44"/>
      <c r="AL5" s="44"/>
      <c r="AM5" s="44"/>
      <c r="AN5" s="44">
        <v>0</v>
      </c>
      <c r="AO5" s="44">
        <v>0</v>
      </c>
      <c r="AP5" s="44">
        <v>0</v>
      </c>
      <c r="AQ5" s="44"/>
      <c r="AR5" s="44"/>
      <c r="AS5" s="44"/>
      <c r="AT5" s="44"/>
      <c r="AU5" s="44"/>
      <c r="AV5" s="44"/>
      <c r="AW5" s="44"/>
      <c r="AX5" s="44"/>
      <c r="AY5" s="44"/>
      <c r="AZ5" s="44" t="s">
        <v>147</v>
      </c>
      <c r="BA5" s="44"/>
      <c r="BB5" s="44"/>
      <c r="BC5" s="44">
        <v>6000</v>
      </c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 t="s">
        <v>145</v>
      </c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>
        <v>0</v>
      </c>
      <c r="CI5" s="44">
        <v>0</v>
      </c>
      <c r="CJ5" s="44"/>
      <c r="CK5" s="44"/>
      <c r="CL5" s="44">
        <v>0</v>
      </c>
      <c r="CM5" s="44">
        <v>0</v>
      </c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</row>
    <row r="6" spans="1:105" ht="120" x14ac:dyDescent="0.25">
      <c r="A6" s="44" t="s">
        <v>17</v>
      </c>
      <c r="B6" s="44" t="s">
        <v>174</v>
      </c>
      <c r="C6" s="44" t="s">
        <v>175</v>
      </c>
      <c r="D6" s="44" t="s">
        <v>176</v>
      </c>
      <c r="E6" s="44">
        <v>1</v>
      </c>
      <c r="F6" s="44" t="s">
        <v>138</v>
      </c>
      <c r="G6" s="45">
        <v>44355</v>
      </c>
      <c r="H6" s="44">
        <v>7310</v>
      </c>
      <c r="I6" s="44">
        <v>7310</v>
      </c>
      <c r="J6" s="45">
        <v>44355</v>
      </c>
      <c r="K6" s="44" t="s">
        <v>139</v>
      </c>
      <c r="L6" s="44"/>
      <c r="M6" s="44"/>
      <c r="N6" s="44" t="s">
        <v>156</v>
      </c>
      <c r="O6" s="44" t="s">
        <v>177</v>
      </c>
      <c r="P6" s="44" t="s">
        <v>158</v>
      </c>
      <c r="Q6" s="44" t="s">
        <v>139</v>
      </c>
      <c r="R6" s="44" t="s">
        <v>178</v>
      </c>
      <c r="S6" s="44" t="s">
        <v>140</v>
      </c>
      <c r="T6" s="44">
        <v>2021</v>
      </c>
      <c r="U6" s="44"/>
      <c r="V6" s="44"/>
      <c r="W6" s="44"/>
      <c r="X6" s="44" t="s">
        <v>11</v>
      </c>
      <c r="Y6" s="45">
        <v>44172</v>
      </c>
      <c r="Z6" s="44">
        <v>8000</v>
      </c>
      <c r="AA6" s="44">
        <v>8000</v>
      </c>
      <c r="AB6" s="44" t="s">
        <v>141</v>
      </c>
      <c r="AC6" s="44"/>
      <c r="AD6" s="44" t="s">
        <v>141</v>
      </c>
      <c r="AE6" s="44" t="s">
        <v>142</v>
      </c>
      <c r="AF6" s="44"/>
      <c r="AG6" s="44" t="s">
        <v>143</v>
      </c>
      <c r="AH6" s="44" t="s">
        <v>139</v>
      </c>
      <c r="AI6" s="44" t="s">
        <v>139</v>
      </c>
      <c r="AJ6" s="44" t="s">
        <v>146</v>
      </c>
      <c r="AK6" s="44"/>
      <c r="AL6" s="44"/>
      <c r="AM6" s="44"/>
      <c r="AN6" s="44">
        <v>0</v>
      </c>
      <c r="AO6" s="44">
        <v>0</v>
      </c>
      <c r="AP6" s="44">
        <v>0</v>
      </c>
      <c r="AQ6" s="44"/>
      <c r="AR6" s="44"/>
      <c r="AS6" s="44"/>
      <c r="AT6" s="44"/>
      <c r="AU6" s="44"/>
      <c r="AV6" s="44"/>
      <c r="AW6" s="44"/>
      <c r="AX6" s="44"/>
      <c r="AY6" s="44"/>
      <c r="AZ6" s="44" t="s">
        <v>147</v>
      </c>
      <c r="BA6" s="44"/>
      <c r="BB6" s="44"/>
      <c r="BC6" s="44">
        <v>500</v>
      </c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 t="s">
        <v>145</v>
      </c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>
        <v>0</v>
      </c>
      <c r="CI6" s="44">
        <v>0</v>
      </c>
      <c r="CJ6" s="44"/>
      <c r="CK6" s="44"/>
      <c r="CL6" s="44">
        <v>0</v>
      </c>
      <c r="CM6" s="44">
        <v>0</v>
      </c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</row>
    <row r="7" spans="1:105" ht="120" x14ac:dyDescent="0.25">
      <c r="A7" s="44" t="s">
        <v>18</v>
      </c>
      <c r="B7" s="44" t="s">
        <v>179</v>
      </c>
      <c r="C7" s="44" t="s">
        <v>180</v>
      </c>
      <c r="D7" s="44" t="s">
        <v>176</v>
      </c>
      <c r="E7" s="44">
        <v>1</v>
      </c>
      <c r="F7" s="44" t="s">
        <v>138</v>
      </c>
      <c r="G7" s="45">
        <v>44355</v>
      </c>
      <c r="H7" s="44">
        <v>7310</v>
      </c>
      <c r="I7" s="44">
        <v>7310</v>
      </c>
      <c r="J7" s="45">
        <v>44355</v>
      </c>
      <c r="K7" s="44" t="s">
        <v>139</v>
      </c>
      <c r="L7" s="44"/>
      <c r="M7" s="44"/>
      <c r="N7" s="44" t="s">
        <v>156</v>
      </c>
      <c r="O7" s="44" t="s">
        <v>177</v>
      </c>
      <c r="P7" s="44" t="s">
        <v>158</v>
      </c>
      <c r="Q7" s="44" t="s">
        <v>139</v>
      </c>
      <c r="R7" s="44" t="s">
        <v>178</v>
      </c>
      <c r="S7" s="44" t="s">
        <v>140</v>
      </c>
      <c r="T7" s="44">
        <v>2021</v>
      </c>
      <c r="U7" s="44"/>
      <c r="V7" s="44"/>
      <c r="W7" s="44"/>
      <c r="X7" s="44" t="s">
        <v>12</v>
      </c>
      <c r="Y7" s="45">
        <v>44172</v>
      </c>
      <c r="Z7" s="44">
        <v>8000</v>
      </c>
      <c r="AA7" s="44">
        <v>8000</v>
      </c>
      <c r="AB7" s="44" t="s">
        <v>141</v>
      </c>
      <c r="AC7" s="44"/>
      <c r="AD7" s="44" t="s">
        <v>141</v>
      </c>
      <c r="AE7" s="44" t="s">
        <v>142</v>
      </c>
      <c r="AF7" s="44"/>
      <c r="AG7" s="44" t="s">
        <v>143</v>
      </c>
      <c r="AH7" s="44" t="s">
        <v>139</v>
      </c>
      <c r="AI7" s="44" t="s">
        <v>139</v>
      </c>
      <c r="AJ7" s="44" t="s">
        <v>146</v>
      </c>
      <c r="AK7" s="44"/>
      <c r="AL7" s="44"/>
      <c r="AM7" s="44"/>
      <c r="AN7" s="44">
        <v>0</v>
      </c>
      <c r="AO7" s="44">
        <v>0</v>
      </c>
      <c r="AP7" s="44">
        <v>0</v>
      </c>
      <c r="AQ7" s="44"/>
      <c r="AR7" s="44"/>
      <c r="AS7" s="44"/>
      <c r="AT7" s="44"/>
      <c r="AU7" s="44"/>
      <c r="AV7" s="44"/>
      <c r="AW7" s="44"/>
      <c r="AX7" s="44"/>
      <c r="AY7" s="44"/>
      <c r="AZ7" s="44" t="s">
        <v>147</v>
      </c>
      <c r="BA7" s="44"/>
      <c r="BB7" s="44"/>
      <c r="BC7" s="44">
        <v>500</v>
      </c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 t="s">
        <v>145</v>
      </c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>
        <v>0</v>
      </c>
      <c r="CI7" s="44">
        <v>0</v>
      </c>
      <c r="CJ7" s="44"/>
      <c r="CK7" s="44"/>
      <c r="CL7" s="44">
        <v>0</v>
      </c>
      <c r="CM7" s="44">
        <v>0</v>
      </c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</row>
    <row r="8" spans="1:105" ht="120" x14ac:dyDescent="0.25">
      <c r="A8" s="44" t="s">
        <v>16</v>
      </c>
      <c r="B8" s="44" t="s">
        <v>181</v>
      </c>
      <c r="C8" s="44" t="s">
        <v>182</v>
      </c>
      <c r="D8" s="44" t="s">
        <v>176</v>
      </c>
      <c r="E8" s="44">
        <v>1</v>
      </c>
      <c r="F8" s="44" t="s">
        <v>138</v>
      </c>
      <c r="G8" s="45">
        <v>44355</v>
      </c>
      <c r="H8" s="44">
        <v>7310</v>
      </c>
      <c r="I8" s="44">
        <v>7310</v>
      </c>
      <c r="J8" s="45">
        <v>44355</v>
      </c>
      <c r="K8" s="44" t="s">
        <v>139</v>
      </c>
      <c r="L8" s="44"/>
      <c r="M8" s="44"/>
      <c r="N8" s="44" t="s">
        <v>156</v>
      </c>
      <c r="O8" s="44" t="s">
        <v>177</v>
      </c>
      <c r="P8" s="44" t="s">
        <v>158</v>
      </c>
      <c r="Q8" s="44" t="s">
        <v>139</v>
      </c>
      <c r="R8" s="44" t="s">
        <v>178</v>
      </c>
      <c r="S8" s="44" t="s">
        <v>140</v>
      </c>
      <c r="T8" s="44">
        <v>2021</v>
      </c>
      <c r="U8" s="44"/>
      <c r="V8" s="44"/>
      <c r="W8" s="44"/>
      <c r="X8" s="44" t="s">
        <v>10</v>
      </c>
      <c r="Y8" s="45">
        <v>44172</v>
      </c>
      <c r="Z8" s="44">
        <v>8000</v>
      </c>
      <c r="AA8" s="44">
        <v>8000</v>
      </c>
      <c r="AB8" s="44" t="s">
        <v>141</v>
      </c>
      <c r="AC8" s="44"/>
      <c r="AD8" s="44" t="s">
        <v>141</v>
      </c>
      <c r="AE8" s="44" t="s">
        <v>142</v>
      </c>
      <c r="AF8" s="44"/>
      <c r="AG8" s="44" t="s">
        <v>143</v>
      </c>
      <c r="AH8" s="44" t="s">
        <v>139</v>
      </c>
      <c r="AI8" s="44" t="s">
        <v>139</v>
      </c>
      <c r="AJ8" s="44" t="s">
        <v>146</v>
      </c>
      <c r="AK8" s="44"/>
      <c r="AL8" s="44"/>
      <c r="AM8" s="44"/>
      <c r="AN8" s="44">
        <v>0</v>
      </c>
      <c r="AO8" s="44">
        <v>0</v>
      </c>
      <c r="AP8" s="44">
        <v>0</v>
      </c>
      <c r="AQ8" s="44"/>
      <c r="AR8" s="44"/>
      <c r="AS8" s="44"/>
      <c r="AT8" s="44"/>
      <c r="AU8" s="44"/>
      <c r="AV8" s="44"/>
      <c r="AW8" s="44"/>
      <c r="AX8" s="44"/>
      <c r="AY8" s="44"/>
      <c r="AZ8" s="44" t="s">
        <v>147</v>
      </c>
      <c r="BA8" s="44"/>
      <c r="BB8" s="44"/>
      <c r="BC8" s="44">
        <v>500</v>
      </c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 t="s">
        <v>145</v>
      </c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>
        <v>0</v>
      </c>
      <c r="CI8" s="44">
        <v>0</v>
      </c>
      <c r="CJ8" s="44"/>
      <c r="CK8" s="44"/>
      <c r="CL8" s="44">
        <v>0</v>
      </c>
      <c r="CM8" s="44">
        <v>0</v>
      </c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</row>
    <row r="9" spans="1:105" ht="60" x14ac:dyDescent="0.25">
      <c r="A9" s="44" t="s">
        <v>205</v>
      </c>
      <c r="B9" s="44" t="s">
        <v>206</v>
      </c>
      <c r="C9" s="44" t="s">
        <v>207</v>
      </c>
      <c r="D9" s="44" t="s">
        <v>208</v>
      </c>
      <c r="E9" s="44">
        <v>1</v>
      </c>
      <c r="F9" s="44" t="s">
        <v>138</v>
      </c>
      <c r="G9" s="45">
        <v>44228</v>
      </c>
      <c r="H9" s="44">
        <v>7310</v>
      </c>
      <c r="I9" s="44">
        <v>7310</v>
      </c>
      <c r="J9" s="45">
        <v>44228</v>
      </c>
      <c r="K9" s="44" t="s">
        <v>139</v>
      </c>
      <c r="L9" s="44" t="s">
        <v>209</v>
      </c>
      <c r="M9" s="44"/>
      <c r="N9" s="44" t="s">
        <v>210</v>
      </c>
      <c r="O9" s="44" t="s">
        <v>211</v>
      </c>
      <c r="P9" s="44" t="s">
        <v>212</v>
      </c>
      <c r="Q9" s="44" t="s">
        <v>139</v>
      </c>
      <c r="R9" s="44" t="s">
        <v>213</v>
      </c>
      <c r="S9" s="44" t="s">
        <v>140</v>
      </c>
      <c r="T9" s="44">
        <v>2021</v>
      </c>
      <c r="U9" s="44"/>
      <c r="V9" s="44"/>
      <c r="W9" s="44"/>
      <c r="X9" s="44">
        <v>900</v>
      </c>
      <c r="Y9" s="45">
        <v>44172</v>
      </c>
      <c r="Z9" s="44">
        <v>6295</v>
      </c>
      <c r="AA9" s="44">
        <v>6295</v>
      </c>
      <c r="AB9" s="44" t="s">
        <v>141</v>
      </c>
      <c r="AC9" s="44"/>
      <c r="AD9" s="44" t="s">
        <v>141</v>
      </c>
      <c r="AE9" s="44" t="s">
        <v>142</v>
      </c>
      <c r="AF9" s="44"/>
      <c r="AG9" s="44" t="s">
        <v>143</v>
      </c>
      <c r="AH9" s="44" t="s">
        <v>139</v>
      </c>
      <c r="AI9" s="44" t="s">
        <v>139</v>
      </c>
      <c r="AJ9" s="44" t="s">
        <v>146</v>
      </c>
      <c r="AK9" s="44"/>
      <c r="AL9" s="44"/>
      <c r="AM9" s="44"/>
      <c r="AN9" s="44">
        <v>0</v>
      </c>
      <c r="AO9" s="44">
        <v>0</v>
      </c>
      <c r="AP9" s="44">
        <v>0</v>
      </c>
      <c r="AQ9" s="44"/>
      <c r="AR9" s="44"/>
      <c r="AS9" s="44"/>
      <c r="AT9" s="44"/>
      <c r="AU9" s="44"/>
      <c r="AV9" s="44"/>
      <c r="AW9" s="44"/>
      <c r="AX9" s="44"/>
      <c r="AY9" s="44"/>
      <c r="AZ9" s="44" t="s">
        <v>144</v>
      </c>
      <c r="BA9" s="44">
        <v>2</v>
      </c>
      <c r="BB9" s="44">
        <v>3</v>
      </c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 t="s">
        <v>145</v>
      </c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>
        <v>0</v>
      </c>
      <c r="CI9" s="44">
        <v>0</v>
      </c>
      <c r="CJ9" s="44"/>
      <c r="CK9" s="44"/>
      <c r="CL9" s="44">
        <v>0</v>
      </c>
      <c r="CM9" s="44">
        <v>0</v>
      </c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</row>
    <row r="10" spans="1:105" ht="120" x14ac:dyDescent="0.25">
      <c r="A10" s="44" t="s">
        <v>238</v>
      </c>
      <c r="B10" s="44" t="s">
        <v>238</v>
      </c>
      <c r="C10" s="44" t="s">
        <v>239</v>
      </c>
      <c r="D10" s="44" t="s">
        <v>229</v>
      </c>
      <c r="E10" s="44">
        <v>1</v>
      </c>
      <c r="F10" s="44" t="s">
        <v>138</v>
      </c>
      <c r="G10" s="45">
        <v>44425</v>
      </c>
      <c r="H10" s="44">
        <v>7310</v>
      </c>
      <c r="I10" s="44">
        <v>7310</v>
      </c>
      <c r="J10" s="45">
        <v>44425</v>
      </c>
      <c r="K10" s="44" t="s">
        <v>139</v>
      </c>
      <c r="L10" s="44"/>
      <c r="M10" s="44"/>
      <c r="N10" s="44" t="s">
        <v>230</v>
      </c>
      <c r="O10" s="44" t="s">
        <v>231</v>
      </c>
      <c r="P10" s="44"/>
      <c r="Q10" s="44" t="s">
        <v>139</v>
      </c>
      <c r="R10" s="44" t="s">
        <v>232</v>
      </c>
      <c r="S10" s="44" t="s">
        <v>233</v>
      </c>
      <c r="T10" s="44">
        <v>2021</v>
      </c>
      <c r="U10" s="44"/>
      <c r="V10" s="44"/>
      <c r="W10" s="44"/>
      <c r="X10" s="44"/>
      <c r="Y10" s="45">
        <v>44291</v>
      </c>
      <c r="Z10" s="44">
        <v>1</v>
      </c>
      <c r="AA10" s="44">
        <v>1</v>
      </c>
      <c r="AB10" s="44" t="s">
        <v>141</v>
      </c>
      <c r="AC10" s="44"/>
      <c r="AD10" s="44" t="s">
        <v>141</v>
      </c>
      <c r="AE10" s="44" t="s">
        <v>142</v>
      </c>
      <c r="AF10" s="44"/>
      <c r="AG10" s="44" t="s">
        <v>143</v>
      </c>
      <c r="AH10" s="44" t="s">
        <v>139</v>
      </c>
      <c r="AI10" s="44" t="s">
        <v>139</v>
      </c>
      <c r="AJ10" s="44" t="s">
        <v>146</v>
      </c>
      <c r="AK10" s="44"/>
      <c r="AL10" s="44"/>
      <c r="AM10" s="44"/>
      <c r="AN10" s="44">
        <v>0</v>
      </c>
      <c r="AO10" s="44">
        <v>0</v>
      </c>
      <c r="AP10" s="44">
        <v>0</v>
      </c>
      <c r="AQ10" s="44"/>
      <c r="AR10" s="44"/>
      <c r="AS10" s="44"/>
      <c r="AT10" s="44"/>
      <c r="AU10" s="44"/>
      <c r="AV10" s="44"/>
      <c r="AW10" s="44"/>
      <c r="AX10" s="44"/>
      <c r="AY10" s="44"/>
      <c r="AZ10" s="44" t="s">
        <v>148</v>
      </c>
      <c r="BA10" s="44">
        <v>103</v>
      </c>
      <c r="BB10" s="44">
        <v>138</v>
      </c>
      <c r="BC10" s="44"/>
      <c r="BD10" s="44">
        <v>21500</v>
      </c>
      <c r="BE10" s="44"/>
      <c r="BF10" s="44"/>
      <c r="BG10" s="44" t="s">
        <v>151</v>
      </c>
      <c r="BH10" s="44" t="s">
        <v>234</v>
      </c>
      <c r="BI10" s="44"/>
      <c r="BJ10" s="44"/>
      <c r="BK10" s="44" t="s">
        <v>235</v>
      </c>
      <c r="BL10" s="44" t="s">
        <v>236</v>
      </c>
      <c r="BM10" s="44"/>
      <c r="BN10" s="44"/>
      <c r="BO10" s="44"/>
      <c r="BP10" s="44"/>
      <c r="BQ10" s="44"/>
      <c r="BR10" s="44"/>
      <c r="BS10" s="44"/>
      <c r="BT10" s="44" t="s">
        <v>145</v>
      </c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>
        <v>1073</v>
      </c>
      <c r="CI10" s="44">
        <v>1073</v>
      </c>
      <c r="CJ10" s="44"/>
      <c r="CK10" s="44"/>
      <c r="CL10" s="44">
        <v>0</v>
      </c>
      <c r="CM10" s="44">
        <v>0</v>
      </c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</row>
    <row r="11" spans="1:105" ht="120" x14ac:dyDescent="0.25">
      <c r="A11" s="44" t="s">
        <v>227</v>
      </c>
      <c r="B11" s="44" t="s">
        <v>228</v>
      </c>
      <c r="C11" s="44" t="s">
        <v>255</v>
      </c>
      <c r="D11" s="44" t="s">
        <v>229</v>
      </c>
      <c r="E11" s="44">
        <v>1</v>
      </c>
      <c r="F11" s="44" t="s">
        <v>138</v>
      </c>
      <c r="G11" s="45">
        <v>44655</v>
      </c>
      <c r="H11" s="44">
        <v>7310</v>
      </c>
      <c r="I11" s="44">
        <v>7310</v>
      </c>
      <c r="J11" s="45">
        <v>44655</v>
      </c>
      <c r="K11" s="44" t="s">
        <v>139</v>
      </c>
      <c r="L11" s="44"/>
      <c r="M11" s="44"/>
      <c r="N11" s="44" t="s">
        <v>230</v>
      </c>
      <c r="O11" s="44" t="s">
        <v>231</v>
      </c>
      <c r="P11" s="44"/>
      <c r="Q11" s="44" t="s">
        <v>139</v>
      </c>
      <c r="R11" s="44" t="s">
        <v>232</v>
      </c>
      <c r="S11" s="44" t="s">
        <v>233</v>
      </c>
      <c r="T11" s="44">
        <v>2020</v>
      </c>
      <c r="U11" s="44"/>
      <c r="V11" s="44"/>
      <c r="W11" s="44"/>
      <c r="X11" s="44">
        <v>1000</v>
      </c>
      <c r="Y11" s="45">
        <v>44298</v>
      </c>
      <c r="Z11" s="44">
        <v>1</v>
      </c>
      <c r="AA11" s="44">
        <v>1</v>
      </c>
      <c r="AB11" s="44" t="s">
        <v>141</v>
      </c>
      <c r="AC11" s="44"/>
      <c r="AD11" s="44" t="s">
        <v>141</v>
      </c>
      <c r="AE11" s="44" t="s">
        <v>142</v>
      </c>
      <c r="AF11" s="44"/>
      <c r="AG11" s="44" t="s">
        <v>143</v>
      </c>
      <c r="AH11" s="44" t="s">
        <v>139</v>
      </c>
      <c r="AI11" s="44" t="s">
        <v>139</v>
      </c>
      <c r="AJ11" s="44" t="s">
        <v>146</v>
      </c>
      <c r="AK11" s="44"/>
      <c r="AL11" s="44"/>
      <c r="AM11" s="44"/>
      <c r="AN11" s="44">
        <v>0</v>
      </c>
      <c r="AO11" s="44">
        <v>0</v>
      </c>
      <c r="AP11" s="44">
        <v>0</v>
      </c>
      <c r="AQ11" s="44"/>
      <c r="AR11" s="44"/>
      <c r="AS11" s="44"/>
      <c r="AT11" s="44"/>
      <c r="AU11" s="44"/>
      <c r="AV11" s="44"/>
      <c r="AW11" s="44"/>
      <c r="AX11" s="44"/>
      <c r="AY11" s="44"/>
      <c r="AZ11" s="44" t="s">
        <v>148</v>
      </c>
      <c r="BA11" s="44">
        <v>103</v>
      </c>
      <c r="BB11" s="44">
        <v>138</v>
      </c>
      <c r="BC11" s="44"/>
      <c r="BD11" s="44">
        <v>21500</v>
      </c>
      <c r="BE11" s="44"/>
      <c r="BF11" s="44"/>
      <c r="BG11" s="44" t="s">
        <v>151</v>
      </c>
      <c r="BH11" s="44" t="s">
        <v>234</v>
      </c>
      <c r="BI11" s="44"/>
      <c r="BJ11" s="44">
        <v>10487624</v>
      </c>
      <c r="BK11" s="44" t="s">
        <v>235</v>
      </c>
      <c r="BL11" s="44" t="s">
        <v>236</v>
      </c>
      <c r="BM11" s="44"/>
      <c r="BN11" s="44"/>
      <c r="BO11" s="44"/>
      <c r="BP11" s="44"/>
      <c r="BQ11" s="44"/>
      <c r="BR11" s="44"/>
      <c r="BS11" s="44"/>
      <c r="BT11" s="44" t="s">
        <v>145</v>
      </c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>
        <v>42</v>
      </c>
      <c r="CI11" s="44">
        <v>42</v>
      </c>
      <c r="CJ11" s="44"/>
      <c r="CK11" s="44"/>
      <c r="CL11" s="44">
        <v>0</v>
      </c>
      <c r="CM11" s="44">
        <v>0</v>
      </c>
      <c r="CN11" s="44"/>
      <c r="CO11" s="44"/>
      <c r="CP11" s="44"/>
      <c r="CQ11" s="44"/>
      <c r="CR11" s="45">
        <v>44655</v>
      </c>
      <c r="CS11" s="44" t="s">
        <v>237</v>
      </c>
      <c r="CT11" s="44"/>
      <c r="CU11" s="44"/>
      <c r="CV11" s="44"/>
      <c r="CW11" s="44"/>
      <c r="CX11" s="44"/>
      <c r="CY11" s="44"/>
      <c r="CZ11" s="44"/>
      <c r="DA11" s="44"/>
    </row>
    <row r="12" spans="1:105" ht="105" x14ac:dyDescent="0.25">
      <c r="A12" s="44" t="s">
        <v>221</v>
      </c>
      <c r="B12" s="44" t="s">
        <v>222</v>
      </c>
      <c r="C12" s="44" t="s">
        <v>223</v>
      </c>
      <c r="D12" s="44" t="s">
        <v>224</v>
      </c>
      <c r="E12" s="44">
        <v>1</v>
      </c>
      <c r="F12" s="44" t="s">
        <v>138</v>
      </c>
      <c r="G12" s="45">
        <v>44501</v>
      </c>
      <c r="H12" s="44">
        <v>7310</v>
      </c>
      <c r="I12" s="44">
        <v>7310</v>
      </c>
      <c r="J12" s="45">
        <v>44501</v>
      </c>
      <c r="K12" s="44" t="s">
        <v>139</v>
      </c>
      <c r="L12" s="44"/>
      <c r="M12" s="44"/>
      <c r="N12" s="44" t="s">
        <v>225</v>
      </c>
      <c r="O12" s="44"/>
      <c r="P12" s="44"/>
      <c r="Q12" s="44" t="s">
        <v>139</v>
      </c>
      <c r="R12" s="44"/>
      <c r="S12" s="44" t="s">
        <v>140</v>
      </c>
      <c r="T12" s="44">
        <v>2021</v>
      </c>
      <c r="U12" s="45">
        <v>44501</v>
      </c>
      <c r="V12" s="44"/>
      <c r="W12" s="44"/>
      <c r="X12" s="44" t="s">
        <v>226</v>
      </c>
      <c r="Y12" s="45">
        <v>44470</v>
      </c>
      <c r="Z12" s="44">
        <v>6588</v>
      </c>
      <c r="AA12" s="44">
        <v>6588</v>
      </c>
      <c r="AB12" s="44" t="s">
        <v>141</v>
      </c>
      <c r="AC12" s="44"/>
      <c r="AD12" s="44" t="s">
        <v>141</v>
      </c>
      <c r="AE12" s="44" t="s">
        <v>142</v>
      </c>
      <c r="AF12" s="44"/>
      <c r="AG12" s="44" t="s">
        <v>143</v>
      </c>
      <c r="AH12" s="44" t="s">
        <v>139</v>
      </c>
      <c r="AI12" s="44" t="s">
        <v>139</v>
      </c>
      <c r="AJ12" s="44" t="s">
        <v>146</v>
      </c>
      <c r="AK12" s="44"/>
      <c r="AL12" s="44"/>
      <c r="AM12" s="44"/>
      <c r="AN12" s="44">
        <v>0</v>
      </c>
      <c r="AO12" s="44">
        <v>0</v>
      </c>
      <c r="AP12" s="44">
        <v>0</v>
      </c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147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 t="s">
        <v>145</v>
      </c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>
        <v>0</v>
      </c>
      <c r="CI12" s="44">
        <v>0</v>
      </c>
      <c r="CJ12" s="44"/>
      <c r="CK12" s="44"/>
      <c r="CL12" s="44">
        <v>0</v>
      </c>
      <c r="CM12" s="44">
        <v>0</v>
      </c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</row>
    <row r="13" spans="1:105" ht="255" x14ac:dyDescent="0.25">
      <c r="A13" s="44" t="s">
        <v>0</v>
      </c>
      <c r="B13" s="44" t="s">
        <v>153</v>
      </c>
      <c r="C13" s="44" t="s">
        <v>1</v>
      </c>
      <c r="D13" s="44" t="s">
        <v>154</v>
      </c>
      <c r="E13" s="44">
        <v>1</v>
      </c>
      <c r="F13" s="44" t="s">
        <v>138</v>
      </c>
      <c r="G13" s="45">
        <v>44355</v>
      </c>
      <c r="H13" s="44">
        <v>7310</v>
      </c>
      <c r="I13" s="44">
        <v>7310</v>
      </c>
      <c r="J13" s="45">
        <v>44355</v>
      </c>
      <c r="K13" s="44" t="s">
        <v>139</v>
      </c>
      <c r="L13" s="44" t="s">
        <v>155</v>
      </c>
      <c r="M13" s="44"/>
      <c r="N13" s="44" t="s">
        <v>156</v>
      </c>
      <c r="O13" s="44" t="s">
        <v>157</v>
      </c>
      <c r="P13" s="44" t="s">
        <v>158</v>
      </c>
      <c r="Q13" s="44" t="s">
        <v>149</v>
      </c>
      <c r="R13" s="44" t="s">
        <v>159</v>
      </c>
      <c r="S13" s="44" t="s">
        <v>140</v>
      </c>
      <c r="T13" s="44">
        <v>2021</v>
      </c>
      <c r="U13" s="44"/>
      <c r="V13" s="44"/>
      <c r="W13" s="44"/>
      <c r="X13" s="44">
        <v>4334</v>
      </c>
      <c r="Y13" s="45">
        <v>44172</v>
      </c>
      <c r="Z13" s="44">
        <v>136700</v>
      </c>
      <c r="AA13" s="44">
        <v>136700</v>
      </c>
      <c r="AB13" s="44" t="s">
        <v>141</v>
      </c>
      <c r="AC13" s="44" t="s">
        <v>160</v>
      </c>
      <c r="AD13" s="44" t="s">
        <v>141</v>
      </c>
      <c r="AE13" s="44" t="s">
        <v>142</v>
      </c>
      <c r="AF13" s="44"/>
      <c r="AG13" s="44" t="s">
        <v>143</v>
      </c>
      <c r="AH13" s="44" t="s">
        <v>139</v>
      </c>
      <c r="AI13" s="44" t="s">
        <v>139</v>
      </c>
      <c r="AJ13" s="44" t="s">
        <v>146</v>
      </c>
      <c r="AK13" s="44"/>
      <c r="AL13" s="44"/>
      <c r="AM13" s="44"/>
      <c r="AN13" s="44">
        <v>0</v>
      </c>
      <c r="AO13" s="44">
        <v>0</v>
      </c>
      <c r="AP13" s="44">
        <v>0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44" t="s">
        <v>148</v>
      </c>
      <c r="BA13" s="44">
        <v>101</v>
      </c>
      <c r="BB13" s="44">
        <v>136</v>
      </c>
      <c r="BC13" s="44">
        <v>6000</v>
      </c>
      <c r="BD13" s="44">
        <v>23600</v>
      </c>
      <c r="BE13" s="44"/>
      <c r="BF13" s="44"/>
      <c r="BG13" s="44" t="s">
        <v>151</v>
      </c>
      <c r="BH13" s="44" t="s">
        <v>152</v>
      </c>
      <c r="BI13" s="44" t="s">
        <v>161</v>
      </c>
      <c r="BJ13" s="44"/>
      <c r="BK13" s="44"/>
      <c r="BL13" s="44" t="s">
        <v>162</v>
      </c>
      <c r="BM13" s="44" t="s">
        <v>163</v>
      </c>
      <c r="BN13" s="44" t="s">
        <v>164</v>
      </c>
      <c r="BO13" s="44" t="s">
        <v>165</v>
      </c>
      <c r="BP13" s="44" t="s">
        <v>165</v>
      </c>
      <c r="BQ13" s="44" t="s">
        <v>165</v>
      </c>
      <c r="BR13" s="44"/>
      <c r="BS13" s="44"/>
      <c r="BT13" s="44" t="s">
        <v>145</v>
      </c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>
        <v>382</v>
      </c>
      <c r="CI13" s="44">
        <v>382</v>
      </c>
      <c r="CJ13" s="44"/>
      <c r="CK13" s="44"/>
      <c r="CL13" s="44">
        <v>0</v>
      </c>
      <c r="CM13" s="44">
        <v>0</v>
      </c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</row>
    <row r="14" spans="1:105" ht="255" x14ac:dyDescent="0.25">
      <c r="A14" s="44" t="s">
        <v>2</v>
      </c>
      <c r="B14" s="44" t="s">
        <v>166</v>
      </c>
      <c r="C14" s="44" t="s">
        <v>3</v>
      </c>
      <c r="D14" s="44" t="s">
        <v>154</v>
      </c>
      <c r="E14" s="44">
        <v>1</v>
      </c>
      <c r="F14" s="44" t="s">
        <v>138</v>
      </c>
      <c r="G14" s="45">
        <v>44355</v>
      </c>
      <c r="H14" s="44">
        <v>7310</v>
      </c>
      <c r="I14" s="44">
        <v>7310</v>
      </c>
      <c r="J14" s="45">
        <v>44355</v>
      </c>
      <c r="K14" s="44" t="s">
        <v>139</v>
      </c>
      <c r="L14" s="44" t="s">
        <v>155</v>
      </c>
      <c r="M14" s="44"/>
      <c r="N14" s="44" t="s">
        <v>156</v>
      </c>
      <c r="O14" s="44" t="s">
        <v>157</v>
      </c>
      <c r="P14" s="44" t="s">
        <v>158</v>
      </c>
      <c r="Q14" s="44" t="s">
        <v>149</v>
      </c>
      <c r="R14" s="44" t="s">
        <v>159</v>
      </c>
      <c r="S14" s="44" t="s">
        <v>140</v>
      </c>
      <c r="T14" s="44">
        <v>2021</v>
      </c>
      <c r="U14" s="44"/>
      <c r="V14" s="44"/>
      <c r="W14" s="44"/>
      <c r="X14" s="44">
        <v>4335</v>
      </c>
      <c r="Y14" s="45">
        <v>44172</v>
      </c>
      <c r="Z14" s="44">
        <v>136700</v>
      </c>
      <c r="AA14" s="44">
        <v>136700</v>
      </c>
      <c r="AB14" s="44" t="s">
        <v>141</v>
      </c>
      <c r="AC14" s="44" t="s">
        <v>160</v>
      </c>
      <c r="AD14" s="44" t="s">
        <v>141</v>
      </c>
      <c r="AE14" s="44" t="s">
        <v>142</v>
      </c>
      <c r="AF14" s="44"/>
      <c r="AG14" s="44" t="s">
        <v>143</v>
      </c>
      <c r="AH14" s="44" t="s">
        <v>139</v>
      </c>
      <c r="AI14" s="44" t="s">
        <v>139</v>
      </c>
      <c r="AJ14" s="44" t="s">
        <v>146</v>
      </c>
      <c r="AK14" s="44"/>
      <c r="AL14" s="44"/>
      <c r="AM14" s="44"/>
      <c r="AN14" s="44">
        <v>0</v>
      </c>
      <c r="AO14" s="44">
        <v>0</v>
      </c>
      <c r="AP14" s="44">
        <v>0</v>
      </c>
      <c r="AQ14" s="44"/>
      <c r="AR14" s="44"/>
      <c r="AS14" s="44"/>
      <c r="AT14" s="44"/>
      <c r="AU14" s="44"/>
      <c r="AV14" s="44"/>
      <c r="AW14" s="44"/>
      <c r="AX14" s="44"/>
      <c r="AY14" s="44"/>
      <c r="AZ14" s="44" t="s">
        <v>148</v>
      </c>
      <c r="BA14" s="44">
        <v>101</v>
      </c>
      <c r="BB14" s="44">
        <v>136</v>
      </c>
      <c r="BC14" s="44">
        <v>6000</v>
      </c>
      <c r="BD14" s="44">
        <v>23600</v>
      </c>
      <c r="BE14" s="44"/>
      <c r="BF14" s="44"/>
      <c r="BG14" s="44" t="s">
        <v>151</v>
      </c>
      <c r="BH14" s="44" t="s">
        <v>152</v>
      </c>
      <c r="BI14" s="44" t="s">
        <v>161</v>
      </c>
      <c r="BJ14" s="44"/>
      <c r="BK14" s="44"/>
      <c r="BL14" s="44" t="s">
        <v>162</v>
      </c>
      <c r="BM14" s="44" t="s">
        <v>163</v>
      </c>
      <c r="BN14" s="44" t="s">
        <v>164</v>
      </c>
      <c r="BO14" s="44" t="s">
        <v>165</v>
      </c>
      <c r="BP14" s="44" t="s">
        <v>165</v>
      </c>
      <c r="BQ14" s="44" t="s">
        <v>165</v>
      </c>
      <c r="BR14" s="44"/>
      <c r="BS14" s="44"/>
      <c r="BT14" s="44" t="s">
        <v>145</v>
      </c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>
        <v>578</v>
      </c>
      <c r="CI14" s="44">
        <v>578</v>
      </c>
      <c r="CJ14" s="44"/>
      <c r="CK14" s="44"/>
      <c r="CL14" s="44">
        <v>0</v>
      </c>
      <c r="CM14" s="44">
        <v>0</v>
      </c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</row>
    <row r="15" spans="1:105" ht="255" x14ac:dyDescent="0.25">
      <c r="A15" s="44" t="s">
        <v>4</v>
      </c>
      <c r="B15" s="44" t="s">
        <v>167</v>
      </c>
      <c r="C15" s="44" t="s">
        <v>5</v>
      </c>
      <c r="D15" s="44" t="s">
        <v>154</v>
      </c>
      <c r="E15" s="44">
        <v>1</v>
      </c>
      <c r="F15" s="44" t="s">
        <v>138</v>
      </c>
      <c r="G15" s="45">
        <v>44355</v>
      </c>
      <c r="H15" s="44">
        <v>7310</v>
      </c>
      <c r="I15" s="44">
        <v>7310</v>
      </c>
      <c r="J15" s="45">
        <v>44355</v>
      </c>
      <c r="K15" s="44" t="s">
        <v>139</v>
      </c>
      <c r="L15" s="44" t="s">
        <v>155</v>
      </c>
      <c r="M15" s="44"/>
      <c r="N15" s="44" t="s">
        <v>156</v>
      </c>
      <c r="O15" s="44" t="s">
        <v>157</v>
      </c>
      <c r="P15" s="44" t="s">
        <v>158</v>
      </c>
      <c r="Q15" s="44" t="s">
        <v>149</v>
      </c>
      <c r="R15" s="44" t="s">
        <v>159</v>
      </c>
      <c r="S15" s="44" t="s">
        <v>140</v>
      </c>
      <c r="T15" s="44">
        <v>2021</v>
      </c>
      <c r="U15" s="44"/>
      <c r="V15" s="44"/>
      <c r="W15" s="44"/>
      <c r="X15" s="44"/>
      <c r="Y15" s="45">
        <v>44172</v>
      </c>
      <c r="Z15" s="44">
        <v>136700</v>
      </c>
      <c r="AA15" s="44">
        <v>136700</v>
      </c>
      <c r="AB15" s="44" t="s">
        <v>141</v>
      </c>
      <c r="AC15" s="44" t="s">
        <v>168</v>
      </c>
      <c r="AD15" s="44" t="s">
        <v>141</v>
      </c>
      <c r="AE15" s="44" t="s">
        <v>142</v>
      </c>
      <c r="AF15" s="44"/>
      <c r="AG15" s="44" t="s">
        <v>143</v>
      </c>
      <c r="AH15" s="44" t="s">
        <v>139</v>
      </c>
      <c r="AI15" s="44" t="s">
        <v>139</v>
      </c>
      <c r="AJ15" s="44" t="s">
        <v>146</v>
      </c>
      <c r="AK15" s="44"/>
      <c r="AL15" s="44"/>
      <c r="AM15" s="44"/>
      <c r="AN15" s="44">
        <v>0</v>
      </c>
      <c r="AO15" s="44">
        <v>0</v>
      </c>
      <c r="AP15" s="44">
        <v>0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 t="s">
        <v>148</v>
      </c>
      <c r="BA15" s="44">
        <v>101</v>
      </c>
      <c r="BB15" s="44">
        <v>136</v>
      </c>
      <c r="BC15" s="44">
        <v>6000</v>
      </c>
      <c r="BD15" s="44">
        <v>23600</v>
      </c>
      <c r="BE15" s="44"/>
      <c r="BF15" s="44"/>
      <c r="BG15" s="44" t="s">
        <v>151</v>
      </c>
      <c r="BH15" s="44" t="s">
        <v>152</v>
      </c>
      <c r="BI15" s="44" t="s">
        <v>161</v>
      </c>
      <c r="BJ15" s="44"/>
      <c r="BK15" s="44"/>
      <c r="BL15" s="44" t="s">
        <v>162</v>
      </c>
      <c r="BM15" s="44" t="s">
        <v>163</v>
      </c>
      <c r="BN15" s="44" t="s">
        <v>164</v>
      </c>
      <c r="BO15" s="44" t="s">
        <v>165</v>
      </c>
      <c r="BP15" s="44" t="s">
        <v>165</v>
      </c>
      <c r="BQ15" s="44" t="s">
        <v>165</v>
      </c>
      <c r="BR15" s="44"/>
      <c r="BS15" s="44"/>
      <c r="BT15" s="44" t="s">
        <v>145</v>
      </c>
      <c r="BU15" s="44"/>
      <c r="BV15" s="44"/>
      <c r="BW15" s="44"/>
      <c r="BX15" s="44" t="s">
        <v>169</v>
      </c>
      <c r="BY15" s="45">
        <v>44629</v>
      </c>
      <c r="BZ15" s="44"/>
      <c r="CA15" s="44" t="s">
        <v>139</v>
      </c>
      <c r="CB15" s="44" t="s">
        <v>139</v>
      </c>
      <c r="CC15" s="44" t="s">
        <v>170</v>
      </c>
      <c r="CD15" s="44"/>
      <c r="CE15" s="44"/>
      <c r="CF15" s="44"/>
      <c r="CG15" s="44"/>
      <c r="CH15" s="44">
        <v>579</v>
      </c>
      <c r="CI15" s="44">
        <v>579</v>
      </c>
      <c r="CJ15" s="44"/>
      <c r="CK15" s="44"/>
      <c r="CL15" s="44">
        <v>0</v>
      </c>
      <c r="CM15" s="44">
        <v>0</v>
      </c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</row>
    <row r="16" spans="1:105" ht="255" x14ac:dyDescent="0.25">
      <c r="A16" s="44" t="s">
        <v>6</v>
      </c>
      <c r="B16" s="44" t="s">
        <v>171</v>
      </c>
      <c r="C16" s="44" t="s">
        <v>7</v>
      </c>
      <c r="D16" s="44" t="s">
        <v>154</v>
      </c>
      <c r="E16" s="44">
        <v>1</v>
      </c>
      <c r="F16" s="44" t="s">
        <v>138</v>
      </c>
      <c r="G16" s="45">
        <v>44355</v>
      </c>
      <c r="H16" s="44">
        <v>7310</v>
      </c>
      <c r="I16" s="44">
        <v>7310</v>
      </c>
      <c r="J16" s="45">
        <v>44355</v>
      </c>
      <c r="K16" s="44" t="s">
        <v>139</v>
      </c>
      <c r="L16" s="44" t="s">
        <v>155</v>
      </c>
      <c r="M16" s="44"/>
      <c r="N16" s="44" t="s">
        <v>156</v>
      </c>
      <c r="O16" s="44" t="s">
        <v>172</v>
      </c>
      <c r="P16" s="44" t="s">
        <v>158</v>
      </c>
      <c r="Q16" s="44" t="s">
        <v>139</v>
      </c>
      <c r="R16" s="44" t="s">
        <v>159</v>
      </c>
      <c r="S16" s="44" t="s">
        <v>140</v>
      </c>
      <c r="T16" s="44">
        <v>2020</v>
      </c>
      <c r="U16" s="44"/>
      <c r="V16" s="44"/>
      <c r="W16" s="44"/>
      <c r="X16" s="44"/>
      <c r="Y16" s="45">
        <v>44172</v>
      </c>
      <c r="Z16" s="44">
        <v>128500</v>
      </c>
      <c r="AA16" s="44">
        <v>128500</v>
      </c>
      <c r="AB16" s="44" t="s">
        <v>141</v>
      </c>
      <c r="AC16" s="44"/>
      <c r="AD16" s="44" t="s">
        <v>141</v>
      </c>
      <c r="AE16" s="44" t="s">
        <v>142</v>
      </c>
      <c r="AF16" s="44"/>
      <c r="AG16" s="44" t="s">
        <v>143</v>
      </c>
      <c r="AH16" s="44" t="s">
        <v>149</v>
      </c>
      <c r="AI16" s="44" t="s">
        <v>139</v>
      </c>
      <c r="AJ16" s="44" t="s">
        <v>146</v>
      </c>
      <c r="AK16" s="44"/>
      <c r="AL16" s="44"/>
      <c r="AM16" s="44"/>
      <c r="AN16" s="44">
        <v>0</v>
      </c>
      <c r="AO16" s="44">
        <v>0</v>
      </c>
      <c r="AP16" s="44">
        <v>0</v>
      </c>
      <c r="AQ16" s="44"/>
      <c r="AR16" s="44"/>
      <c r="AS16" s="44"/>
      <c r="AT16" s="44"/>
      <c r="AU16" s="44"/>
      <c r="AV16" s="44"/>
      <c r="AW16" s="44"/>
      <c r="AX16" s="44"/>
      <c r="AY16" s="44"/>
      <c r="AZ16" s="44" t="s">
        <v>148</v>
      </c>
      <c r="BA16" s="44">
        <v>101</v>
      </c>
      <c r="BB16" s="44">
        <v>136</v>
      </c>
      <c r="BC16" s="44">
        <v>5000</v>
      </c>
      <c r="BD16" s="44">
        <v>20900</v>
      </c>
      <c r="BE16" s="44"/>
      <c r="BF16" s="44"/>
      <c r="BG16" s="44" t="s">
        <v>151</v>
      </c>
      <c r="BH16" s="44" t="s">
        <v>152</v>
      </c>
      <c r="BI16" s="44" t="s">
        <v>161</v>
      </c>
      <c r="BJ16" s="44"/>
      <c r="BK16" s="44"/>
      <c r="BL16" s="44" t="s">
        <v>173</v>
      </c>
      <c r="BM16" s="44" t="s">
        <v>163</v>
      </c>
      <c r="BN16" s="44" t="s">
        <v>164</v>
      </c>
      <c r="BO16" s="44" t="s">
        <v>165</v>
      </c>
      <c r="BP16" s="44" t="s">
        <v>165</v>
      </c>
      <c r="BQ16" s="44" t="s">
        <v>165</v>
      </c>
      <c r="BR16" s="44"/>
      <c r="BS16" s="44"/>
      <c r="BT16" s="44" t="s">
        <v>145</v>
      </c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>
        <v>591</v>
      </c>
      <c r="CI16" s="44">
        <v>591</v>
      </c>
      <c r="CJ16" s="44"/>
      <c r="CK16" s="44"/>
      <c r="CL16" s="44">
        <v>0</v>
      </c>
      <c r="CM16" s="44">
        <v>0</v>
      </c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</row>
    <row r="17" spans="1:105" ht="120" x14ac:dyDescent="0.25">
      <c r="A17" s="44" t="s">
        <v>8</v>
      </c>
      <c r="B17" s="44" t="s">
        <v>192</v>
      </c>
      <c r="C17" s="44" t="s">
        <v>9</v>
      </c>
      <c r="D17" s="44" t="s">
        <v>154</v>
      </c>
      <c r="E17" s="44">
        <v>1</v>
      </c>
      <c r="F17" s="44" t="s">
        <v>138</v>
      </c>
      <c r="G17" s="45">
        <v>44349</v>
      </c>
      <c r="H17" s="44">
        <v>7310</v>
      </c>
      <c r="I17" s="44">
        <v>7310</v>
      </c>
      <c r="J17" s="45">
        <v>44349</v>
      </c>
      <c r="K17" s="44" t="s">
        <v>139</v>
      </c>
      <c r="L17" s="44" t="s">
        <v>193</v>
      </c>
      <c r="M17" s="44"/>
      <c r="N17" s="44" t="s">
        <v>194</v>
      </c>
      <c r="O17" s="44" t="s">
        <v>195</v>
      </c>
      <c r="P17" s="44"/>
      <c r="Q17" s="44" t="s">
        <v>139</v>
      </c>
      <c r="R17" s="44" t="s">
        <v>196</v>
      </c>
      <c r="S17" s="44" t="s">
        <v>140</v>
      </c>
      <c r="T17" s="44">
        <v>2016</v>
      </c>
      <c r="U17" s="44"/>
      <c r="V17" s="44"/>
      <c r="W17" s="44"/>
      <c r="X17" s="44" t="s">
        <v>197</v>
      </c>
      <c r="Y17" s="45">
        <v>44172</v>
      </c>
      <c r="Z17" s="44">
        <v>32130</v>
      </c>
      <c r="AA17" s="44">
        <v>32130</v>
      </c>
      <c r="AB17" s="44" t="s">
        <v>141</v>
      </c>
      <c r="AC17" s="44">
        <v>0</v>
      </c>
      <c r="AD17" s="44" t="s">
        <v>141</v>
      </c>
      <c r="AE17" s="44" t="s">
        <v>142</v>
      </c>
      <c r="AF17" s="44"/>
      <c r="AG17" s="44" t="s">
        <v>143</v>
      </c>
      <c r="AH17" s="44" t="s">
        <v>149</v>
      </c>
      <c r="AI17" s="44" t="s">
        <v>139</v>
      </c>
      <c r="AJ17" s="44" t="s">
        <v>146</v>
      </c>
      <c r="AK17" s="44"/>
      <c r="AL17" s="44"/>
      <c r="AM17" s="44"/>
      <c r="AN17" s="44">
        <v>0</v>
      </c>
      <c r="AO17" s="44">
        <v>0</v>
      </c>
      <c r="AP17" s="44">
        <v>0</v>
      </c>
      <c r="AQ17" s="44" t="s">
        <v>198</v>
      </c>
      <c r="AR17" s="44" t="s">
        <v>199</v>
      </c>
      <c r="AS17" s="44" t="s">
        <v>200</v>
      </c>
      <c r="AT17" s="44"/>
      <c r="AU17" s="46">
        <v>5360</v>
      </c>
      <c r="AV17" s="44"/>
      <c r="AW17" s="44"/>
      <c r="AX17" s="44"/>
      <c r="AY17" s="44"/>
      <c r="AZ17" s="44" t="s">
        <v>148</v>
      </c>
      <c r="BA17" s="44">
        <v>68</v>
      </c>
      <c r="BB17" s="44">
        <v>91</v>
      </c>
      <c r="BC17" s="44">
        <v>2500</v>
      </c>
      <c r="BD17" s="44">
        <v>7860</v>
      </c>
      <c r="BE17" s="44"/>
      <c r="BF17" s="44"/>
      <c r="BG17" s="44" t="s">
        <v>151</v>
      </c>
      <c r="BH17" s="44" t="s">
        <v>201</v>
      </c>
      <c r="BI17" s="44" t="s">
        <v>202</v>
      </c>
      <c r="BJ17" s="44">
        <v>11899637</v>
      </c>
      <c r="BK17" s="44"/>
      <c r="BL17" s="44" t="s">
        <v>203</v>
      </c>
      <c r="BM17" s="44" t="s">
        <v>163</v>
      </c>
      <c r="BN17" s="44" t="s">
        <v>204</v>
      </c>
      <c r="BO17" s="44" t="s">
        <v>165</v>
      </c>
      <c r="BP17" s="44" t="s">
        <v>165</v>
      </c>
      <c r="BQ17" s="44" t="s">
        <v>165</v>
      </c>
      <c r="BR17" s="44"/>
      <c r="BS17" s="44"/>
      <c r="BT17" s="44" t="s">
        <v>145</v>
      </c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>
        <v>876</v>
      </c>
      <c r="CI17" s="44">
        <v>876</v>
      </c>
      <c r="CJ17" s="44"/>
      <c r="CK17" s="44"/>
      <c r="CL17" s="44">
        <v>0</v>
      </c>
      <c r="CM17" s="44">
        <v>0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</row>
  </sheetData>
  <autoFilter ref="A1:DA17" xr:uid="{40B80F09-4E3D-46F4-85CB-15EB01956E2C}">
    <sortState xmlns:xlrd2="http://schemas.microsoft.com/office/spreadsheetml/2017/richdata2" ref="A2:DA17">
      <sortCondition ref="A2:A1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Follow-up</vt:lpstr>
      <vt:lpstr>Presentation</vt:lpstr>
      <vt:lpstr>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Sylvain</cp:lastModifiedBy>
  <cp:lastPrinted>2022-03-10T17:09:44Z</cp:lastPrinted>
  <dcterms:created xsi:type="dcterms:W3CDTF">2013-06-27T14:45:41Z</dcterms:created>
  <dcterms:modified xsi:type="dcterms:W3CDTF">2022-04-28T15:29:38Z</dcterms:modified>
</cp:coreProperties>
</file>