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mi/Desktop/"/>
    </mc:Choice>
  </mc:AlternateContent>
  <xr:revisionPtr revIDLastSave="0" documentId="8_{FDE5729E-9958-F045-B10C-5AF5C1A568CF}" xr6:coauthVersionLast="36" xr6:coauthVersionMax="36" xr10:uidLastSave="{00000000-0000-0000-0000-000000000000}"/>
  <bookViews>
    <workbookView xWindow="3840" yWindow="500" windowWidth="24960" windowHeight="15560" xr2:uid="{00000000-000D-0000-FFFF-FFFF00000000}"/>
  </bookViews>
  <sheets>
    <sheet name="Feuil 2" sheetId="4" r:id="rId1"/>
  </sheets>
  <calcPr calcId="181029"/>
</workbook>
</file>

<file path=xl/calcChain.xml><?xml version="1.0" encoding="utf-8"?>
<calcChain xmlns="http://schemas.openxmlformats.org/spreadsheetml/2006/main">
  <c r="B40" i="4" l="1"/>
  <c r="B44" i="4"/>
  <c r="B42" i="4"/>
  <c r="B41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V34" i="4"/>
  <c r="U34" i="4"/>
  <c r="V33" i="4"/>
  <c r="U33" i="4"/>
  <c r="B25" i="4"/>
  <c r="F19" i="4"/>
  <c r="B28" i="4"/>
  <c r="B26" i="4"/>
  <c r="B24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E19" i="4"/>
  <c r="D19" i="4"/>
  <c r="C19" i="4"/>
  <c r="B19" i="4"/>
  <c r="V18" i="4"/>
  <c r="U18" i="4"/>
  <c r="V17" i="4"/>
  <c r="U17" i="4"/>
  <c r="U3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W17" i="4"/>
  <c r="U19" i="4"/>
  <c r="V35" i="4"/>
  <c r="W18" i="4"/>
  <c r="U35" i="4"/>
  <c r="B43" i="4"/>
  <c r="B27" i="4"/>
  <c r="V19" i="4"/>
  <c r="W19" i="4"/>
  <c r="V5" i="4"/>
  <c r="U5" i="4"/>
  <c r="B9" i="4"/>
  <c r="B10" i="4"/>
  <c r="B11" i="4"/>
  <c r="V3" i="4"/>
  <c r="V4" i="4"/>
  <c r="B13" i="4"/>
  <c r="U4" i="4"/>
  <c r="B12" i="4"/>
  <c r="H7" i="4"/>
  <c r="R37" i="4"/>
  <c r="N37" i="4"/>
  <c r="J37" i="4"/>
  <c r="F37" i="4"/>
  <c r="B37" i="4"/>
  <c r="B38" i="4"/>
  <c r="B21" i="4"/>
  <c r="T21" i="4"/>
  <c r="P21" i="4"/>
  <c r="L21" i="4"/>
  <c r="H21" i="4"/>
  <c r="D21" i="4"/>
  <c r="T37" i="4"/>
  <c r="P37" i="4"/>
  <c r="H37" i="4"/>
  <c r="D37" i="4"/>
  <c r="R21" i="4"/>
  <c r="N21" i="4"/>
  <c r="J21" i="4"/>
  <c r="F21" i="4"/>
  <c r="Q21" i="4"/>
  <c r="M21" i="4"/>
  <c r="I21" i="4"/>
  <c r="E21" i="4"/>
  <c r="Q37" i="4"/>
  <c r="M37" i="4"/>
  <c r="I37" i="4"/>
  <c r="E37" i="4"/>
  <c r="S21" i="4"/>
  <c r="O21" i="4"/>
  <c r="K21" i="4"/>
  <c r="G21" i="4"/>
  <c r="C21" i="4"/>
  <c r="L37" i="4"/>
  <c r="S37" i="4"/>
  <c r="O37" i="4"/>
  <c r="K37" i="4"/>
  <c r="G37" i="4"/>
  <c r="C37" i="4"/>
  <c r="B7" i="4"/>
  <c r="E7" i="4"/>
  <c r="F7" i="4"/>
  <c r="M7" i="4"/>
  <c r="P7" i="4"/>
  <c r="R7" i="4"/>
  <c r="C7" i="4"/>
  <c r="J7" i="4"/>
  <c r="Q7" i="4"/>
  <c r="D7" i="4"/>
  <c r="G7" i="4"/>
  <c r="K7" i="4"/>
  <c r="N7" i="4"/>
  <c r="T7" i="4"/>
  <c r="S7" i="4"/>
  <c r="I7" i="4"/>
  <c r="L7" i="4"/>
  <c r="O7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</calcChain>
</file>

<file path=xl/sharedStrings.xml><?xml version="1.0" encoding="utf-8"?>
<sst xmlns="http://schemas.openxmlformats.org/spreadsheetml/2006/main" count="41" uniqueCount="17">
  <si>
    <t>Salaire</t>
  </si>
  <si>
    <t>Effectif</t>
  </si>
  <si>
    <t>Total</t>
  </si>
  <si>
    <t>salaire x eff.</t>
  </si>
  <si>
    <t>F.C.C.(%)</t>
  </si>
  <si>
    <t>étendue</t>
  </si>
  <si>
    <t>3e quartile</t>
  </si>
  <si>
    <t>1er quartile</t>
  </si>
  <si>
    <t>salaire median</t>
  </si>
  <si>
    <t>Moyenne</t>
  </si>
  <si>
    <t>fréq.(%) /effectif</t>
  </si>
  <si>
    <t>inter quartile</t>
  </si>
  <si>
    <t>total</t>
  </si>
  <si>
    <t>2)a) On considere la serie initiale (feuille 1) en supprimant le salaire de 4500€. Calculer le nouveau salaire moyen, le salaire median, l'etendue et l'ecart interquartile</t>
  </si>
  <si>
    <t>2)b) Dans la serie initiale (feuille1) il y a une erreur: il y a en fait 12 salaires de 1300€ et 20 salaires de 1700€. Quelle est l'influence de cette erreur sur le salaire moyen, le salaire median, l'etendue et l'ecar interquartile?</t>
  </si>
  <si>
    <t>Variation vs initiale</t>
  </si>
  <si>
    <t>2c) On considere une entreprise de meme effectif total qui octroie des slaaires de 900€ a 4500€. On suppose que dans cette entreprise 20 personnes gagnent 4500€. Proposer une repartition des effectifs pour que le salaire median soit encore de 1700€. Et calculer le salaire moyen?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</si>
</sst>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\ [$€-40C]_-;\-* #,##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0" fillId="0" borderId="2" xfId="0" applyBorder="1"/>
    <xf numFmtId="165" fontId="1" fillId="0" borderId="1" xfId="2" applyNumberFormat="1" applyFont="1" applyBorder="1"/>
    <xf numFmtId="166" fontId="1" fillId="0" borderId="1" xfId="1" applyNumberFormat="1" applyFont="1" applyBorder="1"/>
    <xf numFmtId="166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166" fontId="0" fillId="0" borderId="0" xfId="0" applyNumberForma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10" fontId="1" fillId="0" borderId="1" xfId="2" applyNumberFormat="1" applyFont="1" applyBorder="1"/>
    <xf numFmtId="10" fontId="1" fillId="0" borderId="0" xfId="2" applyNumberFormat="1" applyFont="1"/>
    <xf numFmtId="0" fontId="0" fillId="0" borderId="3" xfId="0" applyFill="1" applyBorder="1" applyAlignment="1">
      <alignment wrapText="1"/>
    </xf>
    <xf numFmtId="165" fontId="1" fillId="0" borderId="3" xfId="2" applyNumberFormat="1" applyFont="1" applyBorder="1"/>
    <xf numFmtId="0" fontId="0" fillId="0" borderId="0" xfId="0" applyFill="1" applyBorder="1" applyAlignment="1">
      <alignment wrapText="1"/>
    </xf>
    <xf numFmtId="166" fontId="0" fillId="0" borderId="4" xfId="0" applyNumberFormat="1" applyBorder="1"/>
    <xf numFmtId="165" fontId="1" fillId="0" borderId="4" xfId="2" applyNumberFormat="1" applyFont="1" applyBorder="1"/>
    <xf numFmtId="0" fontId="0" fillId="2" borderId="2" xfId="0" applyFill="1" applyBorder="1"/>
    <xf numFmtId="10" fontId="1" fillId="0" borderId="0" xfId="2" applyNumberFormat="1" applyFont="1" applyBorder="1"/>
    <xf numFmtId="166" fontId="1" fillId="0" borderId="0" xfId="1" applyNumberFormat="1" applyFont="1" applyBorder="1"/>
    <xf numFmtId="0" fontId="2" fillId="0" borderId="0" xfId="0" applyFont="1"/>
    <xf numFmtId="0" fontId="0" fillId="3" borderId="2" xfId="0" applyFill="1" applyBorder="1"/>
    <xf numFmtId="1" fontId="2" fillId="3" borderId="1" xfId="0" applyNumberFormat="1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zoomScaleNormal="100" workbookViewId="0">
      <selection activeCell="W17" sqref="W17"/>
    </sheetView>
  </sheetViews>
  <sheetFormatPr baseColWidth="10" defaultRowHeight="15" x14ac:dyDescent="0.2"/>
  <cols>
    <col min="2" max="2" width="10.83203125" style="9"/>
    <col min="3" max="9" width="11.5" bestFit="1" customWidth="1"/>
    <col min="10" max="10" width="11" bestFit="1" customWidth="1"/>
    <col min="11" max="14" width="11.5" bestFit="1" customWidth="1"/>
    <col min="15" max="15" width="11" bestFit="1" customWidth="1"/>
    <col min="16" max="17" width="11.5" bestFit="1" customWidth="1"/>
    <col min="18" max="21" width="11" bestFit="1" customWidth="1"/>
    <col min="22" max="22" width="12.5" bestFit="1" customWidth="1"/>
  </cols>
  <sheetData>
    <row r="1" spans="1:23" x14ac:dyDescent="0.2">
      <c r="A1" t="s">
        <v>13</v>
      </c>
    </row>
    <row r="2" spans="1:23" x14ac:dyDescent="0.2">
      <c r="U2" s="16" t="s">
        <v>2</v>
      </c>
      <c r="V2" s="16" t="s">
        <v>9</v>
      </c>
    </row>
    <row r="3" spans="1:23" ht="16" x14ac:dyDescent="0.2">
      <c r="A3" s="10" t="s">
        <v>0</v>
      </c>
      <c r="B3" s="7">
        <v>900</v>
      </c>
      <c r="C3" s="7">
        <v>1100</v>
      </c>
      <c r="D3" s="7">
        <v>1300</v>
      </c>
      <c r="E3" s="7">
        <v>1500</v>
      </c>
      <c r="F3" s="7">
        <v>1700</v>
      </c>
      <c r="G3" s="7">
        <v>1900</v>
      </c>
      <c r="H3" s="7">
        <v>2100</v>
      </c>
      <c r="I3" s="7">
        <v>2300</v>
      </c>
      <c r="J3" s="7">
        <v>2500</v>
      </c>
      <c r="K3" s="7">
        <v>2700</v>
      </c>
      <c r="L3" s="7">
        <v>2900</v>
      </c>
      <c r="M3" s="7">
        <v>3100</v>
      </c>
      <c r="N3" s="7">
        <v>3300</v>
      </c>
      <c r="O3" s="7">
        <v>3500</v>
      </c>
      <c r="P3" s="7">
        <v>3700</v>
      </c>
      <c r="Q3" s="7">
        <v>3900</v>
      </c>
      <c r="R3" s="7">
        <v>4100</v>
      </c>
      <c r="S3" s="7">
        <v>4300</v>
      </c>
      <c r="T3" s="7"/>
      <c r="U3" s="17">
        <f>SUM(B3:T3)</f>
        <v>46800</v>
      </c>
      <c r="V3" s="17">
        <f>AVERAGE(B3:T3)</f>
        <v>2600</v>
      </c>
    </row>
    <row r="4" spans="1:23" ht="16" x14ac:dyDescent="0.2">
      <c r="A4" s="11" t="s">
        <v>1</v>
      </c>
      <c r="B4" s="5">
        <v>12</v>
      </c>
      <c r="C4" s="5">
        <v>10</v>
      </c>
      <c r="D4" s="5">
        <v>20</v>
      </c>
      <c r="E4" s="5">
        <v>18</v>
      </c>
      <c r="F4" s="5">
        <v>12</v>
      </c>
      <c r="G4" s="5">
        <v>13</v>
      </c>
      <c r="H4" s="5">
        <v>5</v>
      </c>
      <c r="I4" s="5">
        <v>3</v>
      </c>
      <c r="J4" s="5">
        <v>12</v>
      </c>
      <c r="K4" s="5">
        <v>5</v>
      </c>
      <c r="L4" s="5">
        <v>7</v>
      </c>
      <c r="M4" s="5">
        <v>10</v>
      </c>
      <c r="N4" s="5">
        <v>0</v>
      </c>
      <c r="O4" s="5">
        <v>6</v>
      </c>
      <c r="P4" s="5">
        <v>5</v>
      </c>
      <c r="Q4" s="5">
        <v>0</v>
      </c>
      <c r="R4" s="5">
        <v>0</v>
      </c>
      <c r="S4" s="5">
        <v>0</v>
      </c>
      <c r="T4" s="5"/>
      <c r="U4" s="18">
        <f>SUM(B4:T4)</f>
        <v>138</v>
      </c>
      <c r="V4" s="18">
        <f>AVERAGE(B4:T4)</f>
        <v>7.666666666666667</v>
      </c>
    </row>
    <row r="5" spans="1:23" ht="16" x14ac:dyDescent="0.2">
      <c r="A5" s="10" t="s">
        <v>3</v>
      </c>
      <c r="B5" s="8">
        <f t="shared" ref="B5:S5" si="0">B3*B4</f>
        <v>10800</v>
      </c>
      <c r="C5" s="8">
        <f t="shared" si="0"/>
        <v>11000</v>
      </c>
      <c r="D5" s="8">
        <f t="shared" si="0"/>
        <v>26000</v>
      </c>
      <c r="E5" s="8">
        <f t="shared" si="0"/>
        <v>27000</v>
      </c>
      <c r="F5" s="8">
        <f t="shared" si="0"/>
        <v>20400</v>
      </c>
      <c r="G5" s="8">
        <f t="shared" si="0"/>
        <v>24700</v>
      </c>
      <c r="H5" s="8">
        <f t="shared" si="0"/>
        <v>10500</v>
      </c>
      <c r="I5" s="8">
        <f t="shared" si="0"/>
        <v>6900</v>
      </c>
      <c r="J5" s="8">
        <f t="shared" si="0"/>
        <v>30000</v>
      </c>
      <c r="K5" s="8">
        <f t="shared" si="0"/>
        <v>13500</v>
      </c>
      <c r="L5" s="8">
        <f t="shared" si="0"/>
        <v>20300</v>
      </c>
      <c r="M5" s="8">
        <f t="shared" si="0"/>
        <v>31000</v>
      </c>
      <c r="N5" s="8">
        <f t="shared" si="0"/>
        <v>0</v>
      </c>
      <c r="O5" s="8">
        <f t="shared" si="0"/>
        <v>21000</v>
      </c>
      <c r="P5" s="8">
        <f t="shared" si="0"/>
        <v>18500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8"/>
      <c r="U5" s="17">
        <f>SUM(B5:T5)</f>
        <v>271600</v>
      </c>
      <c r="V5" s="17">
        <f>AVERAGE(B5:T5)</f>
        <v>15088.888888888889</v>
      </c>
    </row>
    <row r="6" spans="1:23" x14ac:dyDescent="0.2">
      <c r="A6" s="12"/>
      <c r="B6" s="5"/>
    </row>
    <row r="7" spans="1:23" ht="32" x14ac:dyDescent="0.2">
      <c r="A7" s="13" t="s">
        <v>10</v>
      </c>
      <c r="B7" s="6">
        <f t="shared" ref="B7:T7" si="1">B4/$U$4</f>
        <v>8.6956521739130432E-2</v>
      </c>
      <c r="C7" s="6">
        <f t="shared" si="1"/>
        <v>7.2463768115942032E-2</v>
      </c>
      <c r="D7" s="6">
        <f t="shared" si="1"/>
        <v>0.14492753623188406</v>
      </c>
      <c r="E7" s="6">
        <f t="shared" si="1"/>
        <v>0.13043478260869565</v>
      </c>
      <c r="F7" s="6">
        <f t="shared" si="1"/>
        <v>8.6956521739130432E-2</v>
      </c>
      <c r="G7" s="6">
        <f t="shared" si="1"/>
        <v>9.420289855072464E-2</v>
      </c>
      <c r="H7" s="6">
        <f t="shared" si="1"/>
        <v>3.6231884057971016E-2</v>
      </c>
      <c r="I7" s="6">
        <f t="shared" si="1"/>
        <v>2.1739130434782608E-2</v>
      </c>
      <c r="J7" s="6">
        <f t="shared" si="1"/>
        <v>8.6956521739130432E-2</v>
      </c>
      <c r="K7" s="6">
        <f t="shared" si="1"/>
        <v>3.6231884057971016E-2</v>
      </c>
      <c r="L7" s="6">
        <f t="shared" si="1"/>
        <v>5.0724637681159424E-2</v>
      </c>
      <c r="M7" s="6">
        <f t="shared" si="1"/>
        <v>7.2463768115942032E-2</v>
      </c>
      <c r="N7" s="6">
        <f t="shared" si="1"/>
        <v>0</v>
      </c>
      <c r="O7" s="6">
        <f t="shared" si="1"/>
        <v>4.3478260869565216E-2</v>
      </c>
      <c r="P7" s="6">
        <f t="shared" si="1"/>
        <v>3.6231884057971016E-2</v>
      </c>
      <c r="Q7" s="6">
        <f t="shared" si="1"/>
        <v>0</v>
      </c>
      <c r="R7" s="6">
        <f t="shared" si="1"/>
        <v>0</v>
      </c>
      <c r="S7" s="6">
        <f t="shared" si="1"/>
        <v>0</v>
      </c>
      <c r="T7" s="6">
        <f t="shared" si="1"/>
        <v>0</v>
      </c>
    </row>
    <row r="8" spans="1:23" ht="16" x14ac:dyDescent="0.2">
      <c r="A8" s="13" t="s">
        <v>4</v>
      </c>
      <c r="B8" s="6">
        <f>B7</f>
        <v>8.6956521739130432E-2</v>
      </c>
      <c r="C8" s="6">
        <f t="shared" ref="C8:T8" si="2">B8+C7</f>
        <v>0.15942028985507245</v>
      </c>
      <c r="D8" s="6">
        <f t="shared" si="2"/>
        <v>0.30434782608695654</v>
      </c>
      <c r="E8" s="6">
        <f t="shared" si="2"/>
        <v>0.43478260869565222</v>
      </c>
      <c r="F8" s="6">
        <f t="shared" si="2"/>
        <v>0.52173913043478271</v>
      </c>
      <c r="G8" s="6">
        <f t="shared" si="2"/>
        <v>0.61594202898550732</v>
      </c>
      <c r="H8" s="6">
        <f t="shared" si="2"/>
        <v>0.65217391304347838</v>
      </c>
      <c r="I8" s="6">
        <f t="shared" si="2"/>
        <v>0.67391304347826098</v>
      </c>
      <c r="J8" s="6">
        <f t="shared" si="2"/>
        <v>0.76086956521739135</v>
      </c>
      <c r="K8" s="6">
        <f t="shared" si="2"/>
        <v>0.79710144927536242</v>
      </c>
      <c r="L8" s="6">
        <f t="shared" si="2"/>
        <v>0.84782608695652184</v>
      </c>
      <c r="M8" s="6">
        <f t="shared" si="2"/>
        <v>0.92028985507246386</v>
      </c>
      <c r="N8" s="6">
        <f t="shared" si="2"/>
        <v>0.92028985507246386</v>
      </c>
      <c r="O8" s="6">
        <f t="shared" si="2"/>
        <v>0.96376811594202905</v>
      </c>
      <c r="P8" s="6">
        <f t="shared" si="2"/>
        <v>1</v>
      </c>
      <c r="Q8" s="6">
        <f t="shared" si="2"/>
        <v>1</v>
      </c>
      <c r="R8" s="6">
        <f t="shared" si="2"/>
        <v>1</v>
      </c>
      <c r="S8" s="6">
        <f t="shared" si="2"/>
        <v>1</v>
      </c>
      <c r="T8" s="6">
        <f t="shared" si="2"/>
        <v>1</v>
      </c>
      <c r="U8" s="19">
        <f>SUM(B7:T7)</f>
        <v>1</v>
      </c>
    </row>
    <row r="9" spans="1:23" ht="32" x14ac:dyDescent="0.2">
      <c r="A9" s="13" t="s">
        <v>8</v>
      </c>
      <c r="B9" s="8">
        <f>MEDIAN(B3:T3)</f>
        <v>2600</v>
      </c>
      <c r="D9" s="2"/>
      <c r="E9" s="2"/>
      <c r="F9" s="2"/>
      <c r="G9" s="2"/>
      <c r="H9" s="2"/>
      <c r="I9" s="2"/>
    </row>
    <row r="10" spans="1:23" ht="16" x14ac:dyDescent="0.2">
      <c r="A10" s="13" t="s">
        <v>7</v>
      </c>
      <c r="B10" s="8">
        <f>QUARTILE(B3:T3,1)</f>
        <v>1750</v>
      </c>
      <c r="C10" s="2"/>
      <c r="D10" s="2"/>
      <c r="E10" s="2"/>
      <c r="F10" s="2"/>
      <c r="G10" s="4"/>
      <c r="H10" s="2"/>
      <c r="I10" s="2"/>
    </row>
    <row r="11" spans="1:23" ht="16" x14ac:dyDescent="0.2">
      <c r="A11" s="13" t="s">
        <v>6</v>
      </c>
      <c r="B11" s="8">
        <f>QUARTILE(B3:T3,3)</f>
        <v>3450</v>
      </c>
      <c r="C11" s="2"/>
      <c r="D11" s="2"/>
      <c r="E11" s="2"/>
      <c r="F11" s="2"/>
      <c r="G11" s="2"/>
      <c r="H11" s="2"/>
      <c r="I11" s="2"/>
    </row>
    <row r="12" spans="1:23" ht="32" x14ac:dyDescent="0.2">
      <c r="A12" s="10" t="s">
        <v>11</v>
      </c>
      <c r="B12" s="8">
        <f>B11-B10</f>
        <v>1700</v>
      </c>
    </row>
    <row r="13" spans="1:23" ht="16" x14ac:dyDescent="0.2">
      <c r="A13" s="10" t="s">
        <v>5</v>
      </c>
      <c r="B13" s="1">
        <f>MAX(B4:T4)-MIN(B4:T4)</f>
        <v>20</v>
      </c>
      <c r="G13" s="2"/>
    </row>
    <row r="14" spans="1:23" x14ac:dyDescent="0.2">
      <c r="B14" s="14"/>
      <c r="C14" s="15"/>
      <c r="D14" s="2"/>
      <c r="E14" s="2"/>
      <c r="F14" s="2"/>
    </row>
    <row r="15" spans="1:23" x14ac:dyDescent="0.2">
      <c r="A15" t="s">
        <v>14</v>
      </c>
      <c r="B15" s="14"/>
      <c r="C15" s="2"/>
      <c r="D15" s="2"/>
      <c r="E15" s="2"/>
      <c r="F15" s="2"/>
    </row>
    <row r="16" spans="1:23" x14ac:dyDescent="0.2">
      <c r="U16" s="16" t="s">
        <v>2</v>
      </c>
      <c r="V16" s="16" t="s">
        <v>9</v>
      </c>
      <c r="W16" s="30" t="s">
        <v>15</v>
      </c>
    </row>
    <row r="17" spans="1:23" ht="16" x14ac:dyDescent="0.2">
      <c r="A17" s="10" t="s">
        <v>0</v>
      </c>
      <c r="B17" s="7">
        <v>900</v>
      </c>
      <c r="C17" s="7">
        <v>1100</v>
      </c>
      <c r="D17" s="7">
        <v>1300</v>
      </c>
      <c r="E17" s="7">
        <v>1500</v>
      </c>
      <c r="F17" s="7">
        <v>1700</v>
      </c>
      <c r="G17" s="7">
        <v>1900</v>
      </c>
      <c r="H17" s="7">
        <v>2100</v>
      </c>
      <c r="I17" s="7">
        <v>2300</v>
      </c>
      <c r="J17" s="7">
        <v>2500</v>
      </c>
      <c r="K17" s="7">
        <v>2700</v>
      </c>
      <c r="L17" s="7">
        <v>2900</v>
      </c>
      <c r="M17" s="7">
        <v>3100</v>
      </c>
      <c r="N17" s="7">
        <v>3300</v>
      </c>
      <c r="O17" s="7">
        <v>3500</v>
      </c>
      <c r="P17" s="7">
        <v>3700</v>
      </c>
      <c r="Q17" s="7">
        <v>3900</v>
      </c>
      <c r="R17" s="7">
        <v>4100</v>
      </c>
      <c r="S17" s="7">
        <v>4300</v>
      </c>
      <c r="T17" s="7">
        <v>4500</v>
      </c>
      <c r="U17" s="17">
        <f>SUM(B17:T17)</f>
        <v>51300</v>
      </c>
      <c r="V17" s="17">
        <f>AVERAGE(B17:T17)</f>
        <v>2700</v>
      </c>
      <c r="W17" s="20" t="e">
        <f>V17/#REF!-1</f>
        <v>#REF!</v>
      </c>
    </row>
    <row r="18" spans="1:23" ht="16" x14ac:dyDescent="0.2">
      <c r="A18" s="11" t="s">
        <v>1</v>
      </c>
      <c r="B18" s="5">
        <v>12</v>
      </c>
      <c r="C18" s="5">
        <v>10</v>
      </c>
      <c r="D18" s="27">
        <v>12</v>
      </c>
      <c r="E18" s="5">
        <v>18</v>
      </c>
      <c r="F18" s="27">
        <v>20</v>
      </c>
      <c r="G18" s="5">
        <v>13</v>
      </c>
      <c r="H18" s="5">
        <v>5</v>
      </c>
      <c r="I18" s="5">
        <v>3</v>
      </c>
      <c r="J18" s="5">
        <v>12</v>
      </c>
      <c r="K18" s="5">
        <v>5</v>
      </c>
      <c r="L18" s="5">
        <v>7</v>
      </c>
      <c r="M18" s="5">
        <v>10</v>
      </c>
      <c r="N18" s="5">
        <v>0</v>
      </c>
      <c r="O18" s="5">
        <v>6</v>
      </c>
      <c r="P18" s="5">
        <v>5</v>
      </c>
      <c r="Q18" s="5">
        <v>0</v>
      </c>
      <c r="R18" s="5">
        <v>0</v>
      </c>
      <c r="S18" s="5">
        <v>0</v>
      </c>
      <c r="T18" s="5">
        <v>1</v>
      </c>
      <c r="U18" s="18">
        <f>SUM(B18:T18)</f>
        <v>139</v>
      </c>
      <c r="V18" s="18">
        <f>AVERAGE(B18:T18)</f>
        <v>7.3157894736842106</v>
      </c>
      <c r="W18" s="20" t="e">
        <f>V18/#REF!-1</f>
        <v>#REF!</v>
      </c>
    </row>
    <row r="19" spans="1:23" ht="16" x14ac:dyDescent="0.2">
      <c r="A19" s="10" t="s">
        <v>3</v>
      </c>
      <c r="B19" s="8">
        <f t="shared" ref="B19:T19" si="3">B17*B18</f>
        <v>10800</v>
      </c>
      <c r="C19" s="25">
        <f t="shared" si="3"/>
        <v>11000</v>
      </c>
      <c r="D19" s="8">
        <f t="shared" si="3"/>
        <v>15600</v>
      </c>
      <c r="E19" s="8">
        <f t="shared" si="3"/>
        <v>27000</v>
      </c>
      <c r="F19" s="8">
        <f t="shared" si="3"/>
        <v>34000</v>
      </c>
      <c r="G19" s="8">
        <f t="shared" si="3"/>
        <v>24700</v>
      </c>
      <c r="H19" s="8">
        <f t="shared" si="3"/>
        <v>10500</v>
      </c>
      <c r="I19" s="8">
        <f t="shared" si="3"/>
        <v>6900</v>
      </c>
      <c r="J19" s="8">
        <f t="shared" si="3"/>
        <v>30000</v>
      </c>
      <c r="K19" s="8">
        <f t="shared" si="3"/>
        <v>13500</v>
      </c>
      <c r="L19" s="8">
        <f t="shared" si="3"/>
        <v>20300</v>
      </c>
      <c r="M19" s="8">
        <f t="shared" si="3"/>
        <v>31000</v>
      </c>
      <c r="N19" s="8">
        <f t="shared" si="3"/>
        <v>0</v>
      </c>
      <c r="O19" s="8">
        <f t="shared" si="3"/>
        <v>21000</v>
      </c>
      <c r="P19" s="8">
        <f t="shared" si="3"/>
        <v>18500</v>
      </c>
      <c r="Q19" s="8">
        <f t="shared" si="3"/>
        <v>0</v>
      </c>
      <c r="R19" s="8">
        <f t="shared" si="3"/>
        <v>0</v>
      </c>
      <c r="S19" s="8">
        <f t="shared" si="3"/>
        <v>0</v>
      </c>
      <c r="T19" s="8">
        <f t="shared" si="3"/>
        <v>4500</v>
      </c>
      <c r="U19" s="17">
        <f>SUM(B19:T19)</f>
        <v>279300</v>
      </c>
      <c r="V19" s="17">
        <f>AVERAGE(B19:T19)</f>
        <v>14700</v>
      </c>
      <c r="W19" s="20" t="e">
        <f>V19/#REF!-1</f>
        <v>#REF!</v>
      </c>
    </row>
    <row r="20" spans="1:23" x14ac:dyDescent="0.2">
      <c r="A20" s="9"/>
      <c r="B20"/>
    </row>
    <row r="21" spans="1:23" ht="32" x14ac:dyDescent="0.2">
      <c r="A21" s="13" t="s">
        <v>10</v>
      </c>
      <c r="B21" s="6">
        <f t="shared" ref="B21:T21" si="4">B18/$U$4</f>
        <v>8.6956521739130432E-2</v>
      </c>
      <c r="C21" s="26">
        <f t="shared" si="4"/>
        <v>7.2463768115942032E-2</v>
      </c>
      <c r="D21" s="6">
        <f t="shared" si="4"/>
        <v>8.6956521739130432E-2</v>
      </c>
      <c r="E21" s="6">
        <f t="shared" si="4"/>
        <v>0.13043478260869565</v>
      </c>
      <c r="F21" s="6">
        <f t="shared" si="4"/>
        <v>0.14492753623188406</v>
      </c>
      <c r="G21" s="6">
        <f t="shared" si="4"/>
        <v>9.420289855072464E-2</v>
      </c>
      <c r="H21" s="6">
        <f t="shared" si="4"/>
        <v>3.6231884057971016E-2</v>
      </c>
      <c r="I21" s="6">
        <f t="shared" si="4"/>
        <v>2.1739130434782608E-2</v>
      </c>
      <c r="J21" s="6">
        <f t="shared" si="4"/>
        <v>8.6956521739130432E-2</v>
      </c>
      <c r="K21" s="6">
        <f t="shared" si="4"/>
        <v>3.6231884057971016E-2</v>
      </c>
      <c r="L21" s="6">
        <f t="shared" si="4"/>
        <v>5.0724637681159424E-2</v>
      </c>
      <c r="M21" s="6">
        <f t="shared" si="4"/>
        <v>7.2463768115942032E-2</v>
      </c>
      <c r="N21" s="6">
        <f t="shared" si="4"/>
        <v>0</v>
      </c>
      <c r="O21" s="6">
        <f t="shared" si="4"/>
        <v>4.3478260869565216E-2</v>
      </c>
      <c r="P21" s="6">
        <f t="shared" si="4"/>
        <v>3.6231884057971016E-2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7.246376811594203E-3</v>
      </c>
    </row>
    <row r="22" spans="1:23" ht="16" x14ac:dyDescent="0.2">
      <c r="A22" s="22" t="s">
        <v>4</v>
      </c>
      <c r="B22" s="23">
        <f>B21</f>
        <v>8.6956521739130432E-2</v>
      </c>
      <c r="C22" s="6">
        <f t="shared" ref="C22:T22" si="5">B22+C21</f>
        <v>0.15942028985507245</v>
      </c>
      <c r="D22" s="6">
        <f t="shared" si="5"/>
        <v>0.24637681159420288</v>
      </c>
      <c r="E22" s="6">
        <f t="shared" si="5"/>
        <v>0.37681159420289856</v>
      </c>
      <c r="F22" s="6">
        <f t="shared" si="5"/>
        <v>0.52173913043478259</v>
      </c>
      <c r="G22" s="6">
        <f t="shared" si="5"/>
        <v>0.61594202898550721</v>
      </c>
      <c r="H22" s="6">
        <f t="shared" si="5"/>
        <v>0.65217391304347827</v>
      </c>
      <c r="I22" s="6">
        <f t="shared" si="5"/>
        <v>0.67391304347826086</v>
      </c>
      <c r="J22" s="6">
        <f t="shared" si="5"/>
        <v>0.76086956521739135</v>
      </c>
      <c r="K22" s="6">
        <f t="shared" si="5"/>
        <v>0.79710144927536242</v>
      </c>
      <c r="L22" s="6">
        <f t="shared" si="5"/>
        <v>0.84782608695652184</v>
      </c>
      <c r="M22" s="6">
        <f t="shared" si="5"/>
        <v>0.92028985507246386</v>
      </c>
      <c r="N22" s="6">
        <f t="shared" si="5"/>
        <v>0.92028985507246386</v>
      </c>
      <c r="O22" s="6">
        <f t="shared" si="5"/>
        <v>0.96376811594202905</v>
      </c>
      <c r="P22" s="6">
        <f t="shared" si="5"/>
        <v>1</v>
      </c>
      <c r="Q22" s="6">
        <f t="shared" si="5"/>
        <v>1</v>
      </c>
      <c r="R22" s="6">
        <f t="shared" si="5"/>
        <v>1</v>
      </c>
      <c r="S22" s="6">
        <f t="shared" si="5"/>
        <v>1</v>
      </c>
      <c r="T22" s="6">
        <f t="shared" si="5"/>
        <v>1.0072463768115942</v>
      </c>
      <c r="U22" s="19">
        <f>SUM(B21:T21)</f>
        <v>1.0072463768115942</v>
      </c>
    </row>
    <row r="23" spans="1:23" x14ac:dyDescent="0.2">
      <c r="A23" s="9"/>
      <c r="B23"/>
      <c r="C23" s="30" t="s">
        <v>15</v>
      </c>
      <c r="D23" s="2"/>
      <c r="E23" s="2"/>
      <c r="F23" s="2"/>
      <c r="G23" s="2"/>
      <c r="H23" s="2"/>
      <c r="I23" s="2"/>
    </row>
    <row r="24" spans="1:23" ht="32" x14ac:dyDescent="0.2">
      <c r="A24" s="13" t="s">
        <v>8</v>
      </c>
      <c r="B24" s="8">
        <f>MEDIAN(B17:T17)</f>
        <v>2700</v>
      </c>
      <c r="C24" s="20">
        <v>0</v>
      </c>
      <c r="D24" s="2"/>
      <c r="E24" s="2"/>
      <c r="F24" s="2"/>
      <c r="G24" s="4"/>
      <c r="H24" s="2"/>
      <c r="I24" s="2"/>
    </row>
    <row r="25" spans="1:23" ht="16" x14ac:dyDescent="0.2">
      <c r="A25" s="13" t="s">
        <v>7</v>
      </c>
      <c r="B25" s="8">
        <f>QUARTILE(B17:T17,1)</f>
        <v>1800</v>
      </c>
      <c r="C25" s="20">
        <v>0</v>
      </c>
      <c r="D25" s="2"/>
      <c r="E25" s="2"/>
      <c r="F25" s="2"/>
      <c r="G25" s="2"/>
      <c r="H25" s="2"/>
      <c r="I25" s="2"/>
    </row>
    <row r="26" spans="1:23" ht="16" x14ac:dyDescent="0.2">
      <c r="A26" s="13" t="s">
        <v>6</v>
      </c>
      <c r="B26" s="8">
        <f>QUARTILE(B17:T17,3)</f>
        <v>3600</v>
      </c>
      <c r="C26" s="20">
        <v>0</v>
      </c>
    </row>
    <row r="27" spans="1:23" ht="32" x14ac:dyDescent="0.2">
      <c r="A27" s="10" t="s">
        <v>11</v>
      </c>
      <c r="B27" s="8">
        <f>B26-B25</f>
        <v>1800</v>
      </c>
      <c r="C27" s="20">
        <v>0</v>
      </c>
      <c r="G27" s="2"/>
    </row>
    <row r="28" spans="1:23" ht="16" x14ac:dyDescent="0.2">
      <c r="A28" s="10" t="s">
        <v>5</v>
      </c>
      <c r="B28" s="1">
        <f>MAX(B18:T18)-MIN(B18:T18)</f>
        <v>20</v>
      </c>
      <c r="C28" s="20">
        <v>0</v>
      </c>
    </row>
    <row r="29" spans="1:23" x14ac:dyDescent="0.2">
      <c r="A29" s="9"/>
      <c r="B29"/>
    </row>
    <row r="30" spans="1:23" x14ac:dyDescent="0.2">
      <c r="A30" t="s">
        <v>16</v>
      </c>
      <c r="B30"/>
    </row>
    <row r="32" spans="1:23" x14ac:dyDescent="0.2">
      <c r="A32" s="9"/>
      <c r="B32" s="7">
        <v>900</v>
      </c>
      <c r="C32" s="7">
        <v>1100</v>
      </c>
      <c r="D32" s="7">
        <v>1300</v>
      </c>
      <c r="E32" s="7">
        <v>1500</v>
      </c>
      <c r="F32" s="7">
        <v>1700</v>
      </c>
      <c r="G32" s="7">
        <v>1900</v>
      </c>
      <c r="H32" s="7">
        <v>2100</v>
      </c>
      <c r="I32" s="7">
        <v>2300</v>
      </c>
      <c r="J32" s="7">
        <v>2500</v>
      </c>
      <c r="K32" s="7">
        <v>2700</v>
      </c>
      <c r="L32" s="7">
        <v>2900</v>
      </c>
      <c r="M32" s="7">
        <v>3100</v>
      </c>
      <c r="N32" s="7">
        <v>3300</v>
      </c>
      <c r="O32" s="7">
        <v>3500</v>
      </c>
      <c r="P32" s="7">
        <v>3700</v>
      </c>
      <c r="Q32" s="7">
        <v>3900</v>
      </c>
      <c r="R32" s="7">
        <v>4100</v>
      </c>
      <c r="S32" s="7">
        <v>4300</v>
      </c>
      <c r="T32" s="7">
        <v>4500</v>
      </c>
      <c r="U32" s="3" t="s">
        <v>12</v>
      </c>
      <c r="V32" s="3" t="s">
        <v>9</v>
      </c>
    </row>
    <row r="33" spans="1:22" ht="16" x14ac:dyDescent="0.2">
      <c r="A33" s="10" t="s">
        <v>0</v>
      </c>
      <c r="B33" s="7">
        <v>900</v>
      </c>
      <c r="C33" s="7">
        <v>1100</v>
      </c>
      <c r="D33" s="7">
        <v>1300</v>
      </c>
      <c r="E33" s="7">
        <v>1500</v>
      </c>
      <c r="F33" s="7">
        <v>1700</v>
      </c>
      <c r="G33" s="7">
        <v>1900</v>
      </c>
      <c r="H33" s="7">
        <v>2100</v>
      </c>
      <c r="I33" s="7">
        <v>2300</v>
      </c>
      <c r="J33" s="7">
        <v>2500</v>
      </c>
      <c r="K33" s="7">
        <v>2700</v>
      </c>
      <c r="L33" s="7">
        <v>2900</v>
      </c>
      <c r="M33" s="7">
        <v>3100</v>
      </c>
      <c r="N33" s="7">
        <v>3300</v>
      </c>
      <c r="O33" s="7">
        <v>3500</v>
      </c>
      <c r="P33" s="7">
        <v>3700</v>
      </c>
      <c r="Q33" s="7">
        <v>3900</v>
      </c>
      <c r="R33" s="7">
        <v>4100</v>
      </c>
      <c r="S33" s="7">
        <v>4300</v>
      </c>
      <c r="T33" s="7">
        <v>4500</v>
      </c>
      <c r="U33" s="17">
        <f>SUM(B33:T33)</f>
        <v>51300</v>
      </c>
      <c r="V33" s="17">
        <f>AVERAGE(B33:T33)</f>
        <v>2700</v>
      </c>
    </row>
    <row r="34" spans="1:22" ht="16" x14ac:dyDescent="0.2">
      <c r="A34" s="11" t="s">
        <v>1</v>
      </c>
      <c r="B34" s="31">
        <v>12</v>
      </c>
      <c r="C34" s="31">
        <v>10</v>
      </c>
      <c r="D34" s="31">
        <v>10</v>
      </c>
      <c r="E34" s="31">
        <v>15</v>
      </c>
      <c r="F34" s="31">
        <v>12</v>
      </c>
      <c r="G34" s="31">
        <v>11</v>
      </c>
      <c r="H34" s="31">
        <v>5</v>
      </c>
      <c r="I34" s="31">
        <v>3</v>
      </c>
      <c r="J34" s="31">
        <v>11</v>
      </c>
      <c r="K34" s="31">
        <v>5</v>
      </c>
      <c r="L34" s="31">
        <v>7</v>
      </c>
      <c r="M34" s="31">
        <v>7</v>
      </c>
      <c r="N34" s="31">
        <v>0</v>
      </c>
      <c r="O34" s="31">
        <v>5</v>
      </c>
      <c r="P34" s="31">
        <v>5</v>
      </c>
      <c r="Q34" s="31">
        <v>0</v>
      </c>
      <c r="R34" s="31">
        <v>0</v>
      </c>
      <c r="S34" s="31">
        <v>0</v>
      </c>
      <c r="T34" s="31">
        <v>20</v>
      </c>
      <c r="U34" s="32">
        <f>SUM(B34:T34)</f>
        <v>138</v>
      </c>
      <c r="V34" s="18">
        <f>AVERAGE(B34:T34)</f>
        <v>7.2631578947368425</v>
      </c>
    </row>
    <row r="35" spans="1:22" ht="16" x14ac:dyDescent="0.2">
      <c r="A35" s="10" t="s">
        <v>3</v>
      </c>
      <c r="B35" s="8">
        <f t="shared" ref="B35:T35" si="6">B33*B34</f>
        <v>10800</v>
      </c>
      <c r="C35" s="25">
        <f t="shared" si="6"/>
        <v>11000</v>
      </c>
      <c r="D35" s="8">
        <f t="shared" si="6"/>
        <v>13000</v>
      </c>
      <c r="E35" s="8">
        <f t="shared" si="6"/>
        <v>22500</v>
      </c>
      <c r="F35" s="8">
        <f t="shared" si="6"/>
        <v>20400</v>
      </c>
      <c r="G35" s="8">
        <f t="shared" si="6"/>
        <v>20900</v>
      </c>
      <c r="H35" s="8">
        <f t="shared" si="6"/>
        <v>10500</v>
      </c>
      <c r="I35" s="8">
        <f t="shared" si="6"/>
        <v>6900</v>
      </c>
      <c r="J35" s="8">
        <f t="shared" si="6"/>
        <v>27500</v>
      </c>
      <c r="K35" s="8">
        <f t="shared" si="6"/>
        <v>13500</v>
      </c>
      <c r="L35" s="8">
        <f t="shared" si="6"/>
        <v>20300</v>
      </c>
      <c r="M35" s="8">
        <f t="shared" si="6"/>
        <v>21700</v>
      </c>
      <c r="N35" s="8">
        <f t="shared" si="6"/>
        <v>0</v>
      </c>
      <c r="O35" s="8">
        <f t="shared" si="6"/>
        <v>17500</v>
      </c>
      <c r="P35" s="8">
        <f t="shared" si="6"/>
        <v>18500</v>
      </c>
      <c r="Q35" s="8">
        <f t="shared" si="6"/>
        <v>0</v>
      </c>
      <c r="R35" s="8">
        <f t="shared" si="6"/>
        <v>0</v>
      </c>
      <c r="S35" s="8">
        <f t="shared" si="6"/>
        <v>0</v>
      </c>
      <c r="T35" s="8">
        <f t="shared" si="6"/>
        <v>90000</v>
      </c>
      <c r="U35" s="17">
        <f>SUM(B35:T35)</f>
        <v>325000</v>
      </c>
      <c r="V35" s="17">
        <f>AVERAGE(B35:T35)</f>
        <v>17105.263157894737</v>
      </c>
    </row>
    <row r="36" spans="1:22" x14ac:dyDescent="0.2">
      <c r="A36" s="24"/>
      <c r="B36" s="2"/>
    </row>
    <row r="37" spans="1:22" ht="32" x14ac:dyDescent="0.2">
      <c r="A37" s="13" t="s">
        <v>10</v>
      </c>
      <c r="B37" s="6">
        <f t="shared" ref="B37:T37" si="7">B34/$U$4</f>
        <v>8.6956521739130432E-2</v>
      </c>
      <c r="C37" s="26">
        <f t="shared" si="7"/>
        <v>7.2463768115942032E-2</v>
      </c>
      <c r="D37" s="6">
        <f t="shared" si="7"/>
        <v>7.2463768115942032E-2</v>
      </c>
      <c r="E37" s="6">
        <f t="shared" si="7"/>
        <v>0.10869565217391304</v>
      </c>
      <c r="F37" s="6">
        <f t="shared" si="7"/>
        <v>8.6956521739130432E-2</v>
      </c>
      <c r="G37" s="6">
        <f t="shared" si="7"/>
        <v>7.9710144927536225E-2</v>
      </c>
      <c r="H37" s="6">
        <f t="shared" si="7"/>
        <v>3.6231884057971016E-2</v>
      </c>
      <c r="I37" s="6">
        <f t="shared" si="7"/>
        <v>2.1739130434782608E-2</v>
      </c>
      <c r="J37" s="6">
        <f t="shared" si="7"/>
        <v>7.9710144927536225E-2</v>
      </c>
      <c r="K37" s="6">
        <f t="shared" si="7"/>
        <v>3.6231884057971016E-2</v>
      </c>
      <c r="L37" s="6">
        <f t="shared" si="7"/>
        <v>5.0724637681159424E-2</v>
      </c>
      <c r="M37" s="6">
        <f t="shared" si="7"/>
        <v>5.0724637681159424E-2</v>
      </c>
      <c r="N37" s="6">
        <f t="shared" si="7"/>
        <v>0</v>
      </c>
      <c r="O37" s="6">
        <f t="shared" si="7"/>
        <v>3.6231884057971016E-2</v>
      </c>
      <c r="P37" s="6">
        <f t="shared" si="7"/>
        <v>3.6231884057971016E-2</v>
      </c>
      <c r="Q37" s="6">
        <f t="shared" si="7"/>
        <v>0</v>
      </c>
      <c r="R37" s="6">
        <f t="shared" si="7"/>
        <v>0</v>
      </c>
      <c r="S37" s="6">
        <f t="shared" si="7"/>
        <v>0</v>
      </c>
      <c r="T37" s="6">
        <f t="shared" si="7"/>
        <v>0.14492753623188406</v>
      </c>
    </row>
    <row r="38" spans="1:22" ht="16" x14ac:dyDescent="0.2">
      <c r="A38" s="22" t="s">
        <v>4</v>
      </c>
      <c r="B38" s="23">
        <f>B37</f>
        <v>8.6956521739130432E-2</v>
      </c>
      <c r="C38" s="6">
        <f t="shared" ref="C38:T38" si="8">B38+C37</f>
        <v>0.15942028985507245</v>
      </c>
      <c r="D38" s="6">
        <f t="shared" si="8"/>
        <v>0.23188405797101447</v>
      </c>
      <c r="E38" s="6">
        <f t="shared" si="8"/>
        <v>0.34057971014492749</v>
      </c>
      <c r="F38" s="6">
        <f t="shared" si="8"/>
        <v>0.42753623188405793</v>
      </c>
      <c r="G38" s="6">
        <f t="shared" si="8"/>
        <v>0.50724637681159412</v>
      </c>
      <c r="H38" s="6">
        <f t="shared" si="8"/>
        <v>0.54347826086956519</v>
      </c>
      <c r="I38" s="6">
        <f t="shared" si="8"/>
        <v>0.56521739130434778</v>
      </c>
      <c r="J38" s="6">
        <f t="shared" si="8"/>
        <v>0.64492753623188404</v>
      </c>
      <c r="K38" s="6">
        <f t="shared" si="8"/>
        <v>0.6811594202898551</v>
      </c>
      <c r="L38" s="6">
        <f t="shared" si="8"/>
        <v>0.73188405797101452</v>
      </c>
      <c r="M38" s="6">
        <f t="shared" si="8"/>
        <v>0.78260869565217395</v>
      </c>
      <c r="N38" s="6">
        <f t="shared" si="8"/>
        <v>0.78260869565217395</v>
      </c>
      <c r="O38" s="6">
        <f t="shared" si="8"/>
        <v>0.81884057971014501</v>
      </c>
      <c r="P38" s="6">
        <f t="shared" si="8"/>
        <v>0.85507246376811608</v>
      </c>
      <c r="Q38" s="6">
        <f t="shared" si="8"/>
        <v>0.85507246376811608</v>
      </c>
      <c r="R38" s="6">
        <f t="shared" si="8"/>
        <v>0.85507246376811608</v>
      </c>
      <c r="S38" s="6">
        <f t="shared" si="8"/>
        <v>0.85507246376811608</v>
      </c>
      <c r="T38" s="6">
        <f t="shared" si="8"/>
        <v>1.0000000000000002</v>
      </c>
      <c r="U38" s="19">
        <f>SUM(B37:T37)</f>
        <v>1.0000000000000002</v>
      </c>
    </row>
    <row r="39" spans="1:22" x14ac:dyDescent="0.2">
      <c r="A39" s="9"/>
      <c r="B39"/>
      <c r="D39" s="2"/>
      <c r="E39" s="2"/>
      <c r="F39" s="2"/>
      <c r="G39" s="2"/>
      <c r="H39" s="2"/>
      <c r="I39" s="2"/>
    </row>
    <row r="40" spans="1:22" ht="32" x14ac:dyDescent="0.2">
      <c r="A40" s="13" t="s">
        <v>8</v>
      </c>
      <c r="B40" s="8">
        <f>MEDIAN(B33:T33)</f>
        <v>2700</v>
      </c>
      <c r="C40" s="28"/>
      <c r="D40" s="28"/>
      <c r="E40" s="2"/>
      <c r="F40" s="2"/>
      <c r="G40" s="4"/>
      <c r="H40" s="2"/>
      <c r="I40" s="2"/>
    </row>
    <row r="41" spans="1:22" ht="16" x14ac:dyDescent="0.2">
      <c r="A41" s="13" t="s">
        <v>7</v>
      </c>
      <c r="B41" s="8">
        <f>QUARTILE(B33:T33,1)</f>
        <v>1800</v>
      </c>
      <c r="C41" s="28"/>
      <c r="D41" s="28"/>
      <c r="E41" s="2"/>
      <c r="F41" s="2"/>
      <c r="G41" s="2"/>
      <c r="H41" s="2"/>
      <c r="I41" s="2"/>
    </row>
    <row r="42" spans="1:22" ht="16" x14ac:dyDescent="0.2">
      <c r="A42" s="13" t="s">
        <v>6</v>
      </c>
      <c r="B42" s="8">
        <f>QUARTILE(B33:T33,3)</f>
        <v>3600</v>
      </c>
      <c r="C42" s="28"/>
      <c r="D42" s="21"/>
    </row>
    <row r="43" spans="1:22" ht="32" x14ac:dyDescent="0.2">
      <c r="A43" s="10" t="s">
        <v>11</v>
      </c>
      <c r="B43" s="8">
        <f>B42-B41</f>
        <v>1800</v>
      </c>
      <c r="C43" s="28"/>
      <c r="D43" s="21"/>
      <c r="G43" s="2"/>
    </row>
    <row r="44" spans="1:22" ht="16" x14ac:dyDescent="0.2">
      <c r="A44" s="10" t="s">
        <v>5</v>
      </c>
      <c r="B44" s="1">
        <f>MAX(B34:T34)-MIN(B34:T34)</f>
        <v>20</v>
      </c>
      <c r="C44" s="28"/>
      <c r="D44" s="21"/>
    </row>
    <row r="45" spans="1:22" x14ac:dyDescent="0.2">
      <c r="A45" s="9"/>
      <c r="B45"/>
      <c r="C45" s="21"/>
      <c r="D45" s="21"/>
    </row>
    <row r="46" spans="1:22" x14ac:dyDescent="0.2">
      <c r="D46" s="21"/>
      <c r="E46" s="21"/>
    </row>
    <row r="47" spans="1:22" x14ac:dyDescent="0.2">
      <c r="D47" s="21"/>
      <c r="E47" s="21"/>
    </row>
    <row r="48" spans="1:22" x14ac:dyDescent="0.2">
      <c r="D48" s="21"/>
      <c r="E48" s="21"/>
    </row>
    <row r="53" spans="11:29" x14ac:dyDescent="0.2"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jeremy.legall-vincent</dc:creator>
  <cp:lastModifiedBy>Microsoft Office User</cp:lastModifiedBy>
  <dcterms:created xsi:type="dcterms:W3CDTF">2022-02-25T14:30:47Z</dcterms:created>
  <dcterms:modified xsi:type="dcterms:W3CDTF">2022-03-02T18:49:49Z</dcterms:modified>
</cp:coreProperties>
</file>