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rysogroup-my.sharepoint.com/personal/laurine_josseaume_chryso_com/Documents/Documents/"/>
    </mc:Choice>
  </mc:AlternateContent>
  <xr:revisionPtr revIDLastSave="939" documentId="8_{932E966E-CA55-4F55-894B-C0F06DE1AE49}" xr6:coauthVersionLast="47" xr6:coauthVersionMax="47" xr10:uidLastSave="{8AA075FD-B72D-4300-97E7-61C3231A3603}"/>
  <bookViews>
    <workbookView xWindow="-110" yWindow="-110" windowWidth="19420" windowHeight="10560" activeTab="1" xr2:uid="{BF0CFC4E-5847-4BDB-B800-A6FCB953EB7B}"/>
  </bookViews>
  <sheets>
    <sheet name="Hardness All Data" sheetId="1" r:id="rId1"/>
    <sheet name="TCD" sheetId="7" r:id="rId2"/>
    <sheet name="Pertes" sheetId="8" r:id="rId3"/>
    <sheet name="Fragility All Data" sheetId="4" r:id="rId4"/>
    <sheet name="Trame" sheetId="2" r:id="rId5"/>
  </sheets>
  <definedNames>
    <definedName name="_xlnm._FilterDatabase" localSheetId="3" hidden="1">'Fragility All Data'!$B$3:$K$7</definedName>
    <definedName name="_xlchart.v1.0" hidden="1">'Fragility All Data'!$K$10</definedName>
    <definedName name="_xlchart.v1.1" hidden="1">'Fragility All Data'!$K$11</definedName>
    <definedName name="_xlchart.v1.10" hidden="1">'Fragility All Data'!$L$10:$Z$10</definedName>
    <definedName name="_xlchart.v1.11" hidden="1">'Fragility All Data'!$L$11:$Z$11</definedName>
    <definedName name="_xlchart.v1.12" hidden="1">'Fragility All Data'!$L$12:$Z$12</definedName>
    <definedName name="_xlchart.v1.13" hidden="1">'Fragility All Data'!$L$13:$Z$13</definedName>
    <definedName name="_xlchart.v1.14" hidden="1">'Fragility All Data'!$L$1:$Z$1</definedName>
    <definedName name="_xlchart.v1.15" hidden="1">'Fragility All Data'!$L$3:$Z$3</definedName>
    <definedName name="_xlchart.v1.16" hidden="1">'Fragility All Data'!$L$4:$Z$4</definedName>
    <definedName name="_xlchart.v1.17" hidden="1">'Fragility All Data'!$L$5:$Z$5</definedName>
    <definedName name="_xlchart.v1.18" hidden="1">'Fragility All Data'!$L$6:$Z$6</definedName>
    <definedName name="_xlchart.v1.19" hidden="1">'Fragility All Data'!$L$7:$Z$7</definedName>
    <definedName name="_xlchart.v1.2" hidden="1">'Fragility All Data'!$K$12</definedName>
    <definedName name="_xlchart.v1.20" hidden="1">'Fragility All Data'!$L$8:$Z$8</definedName>
    <definedName name="_xlchart.v1.21" hidden="1">'Fragility All Data'!$L$9:$Z$9</definedName>
    <definedName name="_xlchart.v1.22" hidden="1">'Fragility All Data'!$K$10</definedName>
    <definedName name="_xlchart.v1.23" hidden="1">'Fragility All Data'!$K$11</definedName>
    <definedName name="_xlchart.v1.24" hidden="1">'Fragility All Data'!$K$12</definedName>
    <definedName name="_xlchart.v1.25" hidden="1">'Fragility All Data'!$K$13</definedName>
    <definedName name="_xlchart.v1.26" hidden="1">'Fragility All Data'!$K$4</definedName>
    <definedName name="_xlchart.v1.27" hidden="1">'Fragility All Data'!$K$5</definedName>
    <definedName name="_xlchart.v1.28" hidden="1">'Fragility All Data'!$K$6</definedName>
    <definedName name="_xlchart.v1.29" hidden="1">'Fragility All Data'!$K$7</definedName>
    <definedName name="_xlchart.v1.3" hidden="1">'Fragility All Data'!$K$13</definedName>
    <definedName name="_xlchart.v1.30" hidden="1">'Fragility All Data'!$K$8</definedName>
    <definedName name="_xlchart.v1.31" hidden="1">'Fragility All Data'!$K$9</definedName>
    <definedName name="_xlchart.v1.32" hidden="1">'Fragility All Data'!$L$10:$Z$10</definedName>
    <definedName name="_xlchart.v1.33" hidden="1">'Fragility All Data'!$L$11:$Z$11</definedName>
    <definedName name="_xlchart.v1.34" hidden="1">'Fragility All Data'!$L$12:$Z$12</definedName>
    <definedName name="_xlchart.v1.35" hidden="1">'Fragility All Data'!$L$13:$Z$13</definedName>
    <definedName name="_xlchart.v1.36" hidden="1">'Fragility All Data'!$L$1:$Z$1</definedName>
    <definedName name="_xlchart.v1.37" hidden="1">'Fragility All Data'!$L$3:$Z$3</definedName>
    <definedName name="_xlchart.v1.38" hidden="1">'Fragility All Data'!$L$4:$Z$4</definedName>
    <definedName name="_xlchart.v1.39" hidden="1">'Fragility All Data'!$L$5:$Z$5</definedName>
    <definedName name="_xlchart.v1.4" hidden="1">'Fragility All Data'!$K$4</definedName>
    <definedName name="_xlchart.v1.40" hidden="1">'Fragility All Data'!$L$6:$Z$6</definedName>
    <definedName name="_xlchart.v1.41" hidden="1">'Fragility All Data'!$L$7:$Z$7</definedName>
    <definedName name="_xlchart.v1.42" hidden="1">'Fragility All Data'!$L$8:$Z$8</definedName>
    <definedName name="_xlchart.v1.43" hidden="1">'Fragility All Data'!$L$9:$Z$9</definedName>
    <definedName name="_xlchart.v1.44" hidden="1">'Fragility All Data'!$K$10</definedName>
    <definedName name="_xlchart.v1.45" hidden="1">'Fragility All Data'!$K$11</definedName>
    <definedName name="_xlchart.v1.46" hidden="1">'Fragility All Data'!$K$12</definedName>
    <definedName name="_xlchart.v1.47" hidden="1">'Fragility All Data'!$K$13</definedName>
    <definedName name="_xlchart.v1.48" hidden="1">'Fragility All Data'!$K$4</definedName>
    <definedName name="_xlchart.v1.49" hidden="1">'Fragility All Data'!$K$5</definedName>
    <definedName name="_xlchart.v1.5" hidden="1">'Fragility All Data'!$K$5</definedName>
    <definedName name="_xlchart.v1.50" hidden="1">'Fragility All Data'!$K$6</definedName>
    <definedName name="_xlchart.v1.51" hidden="1">'Fragility All Data'!$K$7</definedName>
    <definedName name="_xlchart.v1.52" hidden="1">'Fragility All Data'!$K$8</definedName>
    <definedName name="_xlchart.v1.53" hidden="1">'Fragility All Data'!$K$9</definedName>
    <definedName name="_xlchart.v1.54" hidden="1">'Fragility All Data'!$L$10:$Z$10</definedName>
    <definedName name="_xlchart.v1.55" hidden="1">'Fragility All Data'!$L$11:$Z$11</definedName>
    <definedName name="_xlchart.v1.56" hidden="1">'Fragility All Data'!$L$12:$Z$12</definedName>
    <definedName name="_xlchart.v1.57" hidden="1">'Fragility All Data'!$L$13:$Z$13</definedName>
    <definedName name="_xlchart.v1.58" hidden="1">'Fragility All Data'!$L$1:$Z$1</definedName>
    <definedName name="_xlchart.v1.59" hidden="1">'Fragility All Data'!$L$3:$Z$3</definedName>
    <definedName name="_xlchart.v1.6" hidden="1">'Fragility All Data'!$K$6</definedName>
    <definedName name="_xlchart.v1.60" hidden="1">'Fragility All Data'!$L$4:$Z$4</definedName>
    <definedName name="_xlchart.v1.61" hidden="1">'Fragility All Data'!$L$5:$Z$5</definedName>
    <definedName name="_xlchart.v1.62" hidden="1">'Fragility All Data'!$L$6:$Z$6</definedName>
    <definedName name="_xlchart.v1.63" hidden="1">'Fragility All Data'!$L$7:$Z$7</definedName>
    <definedName name="_xlchart.v1.64" hidden="1">'Fragility All Data'!$L$8:$Z$8</definedName>
    <definedName name="_xlchart.v1.65" hidden="1">'Fragility All Data'!$L$9:$Z$9</definedName>
    <definedName name="_xlchart.v1.66" hidden="1">'Fragility All Data'!$K$10</definedName>
    <definedName name="_xlchart.v1.67" hidden="1">'Fragility All Data'!$K$11</definedName>
    <definedName name="_xlchart.v1.68" hidden="1">'Fragility All Data'!$K$12</definedName>
    <definedName name="_xlchart.v1.69" hidden="1">'Fragility All Data'!$K$13</definedName>
    <definedName name="_xlchart.v1.7" hidden="1">'Fragility All Data'!$K$7</definedName>
    <definedName name="_xlchart.v1.70" hidden="1">'Fragility All Data'!$K$4</definedName>
    <definedName name="_xlchart.v1.71" hidden="1">'Fragility All Data'!$K$5</definedName>
    <definedName name="_xlchart.v1.72" hidden="1">'Fragility All Data'!$K$6</definedName>
    <definedName name="_xlchart.v1.73" hidden="1">'Fragility All Data'!$K$7</definedName>
    <definedName name="_xlchart.v1.74" hidden="1">'Fragility All Data'!$K$8</definedName>
    <definedName name="_xlchart.v1.75" hidden="1">'Fragility All Data'!$K$9</definedName>
    <definedName name="_xlchart.v1.76" hidden="1">'Fragility All Data'!$L$10:$Z$10</definedName>
    <definedName name="_xlchart.v1.77" hidden="1">'Fragility All Data'!$L$11:$Z$11</definedName>
    <definedName name="_xlchart.v1.78" hidden="1">'Fragility All Data'!$L$12:$Z$12</definedName>
    <definedName name="_xlchart.v1.79" hidden="1">'Fragility All Data'!$L$13:$Z$13</definedName>
    <definedName name="_xlchart.v1.8" hidden="1">'Fragility All Data'!$K$8</definedName>
    <definedName name="_xlchart.v1.80" hidden="1">'Fragility All Data'!$L$1:$Z$1</definedName>
    <definedName name="_xlchart.v1.81" hidden="1">'Fragility All Data'!$L$3:$Z$3</definedName>
    <definedName name="_xlchart.v1.82" hidden="1">'Fragility All Data'!$L$4:$Z$4</definedName>
    <definedName name="_xlchart.v1.83" hidden="1">'Fragility All Data'!$L$5:$Z$5</definedName>
    <definedName name="_xlchart.v1.84" hidden="1">'Fragility All Data'!$L$6:$Z$6</definedName>
    <definedName name="_xlchart.v1.85" hidden="1">'Fragility All Data'!$L$7:$Z$7</definedName>
    <definedName name="_xlchart.v1.86" hidden="1">'Fragility All Data'!$L$8:$Z$8</definedName>
    <definedName name="_xlchart.v1.87" hidden="1">'Fragility All Data'!$L$9:$Z$9</definedName>
    <definedName name="_xlchart.v1.9" hidden="1">'Fragility All Data'!$K$9</definedName>
  </definedNames>
  <calcPr calcId="191028"/>
  <pivotCaches>
    <pivotCache cacheId="18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1" i="1" l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63" i="1"/>
  <c r="M164" i="1"/>
  <c r="M165" i="1"/>
  <c r="M166" i="1"/>
  <c r="M167" i="1"/>
  <c r="M168" i="1"/>
  <c r="M169" i="1"/>
  <c r="M170" i="1"/>
  <c r="M171" i="1"/>
  <c r="M161" i="1"/>
  <c r="M162" i="1"/>
  <c r="M160" i="1"/>
  <c r="L3" i="8"/>
  <c r="L4" i="8"/>
  <c r="L5" i="8"/>
  <c r="L6" i="8"/>
  <c r="L7" i="8"/>
  <c r="L8" i="8"/>
  <c r="L9" i="8"/>
  <c r="M159" i="1"/>
  <c r="M154" i="1"/>
  <c r="M155" i="1"/>
  <c r="M156" i="1"/>
  <c r="M157" i="1"/>
  <c r="M158" i="1"/>
  <c r="M153" i="1"/>
  <c r="M152" i="1"/>
  <c r="M6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13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75" i="1"/>
  <c r="K12" i="4"/>
  <c r="K13" i="4"/>
  <c r="K10" i="4"/>
  <c r="K11" i="4"/>
  <c r="K9" i="4"/>
  <c r="M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Q7" i="2"/>
  <c r="Q8" i="2" s="1"/>
  <c r="K8" i="4"/>
  <c r="K7" i="4"/>
  <c r="K4" i="4"/>
  <c r="K5" i="4"/>
  <c r="K6" i="4"/>
  <c r="Q9" i="2" l="1"/>
  <c r="Q10" i="2" l="1"/>
  <c r="Q11" i="2" l="1"/>
  <c r="Q12" i="2" l="1"/>
  <c r="Q13" i="2" l="1"/>
  <c r="Q14" i="2" l="1"/>
  <c r="Q15" i="2" l="1"/>
  <c r="Q16" i="2" l="1"/>
  <c r="Q17" i="2" l="1"/>
  <c r="Q18" i="2" l="1"/>
  <c r="Q19" i="2" l="1"/>
  <c r="Q20" i="2" l="1"/>
  <c r="Q21" i="2" l="1"/>
  <c r="R20" i="2" s="1"/>
  <c r="R7" i="2" l="1"/>
  <c r="R21" i="2"/>
  <c r="R8" i="2"/>
  <c r="R9" i="2"/>
  <c r="R10" i="2"/>
  <c r="R11" i="2"/>
  <c r="R12" i="2"/>
  <c r="R13" i="2"/>
  <c r="R14" i="2"/>
  <c r="R15" i="2"/>
  <c r="R16" i="2"/>
  <c r="R17" i="2"/>
  <c r="R18" i="2"/>
  <c r="R19" i="2"/>
</calcChain>
</file>

<file path=xl/sharedStrings.xml><?xml version="1.0" encoding="utf-8"?>
<sst xmlns="http://schemas.openxmlformats.org/spreadsheetml/2006/main" count="1617" uniqueCount="65">
  <si>
    <t>Produit</t>
  </si>
  <si>
    <t>Code</t>
  </si>
  <si>
    <t>Pays</t>
  </si>
  <si>
    <t>Usine</t>
  </si>
  <si>
    <t>Fournisseur</t>
  </si>
  <si>
    <t>Information</t>
  </si>
  <si>
    <t>Tamis (mm)</t>
  </si>
  <si>
    <t>Référence tamis</t>
  </si>
  <si>
    <t>Poids (g) (balance n°3)</t>
  </si>
  <si>
    <t>Classe</t>
  </si>
  <si>
    <t>Nodules</t>
  </si>
  <si>
    <t>Force maxi (kN)</t>
  </si>
  <si>
    <t>Clinker</t>
  </si>
  <si>
    <t>Cl.210816-994</t>
  </si>
  <si>
    <t>France</t>
  </si>
  <si>
    <t>Montoir</t>
  </si>
  <si>
    <t>Equiom</t>
  </si>
  <si>
    <t>Lumbres</t>
  </si>
  <si>
    <t>Saulas 1441052</t>
  </si>
  <si>
    <t>Saulas 1441051</t>
  </si>
  <si>
    <t>Controlab 0131278</t>
  </si>
  <si>
    <t>Controlab 0076584</t>
  </si>
  <si>
    <t>Controlab 0131576</t>
  </si>
  <si>
    <t>Cl.210816-995</t>
  </si>
  <si>
    <t>Lemona</t>
  </si>
  <si>
    <t>Cl.210816-996</t>
  </si>
  <si>
    <t>Monjos</t>
  </si>
  <si>
    <t>Étiquettes de lignes</t>
  </si>
  <si>
    <t>Moyenne de Force maxi (kN)</t>
  </si>
  <si>
    <t>Écartypep de Force maxi (kN)</t>
  </si>
  <si>
    <t>Nombre de Force maxi (kN)</t>
  </si>
  <si>
    <t>Total général</t>
  </si>
  <si>
    <t>Données granulométriques</t>
  </si>
  <si>
    <t>Remplir les cases bleues</t>
  </si>
  <si>
    <t>Nodules écrasés</t>
  </si>
  <si>
    <t>Masse refus (g)</t>
  </si>
  <si>
    <t>Cumulé (g)</t>
  </si>
  <si>
    <t>% Passant massique</t>
  </si>
  <si>
    <t>Tamis</t>
  </si>
  <si>
    <t>Pgranulo1 (g) (balance 3)</t>
  </si>
  <si>
    <t>Ppresse (g) (balance 179)</t>
  </si>
  <si>
    <t>Pgranulo2 (g) (balance 3)</t>
  </si>
  <si>
    <t>Pertes</t>
  </si>
  <si>
    <t>Avant / Après</t>
  </si>
  <si>
    <t>Identification Graph</t>
  </si>
  <si>
    <t>40</t>
  </si>
  <si>
    <t>31,5</t>
  </si>
  <si>
    <t>25</t>
  </si>
  <si>
    <t>20</t>
  </si>
  <si>
    <t>16</t>
  </si>
  <si>
    <t>14</t>
  </si>
  <si>
    <t>12,5</t>
  </si>
  <si>
    <t>11,2</t>
  </si>
  <si>
    <t>10</t>
  </si>
  <si>
    <t>8</t>
  </si>
  <si>
    <t>6,3</t>
  </si>
  <si>
    <t>5,6</t>
  </si>
  <si>
    <t>4</t>
  </si>
  <si>
    <t>2</t>
  </si>
  <si>
    <t>0</t>
  </si>
  <si>
    <t>Saulas 14411051</t>
  </si>
  <si>
    <t>Après</t>
  </si>
  <si>
    <t>Avant</t>
  </si>
  <si>
    <t>Presse</t>
  </si>
  <si>
    <t>Basse compression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</si>
</sst>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9" fontId="0" fillId="0" borderId="0" xfId="1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0" fillId="0" borderId="0" xfId="1" applyFont="1" applyFill="1" applyBorder="1"/>
    <xf numFmtId="2" fontId="0" fillId="0" borderId="0" xfId="0" applyNumberFormat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2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15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9" fontId="0" fillId="0" borderId="0" xfId="1" applyFont="1" applyFill="1"/>
    <xf numFmtId="2" fontId="0" fillId="0" borderId="0" xfId="1" applyNumberFormat="1" applyFont="1"/>
    <xf numFmtId="0" fontId="0" fillId="0" borderId="23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24" xfId="1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Fill="1" applyAlignment="1">
      <alignment horizontal="center"/>
    </xf>
  </cellXfs>
  <cellStyles count="2">
    <cellStyle name="Normal" xfId="0" builtinId="0"/>
    <cellStyle name="Pourcentage" xfId="1" builtinId="5"/>
  </cellStyles>
  <dxfs count="78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0.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%</a:t>
            </a:r>
            <a:r>
              <a:rPr lang="fr-FR" baseline="0"/>
              <a:t> de passant massique en fonction de la taille des tamis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'Fragility All Data'!$K$4</c:f>
              <c:strCache>
                <c:ptCount val="1"/>
                <c:pt idx="0">
                  <c:v>Lumbres &gt;40mm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'Fragility All Data'!$L$3:$Z$3</c:f>
              <c:strCache>
                <c:ptCount val="15"/>
                <c:pt idx="0">
                  <c:v>40</c:v>
                </c:pt>
                <c:pt idx="1">
                  <c:v>31,5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12,5</c:v>
                </c:pt>
                <c:pt idx="7">
                  <c:v>11,2</c:v>
                </c:pt>
                <c:pt idx="8">
                  <c:v>10</c:v>
                </c:pt>
                <c:pt idx="9">
                  <c:v>8</c:v>
                </c:pt>
                <c:pt idx="10">
                  <c:v>6,3</c:v>
                </c:pt>
                <c:pt idx="11">
                  <c:v>5,6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</c:strCache>
            </c:strRef>
          </c:xVal>
          <c:yVal>
            <c:numRef>
              <c:f>'Fragility All Data'!$L$4:$Z$4</c:f>
            </c:numRef>
          </c:yVal>
          <c:smooth val="1"/>
          <c:extLst>
            <c:ext xmlns:c16="http://schemas.microsoft.com/office/drawing/2014/chart" uri="{C3380CC4-5D6E-409C-BE32-E72D297353CC}">
              <c16:uniqueId val="{00000000-A6E8-4D00-B13A-E3181A8296AA}"/>
            </c:ext>
          </c:extLst>
        </c:ser>
        <c:ser>
          <c:idx val="1"/>
          <c:order val="1"/>
          <c:tx>
            <c:strRef>
              <c:f>'Fragility All Data'!$K$5</c:f>
              <c:strCache>
                <c:ptCount val="1"/>
                <c:pt idx="0">
                  <c:v>Lumbres &gt;40mm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'Fragility All Data'!$L$3:$Z$3</c:f>
              <c:strCache>
                <c:ptCount val="15"/>
                <c:pt idx="0">
                  <c:v>40</c:v>
                </c:pt>
                <c:pt idx="1">
                  <c:v>31,5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12,5</c:v>
                </c:pt>
                <c:pt idx="7">
                  <c:v>11,2</c:v>
                </c:pt>
                <c:pt idx="8">
                  <c:v>10</c:v>
                </c:pt>
                <c:pt idx="9">
                  <c:v>8</c:v>
                </c:pt>
                <c:pt idx="10">
                  <c:v>6,3</c:v>
                </c:pt>
                <c:pt idx="11">
                  <c:v>5,6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</c:strCache>
            </c:strRef>
          </c:xVal>
          <c:yVal>
            <c:numRef>
              <c:f>'Fragility All Data'!$L$5:$Z$5</c:f>
            </c:numRef>
          </c:yVal>
          <c:smooth val="1"/>
          <c:extLst>
            <c:ext xmlns:c16="http://schemas.microsoft.com/office/drawing/2014/chart" uri="{C3380CC4-5D6E-409C-BE32-E72D297353CC}">
              <c16:uniqueId val="{00000001-A6E8-4D00-B13A-E3181A8296AA}"/>
            </c:ext>
          </c:extLst>
        </c:ser>
        <c:ser>
          <c:idx val="2"/>
          <c:order val="2"/>
          <c:tx>
            <c:strRef>
              <c:f>'Fragility All Data'!$K$6</c:f>
              <c:strCache>
                <c:ptCount val="1"/>
                <c:pt idx="0">
                  <c:v>Lumbres &gt;31,5mm Après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>
              <a:softEdge rad="0"/>
            </a:effectLst>
          </c:spPr>
          <c:marker>
            <c:symbol val="none"/>
          </c:marker>
          <c:xVal>
            <c:numRef>
              <c:f>'Fragility All Data'!$L$1:$Z$1</c:f>
              <c:numCache>
                <c:formatCode>General</c:formatCode>
                <c:ptCount val="15"/>
                <c:pt idx="0">
                  <c:v>40</c:v>
                </c:pt>
                <c:pt idx="1">
                  <c:v>31.5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12.5</c:v>
                </c:pt>
                <c:pt idx="7">
                  <c:v>11.2</c:v>
                </c:pt>
                <c:pt idx="8">
                  <c:v>10</c:v>
                </c:pt>
                <c:pt idx="9">
                  <c:v>8</c:v>
                </c:pt>
                <c:pt idx="10">
                  <c:v>6.3</c:v>
                </c:pt>
                <c:pt idx="11">
                  <c:v>5.6</c:v>
                </c:pt>
                <c:pt idx="12">
                  <c:v>4</c:v>
                </c:pt>
                <c:pt idx="13">
                  <c:v>2</c:v>
                </c:pt>
                <c:pt idx="14">
                  <c:v>0.1</c:v>
                </c:pt>
              </c:numCache>
            </c:numRef>
          </c:xVal>
          <c:yVal>
            <c:numRef>
              <c:f>'Fragility All Data'!$L$6:$Z$6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0.95565586829527349</c:v>
                </c:pt>
                <c:pt idx="3">
                  <c:v>0.89245884227296868</c:v>
                </c:pt>
                <c:pt idx="4">
                  <c:v>0.52310143388210295</c:v>
                </c:pt>
                <c:pt idx="5">
                  <c:v>0.4014869888475836</c:v>
                </c:pt>
                <c:pt idx="6">
                  <c:v>0.34200743494423791</c:v>
                </c:pt>
                <c:pt idx="7">
                  <c:v>0.29394583112055228</c:v>
                </c:pt>
                <c:pt idx="8">
                  <c:v>0.25809877854487517</c:v>
                </c:pt>
                <c:pt idx="9">
                  <c:v>0.21614445034519381</c:v>
                </c:pt>
                <c:pt idx="10">
                  <c:v>0.17047265002655332</c:v>
                </c:pt>
                <c:pt idx="11">
                  <c:v>0.1617100371747211</c:v>
                </c:pt>
                <c:pt idx="12">
                  <c:v>0.13728093467870417</c:v>
                </c:pt>
                <c:pt idx="13">
                  <c:v>0.10223048327137552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E8-4D00-B13A-E3181A8296AA}"/>
            </c:ext>
          </c:extLst>
        </c:ser>
        <c:ser>
          <c:idx val="3"/>
          <c:order val="3"/>
          <c:tx>
            <c:strRef>
              <c:f>'Fragility All Data'!$K$7</c:f>
              <c:strCache>
                <c:ptCount val="1"/>
                <c:pt idx="0">
                  <c:v>Lumbres &gt;31,5mm Avant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'Fragility All Data'!$L$1:$Z$1</c:f>
              <c:numCache>
                <c:formatCode>General</c:formatCode>
                <c:ptCount val="15"/>
                <c:pt idx="0">
                  <c:v>40</c:v>
                </c:pt>
                <c:pt idx="1">
                  <c:v>31.5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12.5</c:v>
                </c:pt>
                <c:pt idx="7">
                  <c:v>11.2</c:v>
                </c:pt>
                <c:pt idx="8">
                  <c:v>10</c:v>
                </c:pt>
                <c:pt idx="9">
                  <c:v>8</c:v>
                </c:pt>
                <c:pt idx="10">
                  <c:v>6.3</c:v>
                </c:pt>
                <c:pt idx="11">
                  <c:v>5.6</c:v>
                </c:pt>
                <c:pt idx="12">
                  <c:v>4</c:v>
                </c:pt>
                <c:pt idx="13">
                  <c:v>2</c:v>
                </c:pt>
                <c:pt idx="14">
                  <c:v>0.1</c:v>
                </c:pt>
              </c:numCache>
            </c:numRef>
          </c:xVal>
          <c:yVal>
            <c:numRef>
              <c:f>'Fragility All Data'!$L$7:$Z$7</c:f>
            </c:numRef>
          </c:yVal>
          <c:smooth val="1"/>
          <c:extLst>
            <c:ext xmlns:c16="http://schemas.microsoft.com/office/drawing/2014/chart" uri="{C3380CC4-5D6E-409C-BE32-E72D297353CC}">
              <c16:uniqueId val="{00000003-A6E8-4D00-B13A-E3181A8296AA}"/>
            </c:ext>
          </c:extLst>
        </c:ser>
        <c:ser>
          <c:idx val="4"/>
          <c:order val="4"/>
          <c:tx>
            <c:strRef>
              <c:f>'Fragility All Data'!$K$8</c:f>
              <c:strCache>
                <c:ptCount val="1"/>
                <c:pt idx="0">
                  <c:v>Lumbres &gt;25mm Après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'Fragility All Data'!$L$1:$Z$1</c:f>
              <c:numCache>
                <c:formatCode>General</c:formatCode>
                <c:ptCount val="15"/>
                <c:pt idx="0">
                  <c:v>40</c:v>
                </c:pt>
                <c:pt idx="1">
                  <c:v>31.5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12.5</c:v>
                </c:pt>
                <c:pt idx="7">
                  <c:v>11.2</c:v>
                </c:pt>
                <c:pt idx="8">
                  <c:v>10</c:v>
                </c:pt>
                <c:pt idx="9">
                  <c:v>8</c:v>
                </c:pt>
                <c:pt idx="10">
                  <c:v>6.3</c:v>
                </c:pt>
                <c:pt idx="11">
                  <c:v>5.6</c:v>
                </c:pt>
                <c:pt idx="12">
                  <c:v>4</c:v>
                </c:pt>
                <c:pt idx="13">
                  <c:v>2</c:v>
                </c:pt>
                <c:pt idx="14">
                  <c:v>0.1</c:v>
                </c:pt>
              </c:numCache>
            </c:numRef>
          </c:xVal>
          <c:yVal>
            <c:numRef>
              <c:f>'Fragility All Data'!$L$8:$Z$8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0.96980504041844984</c:v>
                </c:pt>
                <c:pt idx="4">
                  <c:v>0.81716595339990494</c:v>
                </c:pt>
                <c:pt idx="5">
                  <c:v>0.69852591535901087</c:v>
                </c:pt>
                <c:pt idx="6">
                  <c:v>0.57536852116024728</c:v>
                </c:pt>
                <c:pt idx="7">
                  <c:v>0.47289586305278175</c:v>
                </c:pt>
                <c:pt idx="8">
                  <c:v>0.42296718972895864</c:v>
                </c:pt>
                <c:pt idx="9">
                  <c:v>0.28768426058012364</c:v>
                </c:pt>
                <c:pt idx="10">
                  <c:v>0.20993818354731342</c:v>
                </c:pt>
                <c:pt idx="11">
                  <c:v>0.18354731336186392</c:v>
                </c:pt>
                <c:pt idx="12">
                  <c:v>0.13694721825962897</c:v>
                </c:pt>
                <c:pt idx="13">
                  <c:v>9.3675701378982401E-2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6E8-4D00-B13A-E3181A8296AA}"/>
            </c:ext>
          </c:extLst>
        </c:ser>
        <c:ser>
          <c:idx val="5"/>
          <c:order val="5"/>
          <c:tx>
            <c:strRef>
              <c:f>'Fragility All Data'!$K$10</c:f>
              <c:strCache>
                <c:ptCount val="1"/>
                <c:pt idx="0">
                  <c:v>Lumbres &gt;20mm Après</c:v>
                </c:pt>
              </c:strCache>
            </c:strRef>
          </c:tx>
          <c:spPr>
            <a:ln w="19050" cap="rnd">
              <a:solidFill>
                <a:schemeClr val="tx1">
                  <a:alpha val="94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'Fragility All Data'!$L$1:$Z$1</c:f>
              <c:numCache>
                <c:formatCode>General</c:formatCode>
                <c:ptCount val="15"/>
                <c:pt idx="0">
                  <c:v>40</c:v>
                </c:pt>
                <c:pt idx="1">
                  <c:v>31.5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12.5</c:v>
                </c:pt>
                <c:pt idx="7">
                  <c:v>11.2</c:v>
                </c:pt>
                <c:pt idx="8">
                  <c:v>10</c:v>
                </c:pt>
                <c:pt idx="9">
                  <c:v>8</c:v>
                </c:pt>
                <c:pt idx="10">
                  <c:v>6.3</c:v>
                </c:pt>
                <c:pt idx="11">
                  <c:v>5.6</c:v>
                </c:pt>
                <c:pt idx="12">
                  <c:v>4</c:v>
                </c:pt>
                <c:pt idx="13">
                  <c:v>2</c:v>
                </c:pt>
                <c:pt idx="14">
                  <c:v>0.1</c:v>
                </c:pt>
              </c:numCache>
            </c:numRef>
          </c:xVal>
          <c:yVal>
            <c:numRef>
              <c:f>'Fragility All Data'!$L$10:$Z$10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0.95304639463387364</c:v>
                </c:pt>
                <c:pt idx="5">
                  <c:v>0.86975964225824487</c:v>
                </c:pt>
                <c:pt idx="6">
                  <c:v>0.74920812371902357</c:v>
                </c:pt>
                <c:pt idx="7">
                  <c:v>0.64598472144587293</c:v>
                </c:pt>
                <c:pt idx="8">
                  <c:v>0.55878516862306693</c:v>
                </c:pt>
                <c:pt idx="9">
                  <c:v>0.4343208496366685</c:v>
                </c:pt>
                <c:pt idx="10">
                  <c:v>0.3079932923420905</c:v>
                </c:pt>
                <c:pt idx="11">
                  <c:v>0.26644307806968504</c:v>
                </c:pt>
                <c:pt idx="12">
                  <c:v>0.18688280231041554</c:v>
                </c:pt>
                <c:pt idx="13">
                  <c:v>0.11850195640022365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78-4795-AC6A-7468F5EFB8A9}"/>
            </c:ext>
          </c:extLst>
        </c:ser>
        <c:ser>
          <c:idx val="6"/>
          <c:order val="6"/>
          <c:tx>
            <c:strRef>
              <c:f>'Fragility All Data'!$K$12</c:f>
              <c:strCache>
                <c:ptCount val="1"/>
                <c:pt idx="0">
                  <c:v>Lumbres &gt;16mm Après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'Fragility All Data'!$L$1:$Z$1</c:f>
              <c:numCache>
                <c:formatCode>General</c:formatCode>
                <c:ptCount val="15"/>
                <c:pt idx="0">
                  <c:v>40</c:v>
                </c:pt>
                <c:pt idx="1">
                  <c:v>31.5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12.5</c:v>
                </c:pt>
                <c:pt idx="7">
                  <c:v>11.2</c:v>
                </c:pt>
                <c:pt idx="8">
                  <c:v>10</c:v>
                </c:pt>
                <c:pt idx="9">
                  <c:v>8</c:v>
                </c:pt>
                <c:pt idx="10">
                  <c:v>6.3</c:v>
                </c:pt>
                <c:pt idx="11">
                  <c:v>5.6</c:v>
                </c:pt>
                <c:pt idx="12">
                  <c:v>4</c:v>
                </c:pt>
                <c:pt idx="13">
                  <c:v>2</c:v>
                </c:pt>
                <c:pt idx="14">
                  <c:v>0.1</c:v>
                </c:pt>
              </c:numCache>
            </c:numRef>
          </c:xVal>
          <c:yVal>
            <c:numRef>
              <c:f>'Fragility All Data'!$L$12:$Z$12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0.89264413518886676</c:v>
                </c:pt>
                <c:pt idx="7">
                  <c:v>0.79522862823061624</c:v>
                </c:pt>
                <c:pt idx="8">
                  <c:v>0.72465208747514909</c:v>
                </c:pt>
                <c:pt idx="9">
                  <c:v>0.61431411530815105</c:v>
                </c:pt>
                <c:pt idx="10">
                  <c:v>0.46123260437375735</c:v>
                </c:pt>
                <c:pt idx="11">
                  <c:v>0.38667992047713706</c:v>
                </c:pt>
                <c:pt idx="12">
                  <c:v>0.29622266401590458</c:v>
                </c:pt>
                <c:pt idx="13">
                  <c:v>0.15506958250497016</c:v>
                </c:pt>
                <c:pt idx="1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78-4795-AC6A-7468F5EFB8A9}"/>
            </c:ext>
          </c:extLst>
        </c:ser>
        <c:ser>
          <c:idx val="7"/>
          <c:order val="7"/>
          <c:tx>
            <c:strRef>
              <c:f>'Fragility All Data'!$K$9</c:f>
              <c:strCache>
                <c:ptCount val="1"/>
                <c:pt idx="0">
                  <c:v>Lumbres &gt;25mm Avant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'Fragility All Data'!$L$1:$Z$1</c:f>
              <c:numCache>
                <c:formatCode>General</c:formatCode>
                <c:ptCount val="15"/>
                <c:pt idx="0">
                  <c:v>40</c:v>
                </c:pt>
                <c:pt idx="1">
                  <c:v>31.5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12.5</c:v>
                </c:pt>
                <c:pt idx="7">
                  <c:v>11.2</c:v>
                </c:pt>
                <c:pt idx="8">
                  <c:v>10</c:v>
                </c:pt>
                <c:pt idx="9">
                  <c:v>8</c:v>
                </c:pt>
                <c:pt idx="10">
                  <c:v>6.3</c:v>
                </c:pt>
                <c:pt idx="11">
                  <c:v>5.6</c:v>
                </c:pt>
                <c:pt idx="12">
                  <c:v>4</c:v>
                </c:pt>
                <c:pt idx="13">
                  <c:v>2</c:v>
                </c:pt>
                <c:pt idx="14">
                  <c:v>0.1</c:v>
                </c:pt>
              </c:numCache>
            </c:numRef>
          </c:xVal>
          <c:yVal>
            <c:numRef>
              <c:f>'Fragility All Data'!$L$9:$Z$9</c:f>
            </c:numRef>
          </c:yVal>
          <c:smooth val="1"/>
          <c:extLst>
            <c:ext xmlns:c16="http://schemas.microsoft.com/office/drawing/2014/chart" uri="{C3380CC4-5D6E-409C-BE32-E72D297353CC}">
              <c16:uniqueId val="{00000005-C678-4795-AC6A-7468F5EFB8A9}"/>
            </c:ext>
          </c:extLst>
        </c:ser>
        <c:ser>
          <c:idx val="8"/>
          <c:order val="8"/>
          <c:tx>
            <c:strRef>
              <c:f>'Fragility All Data'!$K$11</c:f>
              <c:strCache>
                <c:ptCount val="1"/>
                <c:pt idx="0">
                  <c:v>Lumbres &gt;20mm Avant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'Fragility All Data'!$L$1:$Z$1</c:f>
              <c:numCache>
                <c:formatCode>General</c:formatCode>
                <c:ptCount val="15"/>
                <c:pt idx="0">
                  <c:v>40</c:v>
                </c:pt>
                <c:pt idx="1">
                  <c:v>31.5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12.5</c:v>
                </c:pt>
                <c:pt idx="7">
                  <c:v>11.2</c:v>
                </c:pt>
                <c:pt idx="8">
                  <c:v>10</c:v>
                </c:pt>
                <c:pt idx="9">
                  <c:v>8</c:v>
                </c:pt>
                <c:pt idx="10">
                  <c:v>6.3</c:v>
                </c:pt>
                <c:pt idx="11">
                  <c:v>5.6</c:v>
                </c:pt>
                <c:pt idx="12">
                  <c:v>4</c:v>
                </c:pt>
                <c:pt idx="13">
                  <c:v>2</c:v>
                </c:pt>
                <c:pt idx="14">
                  <c:v>0.1</c:v>
                </c:pt>
              </c:numCache>
            </c:numRef>
          </c:xVal>
          <c:yVal>
            <c:numRef>
              <c:f>'Fragility All Data'!$L$11:$Z$11</c:f>
            </c:numRef>
          </c:yVal>
          <c:smooth val="1"/>
          <c:extLst>
            <c:ext xmlns:c16="http://schemas.microsoft.com/office/drawing/2014/chart" uri="{C3380CC4-5D6E-409C-BE32-E72D297353CC}">
              <c16:uniqueId val="{00000006-C678-4795-AC6A-7468F5EFB8A9}"/>
            </c:ext>
          </c:extLst>
        </c:ser>
        <c:ser>
          <c:idx val="9"/>
          <c:order val="9"/>
          <c:tx>
            <c:strRef>
              <c:f>'Fragility All Data'!$K$13</c:f>
              <c:strCache>
                <c:ptCount val="1"/>
                <c:pt idx="0">
                  <c:v>Lumbres &gt;16mm Avant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'Fragility All Data'!$L$1:$Z$1</c:f>
              <c:numCache>
                <c:formatCode>General</c:formatCode>
                <c:ptCount val="15"/>
                <c:pt idx="0">
                  <c:v>40</c:v>
                </c:pt>
                <c:pt idx="1">
                  <c:v>31.5</c:v>
                </c:pt>
                <c:pt idx="2">
                  <c:v>25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12.5</c:v>
                </c:pt>
                <c:pt idx="7">
                  <c:v>11.2</c:v>
                </c:pt>
                <c:pt idx="8">
                  <c:v>10</c:v>
                </c:pt>
                <c:pt idx="9">
                  <c:v>8</c:v>
                </c:pt>
                <c:pt idx="10">
                  <c:v>6.3</c:v>
                </c:pt>
                <c:pt idx="11">
                  <c:v>5.6</c:v>
                </c:pt>
                <c:pt idx="12">
                  <c:v>4</c:v>
                </c:pt>
                <c:pt idx="13">
                  <c:v>2</c:v>
                </c:pt>
                <c:pt idx="14">
                  <c:v>0.1</c:v>
                </c:pt>
              </c:numCache>
            </c:numRef>
          </c:xVal>
          <c:yVal>
            <c:numRef>
              <c:f>'Fragility All Data'!$L$13:$Z$13</c:f>
            </c:numRef>
          </c:yVal>
          <c:smooth val="1"/>
          <c:extLst>
            <c:ext xmlns:c16="http://schemas.microsoft.com/office/drawing/2014/chart" uri="{C3380CC4-5D6E-409C-BE32-E72D297353CC}">
              <c16:uniqueId val="{00000007-C678-4795-AC6A-7468F5EF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461800"/>
        <c:axId val="443124448"/>
      </c:scatterChart>
      <c:valAx>
        <c:axId val="454461800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Tamis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3124448"/>
        <c:crosses val="autoZero"/>
        <c:crossBetween val="midCat"/>
      </c:valAx>
      <c:valAx>
        <c:axId val="44312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% passant massqiue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461800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90306787191173"/>
          <c:y val="0.36335869628302542"/>
          <c:w val="0.24976394137783137"/>
          <c:h val="0.2512813868700862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1155700</xdr:colOff>
      <xdr:row>14</xdr:row>
      <xdr:rowOff>138112</xdr:rowOff>
    </xdr:from>
    <xdr:to>
      <xdr:col>18</xdr:col>
      <xdr:colOff>266700</xdr:colOff>
      <xdr:row>33</xdr:row>
      <xdr:rowOff>50800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B3FB495-1A67-400D-AE87-9E2190482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ine Josseaume" refreshedDate="44529.607348495367" createdVersion="7" refreshedVersion="7" minRefreshableVersion="3" recordCount="182" xr:uid="{9E485014-B310-413C-A686-D4058EA3B83D}">
  <cacheSource type="worksheet">
    <worksheetSource name="Tableau4"/>
  </cacheSource>
  <cacheFields count="13">
    <cacheField name="Produit" numFmtId="0">
      <sharedItems count="1">
        <s v="Clinker"/>
      </sharedItems>
    </cacheField>
    <cacheField name="Code" numFmtId="0">
      <sharedItems/>
    </cacheField>
    <cacheField name="Pays" numFmtId="0">
      <sharedItems/>
    </cacheField>
    <cacheField name="Usine" numFmtId="0">
      <sharedItems/>
    </cacheField>
    <cacheField name="Fournisseur" numFmtId="0">
      <sharedItems count="1">
        <s v="Equiom"/>
      </sharedItems>
    </cacheField>
    <cacheField name="Information" numFmtId="0">
      <sharedItems count="3">
        <s v="Lumbres"/>
        <s v="Lemona"/>
        <s v="Monjos"/>
      </sharedItems>
    </cacheField>
    <cacheField name="Tamis (mm)" numFmtId="0">
      <sharedItems containsString="0" containsBlank="1" containsNumber="1" minValue="16" maxValue="40"/>
    </cacheField>
    <cacheField name="Référence tamis" numFmtId="0">
      <sharedItems containsBlank="1"/>
    </cacheField>
    <cacheField name="Poids (g) (balance n°3)" numFmtId="0">
      <sharedItems containsString="0" containsBlank="1" containsNumber="1" minValue="54.2" maxValue="932.2"/>
    </cacheField>
    <cacheField name="Presse" numFmtId="0">
      <sharedItems/>
    </cacheField>
    <cacheField name="Classe" numFmtId="0">
      <sharedItems count="8">
        <s v="&gt; 40"/>
        <s v="&gt; 31,5"/>
        <s v="&gt; 25"/>
        <s v="&gt; 20"/>
        <s v="&gt; 16"/>
        <s v="&gt; "/>
        <s v="&gt;16" u="1"/>
        <s v="&gt;  25" u="1"/>
      </sharedItems>
    </cacheField>
    <cacheField name="Nodules" numFmtId="0">
      <sharedItems containsString="0" containsBlank="1" containsNumber="1" containsInteger="1" minValue="1" maxValue="39"/>
    </cacheField>
    <cacheField name="Force maxi (kN)" numFmtId="2">
      <sharedItems containsString="0" containsBlank="1" containsNumber="1" minValue="0.59" maxValue="17.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s v="Cl.210816-994"/>
    <s v="France"/>
    <s v="Montoir"/>
    <x v="0"/>
    <x v="0"/>
    <n v="40"/>
    <s v="Saulas 1441052"/>
    <n v="176.5"/>
    <s v="Basse compression"/>
    <x v="0"/>
    <n v="1"/>
    <m/>
  </r>
  <r>
    <x v="0"/>
    <s v="Cl.210816-994"/>
    <s v="France"/>
    <s v="Montoir"/>
    <x v="0"/>
    <x v="0"/>
    <n v="40"/>
    <s v="Saulas 1441052"/>
    <n v="176.5"/>
    <s v="Basse compression"/>
    <x v="0"/>
    <n v="2"/>
    <m/>
  </r>
  <r>
    <x v="0"/>
    <s v="Cl.210816-994"/>
    <s v="France"/>
    <s v="Montoir"/>
    <x v="0"/>
    <x v="0"/>
    <n v="31.5"/>
    <s v="Saulas 1441051"/>
    <n v="380.1"/>
    <s v="Basse compression"/>
    <x v="1"/>
    <n v="1"/>
    <n v="4.24"/>
  </r>
  <r>
    <x v="0"/>
    <s v="Cl.210816-994"/>
    <s v="France"/>
    <s v="Montoir"/>
    <x v="0"/>
    <x v="0"/>
    <n v="31.5"/>
    <s v="Saulas 1441051"/>
    <n v="380.1"/>
    <s v="Basse compression"/>
    <x v="1"/>
    <n v="2"/>
    <n v="2.21"/>
  </r>
  <r>
    <x v="0"/>
    <s v="Cl.210816-994"/>
    <s v="France"/>
    <s v="Montoir"/>
    <x v="0"/>
    <x v="0"/>
    <n v="31.5"/>
    <s v="Saulas 1441051"/>
    <n v="380.1"/>
    <s v="Basse compression"/>
    <x v="1"/>
    <n v="3"/>
    <n v="0.98"/>
  </r>
  <r>
    <x v="0"/>
    <s v="Cl.210816-994"/>
    <s v="France"/>
    <s v="Montoir"/>
    <x v="0"/>
    <x v="0"/>
    <n v="31.5"/>
    <s v="Saulas 1441051"/>
    <n v="380.1"/>
    <s v="Basse compression"/>
    <x v="1"/>
    <n v="4"/>
    <n v="3.42"/>
  </r>
  <r>
    <x v="0"/>
    <s v="Cl.210816-994"/>
    <s v="France"/>
    <s v="Montoir"/>
    <x v="0"/>
    <x v="0"/>
    <n v="31.5"/>
    <s v="Saulas 1441051"/>
    <n v="380.1"/>
    <s v="Basse compression"/>
    <x v="1"/>
    <n v="5"/>
    <n v="3.1"/>
  </r>
  <r>
    <x v="0"/>
    <s v="Cl.210816-994"/>
    <s v="France"/>
    <s v="Montoir"/>
    <x v="0"/>
    <x v="0"/>
    <n v="31.5"/>
    <s v="Saulas 1441051"/>
    <n v="380.1"/>
    <s v="Basse compression"/>
    <x v="1"/>
    <n v="6"/>
    <n v="2.39"/>
  </r>
  <r>
    <x v="0"/>
    <s v="Cl.210816-994"/>
    <s v="France"/>
    <s v="Montoir"/>
    <x v="0"/>
    <x v="0"/>
    <n v="31.5"/>
    <s v="Saulas 1441051"/>
    <n v="380.1"/>
    <s v="Basse compression"/>
    <x v="1"/>
    <n v="7"/>
    <n v="2.76"/>
  </r>
  <r>
    <x v="0"/>
    <s v="Cl.210816-994"/>
    <s v="France"/>
    <s v="Montoir"/>
    <x v="0"/>
    <x v="0"/>
    <n v="25"/>
    <s v="Controlab 0131278"/>
    <n v="423"/>
    <s v="Basse compression"/>
    <x v="2"/>
    <n v="1"/>
    <n v="1.34"/>
  </r>
  <r>
    <x v="0"/>
    <s v="Cl.210816-994"/>
    <s v="France"/>
    <s v="Montoir"/>
    <x v="0"/>
    <x v="0"/>
    <n v="25"/>
    <s v="Controlab 0131278"/>
    <n v="423"/>
    <s v="Basse compression"/>
    <x v="2"/>
    <n v="2"/>
    <n v="1.52"/>
  </r>
  <r>
    <x v="0"/>
    <s v="Cl.210816-994"/>
    <s v="France"/>
    <s v="Montoir"/>
    <x v="0"/>
    <x v="0"/>
    <n v="25"/>
    <s v="Controlab 0131278"/>
    <n v="423"/>
    <s v="Basse compression"/>
    <x v="2"/>
    <n v="3"/>
    <n v="1.84"/>
  </r>
  <r>
    <x v="0"/>
    <s v="Cl.210816-994"/>
    <s v="France"/>
    <s v="Montoir"/>
    <x v="0"/>
    <x v="0"/>
    <n v="25"/>
    <s v="Controlab 0131278"/>
    <n v="423"/>
    <s v="Basse compression"/>
    <x v="2"/>
    <n v="4"/>
    <n v="3.17"/>
  </r>
  <r>
    <x v="0"/>
    <s v="Cl.210816-994"/>
    <s v="France"/>
    <s v="Montoir"/>
    <x v="0"/>
    <x v="0"/>
    <n v="25"/>
    <s v="Controlab 0131278"/>
    <n v="423"/>
    <s v="Basse compression"/>
    <x v="2"/>
    <n v="5"/>
    <n v="2.83"/>
  </r>
  <r>
    <x v="0"/>
    <s v="Cl.210816-994"/>
    <s v="France"/>
    <s v="Montoir"/>
    <x v="0"/>
    <x v="0"/>
    <n v="25"/>
    <s v="Controlab 0131278"/>
    <n v="423"/>
    <s v="Basse compression"/>
    <x v="2"/>
    <n v="6"/>
    <n v="1.91"/>
  </r>
  <r>
    <x v="0"/>
    <s v="Cl.210816-994"/>
    <s v="France"/>
    <s v="Montoir"/>
    <x v="0"/>
    <x v="0"/>
    <n v="25"/>
    <s v="Controlab 0131278"/>
    <n v="423"/>
    <s v="Basse compression"/>
    <x v="2"/>
    <n v="7"/>
    <n v="2.97"/>
  </r>
  <r>
    <x v="0"/>
    <s v="Cl.210816-994"/>
    <s v="France"/>
    <s v="Montoir"/>
    <x v="0"/>
    <x v="0"/>
    <n v="25"/>
    <s v="Controlab 0131278"/>
    <n v="423"/>
    <s v="Basse compression"/>
    <x v="2"/>
    <n v="8"/>
    <n v="1.84"/>
  </r>
  <r>
    <x v="0"/>
    <s v="Cl.210816-994"/>
    <s v="France"/>
    <s v="Montoir"/>
    <x v="0"/>
    <x v="0"/>
    <n v="25"/>
    <s v="Controlab 0131278"/>
    <n v="423"/>
    <s v="Basse compression"/>
    <x v="2"/>
    <n v="9"/>
    <n v="5.3"/>
  </r>
  <r>
    <x v="0"/>
    <s v="Cl.210816-994"/>
    <s v="France"/>
    <s v="Montoir"/>
    <x v="0"/>
    <x v="0"/>
    <n v="25"/>
    <s v="Controlab 0131278"/>
    <n v="423"/>
    <s v="Basse compression"/>
    <x v="2"/>
    <n v="10"/>
    <n v="0.63"/>
  </r>
  <r>
    <x v="0"/>
    <s v="Cl.210816-994"/>
    <s v="France"/>
    <s v="Montoir"/>
    <x v="0"/>
    <x v="0"/>
    <n v="25"/>
    <s v="Controlab 0131278"/>
    <n v="423"/>
    <s v="Basse compression"/>
    <x v="2"/>
    <n v="11"/>
    <n v="1.95"/>
  </r>
  <r>
    <x v="0"/>
    <s v="Cl.210816-994"/>
    <s v="France"/>
    <s v="Montoir"/>
    <x v="0"/>
    <x v="0"/>
    <n v="25"/>
    <s v="Controlab 0131278"/>
    <n v="423"/>
    <s v="Basse compression"/>
    <x v="2"/>
    <n v="12"/>
    <n v="4.58"/>
  </r>
  <r>
    <x v="0"/>
    <s v="Cl.210816-994"/>
    <s v="France"/>
    <s v="Montoir"/>
    <x v="0"/>
    <x v="0"/>
    <n v="25"/>
    <s v="Controlab 0131278"/>
    <n v="423"/>
    <s v="Basse compression"/>
    <x v="2"/>
    <n v="13"/>
    <n v="2.97"/>
  </r>
  <r>
    <x v="0"/>
    <s v="Cl.210816-994"/>
    <s v="France"/>
    <s v="Montoir"/>
    <x v="0"/>
    <x v="0"/>
    <n v="25"/>
    <s v="Controlab 0131278"/>
    <n v="423"/>
    <s v="Basse compression"/>
    <x v="2"/>
    <n v="14"/>
    <n v="1.6"/>
  </r>
  <r>
    <x v="0"/>
    <s v="Cl.210816-994"/>
    <s v="France"/>
    <s v="Montoir"/>
    <x v="0"/>
    <x v="0"/>
    <n v="25"/>
    <s v="Controlab 0131278"/>
    <n v="423"/>
    <s v="Basse compression"/>
    <x v="2"/>
    <n v="15"/>
    <n v="1.76"/>
  </r>
  <r>
    <x v="0"/>
    <s v="Cl.210816-994"/>
    <s v="France"/>
    <s v="Montoir"/>
    <x v="0"/>
    <x v="0"/>
    <n v="25"/>
    <s v="Controlab 0131278"/>
    <n v="423"/>
    <s v="Basse compression"/>
    <x v="2"/>
    <n v="16"/>
    <n v="2.63"/>
  </r>
  <r>
    <x v="0"/>
    <s v="Cl.210816-994"/>
    <s v="France"/>
    <s v="Montoir"/>
    <x v="0"/>
    <x v="0"/>
    <n v="20"/>
    <s v="Controlab 0076584"/>
    <n v="540.5"/>
    <s v="Basse compression"/>
    <x v="3"/>
    <n v="1"/>
    <n v="2.63"/>
  </r>
  <r>
    <x v="0"/>
    <s v="Cl.210816-994"/>
    <s v="France"/>
    <s v="Montoir"/>
    <x v="0"/>
    <x v="0"/>
    <n v="20"/>
    <s v="Controlab 0076584"/>
    <n v="540.5"/>
    <s v="Basse compression"/>
    <x v="3"/>
    <n v="2"/>
    <n v="1.1200000000000001"/>
  </r>
  <r>
    <x v="0"/>
    <s v="Cl.210816-994"/>
    <s v="France"/>
    <s v="Montoir"/>
    <x v="0"/>
    <x v="0"/>
    <n v="20"/>
    <s v="Controlab 0076584"/>
    <n v="540.5"/>
    <s v="Basse compression"/>
    <x v="3"/>
    <n v="3"/>
    <n v="6.47"/>
  </r>
  <r>
    <x v="0"/>
    <s v="Cl.210816-994"/>
    <s v="France"/>
    <s v="Montoir"/>
    <x v="0"/>
    <x v="0"/>
    <n v="20"/>
    <s v="Controlab 0076584"/>
    <n v="540.5"/>
    <s v="Basse compression"/>
    <x v="3"/>
    <n v="4"/>
    <n v="4.38"/>
  </r>
  <r>
    <x v="0"/>
    <s v="Cl.210816-994"/>
    <s v="France"/>
    <s v="Montoir"/>
    <x v="0"/>
    <x v="0"/>
    <n v="20"/>
    <s v="Controlab 0076584"/>
    <n v="540.5"/>
    <s v="Basse compression"/>
    <x v="3"/>
    <n v="5"/>
    <n v="1.21"/>
  </r>
  <r>
    <x v="0"/>
    <s v="Cl.210816-994"/>
    <s v="France"/>
    <s v="Montoir"/>
    <x v="0"/>
    <x v="0"/>
    <n v="20"/>
    <s v="Controlab 0076584"/>
    <n v="540.5"/>
    <s v="Basse compression"/>
    <x v="3"/>
    <n v="6"/>
    <n v="2.62"/>
  </r>
  <r>
    <x v="0"/>
    <s v="Cl.210816-994"/>
    <s v="France"/>
    <s v="Montoir"/>
    <x v="0"/>
    <x v="0"/>
    <n v="20"/>
    <s v="Controlab 0076584"/>
    <n v="540.5"/>
    <s v="Basse compression"/>
    <x v="3"/>
    <n v="7"/>
    <n v="3.24"/>
  </r>
  <r>
    <x v="0"/>
    <s v="Cl.210816-994"/>
    <s v="France"/>
    <s v="Montoir"/>
    <x v="0"/>
    <x v="0"/>
    <n v="20"/>
    <s v="Controlab 0076584"/>
    <n v="540.5"/>
    <s v="Basse compression"/>
    <x v="3"/>
    <n v="8"/>
    <n v="0.93"/>
  </r>
  <r>
    <x v="0"/>
    <s v="Cl.210816-994"/>
    <s v="France"/>
    <s v="Montoir"/>
    <x v="0"/>
    <x v="0"/>
    <n v="20"/>
    <s v="Controlab 0076584"/>
    <n v="540.5"/>
    <s v="Basse compression"/>
    <x v="3"/>
    <n v="9"/>
    <n v="4.9000000000000004"/>
  </r>
  <r>
    <x v="0"/>
    <s v="Cl.210816-994"/>
    <s v="France"/>
    <s v="Montoir"/>
    <x v="0"/>
    <x v="0"/>
    <n v="20"/>
    <s v="Controlab 0076584"/>
    <n v="540.5"/>
    <s v="Basse compression"/>
    <x v="3"/>
    <n v="10"/>
    <n v="1.76"/>
  </r>
  <r>
    <x v="0"/>
    <s v="Cl.210816-994"/>
    <s v="France"/>
    <s v="Montoir"/>
    <x v="0"/>
    <x v="0"/>
    <n v="20"/>
    <s v="Controlab 0076584"/>
    <n v="540.5"/>
    <s v="Basse compression"/>
    <x v="3"/>
    <n v="11"/>
    <n v="1.91"/>
  </r>
  <r>
    <x v="0"/>
    <s v="Cl.210816-994"/>
    <s v="France"/>
    <s v="Montoir"/>
    <x v="0"/>
    <x v="0"/>
    <n v="20"/>
    <s v="Controlab 0076584"/>
    <n v="540.5"/>
    <s v="Basse compression"/>
    <x v="3"/>
    <n v="12"/>
    <n v="2.9"/>
  </r>
  <r>
    <x v="0"/>
    <s v="Cl.210816-994"/>
    <s v="France"/>
    <s v="Montoir"/>
    <x v="0"/>
    <x v="0"/>
    <n v="20"/>
    <s v="Controlab 0076584"/>
    <n v="540.5"/>
    <s v="Basse compression"/>
    <x v="3"/>
    <n v="13"/>
    <n v="2.94"/>
  </r>
  <r>
    <x v="0"/>
    <s v="Cl.210816-994"/>
    <s v="France"/>
    <s v="Montoir"/>
    <x v="0"/>
    <x v="0"/>
    <n v="20"/>
    <s v="Controlab 0076584"/>
    <n v="540.5"/>
    <s v="Basse compression"/>
    <x v="3"/>
    <n v="14"/>
    <n v="1.05"/>
  </r>
  <r>
    <x v="0"/>
    <s v="Cl.210816-994"/>
    <s v="France"/>
    <s v="Montoir"/>
    <x v="0"/>
    <x v="0"/>
    <n v="20"/>
    <s v="Controlab 0076584"/>
    <n v="540.5"/>
    <s v="Basse compression"/>
    <x v="3"/>
    <n v="15"/>
    <n v="2.4700000000000002"/>
  </r>
  <r>
    <x v="0"/>
    <s v="Cl.210816-994"/>
    <s v="France"/>
    <s v="Montoir"/>
    <x v="0"/>
    <x v="0"/>
    <n v="20"/>
    <s v="Controlab 0076584"/>
    <n v="540.5"/>
    <s v="Basse compression"/>
    <x v="3"/>
    <n v="16"/>
    <n v="1.92"/>
  </r>
  <r>
    <x v="0"/>
    <s v="Cl.210816-994"/>
    <s v="France"/>
    <s v="Montoir"/>
    <x v="0"/>
    <x v="0"/>
    <n v="20"/>
    <s v="Controlab 0076584"/>
    <n v="540.5"/>
    <s v="Basse compression"/>
    <x v="3"/>
    <n v="17"/>
    <n v="4.4800000000000004"/>
  </r>
  <r>
    <x v="0"/>
    <s v="Cl.210816-994"/>
    <s v="France"/>
    <s v="Montoir"/>
    <x v="0"/>
    <x v="0"/>
    <n v="20"/>
    <s v="Controlab 0076584"/>
    <n v="540.5"/>
    <s v="Basse compression"/>
    <x v="3"/>
    <n v="18"/>
    <n v="6.24"/>
  </r>
  <r>
    <x v="0"/>
    <s v="Cl.210816-994"/>
    <s v="France"/>
    <s v="Montoir"/>
    <x v="0"/>
    <x v="0"/>
    <n v="20"/>
    <s v="Controlab 0076584"/>
    <n v="540.5"/>
    <s v="Basse compression"/>
    <x v="3"/>
    <n v="19"/>
    <n v="4.8499999999999996"/>
  </r>
  <r>
    <x v="0"/>
    <s v="Cl.210816-994"/>
    <s v="France"/>
    <s v="Montoir"/>
    <x v="0"/>
    <x v="0"/>
    <n v="20"/>
    <s v="Controlab 0076584"/>
    <n v="540.5"/>
    <s v="Basse compression"/>
    <x v="3"/>
    <n v="20"/>
    <n v="4.08"/>
  </r>
  <r>
    <x v="0"/>
    <s v="Cl.210816-994"/>
    <s v="France"/>
    <s v="Montoir"/>
    <x v="0"/>
    <x v="0"/>
    <n v="20"/>
    <s v="Controlab 0076584"/>
    <n v="540.5"/>
    <s v="Basse compression"/>
    <x v="3"/>
    <n v="21"/>
    <n v="2.21"/>
  </r>
  <r>
    <x v="0"/>
    <s v="Cl.210816-994"/>
    <s v="France"/>
    <s v="Montoir"/>
    <x v="0"/>
    <x v="0"/>
    <n v="20"/>
    <s v="Controlab 0076584"/>
    <n v="540.5"/>
    <s v="Basse compression"/>
    <x v="3"/>
    <n v="22"/>
    <n v="1.73"/>
  </r>
  <r>
    <x v="0"/>
    <s v="Cl.210816-994"/>
    <s v="France"/>
    <s v="Montoir"/>
    <x v="0"/>
    <x v="0"/>
    <n v="20"/>
    <s v="Controlab 0076584"/>
    <n v="540.5"/>
    <s v="Basse compression"/>
    <x v="3"/>
    <n v="23"/>
    <n v="1.34"/>
  </r>
  <r>
    <x v="0"/>
    <s v="Cl.210816-994"/>
    <s v="France"/>
    <s v="Montoir"/>
    <x v="0"/>
    <x v="0"/>
    <n v="20"/>
    <s v="Controlab 0076584"/>
    <n v="540.5"/>
    <s v="Basse compression"/>
    <x v="3"/>
    <n v="24"/>
    <n v="2.44"/>
  </r>
  <r>
    <x v="0"/>
    <s v="Cl.210816-994"/>
    <s v="France"/>
    <s v="Montoir"/>
    <x v="0"/>
    <x v="0"/>
    <n v="20"/>
    <s v="Controlab 0076584"/>
    <n v="540.5"/>
    <s v="Basse compression"/>
    <x v="3"/>
    <n v="25"/>
    <n v="1.54"/>
  </r>
  <r>
    <x v="0"/>
    <s v="Cl.210816-994"/>
    <s v="France"/>
    <s v="Montoir"/>
    <x v="0"/>
    <x v="0"/>
    <n v="20"/>
    <s v="Controlab 0076584"/>
    <n v="540.5"/>
    <s v="Basse compression"/>
    <x v="3"/>
    <n v="26"/>
    <n v="1.63"/>
  </r>
  <r>
    <x v="0"/>
    <s v="Cl.210816-994"/>
    <s v="France"/>
    <s v="Montoir"/>
    <x v="0"/>
    <x v="0"/>
    <n v="20"/>
    <s v="Controlab 0076584"/>
    <n v="540.5"/>
    <s v="Basse compression"/>
    <x v="3"/>
    <n v="27"/>
    <n v="2.97"/>
  </r>
  <r>
    <x v="0"/>
    <s v="Cl.210816-994"/>
    <s v="France"/>
    <s v="Montoir"/>
    <x v="0"/>
    <x v="0"/>
    <n v="20"/>
    <s v="Controlab 0076584"/>
    <n v="540.5"/>
    <s v="Basse compression"/>
    <x v="3"/>
    <n v="28"/>
    <n v="4.82"/>
  </r>
  <r>
    <x v="0"/>
    <s v="Cl.210816-994"/>
    <s v="France"/>
    <s v="Montoir"/>
    <x v="0"/>
    <x v="0"/>
    <n v="20"/>
    <s v="Controlab 0076584"/>
    <n v="540.5"/>
    <s v="Basse compression"/>
    <x v="3"/>
    <n v="29"/>
    <n v="8.8000000000000007"/>
  </r>
  <r>
    <x v="0"/>
    <s v="Cl.210816-994"/>
    <s v="France"/>
    <s v="Montoir"/>
    <x v="0"/>
    <x v="0"/>
    <n v="20"/>
    <s v="Controlab 0076584"/>
    <n v="540.5"/>
    <s v="Basse compression"/>
    <x v="3"/>
    <n v="30"/>
    <n v="3.84"/>
  </r>
  <r>
    <x v="0"/>
    <s v="Cl.210816-994"/>
    <s v="France"/>
    <s v="Montoir"/>
    <x v="0"/>
    <x v="0"/>
    <n v="20"/>
    <s v="Controlab 0076584"/>
    <n v="540.5"/>
    <s v="Basse compression"/>
    <x v="3"/>
    <n v="31"/>
    <n v="4.84"/>
  </r>
  <r>
    <x v="0"/>
    <s v="Cl.210816-994"/>
    <s v="France"/>
    <s v="Montoir"/>
    <x v="0"/>
    <x v="0"/>
    <n v="20"/>
    <s v="Controlab 0076584"/>
    <n v="540.5"/>
    <s v="Basse compression"/>
    <x v="3"/>
    <n v="32"/>
    <n v="4.21"/>
  </r>
  <r>
    <x v="0"/>
    <s v="Cl.210816-994"/>
    <s v="France"/>
    <s v="Montoir"/>
    <x v="0"/>
    <x v="0"/>
    <n v="20"/>
    <s v="Controlab 0076584"/>
    <n v="540.5"/>
    <s v="Basse compression"/>
    <x v="3"/>
    <n v="33"/>
    <n v="4.12"/>
  </r>
  <r>
    <x v="0"/>
    <s v="Cl.210816-994"/>
    <s v="France"/>
    <s v="Montoir"/>
    <x v="0"/>
    <x v="0"/>
    <n v="16"/>
    <s v="Controlab 0131576"/>
    <n v="101.1"/>
    <s v="Basse compression"/>
    <x v="4"/>
    <n v="1"/>
    <n v="1.77"/>
  </r>
  <r>
    <x v="0"/>
    <s v="Cl.210816-994"/>
    <s v="France"/>
    <s v="Montoir"/>
    <x v="0"/>
    <x v="0"/>
    <n v="16"/>
    <s v="Controlab 0131576"/>
    <n v="101.1"/>
    <s v="Basse compression"/>
    <x v="4"/>
    <n v="2"/>
    <n v="3.74"/>
  </r>
  <r>
    <x v="0"/>
    <s v="Cl.210816-994"/>
    <s v="France"/>
    <s v="Montoir"/>
    <x v="0"/>
    <x v="0"/>
    <n v="16"/>
    <s v="Controlab 0131576"/>
    <n v="101.1"/>
    <s v="Basse compression"/>
    <x v="4"/>
    <n v="3"/>
    <n v="4.76"/>
  </r>
  <r>
    <x v="0"/>
    <s v="Cl.210816-994"/>
    <s v="France"/>
    <s v="Montoir"/>
    <x v="0"/>
    <x v="0"/>
    <n v="16"/>
    <s v="Controlab 0131576"/>
    <n v="101.1"/>
    <s v="Basse compression"/>
    <x v="4"/>
    <n v="4"/>
    <n v="4.58"/>
  </r>
  <r>
    <x v="0"/>
    <s v="Cl.210816-994"/>
    <s v="France"/>
    <s v="Montoir"/>
    <x v="0"/>
    <x v="0"/>
    <n v="16"/>
    <s v="Controlab 0131576"/>
    <n v="101.1"/>
    <s v="Basse compression"/>
    <x v="4"/>
    <n v="5"/>
    <n v="2.42"/>
  </r>
  <r>
    <x v="0"/>
    <s v="Cl.210816-994"/>
    <s v="France"/>
    <s v="Montoir"/>
    <x v="0"/>
    <x v="0"/>
    <n v="16"/>
    <s v="Controlab 0131576"/>
    <n v="101.1"/>
    <s v="Basse compression"/>
    <x v="4"/>
    <n v="6"/>
    <n v="4.53"/>
  </r>
  <r>
    <x v="0"/>
    <s v="Cl.210816-994"/>
    <s v="France"/>
    <s v="Montoir"/>
    <x v="0"/>
    <x v="0"/>
    <n v="16"/>
    <s v="Controlab 0131576"/>
    <n v="101.1"/>
    <s v="Basse compression"/>
    <x v="4"/>
    <n v="7"/>
    <n v="6.98"/>
  </r>
  <r>
    <x v="0"/>
    <s v="Cl.210816-994"/>
    <s v="France"/>
    <s v="Montoir"/>
    <x v="0"/>
    <x v="0"/>
    <n v="16"/>
    <s v="Controlab 0131576"/>
    <n v="101.1"/>
    <s v="Basse compression"/>
    <x v="4"/>
    <n v="8"/>
    <n v="2.2599999999999998"/>
  </r>
  <r>
    <x v="0"/>
    <s v="Cl.210816-994"/>
    <s v="France"/>
    <s v="Montoir"/>
    <x v="0"/>
    <x v="0"/>
    <n v="16"/>
    <s v="Controlab 0131576"/>
    <n v="101.1"/>
    <s v="Basse compression"/>
    <x v="4"/>
    <n v="9"/>
    <n v="4.38"/>
  </r>
  <r>
    <x v="0"/>
    <s v="Cl.210816-994"/>
    <s v="France"/>
    <s v="Montoir"/>
    <x v="0"/>
    <x v="0"/>
    <n v="16"/>
    <s v="Controlab 0131576"/>
    <n v="101.1"/>
    <s v="Basse compression"/>
    <x v="4"/>
    <n v="10"/>
    <n v="4.71"/>
  </r>
  <r>
    <x v="0"/>
    <s v="Cl.210816-994"/>
    <s v="France"/>
    <s v="Montoir"/>
    <x v="0"/>
    <x v="0"/>
    <n v="16"/>
    <s v="Controlab 0131576"/>
    <n v="101.1"/>
    <s v="Basse compression"/>
    <x v="4"/>
    <n v="11"/>
    <n v="3.14"/>
  </r>
  <r>
    <x v="0"/>
    <s v="Cl.210816-994"/>
    <s v="France"/>
    <s v="Montoir"/>
    <x v="0"/>
    <x v="0"/>
    <n v="16"/>
    <s v="Controlab 0131576"/>
    <n v="101.1"/>
    <s v="Basse compression"/>
    <x v="4"/>
    <n v="12"/>
    <n v="4.4800000000000004"/>
  </r>
  <r>
    <x v="0"/>
    <s v="Cl.210816-995"/>
    <s v="France"/>
    <s v="Montoir"/>
    <x v="0"/>
    <x v="1"/>
    <n v="25"/>
    <s v="Controlab 0131278"/>
    <n v="932.2"/>
    <s v="Basse compression"/>
    <x v="2"/>
    <n v="1"/>
    <n v="1.43"/>
  </r>
  <r>
    <x v="0"/>
    <s v="Cl.210816-995"/>
    <s v="France"/>
    <s v="Montoir"/>
    <x v="0"/>
    <x v="1"/>
    <n v="25"/>
    <s v="Controlab 0131278"/>
    <n v="932.2"/>
    <s v="Basse compression"/>
    <x v="2"/>
    <n v="2"/>
    <n v="4.01"/>
  </r>
  <r>
    <x v="0"/>
    <s v="Cl.210816-995"/>
    <s v="France"/>
    <s v="Montoir"/>
    <x v="0"/>
    <x v="1"/>
    <n v="25"/>
    <s v="Controlab 0131278"/>
    <n v="932.2"/>
    <s v="Basse compression"/>
    <x v="2"/>
    <n v="3"/>
    <n v="2.13"/>
  </r>
  <r>
    <x v="0"/>
    <s v="Cl.210816-995"/>
    <s v="France"/>
    <s v="Montoir"/>
    <x v="0"/>
    <x v="1"/>
    <n v="25"/>
    <s v="Controlab 0131278"/>
    <n v="932.2"/>
    <s v="Basse compression"/>
    <x v="2"/>
    <n v="4"/>
    <n v="0.87"/>
  </r>
  <r>
    <x v="0"/>
    <s v="Cl.210816-995"/>
    <s v="France"/>
    <s v="Montoir"/>
    <x v="0"/>
    <x v="1"/>
    <n v="25"/>
    <s v="Controlab 0131278"/>
    <n v="932.2"/>
    <s v="Basse compression"/>
    <x v="2"/>
    <n v="5"/>
    <n v="3.94"/>
  </r>
  <r>
    <x v="0"/>
    <s v="Cl.210816-995"/>
    <s v="France"/>
    <s v="Montoir"/>
    <x v="0"/>
    <x v="1"/>
    <n v="25"/>
    <s v="Controlab 0131278"/>
    <n v="932.2"/>
    <s v="Basse compression"/>
    <x v="2"/>
    <n v="6"/>
    <n v="4.49"/>
  </r>
  <r>
    <x v="0"/>
    <s v="Cl.210816-995"/>
    <s v="France"/>
    <s v="Montoir"/>
    <x v="0"/>
    <x v="1"/>
    <n v="25"/>
    <s v="Controlab 0131278"/>
    <n v="932.2"/>
    <s v="Basse compression"/>
    <x v="2"/>
    <n v="7"/>
    <n v="2.4300000000000002"/>
  </r>
  <r>
    <x v="0"/>
    <s v="Cl.210816-995"/>
    <s v="France"/>
    <s v="Montoir"/>
    <x v="0"/>
    <x v="1"/>
    <n v="25"/>
    <s v="Controlab 0131278"/>
    <n v="932.2"/>
    <s v="Basse compression"/>
    <x v="2"/>
    <n v="8"/>
    <n v="1.43"/>
  </r>
  <r>
    <x v="0"/>
    <s v="Cl.210816-995"/>
    <s v="France"/>
    <s v="Montoir"/>
    <x v="0"/>
    <x v="1"/>
    <n v="25"/>
    <s v="Controlab 0131278"/>
    <n v="932.2"/>
    <s v="Basse compression"/>
    <x v="2"/>
    <n v="9"/>
    <n v="1.52"/>
  </r>
  <r>
    <x v="0"/>
    <s v="Cl.210816-995"/>
    <s v="France"/>
    <s v="Montoir"/>
    <x v="0"/>
    <x v="1"/>
    <n v="25"/>
    <s v="Controlab 0131278"/>
    <n v="932.2"/>
    <s v="Basse compression"/>
    <x v="2"/>
    <n v="10"/>
    <n v="4.74"/>
  </r>
  <r>
    <x v="0"/>
    <s v="Cl.210816-995"/>
    <s v="France"/>
    <s v="Montoir"/>
    <x v="0"/>
    <x v="1"/>
    <n v="25"/>
    <s v="Controlab 0131278"/>
    <n v="932.2"/>
    <s v="Basse compression"/>
    <x v="2"/>
    <n v="11"/>
    <n v="4.5"/>
  </r>
  <r>
    <x v="0"/>
    <s v="Cl.210816-995"/>
    <s v="France"/>
    <s v="Montoir"/>
    <x v="0"/>
    <x v="1"/>
    <n v="25"/>
    <s v="Controlab 0131278"/>
    <n v="932.2"/>
    <s v="Basse compression"/>
    <x v="2"/>
    <n v="12"/>
    <n v="2.94"/>
  </r>
  <r>
    <x v="0"/>
    <s v="Cl.210816-995"/>
    <s v="France"/>
    <s v="Montoir"/>
    <x v="0"/>
    <x v="1"/>
    <n v="25"/>
    <s v="Controlab 0131278"/>
    <n v="932.2"/>
    <s v="Basse compression"/>
    <x v="2"/>
    <n v="13"/>
    <n v="1.78"/>
  </r>
  <r>
    <x v="0"/>
    <s v="Cl.210816-995"/>
    <s v="France"/>
    <s v="Montoir"/>
    <x v="0"/>
    <x v="1"/>
    <n v="25"/>
    <s v="Controlab 0131278"/>
    <n v="932.2"/>
    <s v="Basse compression"/>
    <x v="2"/>
    <n v="14"/>
    <n v="4.9800000000000004"/>
  </r>
  <r>
    <x v="0"/>
    <s v="Cl.210816-995"/>
    <s v="France"/>
    <s v="Montoir"/>
    <x v="0"/>
    <x v="1"/>
    <n v="25"/>
    <s v="Controlab 0131278"/>
    <n v="932.2"/>
    <s v="Basse compression"/>
    <x v="2"/>
    <n v="15"/>
    <n v="1.43"/>
  </r>
  <r>
    <x v="0"/>
    <s v="Cl.210816-995"/>
    <s v="France"/>
    <s v="Montoir"/>
    <x v="0"/>
    <x v="1"/>
    <n v="25"/>
    <s v="Controlab 0131278"/>
    <n v="932.2"/>
    <s v="Basse compression"/>
    <x v="2"/>
    <n v="16"/>
    <n v="2.15"/>
  </r>
  <r>
    <x v="0"/>
    <s v="Cl.210816-995"/>
    <s v="France"/>
    <s v="Montoir"/>
    <x v="0"/>
    <x v="1"/>
    <n v="25"/>
    <s v="Controlab 0131278"/>
    <n v="932.2"/>
    <s v="Basse compression"/>
    <x v="2"/>
    <n v="17"/>
    <n v="1.19"/>
  </r>
  <r>
    <x v="0"/>
    <s v="Cl.210816-995"/>
    <s v="France"/>
    <s v="Montoir"/>
    <x v="0"/>
    <x v="1"/>
    <n v="25"/>
    <s v="Controlab 0131278"/>
    <n v="932.2"/>
    <s v="Basse compression"/>
    <x v="2"/>
    <n v="18"/>
    <n v="1.1299999999999999"/>
  </r>
  <r>
    <x v="0"/>
    <s v="Cl.210816-995"/>
    <s v="France"/>
    <s v="Montoir"/>
    <x v="0"/>
    <x v="1"/>
    <n v="25"/>
    <s v="Controlab 0131278"/>
    <n v="932.2"/>
    <s v="Basse compression"/>
    <x v="2"/>
    <n v="19"/>
    <n v="17.93"/>
  </r>
  <r>
    <x v="0"/>
    <s v="Cl.210816-995"/>
    <s v="France"/>
    <s v="Montoir"/>
    <x v="0"/>
    <x v="1"/>
    <n v="25"/>
    <s v="Controlab 0131278"/>
    <n v="932.2"/>
    <s v="Basse compression"/>
    <x v="2"/>
    <n v="20"/>
    <n v="3.74"/>
  </r>
  <r>
    <x v="0"/>
    <s v="Cl.210816-995"/>
    <s v="France"/>
    <s v="Montoir"/>
    <x v="0"/>
    <x v="1"/>
    <n v="25"/>
    <s v="Controlab 0131278"/>
    <n v="932.2"/>
    <s v="Basse compression"/>
    <x v="2"/>
    <n v="21"/>
    <n v="1.83"/>
  </r>
  <r>
    <x v="0"/>
    <s v="Cl.210816-995"/>
    <s v="France"/>
    <s v="Montoir"/>
    <x v="0"/>
    <x v="1"/>
    <n v="25"/>
    <s v="Controlab 0131278"/>
    <n v="932.2"/>
    <s v="Basse compression"/>
    <x v="2"/>
    <n v="22"/>
    <n v="3.64"/>
  </r>
  <r>
    <x v="0"/>
    <s v="Cl.210816-995"/>
    <s v="France"/>
    <s v="Montoir"/>
    <x v="0"/>
    <x v="1"/>
    <n v="25"/>
    <s v="Controlab 0131278"/>
    <n v="932.2"/>
    <s v="Basse compression"/>
    <x v="2"/>
    <n v="23"/>
    <n v="1.26"/>
  </r>
  <r>
    <x v="0"/>
    <s v="Cl.210816-995"/>
    <s v="France"/>
    <s v="Montoir"/>
    <x v="0"/>
    <x v="1"/>
    <n v="25"/>
    <s v="Controlab 0131278"/>
    <n v="932.2"/>
    <s v="Basse compression"/>
    <x v="2"/>
    <n v="24"/>
    <n v="2.23"/>
  </r>
  <r>
    <x v="0"/>
    <s v="Cl.210816-995"/>
    <s v="France"/>
    <s v="Montoir"/>
    <x v="0"/>
    <x v="1"/>
    <n v="25"/>
    <s v="Controlab 0131278"/>
    <n v="932.2"/>
    <s v="Basse compression"/>
    <x v="2"/>
    <n v="25"/>
    <n v="2"/>
  </r>
  <r>
    <x v="0"/>
    <s v="Cl.210816-995"/>
    <s v="France"/>
    <s v="Montoir"/>
    <x v="0"/>
    <x v="1"/>
    <n v="25"/>
    <s v="Controlab 0131278"/>
    <n v="932.2"/>
    <s v="Basse compression"/>
    <x v="2"/>
    <n v="26"/>
    <n v="2.4"/>
  </r>
  <r>
    <x v="0"/>
    <s v="Cl.210816-995"/>
    <s v="France"/>
    <s v="Montoir"/>
    <x v="0"/>
    <x v="1"/>
    <n v="25"/>
    <s v="Controlab 0131278"/>
    <n v="932.2"/>
    <s v="Basse compression"/>
    <x v="2"/>
    <n v="27"/>
    <n v="17.5"/>
  </r>
  <r>
    <x v="0"/>
    <s v="Cl.210816-995"/>
    <s v="France"/>
    <s v="Montoir"/>
    <x v="0"/>
    <x v="1"/>
    <n v="25"/>
    <s v="Controlab 0131278"/>
    <n v="932.2"/>
    <s v="Basse compression"/>
    <x v="2"/>
    <n v="28"/>
    <n v="3.91"/>
  </r>
  <r>
    <x v="0"/>
    <s v="Cl.210816-995"/>
    <s v="France"/>
    <s v="Montoir"/>
    <x v="0"/>
    <x v="1"/>
    <n v="25"/>
    <s v="Controlab 0131278"/>
    <n v="932.2"/>
    <s v="Basse compression"/>
    <x v="2"/>
    <n v="29"/>
    <n v="2.46"/>
  </r>
  <r>
    <x v="0"/>
    <s v="Cl.210816-995"/>
    <s v="France"/>
    <s v="Montoir"/>
    <x v="0"/>
    <x v="1"/>
    <n v="25"/>
    <s v="Controlab 0131278"/>
    <n v="932.2"/>
    <s v="Basse compression"/>
    <x v="2"/>
    <n v="30"/>
    <n v="3.65"/>
  </r>
  <r>
    <x v="0"/>
    <s v="Cl.210816-995"/>
    <s v="France"/>
    <s v="Montoir"/>
    <x v="0"/>
    <x v="1"/>
    <n v="25"/>
    <s v="Controlab 0131278"/>
    <n v="932.2"/>
    <s v="Basse compression"/>
    <x v="2"/>
    <n v="31"/>
    <n v="1.6"/>
  </r>
  <r>
    <x v="0"/>
    <s v="Cl.210816-995"/>
    <s v="France"/>
    <s v="Montoir"/>
    <x v="0"/>
    <x v="1"/>
    <n v="25"/>
    <s v="Controlab 0131278"/>
    <n v="932.2"/>
    <s v="Basse compression"/>
    <x v="2"/>
    <n v="32"/>
    <n v="2.0699999999999998"/>
  </r>
  <r>
    <x v="0"/>
    <s v="Cl.210816-995"/>
    <s v="France"/>
    <s v="Montoir"/>
    <x v="0"/>
    <x v="1"/>
    <n v="25"/>
    <s v="Controlab 0131278"/>
    <n v="932.2"/>
    <s v="Basse compression"/>
    <x v="2"/>
    <n v="33"/>
    <n v="1.7"/>
  </r>
  <r>
    <x v="0"/>
    <s v="Cl.210816-995"/>
    <s v="France"/>
    <s v="Montoir"/>
    <x v="0"/>
    <x v="1"/>
    <n v="25"/>
    <s v="Controlab 0131278"/>
    <n v="932.2"/>
    <s v="Basse compression"/>
    <x v="2"/>
    <n v="34"/>
    <n v="1.52"/>
  </r>
  <r>
    <x v="0"/>
    <s v="Cl.210816-995"/>
    <s v="France"/>
    <s v="Montoir"/>
    <x v="0"/>
    <x v="1"/>
    <n v="25"/>
    <s v="Controlab 0131278"/>
    <n v="932.2"/>
    <s v="Basse compression"/>
    <x v="2"/>
    <n v="35"/>
    <n v="1.64"/>
  </r>
  <r>
    <x v="0"/>
    <s v="Cl.210816-995"/>
    <s v="France"/>
    <s v="Montoir"/>
    <x v="0"/>
    <x v="1"/>
    <n v="25"/>
    <s v="Controlab 0131278"/>
    <n v="932.2"/>
    <s v="Basse compression"/>
    <x v="2"/>
    <n v="36"/>
    <n v="2.85"/>
  </r>
  <r>
    <x v="0"/>
    <s v="Cl.210816-995"/>
    <s v="France"/>
    <s v="Montoir"/>
    <x v="0"/>
    <x v="1"/>
    <n v="25"/>
    <s v="Controlab 0131278"/>
    <n v="932.2"/>
    <s v="Basse compression"/>
    <x v="2"/>
    <n v="37"/>
    <n v="1.28"/>
  </r>
  <r>
    <x v="0"/>
    <s v="Cl.210816-995"/>
    <s v="France"/>
    <s v="Montoir"/>
    <x v="0"/>
    <x v="1"/>
    <n v="25"/>
    <s v="Controlab 0131278"/>
    <n v="932.2"/>
    <s v="Basse compression"/>
    <x v="2"/>
    <n v="38"/>
    <n v="2.82"/>
  </r>
  <r>
    <x v="0"/>
    <s v="Cl.210816-995"/>
    <s v="France"/>
    <s v="Montoir"/>
    <x v="0"/>
    <x v="1"/>
    <n v="20"/>
    <s v="Controlab 0076584"/>
    <n v="513.20000000000005"/>
    <s v="Basse compression"/>
    <x v="3"/>
    <n v="1"/>
    <n v="1.89"/>
  </r>
  <r>
    <x v="0"/>
    <s v="Cl.210816-995"/>
    <s v="France"/>
    <s v="Montoir"/>
    <x v="0"/>
    <x v="1"/>
    <n v="20"/>
    <s v="Controlab 0076584"/>
    <n v="513.20000000000005"/>
    <s v="Basse compression"/>
    <x v="3"/>
    <n v="2"/>
    <n v="1.03"/>
  </r>
  <r>
    <x v="0"/>
    <s v="Cl.210816-995"/>
    <s v="France"/>
    <s v="Montoir"/>
    <x v="0"/>
    <x v="1"/>
    <n v="20"/>
    <s v="Controlab 0076584"/>
    <n v="513.20000000000005"/>
    <s v="Basse compression"/>
    <x v="3"/>
    <n v="3"/>
    <n v="1.8"/>
  </r>
  <r>
    <x v="0"/>
    <s v="Cl.210816-995"/>
    <s v="France"/>
    <s v="Montoir"/>
    <x v="0"/>
    <x v="1"/>
    <n v="20"/>
    <s v="Controlab 0076584"/>
    <n v="513.20000000000005"/>
    <s v="Basse compression"/>
    <x v="3"/>
    <n v="4"/>
    <n v="4.6900000000000004"/>
  </r>
  <r>
    <x v="0"/>
    <s v="Cl.210816-995"/>
    <s v="France"/>
    <s v="Montoir"/>
    <x v="0"/>
    <x v="1"/>
    <n v="20"/>
    <s v="Controlab 0076584"/>
    <n v="513.20000000000005"/>
    <s v="Basse compression"/>
    <x v="3"/>
    <n v="5"/>
    <n v="2.14"/>
  </r>
  <r>
    <x v="0"/>
    <s v="Cl.210816-995"/>
    <s v="France"/>
    <s v="Montoir"/>
    <x v="0"/>
    <x v="1"/>
    <n v="20"/>
    <s v="Controlab 0076584"/>
    <n v="513.20000000000005"/>
    <s v="Basse compression"/>
    <x v="3"/>
    <n v="6"/>
    <n v="4.09"/>
  </r>
  <r>
    <x v="0"/>
    <s v="Cl.210816-995"/>
    <s v="France"/>
    <s v="Montoir"/>
    <x v="0"/>
    <x v="1"/>
    <n v="20"/>
    <s v="Controlab 0076584"/>
    <n v="513.20000000000005"/>
    <s v="Basse compression"/>
    <x v="3"/>
    <n v="7"/>
    <n v="10.66"/>
  </r>
  <r>
    <x v="0"/>
    <s v="Cl.210816-995"/>
    <s v="France"/>
    <s v="Montoir"/>
    <x v="0"/>
    <x v="1"/>
    <n v="20"/>
    <s v="Controlab 0076584"/>
    <n v="513.20000000000005"/>
    <s v="Basse compression"/>
    <x v="3"/>
    <n v="8"/>
    <n v="4.9800000000000004"/>
  </r>
  <r>
    <x v="0"/>
    <s v="Cl.210816-995"/>
    <s v="France"/>
    <s v="Montoir"/>
    <x v="0"/>
    <x v="1"/>
    <n v="20"/>
    <s v="Controlab 0076584"/>
    <n v="513.20000000000005"/>
    <s v="Basse compression"/>
    <x v="3"/>
    <n v="9"/>
    <n v="1.1200000000000001"/>
  </r>
  <r>
    <x v="0"/>
    <s v="Cl.210816-995"/>
    <s v="France"/>
    <s v="Montoir"/>
    <x v="0"/>
    <x v="1"/>
    <n v="20"/>
    <s v="Controlab 0076584"/>
    <n v="513.20000000000005"/>
    <s v="Basse compression"/>
    <x v="3"/>
    <n v="10"/>
    <n v="0.66"/>
  </r>
  <r>
    <x v="0"/>
    <s v="Cl.210816-995"/>
    <s v="France"/>
    <s v="Montoir"/>
    <x v="0"/>
    <x v="1"/>
    <n v="20"/>
    <s v="Controlab 0076584"/>
    <n v="513.20000000000005"/>
    <s v="Basse compression"/>
    <x v="3"/>
    <n v="11"/>
    <n v="0.59"/>
  </r>
  <r>
    <x v="0"/>
    <s v="Cl.210816-995"/>
    <s v="France"/>
    <s v="Montoir"/>
    <x v="0"/>
    <x v="1"/>
    <n v="20"/>
    <s v="Controlab 0076584"/>
    <n v="513.20000000000005"/>
    <s v="Basse compression"/>
    <x v="3"/>
    <n v="12"/>
    <n v="1.24"/>
  </r>
  <r>
    <x v="0"/>
    <s v="Cl.210816-995"/>
    <s v="France"/>
    <s v="Montoir"/>
    <x v="0"/>
    <x v="1"/>
    <n v="20"/>
    <s v="Controlab 0076584"/>
    <n v="513.20000000000005"/>
    <s v="Basse compression"/>
    <x v="3"/>
    <n v="13"/>
    <n v="0.76"/>
  </r>
  <r>
    <x v="0"/>
    <s v="Cl.210816-995"/>
    <s v="France"/>
    <s v="Montoir"/>
    <x v="0"/>
    <x v="1"/>
    <n v="20"/>
    <s v="Controlab 0076584"/>
    <n v="513.20000000000005"/>
    <s v="Basse compression"/>
    <x v="3"/>
    <n v="14"/>
    <n v="1.56"/>
  </r>
  <r>
    <x v="0"/>
    <s v="Cl.210816-995"/>
    <s v="France"/>
    <s v="Montoir"/>
    <x v="0"/>
    <x v="1"/>
    <n v="20"/>
    <s v="Controlab 0076584"/>
    <n v="513.20000000000005"/>
    <s v="Basse compression"/>
    <x v="3"/>
    <n v="15"/>
    <n v="5.46"/>
  </r>
  <r>
    <x v="0"/>
    <s v="Cl.210816-995"/>
    <s v="France"/>
    <s v="Montoir"/>
    <x v="0"/>
    <x v="1"/>
    <n v="20"/>
    <s v="Controlab 0076584"/>
    <n v="513.20000000000005"/>
    <s v="Basse compression"/>
    <x v="3"/>
    <n v="16"/>
    <n v="5.58"/>
  </r>
  <r>
    <x v="0"/>
    <s v="Cl.210816-995"/>
    <s v="France"/>
    <s v="Montoir"/>
    <x v="0"/>
    <x v="1"/>
    <n v="20"/>
    <s v="Controlab 0076584"/>
    <n v="513.20000000000005"/>
    <s v="Basse compression"/>
    <x v="3"/>
    <n v="17"/>
    <n v="1.23"/>
  </r>
  <r>
    <x v="0"/>
    <s v="Cl.210816-995"/>
    <s v="France"/>
    <s v="Montoir"/>
    <x v="0"/>
    <x v="1"/>
    <n v="20"/>
    <s v="Controlab 0076584"/>
    <n v="513.20000000000005"/>
    <s v="Basse compression"/>
    <x v="3"/>
    <n v="18"/>
    <n v="4.63"/>
  </r>
  <r>
    <x v="0"/>
    <s v="Cl.210816-995"/>
    <s v="France"/>
    <s v="Montoir"/>
    <x v="0"/>
    <x v="1"/>
    <n v="20"/>
    <s v="Controlab 0076584"/>
    <n v="513.20000000000005"/>
    <s v="Basse compression"/>
    <x v="3"/>
    <n v="19"/>
    <n v="1.24"/>
  </r>
  <r>
    <x v="0"/>
    <s v="Cl.210816-995"/>
    <s v="France"/>
    <s v="Montoir"/>
    <x v="0"/>
    <x v="1"/>
    <n v="20"/>
    <s v="Controlab 0076584"/>
    <n v="513.20000000000005"/>
    <s v="Basse compression"/>
    <x v="3"/>
    <n v="20"/>
    <n v="4.12"/>
  </r>
  <r>
    <x v="0"/>
    <s v="Cl.210816-995"/>
    <s v="France"/>
    <s v="Montoir"/>
    <x v="0"/>
    <x v="1"/>
    <n v="20"/>
    <s v="Controlab 0076584"/>
    <n v="513.20000000000005"/>
    <s v="Basse compression"/>
    <x v="3"/>
    <n v="21"/>
    <n v="1.6"/>
  </r>
  <r>
    <x v="0"/>
    <s v="Cl.210816-995"/>
    <s v="France"/>
    <s v="Montoir"/>
    <x v="0"/>
    <x v="1"/>
    <n v="20"/>
    <s v="Controlab 0076584"/>
    <n v="513.20000000000005"/>
    <s v="Basse compression"/>
    <x v="3"/>
    <n v="22"/>
    <n v="9.2100000000000009"/>
  </r>
  <r>
    <x v="0"/>
    <s v="Cl.210816-995"/>
    <s v="France"/>
    <s v="Montoir"/>
    <x v="0"/>
    <x v="1"/>
    <n v="20"/>
    <s v="Controlab 0076584"/>
    <n v="513.20000000000005"/>
    <s v="Basse compression"/>
    <x v="3"/>
    <n v="23"/>
    <n v="1.41"/>
  </r>
  <r>
    <x v="0"/>
    <s v="Cl.210816-995"/>
    <s v="France"/>
    <s v="Montoir"/>
    <x v="0"/>
    <x v="1"/>
    <n v="20"/>
    <s v="Controlab 0076584"/>
    <n v="513.20000000000005"/>
    <s v="Basse compression"/>
    <x v="3"/>
    <n v="24"/>
    <n v="1.38"/>
  </r>
  <r>
    <x v="0"/>
    <s v="Cl.210816-995"/>
    <s v="France"/>
    <s v="Montoir"/>
    <x v="0"/>
    <x v="1"/>
    <n v="20"/>
    <s v="Controlab 0076584"/>
    <n v="513.20000000000005"/>
    <s v="Basse compression"/>
    <x v="3"/>
    <n v="25"/>
    <n v="1.31"/>
  </r>
  <r>
    <x v="0"/>
    <s v="Cl.210816-995"/>
    <s v="France"/>
    <s v="Montoir"/>
    <x v="0"/>
    <x v="1"/>
    <n v="20"/>
    <s v="Controlab 0076584"/>
    <n v="513.20000000000005"/>
    <s v="Basse compression"/>
    <x v="3"/>
    <n v="26"/>
    <n v="2.59"/>
  </r>
  <r>
    <x v="0"/>
    <s v="Cl.210816-995"/>
    <s v="France"/>
    <s v="Montoir"/>
    <x v="0"/>
    <x v="1"/>
    <n v="20"/>
    <s v="Controlab 0076584"/>
    <n v="513.20000000000005"/>
    <s v="Basse compression"/>
    <x v="3"/>
    <n v="27"/>
    <n v="2.58"/>
  </r>
  <r>
    <x v="0"/>
    <s v="Cl.210816-995"/>
    <s v="France"/>
    <s v="Montoir"/>
    <x v="0"/>
    <x v="1"/>
    <n v="20"/>
    <s v="Controlab 0076584"/>
    <n v="513.20000000000005"/>
    <s v="Basse compression"/>
    <x v="3"/>
    <n v="28"/>
    <n v="1.24"/>
  </r>
  <r>
    <x v="0"/>
    <s v="Cl.210816-995"/>
    <s v="France"/>
    <s v="Montoir"/>
    <x v="0"/>
    <x v="1"/>
    <n v="20"/>
    <s v="Controlab 0076584"/>
    <n v="513.20000000000005"/>
    <s v="Basse compression"/>
    <x v="3"/>
    <n v="29"/>
    <n v="0.92"/>
  </r>
  <r>
    <x v="0"/>
    <s v="Cl.210816-995"/>
    <s v="France"/>
    <s v="Montoir"/>
    <x v="0"/>
    <x v="1"/>
    <n v="20"/>
    <s v="Controlab 0076584"/>
    <n v="513.20000000000005"/>
    <s v="Basse compression"/>
    <x v="3"/>
    <n v="30"/>
    <n v="4.9800000000000004"/>
  </r>
  <r>
    <x v="0"/>
    <s v="Cl.210816-995"/>
    <s v="France"/>
    <s v="Montoir"/>
    <x v="0"/>
    <x v="1"/>
    <n v="20"/>
    <s v="Controlab 0076584"/>
    <n v="513.20000000000005"/>
    <s v="Basse compression"/>
    <x v="3"/>
    <n v="31"/>
    <n v="0.65"/>
  </r>
  <r>
    <x v="0"/>
    <s v="Cl.210816-995"/>
    <s v="France"/>
    <s v="Montoir"/>
    <x v="0"/>
    <x v="1"/>
    <n v="20"/>
    <s v="Controlab 0076584"/>
    <n v="513.20000000000005"/>
    <s v="Basse compression"/>
    <x v="3"/>
    <n v="32"/>
    <n v="2.08"/>
  </r>
  <r>
    <x v="0"/>
    <s v="Cl.210816-995"/>
    <s v="France"/>
    <s v="Montoir"/>
    <x v="0"/>
    <x v="1"/>
    <n v="20"/>
    <s v="Controlab 0076584"/>
    <n v="513.20000000000005"/>
    <s v="Basse compression"/>
    <x v="3"/>
    <n v="33"/>
    <n v="1.71"/>
  </r>
  <r>
    <x v="0"/>
    <s v="Cl.210816-995"/>
    <s v="France"/>
    <s v="Montoir"/>
    <x v="0"/>
    <x v="1"/>
    <n v="20"/>
    <s v="Controlab 0076584"/>
    <n v="513.20000000000005"/>
    <s v="Basse compression"/>
    <x v="3"/>
    <n v="34"/>
    <n v="1.1100000000000001"/>
  </r>
  <r>
    <x v="0"/>
    <s v="Cl.210816-995"/>
    <s v="France"/>
    <s v="Montoir"/>
    <x v="0"/>
    <x v="1"/>
    <n v="20"/>
    <s v="Controlab 0076584"/>
    <n v="513.20000000000005"/>
    <s v="Basse compression"/>
    <x v="3"/>
    <n v="35"/>
    <n v="1.46"/>
  </r>
  <r>
    <x v="0"/>
    <s v="Cl.210816-995"/>
    <s v="France"/>
    <s v="Montoir"/>
    <x v="0"/>
    <x v="1"/>
    <n v="20"/>
    <s v="Controlab 0076584"/>
    <n v="513.20000000000005"/>
    <s v="Basse compression"/>
    <x v="3"/>
    <n v="36"/>
    <n v="1.94"/>
  </r>
  <r>
    <x v="0"/>
    <s v="Cl.210816-995"/>
    <s v="France"/>
    <s v="Montoir"/>
    <x v="0"/>
    <x v="1"/>
    <n v="20"/>
    <s v="Controlab 0076584"/>
    <n v="513.20000000000005"/>
    <s v="Basse compression"/>
    <x v="3"/>
    <n v="37"/>
    <n v="5.01"/>
  </r>
  <r>
    <x v="0"/>
    <s v="Cl.210816-995"/>
    <s v="France"/>
    <s v="Montoir"/>
    <x v="0"/>
    <x v="1"/>
    <n v="20"/>
    <s v="Controlab 0076584"/>
    <n v="513.20000000000005"/>
    <s v="Basse compression"/>
    <x v="3"/>
    <n v="38"/>
    <m/>
  </r>
  <r>
    <x v="0"/>
    <s v="Cl.210816-995"/>
    <s v="France"/>
    <s v="Montoir"/>
    <x v="0"/>
    <x v="1"/>
    <n v="20"/>
    <s v="Controlab 0076584"/>
    <n v="513.20000000000005"/>
    <s v="Basse compression"/>
    <x v="3"/>
    <n v="39"/>
    <m/>
  </r>
  <r>
    <x v="0"/>
    <s v="Cl.210816-995"/>
    <s v="France"/>
    <s v="Montoir"/>
    <x v="0"/>
    <x v="1"/>
    <n v="16"/>
    <s v="Controlab 0131576"/>
    <n v="54.2"/>
    <s v="Basse compression"/>
    <x v="4"/>
    <n v="1"/>
    <n v="0.65"/>
  </r>
  <r>
    <x v="0"/>
    <s v="Cl.210816-995"/>
    <s v="France"/>
    <s v="Montoir"/>
    <x v="0"/>
    <x v="1"/>
    <n v="16"/>
    <s v="Controlab 0131576"/>
    <n v="54.2"/>
    <s v="Basse compression"/>
    <x v="4"/>
    <n v="2"/>
    <n v="2.08"/>
  </r>
  <r>
    <x v="0"/>
    <s v="Cl.210816-995"/>
    <s v="France"/>
    <s v="Montoir"/>
    <x v="0"/>
    <x v="1"/>
    <n v="16"/>
    <s v="Controlab 0131576"/>
    <n v="54.2"/>
    <s v="Basse compression"/>
    <x v="4"/>
    <n v="3"/>
    <n v="1.71"/>
  </r>
  <r>
    <x v="0"/>
    <s v="Cl.210816-995"/>
    <s v="France"/>
    <s v="Montoir"/>
    <x v="0"/>
    <x v="1"/>
    <n v="16"/>
    <s v="Controlab 0131576"/>
    <n v="54.2"/>
    <s v="Basse compression"/>
    <x v="4"/>
    <n v="4"/>
    <n v="1.1100000000000001"/>
  </r>
  <r>
    <x v="0"/>
    <s v="Cl.210816-995"/>
    <s v="France"/>
    <s v="Montoir"/>
    <x v="0"/>
    <x v="1"/>
    <n v="16"/>
    <s v="Controlab 0131576"/>
    <n v="54.2"/>
    <s v="Basse compression"/>
    <x v="4"/>
    <n v="5"/>
    <n v="1.46"/>
  </r>
  <r>
    <x v="0"/>
    <s v="Cl.210816-995"/>
    <s v="France"/>
    <s v="Montoir"/>
    <x v="0"/>
    <x v="1"/>
    <n v="16"/>
    <s v="Controlab 0131576"/>
    <n v="54.2"/>
    <s v="Basse compression"/>
    <x v="4"/>
    <n v="6"/>
    <n v="1.94"/>
  </r>
  <r>
    <x v="0"/>
    <s v="Cl.210816-995"/>
    <s v="France"/>
    <s v="Montoir"/>
    <x v="0"/>
    <x v="1"/>
    <n v="16"/>
    <s v="Controlab 0131576"/>
    <n v="54.2"/>
    <s v="Basse compression"/>
    <x v="4"/>
    <n v="7"/>
    <n v="5.01"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n v="40"/>
    <s v="Saulas 1441052"/>
    <m/>
    <s v="Basse compression"/>
    <x v="0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n v="31.5"/>
    <s v="Saulas 1441051"/>
    <m/>
    <s v="Basse compression"/>
    <x v="1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  <r>
    <x v="0"/>
    <s v="Cl.210816-996"/>
    <s v="France"/>
    <s v="Montoir"/>
    <x v="0"/>
    <x v="2"/>
    <m/>
    <m/>
    <m/>
    <s v="Basse compression"/>
    <x v="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9EB0D0-F82C-4369-8A8B-82A37C77562E}" name="Tableau croisé dynamique6" cacheId="18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D8" firstHeaderRow="0" firstDataRow="1" firstDataCol="1" rowPageCount="1" colPageCount="1"/>
  <pivotFields count="13">
    <pivotField axis="axisPage" showAll="0">
      <items count="2">
        <item x="0"/>
        <item t="default"/>
      </items>
    </pivotField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4">
        <item sd="0" x="0"/>
        <item sd="0" x="1"/>
        <item sd="0" x="2"/>
        <item t="default"/>
      </items>
    </pivotField>
    <pivotField showAll="0"/>
    <pivotField showAll="0"/>
    <pivotField showAll="0"/>
    <pivotField showAll="0"/>
    <pivotField axis="axisRow" showAll="0">
      <items count="9">
        <item x="4"/>
        <item m="1" x="7"/>
        <item x="3"/>
        <item x="2"/>
        <item x="1"/>
        <item x="0"/>
        <item m="1" x="6"/>
        <item x="5"/>
        <item t="default"/>
      </items>
    </pivotField>
    <pivotField showAll="0"/>
    <pivotField dataField="1" showAll="0"/>
  </pivotFields>
  <rowFields count="3">
    <field x="4"/>
    <field x="5"/>
    <field x="10"/>
  </rowFields>
  <rowItems count="5">
    <i>
      <x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0" hier="-1"/>
  </pageFields>
  <dataFields count="3">
    <dataField name="Moyenne de Force maxi (kN)" fld="12" subtotal="average" baseField="9" baseItem="3" numFmtId="2"/>
    <dataField name="Écartypep de Force maxi (kN)" fld="12" subtotal="stdDevp" baseField="9" baseItem="1"/>
    <dataField name="Nombre de Force maxi (kN)" fld="12" subtotal="count" baseField="9" baseItem="0"/>
  </dataFields>
  <formats count="2">
    <format dxfId="6">
      <pivotArea collapsedLevelsAreSubtotals="1" fieldPosition="0">
        <references count="2">
          <reference field="4294967294" count="1" selected="0">
            <x v="1"/>
          </reference>
          <reference field="5" count="0"/>
        </references>
      </pivotArea>
    </format>
    <format dxfId="7">
      <pivotArea collapsedLevelsAreSubtotals="1" fieldPosition="0">
        <references count="3">
          <reference field="4294967294" count="1" selected="0">
            <x v="1"/>
          </reference>
          <reference field="5" count="0" selected="0"/>
          <reference field="1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5CD549-784B-422E-9896-717F48B7CA9F}" name="Tableau4" displayName="Tableau4" ref="C4:O186" totalsRowShown="0" headerRowDxfId="77" dataDxfId="75" headerRowBorderDxfId="76" tableBorderDxfId="74">
  <autoFilter ref="C4:O186" xr:uid="{F45CD549-784B-422E-9896-717F48B7CA9F}"/>
  <tableColumns count="13">
    <tableColumn id="1" xr3:uid="{7F8EE096-1BD6-4A8E-BC65-988884B80AA7}" name="Produit" dataDxfId="73"/>
    <tableColumn id="2" xr3:uid="{ACAE37C0-6ED4-4364-A8A3-7881BBFCA105}" name="Code" dataDxfId="72"/>
    <tableColumn id="3" xr3:uid="{2857026B-53EF-4058-A14F-374803B0E7F0}" name="Pays" dataDxfId="71"/>
    <tableColumn id="4" xr3:uid="{212D876F-0602-4E35-92FA-5EB9FBBA0CD1}" name="Usine" dataDxfId="70"/>
    <tableColumn id="5" xr3:uid="{3AD199E3-B5BD-45FE-9954-4C5733D6A2DE}" name="Fournisseur" dataDxfId="69"/>
    <tableColumn id="6" xr3:uid="{398B5C5F-0E39-4B72-A24B-37DEFD5BE2DC}" name="Information" dataDxfId="68"/>
    <tableColumn id="7" xr3:uid="{8CCBFA01-8184-4C35-831F-69E6AF7FC938}" name="Tamis (mm)" dataDxfId="67"/>
    <tableColumn id="8" xr3:uid="{AC1DBA30-61BE-40A9-A96A-65587884C8B9}" name="Référence tamis" dataDxfId="66"/>
    <tableColumn id="9" xr3:uid="{B801CF47-3172-4E50-BA40-3B4018863BFE}" name="Poids (g) (balance n°3)" dataDxfId="65"/>
    <tableColumn id="13" xr3:uid="{747D5928-6894-4237-90DF-99E0A62F8EDA}" name="Presse" dataDxfId="16"/>
    <tableColumn id="10" xr3:uid="{D4A7D281-52A0-40F3-900F-62B07C329ABC}" name="Classe" dataDxfId="64">
      <calculatedColumnFormula>"&gt; "&amp;Tableau4[[#This Row],[Tamis (mm)]]</calculatedColumnFormula>
    </tableColumn>
    <tableColumn id="11" xr3:uid="{95C5BE8D-0B52-497B-9608-6ABDEE0F4CE5}" name="Nodules" dataDxfId="63"/>
    <tableColumn id="25" xr3:uid="{57C47541-C903-41EB-9009-2680B42B226B}" name="Force maxi (kN)" dataDxfId="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08B79B-B0B4-4606-A613-8F4BF64E6510}" name="Tableau1" displayName="Tableau1" ref="B2:L9" totalsRowShown="0" headerRowDxfId="61" dataDxfId="59" headerRowBorderDxfId="60" tableBorderDxfId="58" totalsRowBorderDxfId="57">
  <autoFilter ref="B2:L9" xr:uid="{5E08B79B-B0B4-4606-A613-8F4BF64E6510}"/>
  <tableColumns count="11">
    <tableColumn id="1" xr3:uid="{13DDB2E2-3A64-4BD2-ACDC-A06D6FA25857}" name="Produit" dataDxfId="56"/>
    <tableColumn id="2" xr3:uid="{D9B7ABEF-83F6-4720-AACD-18FB6AA876F8}" name="Code" dataDxfId="55"/>
    <tableColumn id="3" xr3:uid="{9329FE28-476A-446D-ACDA-740D3DFEE1E3}" name="Pays" dataDxfId="54"/>
    <tableColumn id="4" xr3:uid="{AC3074BA-3CCA-4CE2-B0CF-38F2E09B7BF4}" name="Usine" dataDxfId="53"/>
    <tableColumn id="5" xr3:uid="{231697A5-1E48-45D1-83CA-90FA6E0EC7A3}" name="Fournisseur" dataDxfId="52"/>
    <tableColumn id="6" xr3:uid="{A2C2F9ED-0FF5-4DD1-B4D7-4B7BD07A97E8}" name="Information" dataDxfId="51"/>
    <tableColumn id="7" xr3:uid="{933F6127-A321-452C-9FB9-333B3B57E11D}" name="Tamis" dataDxfId="50"/>
    <tableColumn id="8" xr3:uid="{8A64BA54-FFF3-48BA-95A7-34C1BA64E15E}" name="Pgranulo1 (g) (balance 3)" dataDxfId="49"/>
    <tableColumn id="9" xr3:uid="{8E202866-79EF-45F6-BF4A-E867708294FA}" name="Ppresse (g) (balance 179)" dataDxfId="48"/>
    <tableColumn id="10" xr3:uid="{72BB75B3-6549-42FF-BD54-B57910E2D6C4}" name="Pgranulo2 (g) (balance 3)" dataDxfId="47"/>
    <tableColumn id="11" xr3:uid="{A8C844AA-9928-4912-ABF2-7CFAECB19454}" name="Pertes" dataDxfId="46" dataCellStyle="Pourcentage">
      <calculatedColumnFormula>(Tableau1[[#This Row],[Pgranulo1 (g) (balance 3)]]-Tableau1[[#This Row],[Pgranulo2 (g) (balance 3)]])/Tableau1[[#This Row],[Pgranulo1 (g) (balance 3)]]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464FE0-66D9-4E5E-96E5-85EC386D6F03}" name="Tableau3" displayName="Tableau3" ref="B3:Z13" totalsRowShown="0" headerRowDxfId="45" dataDxfId="44">
  <autoFilter ref="B3:Z13" xr:uid="{7A3029F0-4F86-4E3A-B49D-AE08341243D4}">
    <filterColumn colId="8">
      <filters>
        <filter val="Après"/>
      </filters>
    </filterColumn>
  </autoFilter>
  <tableColumns count="25">
    <tableColumn id="1" xr3:uid="{851A4B04-70EB-4C18-8D49-CFB1152A7A5D}" name="Produit" dataDxfId="43"/>
    <tableColumn id="2" xr3:uid="{9368A02F-4255-479F-B6A2-5C1E46D84D17}" name="Code" dataDxfId="42"/>
    <tableColumn id="3" xr3:uid="{B286ADDD-89BC-4728-B03F-9D92B99D4CAF}" name="Pays" dataDxfId="41"/>
    <tableColumn id="4" xr3:uid="{233833CE-FD39-4B49-BC06-F0D97DC11FAF}" name="Usine" dataDxfId="40"/>
    <tableColumn id="5" xr3:uid="{F7554C4C-3E25-4DE3-916F-3A8BBE545D7F}" name="Fournisseur" dataDxfId="39"/>
    <tableColumn id="6" xr3:uid="{8BC3A4B3-912B-4A1D-B645-B79E83259684}" name="Information" dataDxfId="38"/>
    <tableColumn id="7" xr3:uid="{F97BF963-2428-4E26-A6D4-48BA48DB97A2}" name="Tamis (mm)" dataDxfId="37"/>
    <tableColumn id="8" xr3:uid="{E7B7121F-647C-4BCA-B11B-E74168DDE55D}" name="Référence tamis" dataDxfId="36"/>
    <tableColumn id="9" xr3:uid="{8239E861-DB59-43D9-95FF-A469EAEDD96D}" name="Avant / Après" dataDxfId="35"/>
    <tableColumn id="10" xr3:uid="{D19E31CD-C8A0-405B-B4C5-683BD47CC0CE}" name="Identification Graph" dataDxfId="34">
      <calculatedColumnFormula>G4&amp;" &gt;"&amp;H4&amp;"mm "&amp;J4</calculatedColumnFormula>
    </tableColumn>
    <tableColumn id="11" xr3:uid="{F4DDB879-F0C2-4069-87F9-1F3898A86B93}" name="40" dataDxfId="33" dataCellStyle="Pourcentage"/>
    <tableColumn id="12" xr3:uid="{764EC8E4-5FA4-483C-B5A7-BF32B6AFAA40}" name="31,5" dataDxfId="32" dataCellStyle="Pourcentage"/>
    <tableColumn id="13" xr3:uid="{523D2251-E88E-48B9-8B2A-19E226FC674D}" name="25" dataDxfId="31" dataCellStyle="Pourcentage"/>
    <tableColumn id="14" xr3:uid="{62B9BBBB-5D4C-40BB-93AD-8D3188C950D2}" name="20" dataDxfId="30" dataCellStyle="Pourcentage"/>
    <tableColumn id="15" xr3:uid="{FEA0B167-900B-429E-8D68-1919D11B0D75}" name="16" dataDxfId="29" dataCellStyle="Pourcentage"/>
    <tableColumn id="16" xr3:uid="{0D3B8ABD-C116-4C5B-A06F-8E8EC187DC9B}" name="14" dataDxfId="28" dataCellStyle="Pourcentage"/>
    <tableColumn id="17" xr3:uid="{0CDEEEEE-7D16-4081-B0C7-E65DA5BE1F8F}" name="12,5" dataDxfId="27" dataCellStyle="Pourcentage"/>
    <tableColumn id="18" xr3:uid="{E15E18DE-1FF7-4DF0-A80F-FD486C9EE647}" name="11,2" dataDxfId="26" dataCellStyle="Pourcentage"/>
    <tableColumn id="19" xr3:uid="{FB47BB46-7E7E-4E38-B7B2-66759DC2F318}" name="10" dataDxfId="25" dataCellStyle="Pourcentage"/>
    <tableColumn id="20" xr3:uid="{FA5BAD1B-711E-427A-A31D-A5958F9693BA}" name="8" dataDxfId="24" dataCellStyle="Pourcentage"/>
    <tableColumn id="21" xr3:uid="{BA71D42C-EDB9-4D49-A366-41CE06BBDAB5}" name="6,3" dataDxfId="23" dataCellStyle="Pourcentage"/>
    <tableColumn id="22" xr3:uid="{C805482D-2652-42A5-BC4B-09BC46B208E2}" name="5,6" dataDxfId="22" dataCellStyle="Pourcentage"/>
    <tableColumn id="23" xr3:uid="{B79932EB-B27F-4197-BFD7-FB808C18D3B2}" name="4" dataDxfId="21" dataCellStyle="Pourcentage"/>
    <tableColumn id="24" xr3:uid="{C9B06307-B9AD-4518-B639-404FA1F6E464}" name="2" dataDxfId="20" dataCellStyle="Pourcentage"/>
    <tableColumn id="25" xr3:uid="{2573C2E2-4F7A-407B-8011-4DEC35152FDB}" name="0" dataDxfId="19" dataCellStyle="Pourcentage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3F4C-3D67-44C9-ABED-BF83973CBA24}">
  <dimension ref="C4:O186"/>
  <sheetViews>
    <sheetView topLeftCell="C148" zoomScale="70" zoomScaleNormal="70" workbookViewId="0">
      <selection activeCell="J160" sqref="J160"/>
    </sheetView>
  </sheetViews>
  <sheetFormatPr baseColWidth="10" defaultColWidth="11.453125" defaultRowHeight="14.5" x14ac:dyDescent="0.35"/>
  <cols>
    <col min="3" max="3" width="12.54296875" bestFit="1" customWidth="1"/>
    <col min="4" max="4" width="13.54296875" bestFit="1" customWidth="1"/>
    <col min="5" max="6" width="11" customWidth="1"/>
    <col min="7" max="7" width="16.81640625" bestFit="1" customWidth="1"/>
    <col min="8" max="8" width="17" bestFit="1" customWidth="1"/>
    <col min="9" max="9" width="20.1796875" customWidth="1"/>
    <col min="10" max="10" width="21.1796875" customWidth="1"/>
    <col min="11" max="11" width="25.453125" bestFit="1" customWidth="1"/>
    <col min="12" max="12" width="25.453125" customWidth="1"/>
    <col min="13" max="13" width="21.1796875" customWidth="1"/>
    <col min="14" max="14" width="18.453125" customWidth="1"/>
    <col min="15" max="15" width="20" style="1" bestFit="1" customWidth="1"/>
  </cols>
  <sheetData>
    <row r="4" spans="3:15" x14ac:dyDescent="0.35">
      <c r="C4" s="30" t="s">
        <v>0</v>
      </c>
      <c r="D4" s="30" t="s">
        <v>1</v>
      </c>
      <c r="E4" s="30" t="s">
        <v>2</v>
      </c>
      <c r="F4" s="30" t="s">
        <v>3</v>
      </c>
      <c r="G4" s="30" t="s">
        <v>4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63</v>
      </c>
      <c r="M4" s="30" t="s">
        <v>9</v>
      </c>
      <c r="N4" s="30" t="s">
        <v>10</v>
      </c>
      <c r="O4" s="31" t="s">
        <v>11</v>
      </c>
    </row>
    <row r="5" spans="3:15" x14ac:dyDescent="0.35"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>
        <v>40</v>
      </c>
      <c r="J5" s="8" t="s">
        <v>18</v>
      </c>
      <c r="K5" s="8">
        <v>176.5</v>
      </c>
      <c r="L5" s="46" t="s">
        <v>64</v>
      </c>
      <c r="M5" s="8" t="str">
        <f>"&gt; "&amp;Tableau4[[#This Row],[Tamis (mm)]]</f>
        <v>&gt; 40</v>
      </c>
      <c r="N5" s="8">
        <v>1</v>
      </c>
      <c r="O5" s="32"/>
    </row>
    <row r="6" spans="3:15" x14ac:dyDescent="0.35">
      <c r="C6" s="8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17</v>
      </c>
      <c r="I6" s="8">
        <v>40</v>
      </c>
      <c r="J6" s="8" t="s">
        <v>18</v>
      </c>
      <c r="K6" s="8">
        <v>176.5</v>
      </c>
      <c r="L6" s="46" t="s">
        <v>64</v>
      </c>
      <c r="M6" s="8" t="str">
        <f>"&gt; "&amp;Tableau4[[#This Row],[Tamis (mm)]]</f>
        <v>&gt; 40</v>
      </c>
      <c r="N6" s="8">
        <v>2</v>
      </c>
      <c r="O6" s="32"/>
    </row>
    <row r="7" spans="3:15" x14ac:dyDescent="0.35">
      <c r="C7" s="8" t="s">
        <v>12</v>
      </c>
      <c r="D7" s="8" t="s">
        <v>13</v>
      </c>
      <c r="E7" s="8" t="s">
        <v>14</v>
      </c>
      <c r="F7" s="8" t="s">
        <v>15</v>
      </c>
      <c r="G7" s="8" t="s">
        <v>16</v>
      </c>
      <c r="H7" s="8" t="s">
        <v>17</v>
      </c>
      <c r="I7" s="8">
        <v>31.5</v>
      </c>
      <c r="J7" s="8" t="s">
        <v>19</v>
      </c>
      <c r="K7" s="8">
        <v>380.1</v>
      </c>
      <c r="L7" s="46" t="s">
        <v>64</v>
      </c>
      <c r="M7" s="8" t="str">
        <f>"&gt; "&amp;Tableau4[[#This Row],[Tamis (mm)]]</f>
        <v>&gt; 31,5</v>
      </c>
      <c r="N7" s="8">
        <v>1</v>
      </c>
      <c r="O7" s="32">
        <v>4.24</v>
      </c>
    </row>
    <row r="8" spans="3:15" x14ac:dyDescent="0.35">
      <c r="C8" s="8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>
        <v>31.5</v>
      </c>
      <c r="J8" s="8" t="s">
        <v>19</v>
      </c>
      <c r="K8" s="8">
        <v>380.1</v>
      </c>
      <c r="L8" s="46" t="s">
        <v>64</v>
      </c>
      <c r="M8" s="8" t="str">
        <f>"&gt; "&amp;Tableau4[[#This Row],[Tamis (mm)]]</f>
        <v>&gt; 31,5</v>
      </c>
      <c r="N8" s="8">
        <v>2</v>
      </c>
      <c r="O8" s="32">
        <v>2.21</v>
      </c>
    </row>
    <row r="9" spans="3:15" x14ac:dyDescent="0.35">
      <c r="C9" s="8" t="s">
        <v>12</v>
      </c>
      <c r="D9" s="8" t="s">
        <v>13</v>
      </c>
      <c r="E9" s="8" t="s">
        <v>14</v>
      </c>
      <c r="F9" s="8" t="s">
        <v>15</v>
      </c>
      <c r="G9" s="8" t="s">
        <v>16</v>
      </c>
      <c r="H9" s="8" t="s">
        <v>17</v>
      </c>
      <c r="I9" s="8">
        <v>31.5</v>
      </c>
      <c r="J9" s="8" t="s">
        <v>19</v>
      </c>
      <c r="K9" s="8">
        <v>380.1</v>
      </c>
      <c r="L9" s="46" t="s">
        <v>64</v>
      </c>
      <c r="M9" s="8" t="str">
        <f>"&gt; "&amp;Tableau4[[#This Row],[Tamis (mm)]]</f>
        <v>&gt; 31,5</v>
      </c>
      <c r="N9" s="8">
        <v>3</v>
      </c>
      <c r="O9" s="32">
        <v>0.98</v>
      </c>
    </row>
    <row r="10" spans="3:15" x14ac:dyDescent="0.35">
      <c r="C10" s="8" t="s">
        <v>12</v>
      </c>
      <c r="D10" s="8" t="s">
        <v>13</v>
      </c>
      <c r="E10" s="8" t="s">
        <v>14</v>
      </c>
      <c r="F10" s="8" t="s">
        <v>15</v>
      </c>
      <c r="G10" s="8" t="s">
        <v>16</v>
      </c>
      <c r="H10" s="8" t="s">
        <v>17</v>
      </c>
      <c r="I10" s="8">
        <v>31.5</v>
      </c>
      <c r="J10" s="8" t="s">
        <v>19</v>
      </c>
      <c r="K10" s="8">
        <v>380.1</v>
      </c>
      <c r="L10" s="46" t="s">
        <v>64</v>
      </c>
      <c r="M10" s="8" t="str">
        <f>"&gt; "&amp;Tableau4[[#This Row],[Tamis (mm)]]</f>
        <v>&gt; 31,5</v>
      </c>
      <c r="N10" s="8">
        <v>4</v>
      </c>
      <c r="O10" s="32">
        <v>3.42</v>
      </c>
    </row>
    <row r="11" spans="3:15" x14ac:dyDescent="0.35">
      <c r="C11" s="8" t="s">
        <v>12</v>
      </c>
      <c r="D11" s="8" t="s">
        <v>13</v>
      </c>
      <c r="E11" s="8" t="s">
        <v>14</v>
      </c>
      <c r="F11" s="8" t="s">
        <v>15</v>
      </c>
      <c r="G11" s="8" t="s">
        <v>16</v>
      </c>
      <c r="H11" s="8" t="s">
        <v>17</v>
      </c>
      <c r="I11" s="8">
        <v>31.5</v>
      </c>
      <c r="J11" s="8" t="s">
        <v>19</v>
      </c>
      <c r="K11" s="8">
        <v>380.1</v>
      </c>
      <c r="L11" s="46" t="s">
        <v>64</v>
      </c>
      <c r="M11" s="8" t="str">
        <f>"&gt; "&amp;Tableau4[[#This Row],[Tamis (mm)]]</f>
        <v>&gt; 31,5</v>
      </c>
      <c r="N11" s="8">
        <v>5</v>
      </c>
      <c r="O11" s="32">
        <v>3.1</v>
      </c>
    </row>
    <row r="12" spans="3:15" x14ac:dyDescent="0.35">
      <c r="C12" s="8" t="s">
        <v>12</v>
      </c>
      <c r="D12" s="8" t="s">
        <v>13</v>
      </c>
      <c r="E12" s="8" t="s">
        <v>14</v>
      </c>
      <c r="F12" s="8" t="s">
        <v>15</v>
      </c>
      <c r="G12" s="8" t="s">
        <v>16</v>
      </c>
      <c r="H12" s="8" t="s">
        <v>17</v>
      </c>
      <c r="I12" s="8">
        <v>31.5</v>
      </c>
      <c r="J12" s="8" t="s">
        <v>19</v>
      </c>
      <c r="K12" s="8">
        <v>380.1</v>
      </c>
      <c r="L12" s="46" t="s">
        <v>64</v>
      </c>
      <c r="M12" s="8" t="str">
        <f>"&gt; "&amp;Tableau4[[#This Row],[Tamis (mm)]]</f>
        <v>&gt; 31,5</v>
      </c>
      <c r="N12" s="8">
        <v>6</v>
      </c>
      <c r="O12" s="32">
        <v>2.39</v>
      </c>
    </row>
    <row r="13" spans="3:15" x14ac:dyDescent="0.35">
      <c r="C13" s="8" t="s">
        <v>12</v>
      </c>
      <c r="D13" s="8" t="s">
        <v>13</v>
      </c>
      <c r="E13" s="8" t="s">
        <v>14</v>
      </c>
      <c r="F13" s="8" t="s">
        <v>15</v>
      </c>
      <c r="G13" s="8" t="s">
        <v>16</v>
      </c>
      <c r="H13" s="8" t="s">
        <v>17</v>
      </c>
      <c r="I13" s="8">
        <v>31.5</v>
      </c>
      <c r="J13" s="8" t="s">
        <v>19</v>
      </c>
      <c r="K13" s="8">
        <v>380.1</v>
      </c>
      <c r="L13" s="46" t="s">
        <v>64</v>
      </c>
      <c r="M13" s="8" t="str">
        <f>"&gt; "&amp;Tableau4[[#This Row],[Tamis (mm)]]</f>
        <v>&gt; 31,5</v>
      </c>
      <c r="N13" s="8">
        <v>7</v>
      </c>
      <c r="O13" s="32">
        <v>2.76</v>
      </c>
    </row>
    <row r="14" spans="3:15" x14ac:dyDescent="0.35">
      <c r="C14" s="8" t="s">
        <v>12</v>
      </c>
      <c r="D14" s="8" t="s">
        <v>13</v>
      </c>
      <c r="E14" s="8" t="s">
        <v>14</v>
      </c>
      <c r="F14" s="8" t="s">
        <v>15</v>
      </c>
      <c r="G14" s="8" t="s">
        <v>16</v>
      </c>
      <c r="H14" s="8" t="s">
        <v>17</v>
      </c>
      <c r="I14" s="8">
        <v>25</v>
      </c>
      <c r="J14" s="8" t="s">
        <v>20</v>
      </c>
      <c r="K14" s="8">
        <v>423</v>
      </c>
      <c r="L14" s="46" t="s">
        <v>64</v>
      </c>
      <c r="M14" s="8" t="str">
        <f>"&gt; "&amp;Tableau4[[#This Row],[Tamis (mm)]]</f>
        <v>&gt; 25</v>
      </c>
      <c r="N14" s="8">
        <v>1</v>
      </c>
      <c r="O14" s="32">
        <v>1.34</v>
      </c>
    </row>
    <row r="15" spans="3:15" x14ac:dyDescent="0.35">
      <c r="C15" s="8" t="s">
        <v>12</v>
      </c>
      <c r="D15" s="8" t="s">
        <v>13</v>
      </c>
      <c r="E15" s="8" t="s">
        <v>14</v>
      </c>
      <c r="F15" s="8" t="s">
        <v>15</v>
      </c>
      <c r="G15" s="8" t="s">
        <v>16</v>
      </c>
      <c r="H15" s="8" t="s">
        <v>17</v>
      </c>
      <c r="I15" s="8">
        <v>25</v>
      </c>
      <c r="J15" s="8" t="s">
        <v>20</v>
      </c>
      <c r="K15" s="8">
        <v>423</v>
      </c>
      <c r="L15" s="46" t="s">
        <v>64</v>
      </c>
      <c r="M15" s="8" t="str">
        <f>"&gt; "&amp;Tableau4[[#This Row],[Tamis (mm)]]</f>
        <v>&gt; 25</v>
      </c>
      <c r="N15" s="8">
        <v>2</v>
      </c>
      <c r="O15" s="32">
        <v>1.52</v>
      </c>
    </row>
    <row r="16" spans="3:15" x14ac:dyDescent="0.35">
      <c r="C16" s="8" t="s">
        <v>12</v>
      </c>
      <c r="D16" s="8" t="s">
        <v>13</v>
      </c>
      <c r="E16" s="8" t="s">
        <v>14</v>
      </c>
      <c r="F16" s="8" t="s">
        <v>15</v>
      </c>
      <c r="G16" s="8" t="s">
        <v>16</v>
      </c>
      <c r="H16" s="8" t="s">
        <v>17</v>
      </c>
      <c r="I16" s="8">
        <v>25</v>
      </c>
      <c r="J16" s="8" t="s">
        <v>20</v>
      </c>
      <c r="K16" s="8">
        <v>423</v>
      </c>
      <c r="L16" s="46" t="s">
        <v>64</v>
      </c>
      <c r="M16" s="8" t="str">
        <f>"&gt; "&amp;Tableau4[[#This Row],[Tamis (mm)]]</f>
        <v>&gt; 25</v>
      </c>
      <c r="N16" s="8">
        <v>3</v>
      </c>
      <c r="O16" s="32">
        <v>1.84</v>
      </c>
    </row>
    <row r="17" spans="3:15" x14ac:dyDescent="0.35">
      <c r="C17" s="8" t="s">
        <v>12</v>
      </c>
      <c r="D17" s="8" t="s">
        <v>13</v>
      </c>
      <c r="E17" s="8" t="s">
        <v>14</v>
      </c>
      <c r="F17" s="8" t="s">
        <v>15</v>
      </c>
      <c r="G17" s="8" t="s">
        <v>16</v>
      </c>
      <c r="H17" s="8" t="s">
        <v>17</v>
      </c>
      <c r="I17" s="8">
        <v>25</v>
      </c>
      <c r="J17" s="8" t="s">
        <v>20</v>
      </c>
      <c r="K17" s="8">
        <v>423</v>
      </c>
      <c r="L17" s="46" t="s">
        <v>64</v>
      </c>
      <c r="M17" s="8" t="str">
        <f>"&gt; "&amp;Tableau4[[#This Row],[Tamis (mm)]]</f>
        <v>&gt; 25</v>
      </c>
      <c r="N17" s="8">
        <v>4</v>
      </c>
      <c r="O17" s="32">
        <v>3.17</v>
      </c>
    </row>
    <row r="18" spans="3:15" x14ac:dyDescent="0.35">
      <c r="C18" s="8" t="s">
        <v>12</v>
      </c>
      <c r="D18" s="8" t="s">
        <v>13</v>
      </c>
      <c r="E18" s="8" t="s">
        <v>14</v>
      </c>
      <c r="F18" s="8" t="s">
        <v>15</v>
      </c>
      <c r="G18" s="8" t="s">
        <v>16</v>
      </c>
      <c r="H18" s="8" t="s">
        <v>17</v>
      </c>
      <c r="I18" s="8">
        <v>25</v>
      </c>
      <c r="J18" s="8" t="s">
        <v>20</v>
      </c>
      <c r="K18" s="8">
        <v>423</v>
      </c>
      <c r="L18" s="46" t="s">
        <v>64</v>
      </c>
      <c r="M18" s="8" t="str">
        <f>"&gt; "&amp;Tableau4[[#This Row],[Tamis (mm)]]</f>
        <v>&gt; 25</v>
      </c>
      <c r="N18" s="8">
        <v>5</v>
      </c>
      <c r="O18" s="32">
        <v>2.83</v>
      </c>
    </row>
    <row r="19" spans="3:15" x14ac:dyDescent="0.35">
      <c r="C19" s="8" t="s">
        <v>12</v>
      </c>
      <c r="D19" s="8" t="s">
        <v>13</v>
      </c>
      <c r="E19" s="8" t="s">
        <v>14</v>
      </c>
      <c r="F19" s="8" t="s">
        <v>15</v>
      </c>
      <c r="G19" s="8" t="s">
        <v>16</v>
      </c>
      <c r="H19" s="8" t="s">
        <v>17</v>
      </c>
      <c r="I19" s="8">
        <v>25</v>
      </c>
      <c r="J19" s="8" t="s">
        <v>20</v>
      </c>
      <c r="K19" s="8">
        <v>423</v>
      </c>
      <c r="L19" s="46" t="s">
        <v>64</v>
      </c>
      <c r="M19" s="8" t="str">
        <f>"&gt; "&amp;Tableau4[[#This Row],[Tamis (mm)]]</f>
        <v>&gt; 25</v>
      </c>
      <c r="N19" s="8">
        <v>6</v>
      </c>
      <c r="O19" s="32">
        <v>1.91</v>
      </c>
    </row>
    <row r="20" spans="3:15" x14ac:dyDescent="0.35">
      <c r="C20" s="8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17</v>
      </c>
      <c r="I20" s="8">
        <v>25</v>
      </c>
      <c r="J20" s="8" t="s">
        <v>20</v>
      </c>
      <c r="K20" s="8">
        <v>423</v>
      </c>
      <c r="L20" s="46" t="s">
        <v>64</v>
      </c>
      <c r="M20" s="8" t="str">
        <f>"&gt; "&amp;Tableau4[[#This Row],[Tamis (mm)]]</f>
        <v>&gt; 25</v>
      </c>
      <c r="N20" s="8">
        <v>7</v>
      </c>
      <c r="O20" s="32">
        <v>2.97</v>
      </c>
    </row>
    <row r="21" spans="3:15" x14ac:dyDescent="0.35">
      <c r="C21" s="8" t="s">
        <v>12</v>
      </c>
      <c r="D21" s="8" t="s">
        <v>13</v>
      </c>
      <c r="E21" s="8" t="s">
        <v>14</v>
      </c>
      <c r="F21" s="8" t="s">
        <v>15</v>
      </c>
      <c r="G21" s="8" t="s">
        <v>16</v>
      </c>
      <c r="H21" s="8" t="s">
        <v>17</v>
      </c>
      <c r="I21" s="8">
        <v>25</v>
      </c>
      <c r="J21" s="8" t="s">
        <v>20</v>
      </c>
      <c r="K21" s="8">
        <v>423</v>
      </c>
      <c r="L21" s="46" t="s">
        <v>64</v>
      </c>
      <c r="M21" s="8" t="str">
        <f>"&gt; "&amp;Tableau4[[#This Row],[Tamis (mm)]]</f>
        <v>&gt; 25</v>
      </c>
      <c r="N21" s="8">
        <v>8</v>
      </c>
      <c r="O21" s="32">
        <v>1.84</v>
      </c>
    </row>
    <row r="22" spans="3:15" x14ac:dyDescent="0.35">
      <c r="C22" s="8" t="s">
        <v>12</v>
      </c>
      <c r="D22" s="8" t="s">
        <v>13</v>
      </c>
      <c r="E22" s="8" t="s">
        <v>14</v>
      </c>
      <c r="F22" s="8" t="s">
        <v>15</v>
      </c>
      <c r="G22" s="8" t="s">
        <v>16</v>
      </c>
      <c r="H22" s="8" t="s">
        <v>17</v>
      </c>
      <c r="I22" s="8">
        <v>25</v>
      </c>
      <c r="J22" s="8" t="s">
        <v>20</v>
      </c>
      <c r="K22" s="8">
        <v>423</v>
      </c>
      <c r="L22" s="46" t="s">
        <v>64</v>
      </c>
      <c r="M22" s="8" t="str">
        <f>"&gt; "&amp;Tableau4[[#This Row],[Tamis (mm)]]</f>
        <v>&gt; 25</v>
      </c>
      <c r="N22" s="8">
        <v>9</v>
      </c>
      <c r="O22" s="32">
        <v>5.3</v>
      </c>
    </row>
    <row r="23" spans="3:15" x14ac:dyDescent="0.35">
      <c r="C23" s="8" t="s">
        <v>12</v>
      </c>
      <c r="D23" s="8" t="s">
        <v>13</v>
      </c>
      <c r="E23" s="8" t="s">
        <v>14</v>
      </c>
      <c r="F23" s="8" t="s">
        <v>15</v>
      </c>
      <c r="G23" s="8" t="s">
        <v>16</v>
      </c>
      <c r="H23" s="8" t="s">
        <v>17</v>
      </c>
      <c r="I23" s="8">
        <v>25</v>
      </c>
      <c r="J23" s="8" t="s">
        <v>20</v>
      </c>
      <c r="K23" s="8">
        <v>423</v>
      </c>
      <c r="L23" s="46" t="s">
        <v>64</v>
      </c>
      <c r="M23" s="8" t="str">
        <f>"&gt; "&amp;Tableau4[[#This Row],[Tamis (mm)]]</f>
        <v>&gt; 25</v>
      </c>
      <c r="N23" s="8">
        <v>10</v>
      </c>
      <c r="O23" s="32">
        <v>0.63</v>
      </c>
    </row>
    <row r="24" spans="3:15" x14ac:dyDescent="0.35">
      <c r="C24" s="8" t="s">
        <v>12</v>
      </c>
      <c r="D24" s="8" t="s">
        <v>13</v>
      </c>
      <c r="E24" s="8" t="s">
        <v>14</v>
      </c>
      <c r="F24" s="8" t="s">
        <v>15</v>
      </c>
      <c r="G24" s="8" t="s">
        <v>16</v>
      </c>
      <c r="H24" s="8" t="s">
        <v>17</v>
      </c>
      <c r="I24" s="8">
        <v>25</v>
      </c>
      <c r="J24" s="8" t="s">
        <v>20</v>
      </c>
      <c r="K24" s="8">
        <v>423</v>
      </c>
      <c r="L24" s="46" t="s">
        <v>64</v>
      </c>
      <c r="M24" s="8" t="str">
        <f>"&gt; "&amp;Tableau4[[#This Row],[Tamis (mm)]]</f>
        <v>&gt; 25</v>
      </c>
      <c r="N24" s="8">
        <v>11</v>
      </c>
      <c r="O24" s="32">
        <v>1.95</v>
      </c>
    </row>
    <row r="25" spans="3:15" x14ac:dyDescent="0.35">
      <c r="C25" s="8" t="s">
        <v>12</v>
      </c>
      <c r="D25" s="8" t="s">
        <v>13</v>
      </c>
      <c r="E25" s="8" t="s">
        <v>14</v>
      </c>
      <c r="F25" s="8" t="s">
        <v>15</v>
      </c>
      <c r="G25" s="8" t="s">
        <v>16</v>
      </c>
      <c r="H25" s="8" t="s">
        <v>17</v>
      </c>
      <c r="I25" s="8">
        <v>25</v>
      </c>
      <c r="J25" s="8" t="s">
        <v>20</v>
      </c>
      <c r="K25" s="8">
        <v>423</v>
      </c>
      <c r="L25" s="46" t="s">
        <v>64</v>
      </c>
      <c r="M25" s="8" t="str">
        <f>"&gt; "&amp;Tableau4[[#This Row],[Tamis (mm)]]</f>
        <v>&gt; 25</v>
      </c>
      <c r="N25" s="8">
        <v>12</v>
      </c>
      <c r="O25" s="32">
        <v>4.58</v>
      </c>
    </row>
    <row r="26" spans="3:15" x14ac:dyDescent="0.35">
      <c r="C26" s="8" t="s">
        <v>12</v>
      </c>
      <c r="D26" s="8" t="s">
        <v>13</v>
      </c>
      <c r="E26" s="8" t="s">
        <v>14</v>
      </c>
      <c r="F26" s="8" t="s">
        <v>15</v>
      </c>
      <c r="G26" s="8" t="s">
        <v>16</v>
      </c>
      <c r="H26" s="8" t="s">
        <v>17</v>
      </c>
      <c r="I26" s="8">
        <v>25</v>
      </c>
      <c r="J26" s="8" t="s">
        <v>20</v>
      </c>
      <c r="K26" s="8">
        <v>423</v>
      </c>
      <c r="L26" s="46" t="s">
        <v>64</v>
      </c>
      <c r="M26" s="8" t="str">
        <f>"&gt; "&amp;Tableau4[[#This Row],[Tamis (mm)]]</f>
        <v>&gt; 25</v>
      </c>
      <c r="N26" s="8">
        <v>13</v>
      </c>
      <c r="O26" s="32">
        <v>2.97</v>
      </c>
    </row>
    <row r="27" spans="3:15" x14ac:dyDescent="0.35">
      <c r="C27" s="8" t="s">
        <v>12</v>
      </c>
      <c r="D27" s="8" t="s">
        <v>13</v>
      </c>
      <c r="E27" s="8" t="s">
        <v>14</v>
      </c>
      <c r="F27" s="8" t="s">
        <v>15</v>
      </c>
      <c r="G27" s="8" t="s">
        <v>16</v>
      </c>
      <c r="H27" s="8" t="s">
        <v>17</v>
      </c>
      <c r="I27" s="8">
        <v>25</v>
      </c>
      <c r="J27" s="8" t="s">
        <v>20</v>
      </c>
      <c r="K27" s="8">
        <v>423</v>
      </c>
      <c r="L27" s="46" t="s">
        <v>64</v>
      </c>
      <c r="M27" s="8" t="str">
        <f>"&gt; "&amp;Tableau4[[#This Row],[Tamis (mm)]]</f>
        <v>&gt; 25</v>
      </c>
      <c r="N27" s="8">
        <v>14</v>
      </c>
      <c r="O27" s="32">
        <v>1.6</v>
      </c>
    </row>
    <row r="28" spans="3:15" x14ac:dyDescent="0.35">
      <c r="C28" s="8" t="s">
        <v>12</v>
      </c>
      <c r="D28" s="8" t="s">
        <v>13</v>
      </c>
      <c r="E28" s="8" t="s">
        <v>14</v>
      </c>
      <c r="F28" s="8" t="s">
        <v>15</v>
      </c>
      <c r="G28" s="8" t="s">
        <v>16</v>
      </c>
      <c r="H28" s="8" t="s">
        <v>17</v>
      </c>
      <c r="I28" s="8">
        <v>25</v>
      </c>
      <c r="J28" s="8" t="s">
        <v>20</v>
      </c>
      <c r="K28" s="8">
        <v>423</v>
      </c>
      <c r="L28" s="46" t="s">
        <v>64</v>
      </c>
      <c r="M28" s="8" t="str">
        <f>"&gt; "&amp;Tableau4[[#This Row],[Tamis (mm)]]</f>
        <v>&gt; 25</v>
      </c>
      <c r="N28" s="8">
        <v>15</v>
      </c>
      <c r="O28" s="32">
        <v>1.76</v>
      </c>
    </row>
    <row r="29" spans="3:15" x14ac:dyDescent="0.35">
      <c r="C29" s="8" t="s">
        <v>12</v>
      </c>
      <c r="D29" s="8" t="s">
        <v>13</v>
      </c>
      <c r="E29" s="8" t="s">
        <v>14</v>
      </c>
      <c r="F29" s="8" t="s">
        <v>15</v>
      </c>
      <c r="G29" s="8" t="s">
        <v>16</v>
      </c>
      <c r="H29" s="8" t="s">
        <v>17</v>
      </c>
      <c r="I29" s="8">
        <v>25</v>
      </c>
      <c r="J29" s="8" t="s">
        <v>20</v>
      </c>
      <c r="K29" s="8">
        <v>423</v>
      </c>
      <c r="L29" s="46" t="s">
        <v>64</v>
      </c>
      <c r="M29" s="8" t="str">
        <f>"&gt; "&amp;Tableau4[[#This Row],[Tamis (mm)]]</f>
        <v>&gt; 25</v>
      </c>
      <c r="N29" s="8">
        <v>16</v>
      </c>
      <c r="O29" s="32">
        <v>2.63</v>
      </c>
    </row>
    <row r="30" spans="3:15" x14ac:dyDescent="0.35">
      <c r="C30" s="8" t="s">
        <v>12</v>
      </c>
      <c r="D30" s="8" t="s">
        <v>13</v>
      </c>
      <c r="E30" s="8" t="s">
        <v>14</v>
      </c>
      <c r="F30" s="8" t="s">
        <v>15</v>
      </c>
      <c r="G30" s="8" t="s">
        <v>16</v>
      </c>
      <c r="H30" s="8" t="s">
        <v>17</v>
      </c>
      <c r="I30" s="8">
        <v>20</v>
      </c>
      <c r="J30" s="8" t="s">
        <v>21</v>
      </c>
      <c r="K30" s="8">
        <v>540.5</v>
      </c>
      <c r="L30" s="46" t="s">
        <v>64</v>
      </c>
      <c r="M30" s="8" t="str">
        <f>"&gt; "&amp;Tableau4[[#This Row],[Tamis (mm)]]</f>
        <v>&gt; 20</v>
      </c>
      <c r="N30" s="8">
        <v>1</v>
      </c>
      <c r="O30" s="32">
        <v>2.63</v>
      </c>
    </row>
    <row r="31" spans="3:15" x14ac:dyDescent="0.35">
      <c r="C31" s="8" t="s">
        <v>12</v>
      </c>
      <c r="D31" s="8" t="s">
        <v>13</v>
      </c>
      <c r="E31" s="8" t="s">
        <v>14</v>
      </c>
      <c r="F31" s="8" t="s">
        <v>15</v>
      </c>
      <c r="G31" s="8" t="s">
        <v>16</v>
      </c>
      <c r="H31" s="8" t="s">
        <v>17</v>
      </c>
      <c r="I31" s="8">
        <v>20</v>
      </c>
      <c r="J31" s="8" t="s">
        <v>21</v>
      </c>
      <c r="K31" s="8">
        <v>540.5</v>
      </c>
      <c r="L31" s="46" t="s">
        <v>64</v>
      </c>
      <c r="M31" s="8" t="str">
        <f>"&gt; "&amp;Tableau4[[#This Row],[Tamis (mm)]]</f>
        <v>&gt; 20</v>
      </c>
      <c r="N31" s="8">
        <v>2</v>
      </c>
      <c r="O31" s="32">
        <v>1.1200000000000001</v>
      </c>
    </row>
    <row r="32" spans="3:15" x14ac:dyDescent="0.35">
      <c r="C32" s="8" t="s">
        <v>12</v>
      </c>
      <c r="D32" s="8" t="s">
        <v>13</v>
      </c>
      <c r="E32" s="8" t="s">
        <v>14</v>
      </c>
      <c r="F32" s="8" t="s">
        <v>15</v>
      </c>
      <c r="G32" s="8" t="s">
        <v>16</v>
      </c>
      <c r="H32" s="8" t="s">
        <v>17</v>
      </c>
      <c r="I32" s="8">
        <v>20</v>
      </c>
      <c r="J32" s="8" t="s">
        <v>21</v>
      </c>
      <c r="K32" s="8">
        <v>540.5</v>
      </c>
      <c r="L32" s="46" t="s">
        <v>64</v>
      </c>
      <c r="M32" s="8" t="str">
        <f>"&gt; "&amp;Tableau4[[#This Row],[Tamis (mm)]]</f>
        <v>&gt; 20</v>
      </c>
      <c r="N32" s="8">
        <v>3</v>
      </c>
      <c r="O32" s="32">
        <v>6.47</v>
      </c>
    </row>
    <row r="33" spans="3:15" x14ac:dyDescent="0.35">
      <c r="C33" s="8" t="s">
        <v>12</v>
      </c>
      <c r="D33" s="8" t="s">
        <v>13</v>
      </c>
      <c r="E33" s="8" t="s">
        <v>14</v>
      </c>
      <c r="F33" s="8" t="s">
        <v>15</v>
      </c>
      <c r="G33" s="8" t="s">
        <v>16</v>
      </c>
      <c r="H33" s="8" t="s">
        <v>17</v>
      </c>
      <c r="I33" s="8">
        <v>20</v>
      </c>
      <c r="J33" s="8" t="s">
        <v>21</v>
      </c>
      <c r="K33" s="8">
        <v>540.5</v>
      </c>
      <c r="L33" s="46" t="s">
        <v>64</v>
      </c>
      <c r="M33" s="8" t="str">
        <f>"&gt; "&amp;Tableau4[[#This Row],[Tamis (mm)]]</f>
        <v>&gt; 20</v>
      </c>
      <c r="N33" s="8">
        <v>4</v>
      </c>
      <c r="O33" s="32">
        <v>4.38</v>
      </c>
    </row>
    <row r="34" spans="3:15" x14ac:dyDescent="0.35">
      <c r="C34" s="8" t="s">
        <v>12</v>
      </c>
      <c r="D34" s="8" t="s">
        <v>13</v>
      </c>
      <c r="E34" s="8" t="s">
        <v>14</v>
      </c>
      <c r="F34" s="8" t="s">
        <v>15</v>
      </c>
      <c r="G34" s="8" t="s">
        <v>16</v>
      </c>
      <c r="H34" s="8" t="s">
        <v>17</v>
      </c>
      <c r="I34" s="8">
        <v>20</v>
      </c>
      <c r="J34" s="8" t="s">
        <v>21</v>
      </c>
      <c r="K34" s="8">
        <v>540.5</v>
      </c>
      <c r="L34" s="46" t="s">
        <v>64</v>
      </c>
      <c r="M34" s="8" t="str">
        <f>"&gt; "&amp;Tableau4[[#This Row],[Tamis (mm)]]</f>
        <v>&gt; 20</v>
      </c>
      <c r="N34" s="8">
        <v>5</v>
      </c>
      <c r="O34" s="32">
        <v>1.21</v>
      </c>
    </row>
    <row r="35" spans="3:15" x14ac:dyDescent="0.35">
      <c r="C35" s="8" t="s">
        <v>12</v>
      </c>
      <c r="D35" s="8" t="s">
        <v>13</v>
      </c>
      <c r="E35" s="8" t="s">
        <v>14</v>
      </c>
      <c r="F35" s="8" t="s">
        <v>15</v>
      </c>
      <c r="G35" s="8" t="s">
        <v>16</v>
      </c>
      <c r="H35" s="8" t="s">
        <v>17</v>
      </c>
      <c r="I35" s="8">
        <v>20</v>
      </c>
      <c r="J35" s="8" t="s">
        <v>21</v>
      </c>
      <c r="K35" s="8">
        <v>540.5</v>
      </c>
      <c r="L35" s="46" t="s">
        <v>64</v>
      </c>
      <c r="M35" s="8" t="str">
        <f>"&gt; "&amp;Tableau4[[#This Row],[Tamis (mm)]]</f>
        <v>&gt; 20</v>
      </c>
      <c r="N35" s="8">
        <v>6</v>
      </c>
      <c r="O35" s="32">
        <v>2.62</v>
      </c>
    </row>
    <row r="36" spans="3:15" x14ac:dyDescent="0.35">
      <c r="C36" s="8" t="s">
        <v>12</v>
      </c>
      <c r="D36" s="8" t="s">
        <v>13</v>
      </c>
      <c r="E36" s="8" t="s">
        <v>14</v>
      </c>
      <c r="F36" s="8" t="s">
        <v>15</v>
      </c>
      <c r="G36" s="8" t="s">
        <v>16</v>
      </c>
      <c r="H36" s="8" t="s">
        <v>17</v>
      </c>
      <c r="I36" s="8">
        <v>20</v>
      </c>
      <c r="J36" s="8" t="s">
        <v>21</v>
      </c>
      <c r="K36" s="8">
        <v>540.5</v>
      </c>
      <c r="L36" s="46" t="s">
        <v>64</v>
      </c>
      <c r="M36" s="8" t="str">
        <f>"&gt; "&amp;Tableau4[[#This Row],[Tamis (mm)]]</f>
        <v>&gt; 20</v>
      </c>
      <c r="N36" s="8">
        <v>7</v>
      </c>
      <c r="O36" s="32">
        <v>3.24</v>
      </c>
    </row>
    <row r="37" spans="3:15" x14ac:dyDescent="0.35">
      <c r="C37" s="8" t="s">
        <v>12</v>
      </c>
      <c r="D37" s="8" t="s">
        <v>13</v>
      </c>
      <c r="E37" s="8" t="s">
        <v>14</v>
      </c>
      <c r="F37" s="8" t="s">
        <v>15</v>
      </c>
      <c r="G37" s="8" t="s">
        <v>16</v>
      </c>
      <c r="H37" s="8" t="s">
        <v>17</v>
      </c>
      <c r="I37" s="8">
        <v>20</v>
      </c>
      <c r="J37" s="8" t="s">
        <v>21</v>
      </c>
      <c r="K37" s="8">
        <v>540.5</v>
      </c>
      <c r="L37" s="46" t="s">
        <v>64</v>
      </c>
      <c r="M37" s="8" t="str">
        <f>"&gt; "&amp;Tableau4[[#This Row],[Tamis (mm)]]</f>
        <v>&gt; 20</v>
      </c>
      <c r="N37" s="8">
        <v>8</v>
      </c>
      <c r="O37" s="32">
        <v>0.93</v>
      </c>
    </row>
    <row r="38" spans="3:15" x14ac:dyDescent="0.35">
      <c r="C38" s="8" t="s">
        <v>12</v>
      </c>
      <c r="D38" s="8" t="s">
        <v>13</v>
      </c>
      <c r="E38" s="8" t="s">
        <v>14</v>
      </c>
      <c r="F38" s="8" t="s">
        <v>15</v>
      </c>
      <c r="G38" s="8" t="s">
        <v>16</v>
      </c>
      <c r="H38" s="8" t="s">
        <v>17</v>
      </c>
      <c r="I38" s="8">
        <v>20</v>
      </c>
      <c r="J38" s="8" t="s">
        <v>21</v>
      </c>
      <c r="K38" s="8">
        <v>540.5</v>
      </c>
      <c r="L38" s="46" t="s">
        <v>64</v>
      </c>
      <c r="M38" s="8" t="str">
        <f>"&gt; "&amp;Tableau4[[#This Row],[Tamis (mm)]]</f>
        <v>&gt; 20</v>
      </c>
      <c r="N38" s="8">
        <v>9</v>
      </c>
      <c r="O38" s="32">
        <v>4.9000000000000004</v>
      </c>
    </row>
    <row r="39" spans="3:15" x14ac:dyDescent="0.35">
      <c r="C39" s="8" t="s">
        <v>12</v>
      </c>
      <c r="D39" s="8" t="s">
        <v>13</v>
      </c>
      <c r="E39" s="8" t="s">
        <v>14</v>
      </c>
      <c r="F39" s="8" t="s">
        <v>15</v>
      </c>
      <c r="G39" s="8" t="s">
        <v>16</v>
      </c>
      <c r="H39" s="8" t="s">
        <v>17</v>
      </c>
      <c r="I39" s="8">
        <v>20</v>
      </c>
      <c r="J39" s="8" t="s">
        <v>21</v>
      </c>
      <c r="K39" s="8">
        <v>540.5</v>
      </c>
      <c r="L39" s="46" t="s">
        <v>64</v>
      </c>
      <c r="M39" s="8" t="str">
        <f>"&gt; "&amp;Tableau4[[#This Row],[Tamis (mm)]]</f>
        <v>&gt; 20</v>
      </c>
      <c r="N39" s="8">
        <v>10</v>
      </c>
      <c r="O39" s="32">
        <v>1.76</v>
      </c>
    </row>
    <row r="40" spans="3:15" x14ac:dyDescent="0.35">
      <c r="C40" s="8" t="s">
        <v>12</v>
      </c>
      <c r="D40" s="8" t="s">
        <v>13</v>
      </c>
      <c r="E40" s="8" t="s">
        <v>14</v>
      </c>
      <c r="F40" s="8" t="s">
        <v>15</v>
      </c>
      <c r="G40" s="8" t="s">
        <v>16</v>
      </c>
      <c r="H40" s="8" t="s">
        <v>17</v>
      </c>
      <c r="I40" s="8">
        <v>20</v>
      </c>
      <c r="J40" s="8" t="s">
        <v>21</v>
      </c>
      <c r="K40" s="8">
        <v>540.5</v>
      </c>
      <c r="L40" s="46" t="s">
        <v>64</v>
      </c>
      <c r="M40" s="8" t="str">
        <f>"&gt; "&amp;Tableau4[[#This Row],[Tamis (mm)]]</f>
        <v>&gt; 20</v>
      </c>
      <c r="N40" s="8">
        <v>11</v>
      </c>
      <c r="O40" s="32">
        <v>1.91</v>
      </c>
    </row>
    <row r="41" spans="3:15" x14ac:dyDescent="0.35">
      <c r="C41" s="8" t="s">
        <v>12</v>
      </c>
      <c r="D41" s="8" t="s">
        <v>13</v>
      </c>
      <c r="E41" s="8" t="s">
        <v>14</v>
      </c>
      <c r="F41" s="8" t="s">
        <v>15</v>
      </c>
      <c r="G41" s="8" t="s">
        <v>16</v>
      </c>
      <c r="H41" s="8" t="s">
        <v>17</v>
      </c>
      <c r="I41" s="8">
        <v>20</v>
      </c>
      <c r="J41" s="8" t="s">
        <v>21</v>
      </c>
      <c r="K41" s="8">
        <v>540.5</v>
      </c>
      <c r="L41" s="46" t="s">
        <v>64</v>
      </c>
      <c r="M41" s="8" t="str">
        <f>"&gt; "&amp;Tableau4[[#This Row],[Tamis (mm)]]</f>
        <v>&gt; 20</v>
      </c>
      <c r="N41" s="8">
        <v>12</v>
      </c>
      <c r="O41" s="32">
        <v>2.9</v>
      </c>
    </row>
    <row r="42" spans="3:15" x14ac:dyDescent="0.35">
      <c r="C42" s="8" t="s">
        <v>12</v>
      </c>
      <c r="D42" s="8" t="s">
        <v>13</v>
      </c>
      <c r="E42" s="8" t="s">
        <v>14</v>
      </c>
      <c r="F42" s="8" t="s">
        <v>15</v>
      </c>
      <c r="G42" s="8" t="s">
        <v>16</v>
      </c>
      <c r="H42" s="8" t="s">
        <v>17</v>
      </c>
      <c r="I42" s="8">
        <v>20</v>
      </c>
      <c r="J42" s="8" t="s">
        <v>21</v>
      </c>
      <c r="K42" s="8">
        <v>540.5</v>
      </c>
      <c r="L42" s="46" t="s">
        <v>64</v>
      </c>
      <c r="M42" s="8" t="str">
        <f>"&gt; "&amp;Tableau4[[#This Row],[Tamis (mm)]]</f>
        <v>&gt; 20</v>
      </c>
      <c r="N42" s="8">
        <v>13</v>
      </c>
      <c r="O42" s="32">
        <v>2.94</v>
      </c>
    </row>
    <row r="43" spans="3:15" x14ac:dyDescent="0.35">
      <c r="C43" s="8" t="s">
        <v>12</v>
      </c>
      <c r="D43" s="8" t="s">
        <v>13</v>
      </c>
      <c r="E43" s="8" t="s">
        <v>14</v>
      </c>
      <c r="F43" s="8" t="s">
        <v>15</v>
      </c>
      <c r="G43" s="8" t="s">
        <v>16</v>
      </c>
      <c r="H43" s="8" t="s">
        <v>17</v>
      </c>
      <c r="I43" s="8">
        <v>20</v>
      </c>
      <c r="J43" s="8" t="s">
        <v>21</v>
      </c>
      <c r="K43" s="8">
        <v>540.5</v>
      </c>
      <c r="L43" s="46" t="s">
        <v>64</v>
      </c>
      <c r="M43" s="8" t="str">
        <f>"&gt; "&amp;Tableau4[[#This Row],[Tamis (mm)]]</f>
        <v>&gt; 20</v>
      </c>
      <c r="N43" s="8">
        <v>14</v>
      </c>
      <c r="O43" s="32">
        <v>1.05</v>
      </c>
    </row>
    <row r="44" spans="3:15" x14ac:dyDescent="0.35">
      <c r="C44" s="8" t="s">
        <v>12</v>
      </c>
      <c r="D44" s="8" t="s">
        <v>13</v>
      </c>
      <c r="E44" s="8" t="s">
        <v>14</v>
      </c>
      <c r="F44" s="8" t="s">
        <v>15</v>
      </c>
      <c r="G44" s="8" t="s">
        <v>16</v>
      </c>
      <c r="H44" s="8" t="s">
        <v>17</v>
      </c>
      <c r="I44" s="8">
        <v>20</v>
      </c>
      <c r="J44" s="8" t="s">
        <v>21</v>
      </c>
      <c r="K44" s="8">
        <v>540.5</v>
      </c>
      <c r="L44" s="46" t="s">
        <v>64</v>
      </c>
      <c r="M44" s="8" t="str">
        <f>"&gt; "&amp;Tableau4[[#This Row],[Tamis (mm)]]</f>
        <v>&gt; 20</v>
      </c>
      <c r="N44" s="8">
        <v>15</v>
      </c>
      <c r="O44" s="32">
        <v>2.4700000000000002</v>
      </c>
    </row>
    <row r="45" spans="3:15" x14ac:dyDescent="0.35">
      <c r="C45" s="8" t="s">
        <v>12</v>
      </c>
      <c r="D45" s="8" t="s">
        <v>13</v>
      </c>
      <c r="E45" s="8" t="s">
        <v>14</v>
      </c>
      <c r="F45" s="8" t="s">
        <v>15</v>
      </c>
      <c r="G45" s="8" t="s">
        <v>16</v>
      </c>
      <c r="H45" s="8" t="s">
        <v>17</v>
      </c>
      <c r="I45" s="8">
        <v>20</v>
      </c>
      <c r="J45" s="8" t="s">
        <v>21</v>
      </c>
      <c r="K45" s="8">
        <v>540.5</v>
      </c>
      <c r="L45" s="46" t="s">
        <v>64</v>
      </c>
      <c r="M45" s="8" t="str">
        <f>"&gt; "&amp;Tableau4[[#This Row],[Tamis (mm)]]</f>
        <v>&gt; 20</v>
      </c>
      <c r="N45" s="8">
        <v>16</v>
      </c>
      <c r="O45" s="32">
        <v>1.92</v>
      </c>
    </row>
    <row r="46" spans="3:15" x14ac:dyDescent="0.35">
      <c r="C46" s="8" t="s">
        <v>12</v>
      </c>
      <c r="D46" s="8" t="s">
        <v>13</v>
      </c>
      <c r="E46" s="8" t="s">
        <v>14</v>
      </c>
      <c r="F46" s="8" t="s">
        <v>15</v>
      </c>
      <c r="G46" s="8" t="s">
        <v>16</v>
      </c>
      <c r="H46" s="8" t="s">
        <v>17</v>
      </c>
      <c r="I46" s="8">
        <v>20</v>
      </c>
      <c r="J46" s="8" t="s">
        <v>21</v>
      </c>
      <c r="K46" s="8">
        <v>540.5</v>
      </c>
      <c r="L46" s="46" t="s">
        <v>64</v>
      </c>
      <c r="M46" s="8" t="str">
        <f>"&gt; "&amp;Tableau4[[#This Row],[Tamis (mm)]]</f>
        <v>&gt; 20</v>
      </c>
      <c r="N46" s="8">
        <v>17</v>
      </c>
      <c r="O46" s="32">
        <v>4.4800000000000004</v>
      </c>
    </row>
    <row r="47" spans="3:15" x14ac:dyDescent="0.35">
      <c r="C47" s="8" t="s">
        <v>12</v>
      </c>
      <c r="D47" s="8" t="s">
        <v>13</v>
      </c>
      <c r="E47" s="8" t="s">
        <v>14</v>
      </c>
      <c r="F47" s="8" t="s">
        <v>15</v>
      </c>
      <c r="G47" s="8" t="s">
        <v>16</v>
      </c>
      <c r="H47" s="8" t="s">
        <v>17</v>
      </c>
      <c r="I47" s="8">
        <v>20</v>
      </c>
      <c r="J47" s="8" t="s">
        <v>21</v>
      </c>
      <c r="K47" s="8">
        <v>540.5</v>
      </c>
      <c r="L47" s="46" t="s">
        <v>64</v>
      </c>
      <c r="M47" s="8" t="str">
        <f>"&gt; "&amp;Tableau4[[#This Row],[Tamis (mm)]]</f>
        <v>&gt; 20</v>
      </c>
      <c r="N47" s="8">
        <v>18</v>
      </c>
      <c r="O47" s="32">
        <v>6.24</v>
      </c>
    </row>
    <row r="48" spans="3:15" x14ac:dyDescent="0.35">
      <c r="C48" s="8" t="s">
        <v>12</v>
      </c>
      <c r="D48" s="8" t="s">
        <v>13</v>
      </c>
      <c r="E48" s="8" t="s">
        <v>14</v>
      </c>
      <c r="F48" s="8" t="s">
        <v>15</v>
      </c>
      <c r="G48" s="8" t="s">
        <v>16</v>
      </c>
      <c r="H48" s="8" t="s">
        <v>17</v>
      </c>
      <c r="I48" s="8">
        <v>20</v>
      </c>
      <c r="J48" s="8" t="s">
        <v>21</v>
      </c>
      <c r="K48" s="8">
        <v>540.5</v>
      </c>
      <c r="L48" s="46" t="s">
        <v>64</v>
      </c>
      <c r="M48" s="8" t="str">
        <f>"&gt; "&amp;Tableau4[[#This Row],[Tamis (mm)]]</f>
        <v>&gt; 20</v>
      </c>
      <c r="N48" s="8">
        <v>19</v>
      </c>
      <c r="O48" s="32">
        <v>4.8499999999999996</v>
      </c>
    </row>
    <row r="49" spans="3:15" x14ac:dyDescent="0.35">
      <c r="C49" s="8" t="s">
        <v>12</v>
      </c>
      <c r="D49" s="8" t="s">
        <v>13</v>
      </c>
      <c r="E49" s="8" t="s">
        <v>14</v>
      </c>
      <c r="F49" s="8" t="s">
        <v>15</v>
      </c>
      <c r="G49" s="8" t="s">
        <v>16</v>
      </c>
      <c r="H49" s="8" t="s">
        <v>17</v>
      </c>
      <c r="I49" s="8">
        <v>20</v>
      </c>
      <c r="J49" s="8" t="s">
        <v>21</v>
      </c>
      <c r="K49" s="8">
        <v>540.5</v>
      </c>
      <c r="L49" s="46" t="s">
        <v>64</v>
      </c>
      <c r="M49" s="8" t="str">
        <f>"&gt; "&amp;Tableau4[[#This Row],[Tamis (mm)]]</f>
        <v>&gt; 20</v>
      </c>
      <c r="N49" s="8">
        <v>20</v>
      </c>
      <c r="O49" s="32">
        <v>4.08</v>
      </c>
    </row>
    <row r="50" spans="3:15" x14ac:dyDescent="0.35">
      <c r="C50" s="8" t="s">
        <v>12</v>
      </c>
      <c r="D50" s="8" t="s">
        <v>13</v>
      </c>
      <c r="E50" s="8" t="s">
        <v>14</v>
      </c>
      <c r="F50" s="8" t="s">
        <v>15</v>
      </c>
      <c r="G50" s="8" t="s">
        <v>16</v>
      </c>
      <c r="H50" s="8" t="s">
        <v>17</v>
      </c>
      <c r="I50" s="8">
        <v>20</v>
      </c>
      <c r="J50" s="8" t="s">
        <v>21</v>
      </c>
      <c r="K50" s="8">
        <v>540.5</v>
      </c>
      <c r="L50" s="46" t="s">
        <v>64</v>
      </c>
      <c r="M50" s="8" t="str">
        <f>"&gt; "&amp;Tableau4[[#This Row],[Tamis (mm)]]</f>
        <v>&gt; 20</v>
      </c>
      <c r="N50" s="8">
        <v>21</v>
      </c>
      <c r="O50" s="32">
        <v>2.21</v>
      </c>
    </row>
    <row r="51" spans="3:15" x14ac:dyDescent="0.35">
      <c r="C51" s="8" t="s">
        <v>12</v>
      </c>
      <c r="D51" s="8" t="s">
        <v>13</v>
      </c>
      <c r="E51" s="8" t="s">
        <v>14</v>
      </c>
      <c r="F51" s="8" t="s">
        <v>15</v>
      </c>
      <c r="G51" s="8" t="s">
        <v>16</v>
      </c>
      <c r="H51" s="8" t="s">
        <v>17</v>
      </c>
      <c r="I51" s="8">
        <v>20</v>
      </c>
      <c r="J51" s="8" t="s">
        <v>21</v>
      </c>
      <c r="K51" s="8">
        <v>540.5</v>
      </c>
      <c r="L51" s="46" t="s">
        <v>64</v>
      </c>
      <c r="M51" s="8" t="str">
        <f>"&gt; "&amp;Tableau4[[#This Row],[Tamis (mm)]]</f>
        <v>&gt; 20</v>
      </c>
      <c r="N51" s="8">
        <v>22</v>
      </c>
      <c r="O51" s="32">
        <v>1.73</v>
      </c>
    </row>
    <row r="52" spans="3:15" x14ac:dyDescent="0.35">
      <c r="C52" s="8" t="s">
        <v>12</v>
      </c>
      <c r="D52" s="8" t="s">
        <v>13</v>
      </c>
      <c r="E52" s="8" t="s">
        <v>14</v>
      </c>
      <c r="F52" s="8" t="s">
        <v>15</v>
      </c>
      <c r="G52" s="8" t="s">
        <v>16</v>
      </c>
      <c r="H52" s="8" t="s">
        <v>17</v>
      </c>
      <c r="I52" s="8">
        <v>20</v>
      </c>
      <c r="J52" s="8" t="s">
        <v>21</v>
      </c>
      <c r="K52" s="33">
        <v>540.5</v>
      </c>
      <c r="L52" s="46" t="s">
        <v>64</v>
      </c>
      <c r="M52" s="8" t="str">
        <f>"&gt; "&amp;Tableau4[[#This Row],[Tamis (mm)]]</f>
        <v>&gt; 20</v>
      </c>
      <c r="N52" s="8">
        <v>23</v>
      </c>
      <c r="O52" s="32">
        <v>1.34</v>
      </c>
    </row>
    <row r="53" spans="3:15" x14ac:dyDescent="0.35">
      <c r="C53" s="8" t="s">
        <v>12</v>
      </c>
      <c r="D53" s="8" t="s">
        <v>13</v>
      </c>
      <c r="E53" s="8" t="s">
        <v>14</v>
      </c>
      <c r="F53" s="8" t="s">
        <v>15</v>
      </c>
      <c r="G53" s="8" t="s">
        <v>16</v>
      </c>
      <c r="H53" s="8" t="s">
        <v>17</v>
      </c>
      <c r="I53" s="8">
        <v>20</v>
      </c>
      <c r="J53" s="8" t="s">
        <v>21</v>
      </c>
      <c r="K53" s="8">
        <v>540.5</v>
      </c>
      <c r="L53" s="46" t="s">
        <v>64</v>
      </c>
      <c r="M53" s="8" t="str">
        <f>"&gt; "&amp;Tableau4[[#This Row],[Tamis (mm)]]</f>
        <v>&gt; 20</v>
      </c>
      <c r="N53" s="8">
        <v>24</v>
      </c>
      <c r="O53" s="32">
        <v>2.44</v>
      </c>
    </row>
    <row r="54" spans="3:15" x14ac:dyDescent="0.35">
      <c r="C54" s="8" t="s">
        <v>12</v>
      </c>
      <c r="D54" s="8" t="s">
        <v>13</v>
      </c>
      <c r="E54" s="8" t="s">
        <v>14</v>
      </c>
      <c r="F54" s="8" t="s">
        <v>15</v>
      </c>
      <c r="G54" s="8" t="s">
        <v>16</v>
      </c>
      <c r="H54" s="8" t="s">
        <v>17</v>
      </c>
      <c r="I54" s="8">
        <v>20</v>
      </c>
      <c r="J54" s="8" t="s">
        <v>21</v>
      </c>
      <c r="K54" s="8">
        <v>540.5</v>
      </c>
      <c r="L54" s="46" t="s">
        <v>64</v>
      </c>
      <c r="M54" s="8" t="str">
        <f>"&gt; "&amp;Tableau4[[#This Row],[Tamis (mm)]]</f>
        <v>&gt; 20</v>
      </c>
      <c r="N54" s="8">
        <v>25</v>
      </c>
      <c r="O54" s="32">
        <v>1.54</v>
      </c>
    </row>
    <row r="55" spans="3:15" x14ac:dyDescent="0.35">
      <c r="C55" s="8" t="s">
        <v>12</v>
      </c>
      <c r="D55" s="8" t="s">
        <v>13</v>
      </c>
      <c r="E55" s="8" t="s">
        <v>14</v>
      </c>
      <c r="F55" s="8" t="s">
        <v>15</v>
      </c>
      <c r="G55" s="8" t="s">
        <v>16</v>
      </c>
      <c r="H55" s="8" t="s">
        <v>17</v>
      </c>
      <c r="I55" s="8">
        <v>20</v>
      </c>
      <c r="J55" s="8" t="s">
        <v>21</v>
      </c>
      <c r="K55" s="8">
        <v>540.5</v>
      </c>
      <c r="L55" s="46" t="s">
        <v>64</v>
      </c>
      <c r="M55" s="8" t="str">
        <f>"&gt; "&amp;Tableau4[[#This Row],[Tamis (mm)]]</f>
        <v>&gt; 20</v>
      </c>
      <c r="N55" s="8">
        <v>26</v>
      </c>
      <c r="O55" s="32">
        <v>1.63</v>
      </c>
    </row>
    <row r="56" spans="3:15" x14ac:dyDescent="0.35">
      <c r="C56" s="8" t="s">
        <v>12</v>
      </c>
      <c r="D56" s="8" t="s">
        <v>13</v>
      </c>
      <c r="E56" s="8" t="s">
        <v>14</v>
      </c>
      <c r="F56" s="8" t="s">
        <v>15</v>
      </c>
      <c r="G56" s="8" t="s">
        <v>16</v>
      </c>
      <c r="H56" s="8" t="s">
        <v>17</v>
      </c>
      <c r="I56" s="8">
        <v>20</v>
      </c>
      <c r="J56" s="8" t="s">
        <v>21</v>
      </c>
      <c r="K56" s="8">
        <v>540.5</v>
      </c>
      <c r="L56" s="46" t="s">
        <v>64</v>
      </c>
      <c r="M56" s="8" t="str">
        <f>"&gt; "&amp;Tableau4[[#This Row],[Tamis (mm)]]</f>
        <v>&gt; 20</v>
      </c>
      <c r="N56" s="8">
        <v>27</v>
      </c>
      <c r="O56" s="32">
        <v>2.97</v>
      </c>
    </row>
    <row r="57" spans="3:15" x14ac:dyDescent="0.35">
      <c r="C57" s="8" t="s">
        <v>12</v>
      </c>
      <c r="D57" s="8" t="s">
        <v>13</v>
      </c>
      <c r="E57" s="8" t="s">
        <v>14</v>
      </c>
      <c r="F57" s="8" t="s">
        <v>15</v>
      </c>
      <c r="G57" s="8" t="s">
        <v>16</v>
      </c>
      <c r="H57" s="8" t="s">
        <v>17</v>
      </c>
      <c r="I57" s="8">
        <v>20</v>
      </c>
      <c r="J57" s="8" t="s">
        <v>21</v>
      </c>
      <c r="K57" s="8">
        <v>540.5</v>
      </c>
      <c r="L57" s="46" t="s">
        <v>64</v>
      </c>
      <c r="M57" s="8" t="str">
        <f>"&gt; "&amp;Tableau4[[#This Row],[Tamis (mm)]]</f>
        <v>&gt; 20</v>
      </c>
      <c r="N57" s="8">
        <v>28</v>
      </c>
      <c r="O57" s="32">
        <v>4.82</v>
      </c>
    </row>
    <row r="58" spans="3:15" x14ac:dyDescent="0.35">
      <c r="C58" s="8" t="s">
        <v>12</v>
      </c>
      <c r="D58" s="8" t="s">
        <v>13</v>
      </c>
      <c r="E58" s="8" t="s">
        <v>14</v>
      </c>
      <c r="F58" s="8" t="s">
        <v>15</v>
      </c>
      <c r="G58" s="8" t="s">
        <v>16</v>
      </c>
      <c r="H58" s="8" t="s">
        <v>17</v>
      </c>
      <c r="I58" s="8">
        <v>20</v>
      </c>
      <c r="J58" s="8" t="s">
        <v>21</v>
      </c>
      <c r="K58" s="8">
        <v>540.5</v>
      </c>
      <c r="L58" s="46" t="s">
        <v>64</v>
      </c>
      <c r="M58" s="8" t="str">
        <f>"&gt; "&amp;Tableau4[[#This Row],[Tamis (mm)]]</f>
        <v>&gt; 20</v>
      </c>
      <c r="N58" s="8">
        <v>29</v>
      </c>
      <c r="O58" s="32">
        <v>8.8000000000000007</v>
      </c>
    </row>
    <row r="59" spans="3:15" x14ac:dyDescent="0.35">
      <c r="C59" s="8" t="s">
        <v>12</v>
      </c>
      <c r="D59" s="8" t="s">
        <v>13</v>
      </c>
      <c r="E59" s="8" t="s">
        <v>14</v>
      </c>
      <c r="F59" s="8" t="s">
        <v>15</v>
      </c>
      <c r="G59" s="8" t="s">
        <v>16</v>
      </c>
      <c r="H59" s="8" t="s">
        <v>17</v>
      </c>
      <c r="I59" s="8">
        <v>20</v>
      </c>
      <c r="J59" s="8" t="s">
        <v>21</v>
      </c>
      <c r="K59" s="8">
        <v>540.5</v>
      </c>
      <c r="L59" s="46" t="s">
        <v>64</v>
      </c>
      <c r="M59" s="8" t="str">
        <f>"&gt; "&amp;Tableau4[[#This Row],[Tamis (mm)]]</f>
        <v>&gt; 20</v>
      </c>
      <c r="N59" s="8">
        <v>30</v>
      </c>
      <c r="O59" s="32">
        <v>3.84</v>
      </c>
    </row>
    <row r="60" spans="3:15" x14ac:dyDescent="0.35">
      <c r="C60" s="8" t="s">
        <v>12</v>
      </c>
      <c r="D60" s="8" t="s">
        <v>13</v>
      </c>
      <c r="E60" s="8" t="s">
        <v>14</v>
      </c>
      <c r="F60" s="8" t="s">
        <v>15</v>
      </c>
      <c r="G60" s="8" t="s">
        <v>16</v>
      </c>
      <c r="H60" s="8" t="s">
        <v>17</v>
      </c>
      <c r="I60" s="8">
        <v>20</v>
      </c>
      <c r="J60" s="8" t="s">
        <v>21</v>
      </c>
      <c r="K60" s="8">
        <v>540.5</v>
      </c>
      <c r="L60" s="46" t="s">
        <v>64</v>
      </c>
      <c r="M60" s="8" t="str">
        <f>"&gt; "&amp;Tableau4[[#This Row],[Tamis (mm)]]</f>
        <v>&gt; 20</v>
      </c>
      <c r="N60" s="8">
        <v>31</v>
      </c>
      <c r="O60" s="32">
        <v>4.84</v>
      </c>
    </row>
    <row r="61" spans="3:15" x14ac:dyDescent="0.35">
      <c r="C61" s="8" t="s">
        <v>12</v>
      </c>
      <c r="D61" s="8" t="s">
        <v>13</v>
      </c>
      <c r="E61" s="8" t="s">
        <v>14</v>
      </c>
      <c r="F61" s="8" t="s">
        <v>15</v>
      </c>
      <c r="G61" s="8" t="s">
        <v>16</v>
      </c>
      <c r="H61" s="8" t="s">
        <v>17</v>
      </c>
      <c r="I61" s="8">
        <v>20</v>
      </c>
      <c r="J61" s="8" t="s">
        <v>21</v>
      </c>
      <c r="K61" s="8">
        <v>540.5</v>
      </c>
      <c r="L61" s="46" t="s">
        <v>64</v>
      </c>
      <c r="M61" s="8" t="str">
        <f>"&gt; "&amp;Tableau4[[#This Row],[Tamis (mm)]]</f>
        <v>&gt; 20</v>
      </c>
      <c r="N61" s="8">
        <v>32</v>
      </c>
      <c r="O61" s="32">
        <v>4.21</v>
      </c>
    </row>
    <row r="62" spans="3:15" x14ac:dyDescent="0.35">
      <c r="C62" s="8" t="s">
        <v>12</v>
      </c>
      <c r="D62" s="8" t="s">
        <v>13</v>
      </c>
      <c r="E62" s="8" t="s">
        <v>14</v>
      </c>
      <c r="F62" s="8" t="s">
        <v>15</v>
      </c>
      <c r="G62" s="8" t="s">
        <v>16</v>
      </c>
      <c r="H62" s="8" t="s">
        <v>17</v>
      </c>
      <c r="I62" s="8">
        <v>20</v>
      </c>
      <c r="J62" s="8" t="s">
        <v>21</v>
      </c>
      <c r="K62" s="8">
        <v>540.5</v>
      </c>
      <c r="L62" s="46" t="s">
        <v>64</v>
      </c>
      <c r="M62" s="8" t="str">
        <f>"&gt; "&amp;Tableau4[[#This Row],[Tamis (mm)]]</f>
        <v>&gt; 20</v>
      </c>
      <c r="N62" s="8">
        <v>33</v>
      </c>
      <c r="O62" s="32">
        <v>4.12</v>
      </c>
    </row>
    <row r="63" spans="3:15" x14ac:dyDescent="0.35">
      <c r="C63" s="8" t="s">
        <v>12</v>
      </c>
      <c r="D63" s="8" t="s">
        <v>13</v>
      </c>
      <c r="E63" s="8" t="s">
        <v>14</v>
      </c>
      <c r="F63" s="8" t="s">
        <v>15</v>
      </c>
      <c r="G63" s="8" t="s">
        <v>16</v>
      </c>
      <c r="H63" s="8" t="s">
        <v>17</v>
      </c>
      <c r="I63" s="8">
        <v>16</v>
      </c>
      <c r="J63" s="8" t="s">
        <v>22</v>
      </c>
      <c r="K63" s="8">
        <v>101.1</v>
      </c>
      <c r="L63" s="46" t="s">
        <v>64</v>
      </c>
      <c r="M63" s="8" t="str">
        <f>"&gt; "&amp;Tableau4[[#This Row],[Tamis (mm)]]</f>
        <v>&gt; 16</v>
      </c>
      <c r="N63" s="8">
        <v>1</v>
      </c>
      <c r="O63" s="32">
        <v>1.77</v>
      </c>
    </row>
    <row r="64" spans="3:15" x14ac:dyDescent="0.35">
      <c r="C64" s="8" t="s">
        <v>12</v>
      </c>
      <c r="D64" s="8" t="s">
        <v>13</v>
      </c>
      <c r="E64" s="8" t="s">
        <v>14</v>
      </c>
      <c r="F64" s="8" t="s">
        <v>15</v>
      </c>
      <c r="G64" s="8" t="s">
        <v>16</v>
      </c>
      <c r="H64" s="8" t="s">
        <v>17</v>
      </c>
      <c r="I64" s="8">
        <v>16</v>
      </c>
      <c r="J64" s="8" t="s">
        <v>22</v>
      </c>
      <c r="K64" s="8">
        <v>101.1</v>
      </c>
      <c r="L64" s="46" t="s">
        <v>64</v>
      </c>
      <c r="M64" s="8" t="str">
        <f>"&gt; "&amp;Tableau4[[#This Row],[Tamis (mm)]]</f>
        <v>&gt; 16</v>
      </c>
      <c r="N64" s="8">
        <v>2</v>
      </c>
      <c r="O64" s="32">
        <v>3.74</v>
      </c>
    </row>
    <row r="65" spans="3:15" x14ac:dyDescent="0.35">
      <c r="C65" s="8" t="s">
        <v>12</v>
      </c>
      <c r="D65" s="8" t="s">
        <v>13</v>
      </c>
      <c r="E65" s="8" t="s">
        <v>14</v>
      </c>
      <c r="F65" s="8" t="s">
        <v>15</v>
      </c>
      <c r="G65" s="8" t="s">
        <v>16</v>
      </c>
      <c r="H65" s="8" t="s">
        <v>17</v>
      </c>
      <c r="I65" s="8">
        <v>16</v>
      </c>
      <c r="J65" s="8" t="s">
        <v>22</v>
      </c>
      <c r="K65" s="8">
        <v>101.1</v>
      </c>
      <c r="L65" s="46" t="s">
        <v>64</v>
      </c>
      <c r="M65" s="8" t="str">
        <f>"&gt; "&amp;Tableau4[[#This Row],[Tamis (mm)]]</f>
        <v>&gt; 16</v>
      </c>
      <c r="N65" s="8">
        <v>3</v>
      </c>
      <c r="O65" s="32">
        <v>4.76</v>
      </c>
    </row>
    <row r="66" spans="3:15" x14ac:dyDescent="0.35">
      <c r="C66" s="8" t="s">
        <v>12</v>
      </c>
      <c r="D66" s="8" t="s">
        <v>13</v>
      </c>
      <c r="E66" s="8" t="s">
        <v>14</v>
      </c>
      <c r="F66" s="8" t="s">
        <v>15</v>
      </c>
      <c r="G66" s="8" t="s">
        <v>16</v>
      </c>
      <c r="H66" s="8" t="s">
        <v>17</v>
      </c>
      <c r="I66" s="8">
        <v>16</v>
      </c>
      <c r="J66" s="8" t="s">
        <v>22</v>
      </c>
      <c r="K66" s="8">
        <v>101.1</v>
      </c>
      <c r="L66" s="46" t="s">
        <v>64</v>
      </c>
      <c r="M66" s="8" t="str">
        <f>"&gt; "&amp;Tableau4[[#This Row],[Tamis (mm)]]</f>
        <v>&gt; 16</v>
      </c>
      <c r="N66" s="8">
        <v>4</v>
      </c>
      <c r="O66" s="32">
        <v>4.58</v>
      </c>
    </row>
    <row r="67" spans="3:15" x14ac:dyDescent="0.35">
      <c r="C67" s="8" t="s">
        <v>12</v>
      </c>
      <c r="D67" s="8" t="s">
        <v>13</v>
      </c>
      <c r="E67" s="8" t="s">
        <v>14</v>
      </c>
      <c r="F67" s="8" t="s">
        <v>15</v>
      </c>
      <c r="G67" s="8" t="s">
        <v>16</v>
      </c>
      <c r="H67" s="8" t="s">
        <v>17</v>
      </c>
      <c r="I67" s="8">
        <v>16</v>
      </c>
      <c r="J67" s="8" t="s">
        <v>22</v>
      </c>
      <c r="K67" s="8">
        <v>101.1</v>
      </c>
      <c r="L67" s="46" t="s">
        <v>64</v>
      </c>
      <c r="M67" s="8" t="str">
        <f>"&gt; "&amp;Tableau4[[#This Row],[Tamis (mm)]]</f>
        <v>&gt; 16</v>
      </c>
      <c r="N67" s="8">
        <v>5</v>
      </c>
      <c r="O67" s="32">
        <v>2.42</v>
      </c>
    </row>
    <row r="68" spans="3:15" x14ac:dyDescent="0.35">
      <c r="C68" s="8" t="s">
        <v>12</v>
      </c>
      <c r="D68" s="8" t="s">
        <v>13</v>
      </c>
      <c r="E68" s="8" t="s">
        <v>14</v>
      </c>
      <c r="F68" s="8" t="s">
        <v>15</v>
      </c>
      <c r="G68" s="8" t="s">
        <v>16</v>
      </c>
      <c r="H68" s="8" t="s">
        <v>17</v>
      </c>
      <c r="I68" s="8">
        <v>16</v>
      </c>
      <c r="J68" s="8" t="s">
        <v>22</v>
      </c>
      <c r="K68" s="8">
        <v>101.1</v>
      </c>
      <c r="L68" s="46" t="s">
        <v>64</v>
      </c>
      <c r="M68" s="8" t="str">
        <f>"&gt; "&amp;Tableau4[[#This Row],[Tamis (mm)]]</f>
        <v>&gt; 16</v>
      </c>
      <c r="N68" s="8">
        <v>6</v>
      </c>
      <c r="O68" s="32">
        <v>4.53</v>
      </c>
    </row>
    <row r="69" spans="3:15" x14ac:dyDescent="0.35">
      <c r="C69" s="8" t="s">
        <v>12</v>
      </c>
      <c r="D69" s="8" t="s">
        <v>13</v>
      </c>
      <c r="E69" s="8" t="s">
        <v>14</v>
      </c>
      <c r="F69" s="8" t="s">
        <v>15</v>
      </c>
      <c r="G69" s="8" t="s">
        <v>16</v>
      </c>
      <c r="H69" s="8" t="s">
        <v>17</v>
      </c>
      <c r="I69" s="8">
        <v>16</v>
      </c>
      <c r="J69" s="8" t="s">
        <v>22</v>
      </c>
      <c r="K69" s="8">
        <v>101.1</v>
      </c>
      <c r="L69" s="46" t="s">
        <v>64</v>
      </c>
      <c r="M69" s="8" t="str">
        <f>"&gt; "&amp;Tableau4[[#This Row],[Tamis (mm)]]</f>
        <v>&gt; 16</v>
      </c>
      <c r="N69" s="8">
        <v>7</v>
      </c>
      <c r="O69" s="32">
        <v>6.98</v>
      </c>
    </row>
    <row r="70" spans="3:15" x14ac:dyDescent="0.35">
      <c r="C70" s="8" t="s">
        <v>12</v>
      </c>
      <c r="D70" s="8" t="s">
        <v>13</v>
      </c>
      <c r="E70" s="8" t="s">
        <v>14</v>
      </c>
      <c r="F70" s="8" t="s">
        <v>15</v>
      </c>
      <c r="G70" s="8" t="s">
        <v>16</v>
      </c>
      <c r="H70" s="8" t="s">
        <v>17</v>
      </c>
      <c r="I70" s="8">
        <v>16</v>
      </c>
      <c r="J70" s="8" t="s">
        <v>22</v>
      </c>
      <c r="K70" s="8">
        <v>101.1</v>
      </c>
      <c r="L70" s="46" t="s">
        <v>64</v>
      </c>
      <c r="M70" s="8" t="str">
        <f>"&gt; "&amp;Tableau4[[#This Row],[Tamis (mm)]]</f>
        <v>&gt; 16</v>
      </c>
      <c r="N70" s="8">
        <v>8</v>
      </c>
      <c r="O70" s="32">
        <v>2.2599999999999998</v>
      </c>
    </row>
    <row r="71" spans="3:15" x14ac:dyDescent="0.35">
      <c r="C71" s="8" t="s">
        <v>12</v>
      </c>
      <c r="D71" s="8" t="s">
        <v>13</v>
      </c>
      <c r="E71" s="8" t="s">
        <v>14</v>
      </c>
      <c r="F71" s="8" t="s">
        <v>15</v>
      </c>
      <c r="G71" s="8" t="s">
        <v>16</v>
      </c>
      <c r="H71" s="8" t="s">
        <v>17</v>
      </c>
      <c r="I71" s="8">
        <v>16</v>
      </c>
      <c r="J71" s="8" t="s">
        <v>22</v>
      </c>
      <c r="K71" s="8">
        <v>101.1</v>
      </c>
      <c r="L71" s="46" t="s">
        <v>64</v>
      </c>
      <c r="M71" s="8" t="str">
        <f>"&gt; "&amp;Tableau4[[#This Row],[Tamis (mm)]]</f>
        <v>&gt; 16</v>
      </c>
      <c r="N71" s="8">
        <v>9</v>
      </c>
      <c r="O71" s="32">
        <v>4.38</v>
      </c>
    </row>
    <row r="72" spans="3:15" x14ac:dyDescent="0.35">
      <c r="C72" s="8" t="s">
        <v>12</v>
      </c>
      <c r="D72" s="8" t="s">
        <v>13</v>
      </c>
      <c r="E72" s="8" t="s">
        <v>14</v>
      </c>
      <c r="F72" s="8" t="s">
        <v>15</v>
      </c>
      <c r="G72" s="8" t="s">
        <v>16</v>
      </c>
      <c r="H72" s="8" t="s">
        <v>17</v>
      </c>
      <c r="I72" s="8">
        <v>16</v>
      </c>
      <c r="J72" s="8" t="s">
        <v>22</v>
      </c>
      <c r="K72" s="8">
        <v>101.1</v>
      </c>
      <c r="L72" s="46" t="s">
        <v>64</v>
      </c>
      <c r="M72" s="8" t="str">
        <f>"&gt; "&amp;Tableau4[[#This Row],[Tamis (mm)]]</f>
        <v>&gt; 16</v>
      </c>
      <c r="N72" s="8">
        <v>10</v>
      </c>
      <c r="O72" s="32">
        <v>4.71</v>
      </c>
    </row>
    <row r="73" spans="3:15" x14ac:dyDescent="0.35">
      <c r="C73" s="8" t="s">
        <v>12</v>
      </c>
      <c r="D73" s="8" t="s">
        <v>13</v>
      </c>
      <c r="E73" s="8" t="s">
        <v>14</v>
      </c>
      <c r="F73" s="8" t="s">
        <v>15</v>
      </c>
      <c r="G73" s="8" t="s">
        <v>16</v>
      </c>
      <c r="H73" s="8" t="s">
        <v>17</v>
      </c>
      <c r="I73" s="8">
        <v>16</v>
      </c>
      <c r="J73" s="8" t="s">
        <v>22</v>
      </c>
      <c r="K73" s="8">
        <v>101.1</v>
      </c>
      <c r="L73" s="46" t="s">
        <v>64</v>
      </c>
      <c r="M73" s="8" t="str">
        <f>"&gt; "&amp;Tableau4[[#This Row],[Tamis (mm)]]</f>
        <v>&gt; 16</v>
      </c>
      <c r="N73" s="8">
        <v>11</v>
      </c>
      <c r="O73" s="32">
        <v>3.14</v>
      </c>
    </row>
    <row r="74" spans="3:15" x14ac:dyDescent="0.35">
      <c r="C74" s="8" t="s">
        <v>12</v>
      </c>
      <c r="D74" s="8" t="s">
        <v>13</v>
      </c>
      <c r="E74" s="8" t="s">
        <v>14</v>
      </c>
      <c r="F74" s="8" t="s">
        <v>15</v>
      </c>
      <c r="G74" s="8" t="s">
        <v>16</v>
      </c>
      <c r="H74" s="8" t="s">
        <v>17</v>
      </c>
      <c r="I74" s="8">
        <v>16</v>
      </c>
      <c r="J74" s="8" t="s">
        <v>22</v>
      </c>
      <c r="K74" s="8">
        <v>101.1</v>
      </c>
      <c r="L74" s="46" t="s">
        <v>64</v>
      </c>
      <c r="M74" s="8" t="str">
        <f>"&gt; "&amp;Tableau4[[#This Row],[Tamis (mm)]]</f>
        <v>&gt; 16</v>
      </c>
      <c r="N74" s="8">
        <v>12</v>
      </c>
      <c r="O74" s="32">
        <v>4.4800000000000004</v>
      </c>
    </row>
    <row r="75" spans="3:15" x14ac:dyDescent="0.35">
      <c r="C75" s="8" t="s">
        <v>12</v>
      </c>
      <c r="D75" s="8" t="s">
        <v>23</v>
      </c>
      <c r="E75" s="8" t="s">
        <v>14</v>
      </c>
      <c r="F75" s="8" t="s">
        <v>15</v>
      </c>
      <c r="G75" s="8" t="s">
        <v>16</v>
      </c>
      <c r="H75" s="8" t="s">
        <v>24</v>
      </c>
      <c r="I75" s="8">
        <v>25</v>
      </c>
      <c r="J75" s="8" t="s">
        <v>20</v>
      </c>
      <c r="K75" s="8">
        <v>932.2</v>
      </c>
      <c r="L75" s="46" t="s">
        <v>64</v>
      </c>
      <c r="M75" s="8" t="str">
        <f>"&gt; "&amp;Tableau4[[#This Row],[Tamis (mm)]]</f>
        <v>&gt; 25</v>
      </c>
      <c r="N75" s="8">
        <v>1</v>
      </c>
      <c r="O75" s="32">
        <v>1.43</v>
      </c>
    </row>
    <row r="76" spans="3:15" x14ac:dyDescent="0.35">
      <c r="C76" s="8" t="s">
        <v>12</v>
      </c>
      <c r="D76" s="8" t="s">
        <v>23</v>
      </c>
      <c r="E76" s="8" t="s">
        <v>14</v>
      </c>
      <c r="F76" s="8" t="s">
        <v>15</v>
      </c>
      <c r="G76" s="8" t="s">
        <v>16</v>
      </c>
      <c r="H76" s="8" t="s">
        <v>24</v>
      </c>
      <c r="I76" s="8">
        <v>25</v>
      </c>
      <c r="J76" s="8" t="s">
        <v>20</v>
      </c>
      <c r="K76" s="8">
        <v>932.2</v>
      </c>
      <c r="L76" s="46" t="s">
        <v>64</v>
      </c>
      <c r="M76" s="8" t="str">
        <f>"&gt; "&amp;Tableau4[[#This Row],[Tamis (mm)]]</f>
        <v>&gt; 25</v>
      </c>
      <c r="N76" s="8">
        <v>2</v>
      </c>
      <c r="O76" s="32">
        <v>4.01</v>
      </c>
    </row>
    <row r="77" spans="3:15" x14ac:dyDescent="0.35">
      <c r="C77" s="8" t="s">
        <v>12</v>
      </c>
      <c r="D77" s="8" t="s">
        <v>23</v>
      </c>
      <c r="E77" s="8" t="s">
        <v>14</v>
      </c>
      <c r="F77" s="8" t="s">
        <v>15</v>
      </c>
      <c r="G77" s="8" t="s">
        <v>16</v>
      </c>
      <c r="H77" s="8" t="s">
        <v>24</v>
      </c>
      <c r="I77" s="8">
        <v>25</v>
      </c>
      <c r="J77" s="8" t="s">
        <v>20</v>
      </c>
      <c r="K77" s="8">
        <v>932.2</v>
      </c>
      <c r="L77" s="46" t="s">
        <v>64</v>
      </c>
      <c r="M77" s="8" t="str">
        <f>"&gt; "&amp;Tableau4[[#This Row],[Tamis (mm)]]</f>
        <v>&gt; 25</v>
      </c>
      <c r="N77" s="8">
        <v>3</v>
      </c>
      <c r="O77" s="32">
        <v>2.13</v>
      </c>
    </row>
    <row r="78" spans="3:15" x14ac:dyDescent="0.35">
      <c r="C78" s="8" t="s">
        <v>12</v>
      </c>
      <c r="D78" s="8" t="s">
        <v>23</v>
      </c>
      <c r="E78" s="8" t="s">
        <v>14</v>
      </c>
      <c r="F78" s="8" t="s">
        <v>15</v>
      </c>
      <c r="G78" s="8" t="s">
        <v>16</v>
      </c>
      <c r="H78" s="8" t="s">
        <v>24</v>
      </c>
      <c r="I78" s="8">
        <v>25</v>
      </c>
      <c r="J78" s="8" t="s">
        <v>20</v>
      </c>
      <c r="K78" s="8">
        <v>932.2</v>
      </c>
      <c r="L78" s="46" t="s">
        <v>64</v>
      </c>
      <c r="M78" s="8" t="str">
        <f>"&gt; "&amp;Tableau4[[#This Row],[Tamis (mm)]]</f>
        <v>&gt; 25</v>
      </c>
      <c r="N78" s="8">
        <v>4</v>
      </c>
      <c r="O78" s="32">
        <v>0.87</v>
      </c>
    </row>
    <row r="79" spans="3:15" x14ac:dyDescent="0.35">
      <c r="C79" s="8" t="s">
        <v>12</v>
      </c>
      <c r="D79" s="8" t="s">
        <v>23</v>
      </c>
      <c r="E79" s="8" t="s">
        <v>14</v>
      </c>
      <c r="F79" s="8" t="s">
        <v>15</v>
      </c>
      <c r="G79" s="8" t="s">
        <v>16</v>
      </c>
      <c r="H79" s="8" t="s">
        <v>24</v>
      </c>
      <c r="I79" s="8">
        <v>25</v>
      </c>
      <c r="J79" s="8" t="s">
        <v>20</v>
      </c>
      <c r="K79" s="8">
        <v>932.2</v>
      </c>
      <c r="L79" s="46" t="s">
        <v>64</v>
      </c>
      <c r="M79" s="8" t="str">
        <f>"&gt; "&amp;Tableau4[[#This Row],[Tamis (mm)]]</f>
        <v>&gt; 25</v>
      </c>
      <c r="N79" s="8">
        <v>5</v>
      </c>
      <c r="O79" s="32">
        <v>3.94</v>
      </c>
    </row>
    <row r="80" spans="3:15" x14ac:dyDescent="0.35">
      <c r="C80" s="8" t="s">
        <v>12</v>
      </c>
      <c r="D80" s="8" t="s">
        <v>23</v>
      </c>
      <c r="E80" s="8" t="s">
        <v>14</v>
      </c>
      <c r="F80" s="8" t="s">
        <v>15</v>
      </c>
      <c r="G80" s="8" t="s">
        <v>16</v>
      </c>
      <c r="H80" s="8" t="s">
        <v>24</v>
      </c>
      <c r="I80" s="8">
        <v>25</v>
      </c>
      <c r="J80" s="8" t="s">
        <v>20</v>
      </c>
      <c r="K80" s="8">
        <v>932.2</v>
      </c>
      <c r="L80" s="46" t="s">
        <v>64</v>
      </c>
      <c r="M80" s="8" t="str">
        <f>"&gt; "&amp;Tableau4[[#This Row],[Tamis (mm)]]</f>
        <v>&gt; 25</v>
      </c>
      <c r="N80" s="8">
        <v>6</v>
      </c>
      <c r="O80" s="32">
        <v>4.49</v>
      </c>
    </row>
    <row r="81" spans="3:15" x14ac:dyDescent="0.35">
      <c r="C81" s="8" t="s">
        <v>12</v>
      </c>
      <c r="D81" s="8" t="s">
        <v>23</v>
      </c>
      <c r="E81" s="8" t="s">
        <v>14</v>
      </c>
      <c r="F81" s="8" t="s">
        <v>15</v>
      </c>
      <c r="G81" s="8" t="s">
        <v>16</v>
      </c>
      <c r="H81" s="8" t="s">
        <v>24</v>
      </c>
      <c r="I81" s="8">
        <v>25</v>
      </c>
      <c r="J81" s="8" t="s">
        <v>20</v>
      </c>
      <c r="K81" s="8">
        <v>932.2</v>
      </c>
      <c r="L81" s="46" t="s">
        <v>64</v>
      </c>
      <c r="M81" s="8" t="str">
        <f>"&gt; "&amp;Tableau4[[#This Row],[Tamis (mm)]]</f>
        <v>&gt; 25</v>
      </c>
      <c r="N81" s="8">
        <v>7</v>
      </c>
      <c r="O81" s="32">
        <v>2.4300000000000002</v>
      </c>
    </row>
    <row r="82" spans="3:15" x14ac:dyDescent="0.35">
      <c r="C82" s="8" t="s">
        <v>12</v>
      </c>
      <c r="D82" s="8" t="s">
        <v>23</v>
      </c>
      <c r="E82" s="8" t="s">
        <v>14</v>
      </c>
      <c r="F82" s="8" t="s">
        <v>15</v>
      </c>
      <c r="G82" s="8" t="s">
        <v>16</v>
      </c>
      <c r="H82" s="8" t="s">
        <v>24</v>
      </c>
      <c r="I82" s="8">
        <v>25</v>
      </c>
      <c r="J82" s="8" t="s">
        <v>20</v>
      </c>
      <c r="K82" s="8">
        <v>932.2</v>
      </c>
      <c r="L82" s="46" t="s">
        <v>64</v>
      </c>
      <c r="M82" s="8" t="str">
        <f>"&gt; "&amp;Tableau4[[#This Row],[Tamis (mm)]]</f>
        <v>&gt; 25</v>
      </c>
      <c r="N82" s="8">
        <v>8</v>
      </c>
      <c r="O82" s="32">
        <v>1.43</v>
      </c>
    </row>
    <row r="83" spans="3:15" x14ac:dyDescent="0.35">
      <c r="C83" s="8" t="s">
        <v>12</v>
      </c>
      <c r="D83" s="8" t="s">
        <v>23</v>
      </c>
      <c r="E83" s="8" t="s">
        <v>14</v>
      </c>
      <c r="F83" s="8" t="s">
        <v>15</v>
      </c>
      <c r="G83" s="8" t="s">
        <v>16</v>
      </c>
      <c r="H83" s="8" t="s">
        <v>24</v>
      </c>
      <c r="I83" s="8">
        <v>25</v>
      </c>
      <c r="J83" s="8" t="s">
        <v>20</v>
      </c>
      <c r="K83" s="8">
        <v>932.2</v>
      </c>
      <c r="L83" s="46" t="s">
        <v>64</v>
      </c>
      <c r="M83" s="8" t="str">
        <f>"&gt; "&amp;Tableau4[[#This Row],[Tamis (mm)]]</f>
        <v>&gt; 25</v>
      </c>
      <c r="N83" s="8">
        <v>9</v>
      </c>
      <c r="O83" s="32">
        <v>1.52</v>
      </c>
    </row>
    <row r="84" spans="3:15" x14ac:dyDescent="0.35">
      <c r="C84" s="8" t="s">
        <v>12</v>
      </c>
      <c r="D84" s="8" t="s">
        <v>23</v>
      </c>
      <c r="E84" s="8" t="s">
        <v>14</v>
      </c>
      <c r="F84" s="8" t="s">
        <v>15</v>
      </c>
      <c r="G84" s="8" t="s">
        <v>16</v>
      </c>
      <c r="H84" s="8" t="s">
        <v>24</v>
      </c>
      <c r="I84" s="8">
        <v>25</v>
      </c>
      <c r="J84" s="8" t="s">
        <v>20</v>
      </c>
      <c r="K84" s="8">
        <v>932.2</v>
      </c>
      <c r="L84" s="46" t="s">
        <v>64</v>
      </c>
      <c r="M84" s="8" t="str">
        <f>"&gt; "&amp;Tableau4[[#This Row],[Tamis (mm)]]</f>
        <v>&gt; 25</v>
      </c>
      <c r="N84" s="8">
        <v>10</v>
      </c>
      <c r="O84" s="32">
        <v>4.74</v>
      </c>
    </row>
    <row r="85" spans="3:15" x14ac:dyDescent="0.35">
      <c r="C85" s="8" t="s">
        <v>12</v>
      </c>
      <c r="D85" s="8" t="s">
        <v>23</v>
      </c>
      <c r="E85" s="8" t="s">
        <v>14</v>
      </c>
      <c r="F85" s="8" t="s">
        <v>15</v>
      </c>
      <c r="G85" s="8" t="s">
        <v>16</v>
      </c>
      <c r="H85" s="8" t="s">
        <v>24</v>
      </c>
      <c r="I85" s="8">
        <v>25</v>
      </c>
      <c r="J85" s="8" t="s">
        <v>20</v>
      </c>
      <c r="K85" s="8">
        <v>932.2</v>
      </c>
      <c r="L85" s="46" t="s">
        <v>64</v>
      </c>
      <c r="M85" s="8" t="str">
        <f>"&gt; "&amp;Tableau4[[#This Row],[Tamis (mm)]]</f>
        <v>&gt; 25</v>
      </c>
      <c r="N85" s="8">
        <v>11</v>
      </c>
      <c r="O85" s="32">
        <v>4.5</v>
      </c>
    </row>
    <row r="86" spans="3:15" x14ac:dyDescent="0.35">
      <c r="C86" s="8" t="s">
        <v>12</v>
      </c>
      <c r="D86" s="8" t="s">
        <v>23</v>
      </c>
      <c r="E86" s="8" t="s">
        <v>14</v>
      </c>
      <c r="F86" s="8" t="s">
        <v>15</v>
      </c>
      <c r="G86" s="8" t="s">
        <v>16</v>
      </c>
      <c r="H86" s="8" t="s">
        <v>24</v>
      </c>
      <c r="I86" s="8">
        <v>25</v>
      </c>
      <c r="J86" s="8" t="s">
        <v>20</v>
      </c>
      <c r="K86" s="8">
        <v>932.2</v>
      </c>
      <c r="L86" s="46" t="s">
        <v>64</v>
      </c>
      <c r="M86" s="8" t="str">
        <f>"&gt; "&amp;Tableau4[[#This Row],[Tamis (mm)]]</f>
        <v>&gt; 25</v>
      </c>
      <c r="N86" s="8">
        <v>12</v>
      </c>
      <c r="O86" s="32">
        <v>2.94</v>
      </c>
    </row>
    <row r="87" spans="3:15" x14ac:dyDescent="0.35">
      <c r="C87" s="8" t="s">
        <v>12</v>
      </c>
      <c r="D87" s="8" t="s">
        <v>23</v>
      </c>
      <c r="E87" s="8" t="s">
        <v>14</v>
      </c>
      <c r="F87" s="8" t="s">
        <v>15</v>
      </c>
      <c r="G87" s="8" t="s">
        <v>16</v>
      </c>
      <c r="H87" s="8" t="s">
        <v>24</v>
      </c>
      <c r="I87" s="8">
        <v>25</v>
      </c>
      <c r="J87" s="8" t="s">
        <v>20</v>
      </c>
      <c r="K87" s="8">
        <v>932.2</v>
      </c>
      <c r="L87" s="46" t="s">
        <v>64</v>
      </c>
      <c r="M87" s="8" t="str">
        <f>"&gt; "&amp;Tableau4[[#This Row],[Tamis (mm)]]</f>
        <v>&gt; 25</v>
      </c>
      <c r="N87" s="8">
        <v>13</v>
      </c>
      <c r="O87" s="32">
        <v>1.78</v>
      </c>
    </row>
    <row r="88" spans="3:15" x14ac:dyDescent="0.35">
      <c r="C88" s="8" t="s">
        <v>12</v>
      </c>
      <c r="D88" s="8" t="s">
        <v>23</v>
      </c>
      <c r="E88" s="8" t="s">
        <v>14</v>
      </c>
      <c r="F88" s="8" t="s">
        <v>15</v>
      </c>
      <c r="G88" s="8" t="s">
        <v>16</v>
      </c>
      <c r="H88" s="8" t="s">
        <v>24</v>
      </c>
      <c r="I88" s="8">
        <v>25</v>
      </c>
      <c r="J88" s="8" t="s">
        <v>20</v>
      </c>
      <c r="K88" s="8">
        <v>932.2</v>
      </c>
      <c r="L88" s="46" t="s">
        <v>64</v>
      </c>
      <c r="M88" s="8" t="str">
        <f>"&gt; "&amp;Tableau4[[#This Row],[Tamis (mm)]]</f>
        <v>&gt; 25</v>
      </c>
      <c r="N88" s="8">
        <v>14</v>
      </c>
      <c r="O88" s="32">
        <v>4.9800000000000004</v>
      </c>
    </row>
    <row r="89" spans="3:15" x14ac:dyDescent="0.35">
      <c r="C89" s="8" t="s">
        <v>12</v>
      </c>
      <c r="D89" s="8" t="s">
        <v>23</v>
      </c>
      <c r="E89" s="8" t="s">
        <v>14</v>
      </c>
      <c r="F89" s="8" t="s">
        <v>15</v>
      </c>
      <c r="G89" s="8" t="s">
        <v>16</v>
      </c>
      <c r="H89" s="8" t="s">
        <v>24</v>
      </c>
      <c r="I89" s="8">
        <v>25</v>
      </c>
      <c r="J89" s="8" t="s">
        <v>20</v>
      </c>
      <c r="K89" s="8">
        <v>932.2</v>
      </c>
      <c r="L89" s="46" t="s">
        <v>64</v>
      </c>
      <c r="M89" s="8" t="str">
        <f>"&gt; "&amp;Tableau4[[#This Row],[Tamis (mm)]]</f>
        <v>&gt; 25</v>
      </c>
      <c r="N89" s="8">
        <v>15</v>
      </c>
      <c r="O89" s="32">
        <v>1.43</v>
      </c>
    </row>
    <row r="90" spans="3:15" x14ac:dyDescent="0.35">
      <c r="C90" s="8" t="s">
        <v>12</v>
      </c>
      <c r="D90" s="8" t="s">
        <v>23</v>
      </c>
      <c r="E90" s="8" t="s">
        <v>14</v>
      </c>
      <c r="F90" s="8" t="s">
        <v>15</v>
      </c>
      <c r="G90" s="8" t="s">
        <v>16</v>
      </c>
      <c r="H90" s="8" t="s">
        <v>24</v>
      </c>
      <c r="I90" s="8">
        <v>25</v>
      </c>
      <c r="J90" s="8" t="s">
        <v>20</v>
      </c>
      <c r="K90" s="8">
        <v>932.2</v>
      </c>
      <c r="L90" s="46" t="s">
        <v>64</v>
      </c>
      <c r="M90" s="8" t="str">
        <f>"&gt; "&amp;Tableau4[[#This Row],[Tamis (mm)]]</f>
        <v>&gt; 25</v>
      </c>
      <c r="N90" s="8">
        <v>16</v>
      </c>
      <c r="O90" s="32">
        <v>2.15</v>
      </c>
    </row>
    <row r="91" spans="3:15" x14ac:dyDescent="0.35">
      <c r="C91" s="8" t="s">
        <v>12</v>
      </c>
      <c r="D91" s="8" t="s">
        <v>23</v>
      </c>
      <c r="E91" s="8" t="s">
        <v>14</v>
      </c>
      <c r="F91" s="8" t="s">
        <v>15</v>
      </c>
      <c r="G91" s="8" t="s">
        <v>16</v>
      </c>
      <c r="H91" s="8" t="s">
        <v>24</v>
      </c>
      <c r="I91" s="8">
        <v>25</v>
      </c>
      <c r="J91" s="8" t="s">
        <v>20</v>
      </c>
      <c r="K91" s="8">
        <v>932.2</v>
      </c>
      <c r="L91" s="46" t="s">
        <v>64</v>
      </c>
      <c r="M91" s="8" t="str">
        <f>"&gt; "&amp;Tableau4[[#This Row],[Tamis (mm)]]</f>
        <v>&gt; 25</v>
      </c>
      <c r="N91" s="8">
        <v>17</v>
      </c>
      <c r="O91" s="32">
        <v>1.19</v>
      </c>
    </row>
    <row r="92" spans="3:15" x14ac:dyDescent="0.35">
      <c r="C92" s="8" t="s">
        <v>12</v>
      </c>
      <c r="D92" s="8" t="s">
        <v>23</v>
      </c>
      <c r="E92" s="8" t="s">
        <v>14</v>
      </c>
      <c r="F92" s="8" t="s">
        <v>15</v>
      </c>
      <c r="G92" s="8" t="s">
        <v>16</v>
      </c>
      <c r="H92" s="8" t="s">
        <v>24</v>
      </c>
      <c r="I92" s="8">
        <v>25</v>
      </c>
      <c r="J92" s="8" t="s">
        <v>20</v>
      </c>
      <c r="K92" s="8">
        <v>932.2</v>
      </c>
      <c r="L92" s="46" t="s">
        <v>64</v>
      </c>
      <c r="M92" s="8" t="str">
        <f>"&gt; "&amp;Tableau4[[#This Row],[Tamis (mm)]]</f>
        <v>&gt; 25</v>
      </c>
      <c r="N92" s="8">
        <v>18</v>
      </c>
      <c r="O92" s="32">
        <v>1.1299999999999999</v>
      </c>
    </row>
    <row r="93" spans="3:15" x14ac:dyDescent="0.35">
      <c r="C93" s="8" t="s">
        <v>12</v>
      </c>
      <c r="D93" s="8" t="s">
        <v>23</v>
      </c>
      <c r="E93" s="8" t="s">
        <v>14</v>
      </c>
      <c r="F93" s="8" t="s">
        <v>15</v>
      </c>
      <c r="G93" s="8" t="s">
        <v>16</v>
      </c>
      <c r="H93" s="8" t="s">
        <v>24</v>
      </c>
      <c r="I93" s="8">
        <v>25</v>
      </c>
      <c r="J93" s="8" t="s">
        <v>20</v>
      </c>
      <c r="K93" s="8">
        <v>932.2</v>
      </c>
      <c r="L93" s="46" t="s">
        <v>64</v>
      </c>
      <c r="M93" s="8" t="str">
        <f>"&gt; "&amp;Tableau4[[#This Row],[Tamis (mm)]]</f>
        <v>&gt; 25</v>
      </c>
      <c r="N93" s="8">
        <v>19</v>
      </c>
      <c r="O93" s="32">
        <v>17.93</v>
      </c>
    </row>
    <row r="94" spans="3:15" x14ac:dyDescent="0.35">
      <c r="C94" s="8" t="s">
        <v>12</v>
      </c>
      <c r="D94" s="8" t="s">
        <v>23</v>
      </c>
      <c r="E94" s="8" t="s">
        <v>14</v>
      </c>
      <c r="F94" s="8" t="s">
        <v>15</v>
      </c>
      <c r="G94" s="8" t="s">
        <v>16</v>
      </c>
      <c r="H94" s="8" t="s">
        <v>24</v>
      </c>
      <c r="I94" s="8">
        <v>25</v>
      </c>
      <c r="J94" s="8" t="s">
        <v>20</v>
      </c>
      <c r="K94" s="8">
        <v>932.2</v>
      </c>
      <c r="L94" s="46" t="s">
        <v>64</v>
      </c>
      <c r="M94" s="8" t="str">
        <f>"&gt; "&amp;Tableau4[[#This Row],[Tamis (mm)]]</f>
        <v>&gt; 25</v>
      </c>
      <c r="N94" s="8">
        <v>20</v>
      </c>
      <c r="O94" s="32">
        <v>3.74</v>
      </c>
    </row>
    <row r="95" spans="3:15" x14ac:dyDescent="0.35">
      <c r="C95" s="8" t="s">
        <v>12</v>
      </c>
      <c r="D95" s="8" t="s">
        <v>23</v>
      </c>
      <c r="E95" s="8" t="s">
        <v>14</v>
      </c>
      <c r="F95" s="8" t="s">
        <v>15</v>
      </c>
      <c r="G95" s="8" t="s">
        <v>16</v>
      </c>
      <c r="H95" s="8" t="s">
        <v>24</v>
      </c>
      <c r="I95" s="8">
        <v>25</v>
      </c>
      <c r="J95" s="8" t="s">
        <v>20</v>
      </c>
      <c r="K95" s="8">
        <v>932.2</v>
      </c>
      <c r="L95" s="46" t="s">
        <v>64</v>
      </c>
      <c r="M95" s="8" t="str">
        <f>"&gt; "&amp;Tableau4[[#This Row],[Tamis (mm)]]</f>
        <v>&gt; 25</v>
      </c>
      <c r="N95" s="8">
        <v>21</v>
      </c>
      <c r="O95" s="32">
        <v>1.83</v>
      </c>
    </row>
    <row r="96" spans="3:15" x14ac:dyDescent="0.35">
      <c r="C96" s="8" t="s">
        <v>12</v>
      </c>
      <c r="D96" s="8" t="s">
        <v>23</v>
      </c>
      <c r="E96" s="8" t="s">
        <v>14</v>
      </c>
      <c r="F96" s="8" t="s">
        <v>15</v>
      </c>
      <c r="G96" s="8" t="s">
        <v>16</v>
      </c>
      <c r="H96" s="8" t="s">
        <v>24</v>
      </c>
      <c r="I96" s="8">
        <v>25</v>
      </c>
      <c r="J96" s="8" t="s">
        <v>20</v>
      </c>
      <c r="K96" s="8">
        <v>932.2</v>
      </c>
      <c r="L96" s="46" t="s">
        <v>64</v>
      </c>
      <c r="M96" s="8" t="str">
        <f>"&gt; "&amp;Tableau4[[#This Row],[Tamis (mm)]]</f>
        <v>&gt; 25</v>
      </c>
      <c r="N96" s="8">
        <v>22</v>
      </c>
      <c r="O96" s="32">
        <v>3.64</v>
      </c>
    </row>
    <row r="97" spans="3:15" x14ac:dyDescent="0.35">
      <c r="C97" s="8" t="s">
        <v>12</v>
      </c>
      <c r="D97" s="8" t="s">
        <v>23</v>
      </c>
      <c r="E97" s="8" t="s">
        <v>14</v>
      </c>
      <c r="F97" s="8" t="s">
        <v>15</v>
      </c>
      <c r="G97" s="8" t="s">
        <v>16</v>
      </c>
      <c r="H97" s="8" t="s">
        <v>24</v>
      </c>
      <c r="I97" s="8">
        <v>25</v>
      </c>
      <c r="J97" s="8" t="s">
        <v>20</v>
      </c>
      <c r="K97" s="8">
        <v>932.2</v>
      </c>
      <c r="L97" s="46" t="s">
        <v>64</v>
      </c>
      <c r="M97" s="8" t="str">
        <f>"&gt; "&amp;Tableau4[[#This Row],[Tamis (mm)]]</f>
        <v>&gt; 25</v>
      </c>
      <c r="N97" s="8">
        <v>23</v>
      </c>
      <c r="O97" s="32">
        <v>1.26</v>
      </c>
    </row>
    <row r="98" spans="3:15" x14ac:dyDescent="0.35">
      <c r="C98" s="8" t="s">
        <v>12</v>
      </c>
      <c r="D98" s="8" t="s">
        <v>23</v>
      </c>
      <c r="E98" s="8" t="s">
        <v>14</v>
      </c>
      <c r="F98" s="8" t="s">
        <v>15</v>
      </c>
      <c r="G98" s="8" t="s">
        <v>16</v>
      </c>
      <c r="H98" s="8" t="s">
        <v>24</v>
      </c>
      <c r="I98" s="8">
        <v>25</v>
      </c>
      <c r="J98" s="8" t="s">
        <v>20</v>
      </c>
      <c r="K98" s="8">
        <v>932.2</v>
      </c>
      <c r="L98" s="46" t="s">
        <v>64</v>
      </c>
      <c r="M98" s="8" t="str">
        <f>"&gt; "&amp;Tableau4[[#This Row],[Tamis (mm)]]</f>
        <v>&gt; 25</v>
      </c>
      <c r="N98" s="8">
        <v>24</v>
      </c>
      <c r="O98" s="32">
        <v>2.23</v>
      </c>
    </row>
    <row r="99" spans="3:15" x14ac:dyDescent="0.35">
      <c r="C99" s="8" t="s">
        <v>12</v>
      </c>
      <c r="D99" s="8" t="s">
        <v>23</v>
      </c>
      <c r="E99" s="8" t="s">
        <v>14</v>
      </c>
      <c r="F99" s="8" t="s">
        <v>15</v>
      </c>
      <c r="G99" s="8" t="s">
        <v>16</v>
      </c>
      <c r="H99" s="8" t="s">
        <v>24</v>
      </c>
      <c r="I99" s="8">
        <v>25</v>
      </c>
      <c r="J99" s="8" t="s">
        <v>20</v>
      </c>
      <c r="K99" s="8">
        <v>932.2</v>
      </c>
      <c r="L99" s="46" t="s">
        <v>64</v>
      </c>
      <c r="M99" s="8" t="str">
        <f>"&gt; "&amp;Tableau4[[#This Row],[Tamis (mm)]]</f>
        <v>&gt; 25</v>
      </c>
      <c r="N99" s="8">
        <v>25</v>
      </c>
      <c r="O99" s="32">
        <v>2</v>
      </c>
    </row>
    <row r="100" spans="3:15" x14ac:dyDescent="0.35">
      <c r="C100" s="8" t="s">
        <v>12</v>
      </c>
      <c r="D100" s="8" t="s">
        <v>23</v>
      </c>
      <c r="E100" s="8" t="s">
        <v>14</v>
      </c>
      <c r="F100" s="8" t="s">
        <v>15</v>
      </c>
      <c r="G100" s="8" t="s">
        <v>16</v>
      </c>
      <c r="H100" s="8" t="s">
        <v>24</v>
      </c>
      <c r="I100" s="8">
        <v>25</v>
      </c>
      <c r="J100" s="8" t="s">
        <v>20</v>
      </c>
      <c r="K100" s="8">
        <v>932.2</v>
      </c>
      <c r="L100" s="46" t="s">
        <v>64</v>
      </c>
      <c r="M100" s="8" t="str">
        <f>"&gt; "&amp;Tableau4[[#This Row],[Tamis (mm)]]</f>
        <v>&gt; 25</v>
      </c>
      <c r="N100" s="8">
        <v>26</v>
      </c>
      <c r="O100" s="32">
        <v>2.4</v>
      </c>
    </row>
    <row r="101" spans="3:15" x14ac:dyDescent="0.35">
      <c r="C101" s="8" t="s">
        <v>12</v>
      </c>
      <c r="D101" s="8" t="s">
        <v>23</v>
      </c>
      <c r="E101" s="8" t="s">
        <v>14</v>
      </c>
      <c r="F101" s="8" t="s">
        <v>15</v>
      </c>
      <c r="G101" s="8" t="s">
        <v>16</v>
      </c>
      <c r="H101" s="8" t="s">
        <v>24</v>
      </c>
      <c r="I101" s="8">
        <v>25</v>
      </c>
      <c r="J101" s="8" t="s">
        <v>20</v>
      </c>
      <c r="K101" s="8">
        <v>932.2</v>
      </c>
      <c r="L101" s="46" t="s">
        <v>64</v>
      </c>
      <c r="M101" s="8" t="str">
        <f>"&gt; "&amp;Tableau4[[#This Row],[Tamis (mm)]]</f>
        <v>&gt; 25</v>
      </c>
      <c r="N101" s="8">
        <v>27</v>
      </c>
      <c r="O101" s="32">
        <v>17.5</v>
      </c>
    </row>
    <row r="102" spans="3:15" x14ac:dyDescent="0.35">
      <c r="C102" s="8" t="s">
        <v>12</v>
      </c>
      <c r="D102" s="8" t="s">
        <v>23</v>
      </c>
      <c r="E102" s="8" t="s">
        <v>14</v>
      </c>
      <c r="F102" s="8" t="s">
        <v>15</v>
      </c>
      <c r="G102" s="8" t="s">
        <v>16</v>
      </c>
      <c r="H102" s="8" t="s">
        <v>24</v>
      </c>
      <c r="I102" s="8">
        <v>25</v>
      </c>
      <c r="J102" s="8" t="s">
        <v>20</v>
      </c>
      <c r="K102" s="8">
        <v>932.2</v>
      </c>
      <c r="L102" s="46" t="s">
        <v>64</v>
      </c>
      <c r="M102" s="8" t="str">
        <f>"&gt; "&amp;Tableau4[[#This Row],[Tamis (mm)]]</f>
        <v>&gt; 25</v>
      </c>
      <c r="N102" s="8">
        <v>28</v>
      </c>
      <c r="O102" s="32">
        <v>3.91</v>
      </c>
    </row>
    <row r="103" spans="3:15" x14ac:dyDescent="0.35">
      <c r="C103" s="8" t="s">
        <v>12</v>
      </c>
      <c r="D103" s="8" t="s">
        <v>23</v>
      </c>
      <c r="E103" s="8" t="s">
        <v>14</v>
      </c>
      <c r="F103" s="8" t="s">
        <v>15</v>
      </c>
      <c r="G103" s="8" t="s">
        <v>16</v>
      </c>
      <c r="H103" s="8" t="s">
        <v>24</v>
      </c>
      <c r="I103" s="8">
        <v>25</v>
      </c>
      <c r="J103" s="8" t="s">
        <v>20</v>
      </c>
      <c r="K103" s="8">
        <v>932.2</v>
      </c>
      <c r="L103" s="46" t="s">
        <v>64</v>
      </c>
      <c r="M103" s="8" t="str">
        <f>"&gt; "&amp;Tableau4[[#This Row],[Tamis (mm)]]</f>
        <v>&gt; 25</v>
      </c>
      <c r="N103" s="8">
        <v>29</v>
      </c>
      <c r="O103" s="32">
        <v>2.46</v>
      </c>
    </row>
    <row r="104" spans="3:15" x14ac:dyDescent="0.35">
      <c r="C104" s="8" t="s">
        <v>12</v>
      </c>
      <c r="D104" s="8" t="s">
        <v>23</v>
      </c>
      <c r="E104" s="8" t="s">
        <v>14</v>
      </c>
      <c r="F104" s="8" t="s">
        <v>15</v>
      </c>
      <c r="G104" s="8" t="s">
        <v>16</v>
      </c>
      <c r="H104" s="8" t="s">
        <v>24</v>
      </c>
      <c r="I104" s="8">
        <v>25</v>
      </c>
      <c r="J104" s="8" t="s">
        <v>20</v>
      </c>
      <c r="K104" s="8">
        <v>932.2</v>
      </c>
      <c r="L104" s="46" t="s">
        <v>64</v>
      </c>
      <c r="M104" s="8" t="str">
        <f>"&gt; "&amp;Tableau4[[#This Row],[Tamis (mm)]]</f>
        <v>&gt; 25</v>
      </c>
      <c r="N104" s="8">
        <v>30</v>
      </c>
      <c r="O104" s="32">
        <v>3.65</v>
      </c>
    </row>
    <row r="105" spans="3:15" x14ac:dyDescent="0.35">
      <c r="C105" s="8" t="s">
        <v>12</v>
      </c>
      <c r="D105" s="8" t="s">
        <v>23</v>
      </c>
      <c r="E105" s="8" t="s">
        <v>14</v>
      </c>
      <c r="F105" s="8" t="s">
        <v>15</v>
      </c>
      <c r="G105" s="8" t="s">
        <v>16</v>
      </c>
      <c r="H105" s="8" t="s">
        <v>24</v>
      </c>
      <c r="I105" s="8">
        <v>25</v>
      </c>
      <c r="J105" s="8" t="s">
        <v>20</v>
      </c>
      <c r="K105" s="8">
        <v>932.2</v>
      </c>
      <c r="L105" s="46" t="s">
        <v>64</v>
      </c>
      <c r="M105" s="8" t="str">
        <f>"&gt; "&amp;Tableau4[[#This Row],[Tamis (mm)]]</f>
        <v>&gt; 25</v>
      </c>
      <c r="N105" s="8">
        <v>31</v>
      </c>
      <c r="O105" s="32">
        <v>1.6</v>
      </c>
    </row>
    <row r="106" spans="3:15" x14ac:dyDescent="0.35">
      <c r="C106" s="8" t="s">
        <v>12</v>
      </c>
      <c r="D106" s="8" t="s">
        <v>23</v>
      </c>
      <c r="E106" s="8" t="s">
        <v>14</v>
      </c>
      <c r="F106" s="8" t="s">
        <v>15</v>
      </c>
      <c r="G106" s="8" t="s">
        <v>16</v>
      </c>
      <c r="H106" s="8" t="s">
        <v>24</v>
      </c>
      <c r="I106" s="8">
        <v>25</v>
      </c>
      <c r="J106" s="8" t="s">
        <v>20</v>
      </c>
      <c r="K106" s="8">
        <v>932.2</v>
      </c>
      <c r="L106" s="46" t="s">
        <v>64</v>
      </c>
      <c r="M106" s="8" t="str">
        <f>"&gt; "&amp;Tableau4[[#This Row],[Tamis (mm)]]</f>
        <v>&gt; 25</v>
      </c>
      <c r="N106" s="8">
        <v>32</v>
      </c>
      <c r="O106" s="32">
        <v>2.0699999999999998</v>
      </c>
    </row>
    <row r="107" spans="3:15" x14ac:dyDescent="0.35">
      <c r="C107" s="8" t="s">
        <v>12</v>
      </c>
      <c r="D107" s="8" t="s">
        <v>23</v>
      </c>
      <c r="E107" s="8" t="s">
        <v>14</v>
      </c>
      <c r="F107" s="8" t="s">
        <v>15</v>
      </c>
      <c r="G107" s="8" t="s">
        <v>16</v>
      </c>
      <c r="H107" s="8" t="s">
        <v>24</v>
      </c>
      <c r="I107" s="8">
        <v>25</v>
      </c>
      <c r="J107" s="8" t="s">
        <v>20</v>
      </c>
      <c r="K107" s="8">
        <v>932.2</v>
      </c>
      <c r="L107" s="46" t="s">
        <v>64</v>
      </c>
      <c r="M107" s="8" t="str">
        <f>"&gt; "&amp;Tableau4[[#This Row],[Tamis (mm)]]</f>
        <v>&gt; 25</v>
      </c>
      <c r="N107" s="8">
        <v>33</v>
      </c>
      <c r="O107" s="32">
        <v>1.7</v>
      </c>
    </row>
    <row r="108" spans="3:15" x14ac:dyDescent="0.35">
      <c r="C108" s="8" t="s">
        <v>12</v>
      </c>
      <c r="D108" s="8" t="s">
        <v>23</v>
      </c>
      <c r="E108" s="8" t="s">
        <v>14</v>
      </c>
      <c r="F108" s="8" t="s">
        <v>15</v>
      </c>
      <c r="G108" s="8" t="s">
        <v>16</v>
      </c>
      <c r="H108" s="8" t="s">
        <v>24</v>
      </c>
      <c r="I108" s="8">
        <v>25</v>
      </c>
      <c r="J108" s="8" t="s">
        <v>20</v>
      </c>
      <c r="K108" s="8">
        <v>932.2</v>
      </c>
      <c r="L108" s="46" t="s">
        <v>64</v>
      </c>
      <c r="M108" s="8" t="str">
        <f>"&gt; "&amp;Tableau4[[#This Row],[Tamis (mm)]]</f>
        <v>&gt; 25</v>
      </c>
      <c r="N108" s="8">
        <v>34</v>
      </c>
      <c r="O108" s="32">
        <v>1.52</v>
      </c>
    </row>
    <row r="109" spans="3:15" x14ac:dyDescent="0.35">
      <c r="C109" s="8" t="s">
        <v>12</v>
      </c>
      <c r="D109" s="8" t="s">
        <v>23</v>
      </c>
      <c r="E109" s="8" t="s">
        <v>14</v>
      </c>
      <c r="F109" s="8" t="s">
        <v>15</v>
      </c>
      <c r="G109" s="8" t="s">
        <v>16</v>
      </c>
      <c r="H109" s="8" t="s">
        <v>24</v>
      </c>
      <c r="I109" s="8">
        <v>25</v>
      </c>
      <c r="J109" s="8" t="s">
        <v>20</v>
      </c>
      <c r="K109" s="8">
        <v>932.2</v>
      </c>
      <c r="L109" s="46" t="s">
        <v>64</v>
      </c>
      <c r="M109" s="8" t="str">
        <f>"&gt; "&amp;Tableau4[[#This Row],[Tamis (mm)]]</f>
        <v>&gt; 25</v>
      </c>
      <c r="N109" s="8">
        <v>35</v>
      </c>
      <c r="O109" s="32">
        <v>1.64</v>
      </c>
    </row>
    <row r="110" spans="3:15" x14ac:dyDescent="0.35">
      <c r="C110" s="8" t="s">
        <v>12</v>
      </c>
      <c r="D110" s="8" t="s">
        <v>23</v>
      </c>
      <c r="E110" s="8" t="s">
        <v>14</v>
      </c>
      <c r="F110" s="8" t="s">
        <v>15</v>
      </c>
      <c r="G110" s="8" t="s">
        <v>16</v>
      </c>
      <c r="H110" s="8" t="s">
        <v>24</v>
      </c>
      <c r="I110" s="8">
        <v>25</v>
      </c>
      <c r="J110" s="8" t="s">
        <v>20</v>
      </c>
      <c r="K110" s="8">
        <v>932.2</v>
      </c>
      <c r="L110" s="46" t="s">
        <v>64</v>
      </c>
      <c r="M110" s="8" t="str">
        <f>"&gt; "&amp;Tableau4[[#This Row],[Tamis (mm)]]</f>
        <v>&gt; 25</v>
      </c>
      <c r="N110" s="8">
        <v>36</v>
      </c>
      <c r="O110" s="32">
        <v>2.85</v>
      </c>
    </row>
    <row r="111" spans="3:15" x14ac:dyDescent="0.35">
      <c r="C111" s="8" t="s">
        <v>12</v>
      </c>
      <c r="D111" s="8" t="s">
        <v>23</v>
      </c>
      <c r="E111" s="8" t="s">
        <v>14</v>
      </c>
      <c r="F111" s="8" t="s">
        <v>15</v>
      </c>
      <c r="G111" s="8" t="s">
        <v>16</v>
      </c>
      <c r="H111" s="8" t="s">
        <v>24</v>
      </c>
      <c r="I111" s="8">
        <v>25</v>
      </c>
      <c r="J111" s="8" t="s">
        <v>20</v>
      </c>
      <c r="K111" s="8">
        <v>932.2</v>
      </c>
      <c r="L111" s="46" t="s">
        <v>64</v>
      </c>
      <c r="M111" s="8" t="str">
        <f>"&gt; "&amp;Tableau4[[#This Row],[Tamis (mm)]]</f>
        <v>&gt; 25</v>
      </c>
      <c r="N111" s="8">
        <v>37</v>
      </c>
      <c r="O111" s="32">
        <v>1.28</v>
      </c>
    </row>
    <row r="112" spans="3:15" x14ac:dyDescent="0.35">
      <c r="C112" s="8" t="s">
        <v>12</v>
      </c>
      <c r="D112" s="8" t="s">
        <v>23</v>
      </c>
      <c r="E112" s="8" t="s">
        <v>14</v>
      </c>
      <c r="F112" s="8" t="s">
        <v>15</v>
      </c>
      <c r="G112" s="8" t="s">
        <v>16</v>
      </c>
      <c r="H112" s="8" t="s">
        <v>24</v>
      </c>
      <c r="I112" s="8">
        <v>25</v>
      </c>
      <c r="J112" s="8" t="s">
        <v>20</v>
      </c>
      <c r="K112" s="8">
        <v>932.2</v>
      </c>
      <c r="L112" s="46" t="s">
        <v>64</v>
      </c>
      <c r="M112" s="8" t="str">
        <f>"&gt; "&amp;Tableau4[[#This Row],[Tamis (mm)]]</f>
        <v>&gt; 25</v>
      </c>
      <c r="N112" s="8">
        <v>38</v>
      </c>
      <c r="O112" s="32">
        <v>2.82</v>
      </c>
    </row>
    <row r="113" spans="3:15" x14ac:dyDescent="0.35">
      <c r="C113" s="8" t="s">
        <v>12</v>
      </c>
      <c r="D113" s="8" t="s">
        <v>23</v>
      </c>
      <c r="E113" s="8" t="s">
        <v>14</v>
      </c>
      <c r="F113" s="8" t="s">
        <v>15</v>
      </c>
      <c r="G113" s="8" t="s">
        <v>16</v>
      </c>
      <c r="H113" s="8" t="s">
        <v>24</v>
      </c>
      <c r="I113" s="8">
        <v>20</v>
      </c>
      <c r="J113" s="8" t="s">
        <v>21</v>
      </c>
      <c r="K113" s="8">
        <v>513.20000000000005</v>
      </c>
      <c r="L113" s="46" t="s">
        <v>64</v>
      </c>
      <c r="M113" s="8" t="str">
        <f>"&gt; "&amp;Tableau4[[#This Row],[Tamis (mm)]]</f>
        <v>&gt; 20</v>
      </c>
      <c r="N113" s="8">
        <v>1</v>
      </c>
      <c r="O113" s="32">
        <v>1.89</v>
      </c>
    </row>
    <row r="114" spans="3:15" x14ac:dyDescent="0.35">
      <c r="C114" s="8" t="s">
        <v>12</v>
      </c>
      <c r="D114" s="8" t="s">
        <v>23</v>
      </c>
      <c r="E114" s="8" t="s">
        <v>14</v>
      </c>
      <c r="F114" s="8" t="s">
        <v>15</v>
      </c>
      <c r="G114" s="8" t="s">
        <v>16</v>
      </c>
      <c r="H114" s="8" t="s">
        <v>24</v>
      </c>
      <c r="I114" s="8">
        <v>20</v>
      </c>
      <c r="J114" s="8" t="s">
        <v>21</v>
      </c>
      <c r="K114" s="8">
        <v>513.20000000000005</v>
      </c>
      <c r="L114" s="46" t="s">
        <v>64</v>
      </c>
      <c r="M114" s="8" t="str">
        <f>"&gt; "&amp;Tableau4[[#This Row],[Tamis (mm)]]</f>
        <v>&gt; 20</v>
      </c>
      <c r="N114" s="8">
        <v>2</v>
      </c>
      <c r="O114" s="32">
        <v>1.03</v>
      </c>
    </row>
    <row r="115" spans="3:15" x14ac:dyDescent="0.35">
      <c r="C115" s="8" t="s">
        <v>12</v>
      </c>
      <c r="D115" s="8" t="s">
        <v>23</v>
      </c>
      <c r="E115" s="8" t="s">
        <v>14</v>
      </c>
      <c r="F115" s="8" t="s">
        <v>15</v>
      </c>
      <c r="G115" s="8" t="s">
        <v>16</v>
      </c>
      <c r="H115" s="8" t="s">
        <v>24</v>
      </c>
      <c r="I115" s="8">
        <v>20</v>
      </c>
      <c r="J115" s="8" t="s">
        <v>21</v>
      </c>
      <c r="K115" s="8">
        <v>513.20000000000005</v>
      </c>
      <c r="L115" s="46" t="s">
        <v>64</v>
      </c>
      <c r="M115" s="8" t="str">
        <f>"&gt; "&amp;Tableau4[[#This Row],[Tamis (mm)]]</f>
        <v>&gt; 20</v>
      </c>
      <c r="N115" s="8">
        <v>3</v>
      </c>
      <c r="O115" s="32">
        <v>1.8</v>
      </c>
    </row>
    <row r="116" spans="3:15" x14ac:dyDescent="0.35">
      <c r="C116" s="8" t="s">
        <v>12</v>
      </c>
      <c r="D116" s="8" t="s">
        <v>23</v>
      </c>
      <c r="E116" s="8" t="s">
        <v>14</v>
      </c>
      <c r="F116" s="8" t="s">
        <v>15</v>
      </c>
      <c r="G116" s="8" t="s">
        <v>16</v>
      </c>
      <c r="H116" s="8" t="s">
        <v>24</v>
      </c>
      <c r="I116" s="8">
        <v>20</v>
      </c>
      <c r="J116" s="8" t="s">
        <v>21</v>
      </c>
      <c r="K116" s="8">
        <v>513.20000000000005</v>
      </c>
      <c r="L116" s="46" t="s">
        <v>64</v>
      </c>
      <c r="M116" s="8" t="str">
        <f>"&gt; "&amp;Tableau4[[#This Row],[Tamis (mm)]]</f>
        <v>&gt; 20</v>
      </c>
      <c r="N116" s="8">
        <v>4</v>
      </c>
      <c r="O116" s="32">
        <v>4.6900000000000004</v>
      </c>
    </row>
    <row r="117" spans="3:15" x14ac:dyDescent="0.35">
      <c r="C117" s="8" t="s">
        <v>12</v>
      </c>
      <c r="D117" s="8" t="s">
        <v>23</v>
      </c>
      <c r="E117" s="8" t="s">
        <v>14</v>
      </c>
      <c r="F117" s="8" t="s">
        <v>15</v>
      </c>
      <c r="G117" s="8" t="s">
        <v>16</v>
      </c>
      <c r="H117" s="8" t="s">
        <v>24</v>
      </c>
      <c r="I117" s="8">
        <v>20</v>
      </c>
      <c r="J117" s="8" t="s">
        <v>21</v>
      </c>
      <c r="K117" s="8">
        <v>513.20000000000005</v>
      </c>
      <c r="L117" s="46" t="s">
        <v>64</v>
      </c>
      <c r="M117" s="8" t="str">
        <f>"&gt; "&amp;Tableau4[[#This Row],[Tamis (mm)]]</f>
        <v>&gt; 20</v>
      </c>
      <c r="N117" s="8">
        <v>5</v>
      </c>
      <c r="O117" s="32">
        <v>2.14</v>
      </c>
    </row>
    <row r="118" spans="3:15" x14ac:dyDescent="0.35">
      <c r="C118" s="8" t="s">
        <v>12</v>
      </c>
      <c r="D118" s="8" t="s">
        <v>23</v>
      </c>
      <c r="E118" s="8" t="s">
        <v>14</v>
      </c>
      <c r="F118" s="8" t="s">
        <v>15</v>
      </c>
      <c r="G118" s="8" t="s">
        <v>16</v>
      </c>
      <c r="H118" s="8" t="s">
        <v>24</v>
      </c>
      <c r="I118" s="8">
        <v>20</v>
      </c>
      <c r="J118" s="8" t="s">
        <v>21</v>
      </c>
      <c r="K118" s="8">
        <v>513.20000000000005</v>
      </c>
      <c r="L118" s="46" t="s">
        <v>64</v>
      </c>
      <c r="M118" s="8" t="str">
        <f>"&gt; "&amp;Tableau4[[#This Row],[Tamis (mm)]]</f>
        <v>&gt; 20</v>
      </c>
      <c r="N118" s="8">
        <v>6</v>
      </c>
      <c r="O118" s="32">
        <v>4.09</v>
      </c>
    </row>
    <row r="119" spans="3:15" x14ac:dyDescent="0.35">
      <c r="C119" s="8" t="s">
        <v>12</v>
      </c>
      <c r="D119" s="8" t="s">
        <v>23</v>
      </c>
      <c r="E119" s="8" t="s">
        <v>14</v>
      </c>
      <c r="F119" s="8" t="s">
        <v>15</v>
      </c>
      <c r="G119" s="8" t="s">
        <v>16</v>
      </c>
      <c r="H119" s="8" t="s">
        <v>24</v>
      </c>
      <c r="I119" s="8">
        <v>20</v>
      </c>
      <c r="J119" s="8" t="s">
        <v>21</v>
      </c>
      <c r="K119" s="8">
        <v>513.20000000000005</v>
      </c>
      <c r="L119" s="46" t="s">
        <v>64</v>
      </c>
      <c r="M119" s="8" t="str">
        <f>"&gt; "&amp;Tableau4[[#This Row],[Tamis (mm)]]</f>
        <v>&gt; 20</v>
      </c>
      <c r="N119" s="8">
        <v>7</v>
      </c>
      <c r="O119" s="32">
        <v>10.66</v>
      </c>
    </row>
    <row r="120" spans="3:15" x14ac:dyDescent="0.35">
      <c r="C120" s="8" t="s">
        <v>12</v>
      </c>
      <c r="D120" s="8" t="s">
        <v>23</v>
      </c>
      <c r="E120" s="8" t="s">
        <v>14</v>
      </c>
      <c r="F120" s="8" t="s">
        <v>15</v>
      </c>
      <c r="G120" s="8" t="s">
        <v>16</v>
      </c>
      <c r="H120" s="8" t="s">
        <v>24</v>
      </c>
      <c r="I120" s="8">
        <v>20</v>
      </c>
      <c r="J120" s="8" t="s">
        <v>21</v>
      </c>
      <c r="K120" s="8">
        <v>513.20000000000005</v>
      </c>
      <c r="L120" s="46" t="s">
        <v>64</v>
      </c>
      <c r="M120" s="8" t="str">
        <f>"&gt; "&amp;Tableau4[[#This Row],[Tamis (mm)]]</f>
        <v>&gt; 20</v>
      </c>
      <c r="N120" s="8">
        <v>8</v>
      </c>
      <c r="O120" s="32">
        <v>4.9800000000000004</v>
      </c>
    </row>
    <row r="121" spans="3:15" x14ac:dyDescent="0.35">
      <c r="C121" s="8" t="s">
        <v>12</v>
      </c>
      <c r="D121" s="8" t="s">
        <v>23</v>
      </c>
      <c r="E121" s="8" t="s">
        <v>14</v>
      </c>
      <c r="F121" s="8" t="s">
        <v>15</v>
      </c>
      <c r="G121" s="8" t="s">
        <v>16</v>
      </c>
      <c r="H121" s="8" t="s">
        <v>24</v>
      </c>
      <c r="I121" s="8">
        <v>20</v>
      </c>
      <c r="J121" s="8" t="s">
        <v>21</v>
      </c>
      <c r="K121" s="8">
        <v>513.20000000000005</v>
      </c>
      <c r="L121" s="46" t="s">
        <v>64</v>
      </c>
      <c r="M121" s="8" t="str">
        <f>"&gt; "&amp;Tableau4[[#This Row],[Tamis (mm)]]</f>
        <v>&gt; 20</v>
      </c>
      <c r="N121" s="8">
        <v>9</v>
      </c>
      <c r="O121" s="32">
        <v>1.1200000000000001</v>
      </c>
    </row>
    <row r="122" spans="3:15" x14ac:dyDescent="0.35">
      <c r="C122" s="8" t="s">
        <v>12</v>
      </c>
      <c r="D122" s="8" t="s">
        <v>23</v>
      </c>
      <c r="E122" s="8" t="s">
        <v>14</v>
      </c>
      <c r="F122" s="8" t="s">
        <v>15</v>
      </c>
      <c r="G122" s="8" t="s">
        <v>16</v>
      </c>
      <c r="H122" s="8" t="s">
        <v>24</v>
      </c>
      <c r="I122" s="8">
        <v>20</v>
      </c>
      <c r="J122" s="8" t="s">
        <v>21</v>
      </c>
      <c r="K122" s="8">
        <v>513.20000000000005</v>
      </c>
      <c r="L122" s="46" t="s">
        <v>64</v>
      </c>
      <c r="M122" s="8" t="str">
        <f>"&gt; "&amp;Tableau4[[#This Row],[Tamis (mm)]]</f>
        <v>&gt; 20</v>
      </c>
      <c r="N122" s="8">
        <v>10</v>
      </c>
      <c r="O122" s="32">
        <v>0.66</v>
      </c>
    </row>
    <row r="123" spans="3:15" x14ac:dyDescent="0.35">
      <c r="C123" s="8" t="s">
        <v>12</v>
      </c>
      <c r="D123" s="8" t="s">
        <v>23</v>
      </c>
      <c r="E123" s="8" t="s">
        <v>14</v>
      </c>
      <c r="F123" s="8" t="s">
        <v>15</v>
      </c>
      <c r="G123" s="8" t="s">
        <v>16</v>
      </c>
      <c r="H123" s="8" t="s">
        <v>24</v>
      </c>
      <c r="I123" s="8">
        <v>20</v>
      </c>
      <c r="J123" s="8" t="s">
        <v>21</v>
      </c>
      <c r="K123" s="8">
        <v>513.20000000000005</v>
      </c>
      <c r="L123" s="46" t="s">
        <v>64</v>
      </c>
      <c r="M123" s="8" t="str">
        <f>"&gt; "&amp;Tableau4[[#This Row],[Tamis (mm)]]</f>
        <v>&gt; 20</v>
      </c>
      <c r="N123" s="8">
        <v>11</v>
      </c>
      <c r="O123" s="32">
        <v>0.59</v>
      </c>
    </row>
    <row r="124" spans="3:15" x14ac:dyDescent="0.35">
      <c r="C124" s="8" t="s">
        <v>12</v>
      </c>
      <c r="D124" s="8" t="s">
        <v>23</v>
      </c>
      <c r="E124" s="8" t="s">
        <v>14</v>
      </c>
      <c r="F124" s="8" t="s">
        <v>15</v>
      </c>
      <c r="G124" s="8" t="s">
        <v>16</v>
      </c>
      <c r="H124" s="8" t="s">
        <v>24</v>
      </c>
      <c r="I124" s="8">
        <v>20</v>
      </c>
      <c r="J124" s="8" t="s">
        <v>21</v>
      </c>
      <c r="K124" s="8">
        <v>513.20000000000005</v>
      </c>
      <c r="L124" s="46" t="s">
        <v>64</v>
      </c>
      <c r="M124" s="8" t="str">
        <f>"&gt; "&amp;Tableau4[[#This Row],[Tamis (mm)]]</f>
        <v>&gt; 20</v>
      </c>
      <c r="N124" s="8">
        <v>12</v>
      </c>
      <c r="O124" s="32">
        <v>1.24</v>
      </c>
    </row>
    <row r="125" spans="3:15" x14ac:dyDescent="0.35">
      <c r="C125" s="8" t="s">
        <v>12</v>
      </c>
      <c r="D125" s="8" t="s">
        <v>23</v>
      </c>
      <c r="E125" s="8" t="s">
        <v>14</v>
      </c>
      <c r="F125" s="8" t="s">
        <v>15</v>
      </c>
      <c r="G125" s="8" t="s">
        <v>16</v>
      </c>
      <c r="H125" s="8" t="s">
        <v>24</v>
      </c>
      <c r="I125" s="8">
        <v>20</v>
      </c>
      <c r="J125" s="8" t="s">
        <v>21</v>
      </c>
      <c r="K125" s="8">
        <v>513.20000000000005</v>
      </c>
      <c r="L125" s="46" t="s">
        <v>64</v>
      </c>
      <c r="M125" s="8" t="str">
        <f>"&gt; "&amp;Tableau4[[#This Row],[Tamis (mm)]]</f>
        <v>&gt; 20</v>
      </c>
      <c r="N125" s="8">
        <v>13</v>
      </c>
      <c r="O125" s="32">
        <v>0.76</v>
      </c>
    </row>
    <row r="126" spans="3:15" x14ac:dyDescent="0.35">
      <c r="C126" s="8" t="s">
        <v>12</v>
      </c>
      <c r="D126" s="8" t="s">
        <v>23</v>
      </c>
      <c r="E126" s="8" t="s">
        <v>14</v>
      </c>
      <c r="F126" s="8" t="s">
        <v>15</v>
      </c>
      <c r="G126" s="8" t="s">
        <v>16</v>
      </c>
      <c r="H126" s="8" t="s">
        <v>24</v>
      </c>
      <c r="I126" s="8">
        <v>20</v>
      </c>
      <c r="J126" s="8" t="s">
        <v>21</v>
      </c>
      <c r="K126" s="8">
        <v>513.20000000000005</v>
      </c>
      <c r="L126" s="46" t="s">
        <v>64</v>
      </c>
      <c r="M126" s="8" t="str">
        <f>"&gt; "&amp;Tableau4[[#This Row],[Tamis (mm)]]</f>
        <v>&gt; 20</v>
      </c>
      <c r="N126" s="8">
        <v>14</v>
      </c>
      <c r="O126" s="32">
        <v>1.56</v>
      </c>
    </row>
    <row r="127" spans="3:15" x14ac:dyDescent="0.35">
      <c r="C127" s="8" t="s">
        <v>12</v>
      </c>
      <c r="D127" s="8" t="s">
        <v>23</v>
      </c>
      <c r="E127" s="8" t="s">
        <v>14</v>
      </c>
      <c r="F127" s="8" t="s">
        <v>15</v>
      </c>
      <c r="G127" s="8" t="s">
        <v>16</v>
      </c>
      <c r="H127" s="8" t="s">
        <v>24</v>
      </c>
      <c r="I127" s="8">
        <v>20</v>
      </c>
      <c r="J127" s="8" t="s">
        <v>21</v>
      </c>
      <c r="K127" s="8">
        <v>513.20000000000005</v>
      </c>
      <c r="L127" s="46" t="s">
        <v>64</v>
      </c>
      <c r="M127" s="8" t="str">
        <f>"&gt; "&amp;Tableau4[[#This Row],[Tamis (mm)]]</f>
        <v>&gt; 20</v>
      </c>
      <c r="N127" s="8">
        <v>15</v>
      </c>
      <c r="O127" s="32">
        <v>5.46</v>
      </c>
    </row>
    <row r="128" spans="3:15" x14ac:dyDescent="0.35">
      <c r="C128" s="8" t="s">
        <v>12</v>
      </c>
      <c r="D128" s="8" t="s">
        <v>23</v>
      </c>
      <c r="E128" s="8" t="s">
        <v>14</v>
      </c>
      <c r="F128" s="8" t="s">
        <v>15</v>
      </c>
      <c r="G128" s="8" t="s">
        <v>16</v>
      </c>
      <c r="H128" s="8" t="s">
        <v>24</v>
      </c>
      <c r="I128" s="8">
        <v>20</v>
      </c>
      <c r="J128" s="8" t="s">
        <v>21</v>
      </c>
      <c r="K128" s="8">
        <v>513.20000000000005</v>
      </c>
      <c r="L128" s="46" t="s">
        <v>64</v>
      </c>
      <c r="M128" s="8" t="str">
        <f>"&gt; "&amp;Tableau4[[#This Row],[Tamis (mm)]]</f>
        <v>&gt; 20</v>
      </c>
      <c r="N128" s="8">
        <v>16</v>
      </c>
      <c r="O128" s="32">
        <v>5.58</v>
      </c>
    </row>
    <row r="129" spans="3:15" x14ac:dyDescent="0.35">
      <c r="C129" s="8" t="s">
        <v>12</v>
      </c>
      <c r="D129" s="8" t="s">
        <v>23</v>
      </c>
      <c r="E129" s="8" t="s">
        <v>14</v>
      </c>
      <c r="F129" s="8" t="s">
        <v>15</v>
      </c>
      <c r="G129" s="8" t="s">
        <v>16</v>
      </c>
      <c r="H129" s="8" t="s">
        <v>24</v>
      </c>
      <c r="I129" s="8">
        <v>20</v>
      </c>
      <c r="J129" s="8" t="s">
        <v>21</v>
      </c>
      <c r="K129" s="8">
        <v>513.20000000000005</v>
      </c>
      <c r="L129" s="46" t="s">
        <v>64</v>
      </c>
      <c r="M129" s="8" t="str">
        <f>"&gt; "&amp;Tableau4[[#This Row],[Tamis (mm)]]</f>
        <v>&gt; 20</v>
      </c>
      <c r="N129" s="8">
        <v>17</v>
      </c>
      <c r="O129" s="32">
        <v>1.23</v>
      </c>
    </row>
    <row r="130" spans="3:15" x14ac:dyDescent="0.35">
      <c r="C130" s="8" t="s">
        <v>12</v>
      </c>
      <c r="D130" s="8" t="s">
        <v>23</v>
      </c>
      <c r="E130" s="8" t="s">
        <v>14</v>
      </c>
      <c r="F130" s="8" t="s">
        <v>15</v>
      </c>
      <c r="G130" s="8" t="s">
        <v>16</v>
      </c>
      <c r="H130" s="8" t="s">
        <v>24</v>
      </c>
      <c r="I130" s="8">
        <v>20</v>
      </c>
      <c r="J130" s="8" t="s">
        <v>21</v>
      </c>
      <c r="K130" s="8">
        <v>513.20000000000005</v>
      </c>
      <c r="L130" s="46" t="s">
        <v>64</v>
      </c>
      <c r="M130" s="8" t="str">
        <f>"&gt; "&amp;Tableau4[[#This Row],[Tamis (mm)]]</f>
        <v>&gt; 20</v>
      </c>
      <c r="N130" s="8">
        <v>18</v>
      </c>
      <c r="O130" s="32">
        <v>4.63</v>
      </c>
    </row>
    <row r="131" spans="3:15" x14ac:dyDescent="0.35">
      <c r="C131" s="8" t="s">
        <v>12</v>
      </c>
      <c r="D131" s="8" t="s">
        <v>23</v>
      </c>
      <c r="E131" s="8" t="s">
        <v>14</v>
      </c>
      <c r="F131" s="8" t="s">
        <v>15</v>
      </c>
      <c r="G131" s="8" t="s">
        <v>16</v>
      </c>
      <c r="H131" s="8" t="s">
        <v>24</v>
      </c>
      <c r="I131" s="8">
        <v>20</v>
      </c>
      <c r="J131" s="8" t="s">
        <v>21</v>
      </c>
      <c r="K131" s="8">
        <v>513.20000000000005</v>
      </c>
      <c r="L131" s="46" t="s">
        <v>64</v>
      </c>
      <c r="M131" s="8" t="str">
        <f>"&gt; "&amp;Tableau4[[#This Row],[Tamis (mm)]]</f>
        <v>&gt; 20</v>
      </c>
      <c r="N131" s="8">
        <v>19</v>
      </c>
      <c r="O131" s="32">
        <v>1.24</v>
      </c>
    </row>
    <row r="132" spans="3:15" x14ac:dyDescent="0.35">
      <c r="C132" s="8" t="s">
        <v>12</v>
      </c>
      <c r="D132" s="8" t="s">
        <v>23</v>
      </c>
      <c r="E132" s="8" t="s">
        <v>14</v>
      </c>
      <c r="F132" s="8" t="s">
        <v>15</v>
      </c>
      <c r="G132" s="8" t="s">
        <v>16</v>
      </c>
      <c r="H132" s="8" t="s">
        <v>24</v>
      </c>
      <c r="I132" s="8">
        <v>20</v>
      </c>
      <c r="J132" s="8" t="s">
        <v>21</v>
      </c>
      <c r="K132" s="8">
        <v>513.20000000000005</v>
      </c>
      <c r="L132" s="46" t="s">
        <v>64</v>
      </c>
      <c r="M132" s="8" t="str">
        <f>"&gt; "&amp;Tableau4[[#This Row],[Tamis (mm)]]</f>
        <v>&gt; 20</v>
      </c>
      <c r="N132" s="8">
        <v>20</v>
      </c>
      <c r="O132" s="32">
        <v>4.12</v>
      </c>
    </row>
    <row r="133" spans="3:15" x14ac:dyDescent="0.35">
      <c r="C133" s="8" t="s">
        <v>12</v>
      </c>
      <c r="D133" s="8" t="s">
        <v>23</v>
      </c>
      <c r="E133" s="8" t="s">
        <v>14</v>
      </c>
      <c r="F133" s="8" t="s">
        <v>15</v>
      </c>
      <c r="G133" s="8" t="s">
        <v>16</v>
      </c>
      <c r="H133" s="8" t="s">
        <v>24</v>
      </c>
      <c r="I133" s="8">
        <v>20</v>
      </c>
      <c r="J133" s="8" t="s">
        <v>21</v>
      </c>
      <c r="K133" s="8">
        <v>513.20000000000005</v>
      </c>
      <c r="L133" s="46" t="s">
        <v>64</v>
      </c>
      <c r="M133" s="8" t="str">
        <f>"&gt; "&amp;Tableau4[[#This Row],[Tamis (mm)]]</f>
        <v>&gt; 20</v>
      </c>
      <c r="N133" s="8">
        <v>21</v>
      </c>
      <c r="O133" s="32">
        <v>1.6</v>
      </c>
    </row>
    <row r="134" spans="3:15" x14ac:dyDescent="0.35">
      <c r="C134" s="8" t="s">
        <v>12</v>
      </c>
      <c r="D134" s="8" t="s">
        <v>23</v>
      </c>
      <c r="E134" s="8" t="s">
        <v>14</v>
      </c>
      <c r="F134" s="8" t="s">
        <v>15</v>
      </c>
      <c r="G134" s="8" t="s">
        <v>16</v>
      </c>
      <c r="H134" s="8" t="s">
        <v>24</v>
      </c>
      <c r="I134" s="8">
        <v>20</v>
      </c>
      <c r="J134" s="8" t="s">
        <v>21</v>
      </c>
      <c r="K134" s="8">
        <v>513.20000000000005</v>
      </c>
      <c r="L134" s="46" t="s">
        <v>64</v>
      </c>
      <c r="M134" s="8" t="str">
        <f>"&gt; "&amp;Tableau4[[#This Row],[Tamis (mm)]]</f>
        <v>&gt; 20</v>
      </c>
      <c r="N134" s="8">
        <v>22</v>
      </c>
      <c r="O134" s="32">
        <v>9.2100000000000009</v>
      </c>
    </row>
    <row r="135" spans="3:15" x14ac:dyDescent="0.35">
      <c r="C135" s="8" t="s">
        <v>12</v>
      </c>
      <c r="D135" s="8" t="s">
        <v>23</v>
      </c>
      <c r="E135" s="8" t="s">
        <v>14</v>
      </c>
      <c r="F135" s="8" t="s">
        <v>15</v>
      </c>
      <c r="G135" s="8" t="s">
        <v>16</v>
      </c>
      <c r="H135" s="8" t="s">
        <v>24</v>
      </c>
      <c r="I135" s="8">
        <v>20</v>
      </c>
      <c r="J135" s="8" t="s">
        <v>21</v>
      </c>
      <c r="K135" s="8">
        <v>513.20000000000005</v>
      </c>
      <c r="L135" s="46" t="s">
        <v>64</v>
      </c>
      <c r="M135" s="8" t="str">
        <f>"&gt; "&amp;Tableau4[[#This Row],[Tamis (mm)]]</f>
        <v>&gt; 20</v>
      </c>
      <c r="N135" s="8">
        <v>23</v>
      </c>
      <c r="O135" s="32">
        <v>1.41</v>
      </c>
    </row>
    <row r="136" spans="3:15" x14ac:dyDescent="0.35">
      <c r="C136" s="8" t="s">
        <v>12</v>
      </c>
      <c r="D136" s="8" t="s">
        <v>23</v>
      </c>
      <c r="E136" s="8" t="s">
        <v>14</v>
      </c>
      <c r="F136" s="8" t="s">
        <v>15</v>
      </c>
      <c r="G136" s="8" t="s">
        <v>16</v>
      </c>
      <c r="H136" s="8" t="s">
        <v>24</v>
      </c>
      <c r="I136" s="8">
        <v>20</v>
      </c>
      <c r="J136" s="8" t="s">
        <v>21</v>
      </c>
      <c r="K136" s="8">
        <v>513.20000000000005</v>
      </c>
      <c r="L136" s="46" t="s">
        <v>64</v>
      </c>
      <c r="M136" s="8" t="str">
        <f>"&gt; "&amp;Tableau4[[#This Row],[Tamis (mm)]]</f>
        <v>&gt; 20</v>
      </c>
      <c r="N136" s="8">
        <v>24</v>
      </c>
      <c r="O136" s="32">
        <v>1.38</v>
      </c>
    </row>
    <row r="137" spans="3:15" x14ac:dyDescent="0.35">
      <c r="C137" s="8" t="s">
        <v>12</v>
      </c>
      <c r="D137" s="8" t="s">
        <v>23</v>
      </c>
      <c r="E137" s="8" t="s">
        <v>14</v>
      </c>
      <c r="F137" s="8" t="s">
        <v>15</v>
      </c>
      <c r="G137" s="8" t="s">
        <v>16</v>
      </c>
      <c r="H137" s="8" t="s">
        <v>24</v>
      </c>
      <c r="I137" s="8">
        <v>20</v>
      </c>
      <c r="J137" s="8" t="s">
        <v>21</v>
      </c>
      <c r="K137" s="8">
        <v>513.20000000000005</v>
      </c>
      <c r="L137" s="46" t="s">
        <v>64</v>
      </c>
      <c r="M137" s="8" t="str">
        <f>"&gt; "&amp;Tableau4[[#This Row],[Tamis (mm)]]</f>
        <v>&gt; 20</v>
      </c>
      <c r="N137" s="8">
        <v>25</v>
      </c>
      <c r="O137" s="32">
        <v>1.31</v>
      </c>
    </row>
    <row r="138" spans="3:15" x14ac:dyDescent="0.35">
      <c r="C138" s="8" t="s">
        <v>12</v>
      </c>
      <c r="D138" s="8" t="s">
        <v>23</v>
      </c>
      <c r="E138" s="8" t="s">
        <v>14</v>
      </c>
      <c r="F138" s="8" t="s">
        <v>15</v>
      </c>
      <c r="G138" s="8" t="s">
        <v>16</v>
      </c>
      <c r="H138" s="8" t="s">
        <v>24</v>
      </c>
      <c r="I138" s="8">
        <v>20</v>
      </c>
      <c r="J138" s="8" t="s">
        <v>21</v>
      </c>
      <c r="K138" s="8">
        <v>513.20000000000005</v>
      </c>
      <c r="L138" s="46" t="s">
        <v>64</v>
      </c>
      <c r="M138" s="8" t="str">
        <f>"&gt; "&amp;Tableau4[[#This Row],[Tamis (mm)]]</f>
        <v>&gt; 20</v>
      </c>
      <c r="N138" s="8">
        <v>26</v>
      </c>
      <c r="O138" s="32">
        <v>2.59</v>
      </c>
    </row>
    <row r="139" spans="3:15" x14ac:dyDescent="0.35">
      <c r="C139" s="8" t="s">
        <v>12</v>
      </c>
      <c r="D139" s="8" t="s">
        <v>23</v>
      </c>
      <c r="E139" s="8" t="s">
        <v>14</v>
      </c>
      <c r="F139" s="8" t="s">
        <v>15</v>
      </c>
      <c r="G139" s="8" t="s">
        <v>16</v>
      </c>
      <c r="H139" s="8" t="s">
        <v>24</v>
      </c>
      <c r="I139" s="8">
        <v>20</v>
      </c>
      <c r="J139" s="8" t="s">
        <v>21</v>
      </c>
      <c r="K139" s="8">
        <v>513.20000000000005</v>
      </c>
      <c r="L139" s="46" t="s">
        <v>64</v>
      </c>
      <c r="M139" s="8" t="str">
        <f>"&gt; "&amp;Tableau4[[#This Row],[Tamis (mm)]]</f>
        <v>&gt; 20</v>
      </c>
      <c r="N139" s="8">
        <v>27</v>
      </c>
      <c r="O139" s="32">
        <v>2.58</v>
      </c>
    </row>
    <row r="140" spans="3:15" x14ac:dyDescent="0.35">
      <c r="C140" s="8" t="s">
        <v>12</v>
      </c>
      <c r="D140" s="8" t="s">
        <v>23</v>
      </c>
      <c r="E140" s="8" t="s">
        <v>14</v>
      </c>
      <c r="F140" s="8" t="s">
        <v>15</v>
      </c>
      <c r="G140" s="8" t="s">
        <v>16</v>
      </c>
      <c r="H140" s="8" t="s">
        <v>24</v>
      </c>
      <c r="I140" s="8">
        <v>20</v>
      </c>
      <c r="J140" s="8" t="s">
        <v>21</v>
      </c>
      <c r="K140" s="8">
        <v>513.20000000000005</v>
      </c>
      <c r="L140" s="46" t="s">
        <v>64</v>
      </c>
      <c r="M140" s="8" t="str">
        <f>"&gt; "&amp;Tableau4[[#This Row],[Tamis (mm)]]</f>
        <v>&gt; 20</v>
      </c>
      <c r="N140" s="8">
        <v>28</v>
      </c>
      <c r="O140" s="32">
        <v>1.24</v>
      </c>
    </row>
    <row r="141" spans="3:15" x14ac:dyDescent="0.35">
      <c r="C141" s="8" t="s">
        <v>12</v>
      </c>
      <c r="D141" s="8" t="s">
        <v>23</v>
      </c>
      <c r="E141" s="8" t="s">
        <v>14</v>
      </c>
      <c r="F141" s="8" t="s">
        <v>15</v>
      </c>
      <c r="G141" s="8" t="s">
        <v>16</v>
      </c>
      <c r="H141" s="8" t="s">
        <v>24</v>
      </c>
      <c r="I141" s="8">
        <v>20</v>
      </c>
      <c r="J141" s="8" t="s">
        <v>21</v>
      </c>
      <c r="K141" s="8">
        <v>513.20000000000005</v>
      </c>
      <c r="L141" s="46" t="s">
        <v>64</v>
      </c>
      <c r="M141" s="8" t="str">
        <f>"&gt; "&amp;Tableau4[[#This Row],[Tamis (mm)]]</f>
        <v>&gt; 20</v>
      </c>
      <c r="N141" s="8">
        <v>29</v>
      </c>
      <c r="O141" s="32">
        <v>0.92</v>
      </c>
    </row>
    <row r="142" spans="3:15" x14ac:dyDescent="0.35">
      <c r="C142" s="8" t="s">
        <v>12</v>
      </c>
      <c r="D142" s="8" t="s">
        <v>23</v>
      </c>
      <c r="E142" s="8" t="s">
        <v>14</v>
      </c>
      <c r="F142" s="8" t="s">
        <v>15</v>
      </c>
      <c r="G142" s="8" t="s">
        <v>16</v>
      </c>
      <c r="H142" s="8" t="s">
        <v>24</v>
      </c>
      <c r="I142" s="8">
        <v>20</v>
      </c>
      <c r="J142" s="8" t="s">
        <v>21</v>
      </c>
      <c r="K142" s="8">
        <v>513.20000000000005</v>
      </c>
      <c r="L142" s="46" t="s">
        <v>64</v>
      </c>
      <c r="M142" s="8" t="str">
        <f>"&gt; "&amp;Tableau4[[#This Row],[Tamis (mm)]]</f>
        <v>&gt; 20</v>
      </c>
      <c r="N142" s="8">
        <v>30</v>
      </c>
      <c r="O142" s="32">
        <v>4.9800000000000004</v>
      </c>
    </row>
    <row r="143" spans="3:15" x14ac:dyDescent="0.35">
      <c r="C143" s="8" t="s">
        <v>12</v>
      </c>
      <c r="D143" s="8" t="s">
        <v>23</v>
      </c>
      <c r="E143" s="8" t="s">
        <v>14</v>
      </c>
      <c r="F143" s="8" t="s">
        <v>15</v>
      </c>
      <c r="G143" s="8" t="s">
        <v>16</v>
      </c>
      <c r="H143" s="8" t="s">
        <v>24</v>
      </c>
      <c r="I143" s="8">
        <v>20</v>
      </c>
      <c r="J143" s="8" t="s">
        <v>21</v>
      </c>
      <c r="K143" s="8">
        <v>513.20000000000005</v>
      </c>
      <c r="L143" s="46" t="s">
        <v>64</v>
      </c>
      <c r="M143" s="8" t="str">
        <f>"&gt; "&amp;Tableau4[[#This Row],[Tamis (mm)]]</f>
        <v>&gt; 20</v>
      </c>
      <c r="N143" s="8">
        <v>31</v>
      </c>
      <c r="O143" s="32">
        <v>0.65</v>
      </c>
    </row>
    <row r="144" spans="3:15" x14ac:dyDescent="0.35">
      <c r="C144" s="8" t="s">
        <v>12</v>
      </c>
      <c r="D144" s="8" t="s">
        <v>23</v>
      </c>
      <c r="E144" s="8" t="s">
        <v>14</v>
      </c>
      <c r="F144" s="8" t="s">
        <v>15</v>
      </c>
      <c r="G144" s="8" t="s">
        <v>16</v>
      </c>
      <c r="H144" s="8" t="s">
        <v>24</v>
      </c>
      <c r="I144" s="8">
        <v>20</v>
      </c>
      <c r="J144" s="8" t="s">
        <v>21</v>
      </c>
      <c r="K144" s="8">
        <v>513.20000000000005</v>
      </c>
      <c r="L144" s="46" t="s">
        <v>64</v>
      </c>
      <c r="M144" s="8" t="str">
        <f>"&gt; "&amp;Tableau4[[#This Row],[Tamis (mm)]]</f>
        <v>&gt; 20</v>
      </c>
      <c r="N144" s="8">
        <v>32</v>
      </c>
      <c r="O144" s="32">
        <v>2.08</v>
      </c>
    </row>
    <row r="145" spans="3:15" x14ac:dyDescent="0.35">
      <c r="C145" s="8" t="s">
        <v>12</v>
      </c>
      <c r="D145" s="8" t="s">
        <v>23</v>
      </c>
      <c r="E145" s="8" t="s">
        <v>14</v>
      </c>
      <c r="F145" s="8" t="s">
        <v>15</v>
      </c>
      <c r="G145" s="8" t="s">
        <v>16</v>
      </c>
      <c r="H145" s="8" t="s">
        <v>24</v>
      </c>
      <c r="I145" s="8">
        <v>20</v>
      </c>
      <c r="J145" s="8" t="s">
        <v>21</v>
      </c>
      <c r="K145" s="8">
        <v>513.20000000000005</v>
      </c>
      <c r="L145" s="46" t="s">
        <v>64</v>
      </c>
      <c r="M145" s="8" t="str">
        <f>"&gt; "&amp;Tableau4[[#This Row],[Tamis (mm)]]</f>
        <v>&gt; 20</v>
      </c>
      <c r="N145" s="8">
        <v>33</v>
      </c>
      <c r="O145" s="32">
        <v>1.71</v>
      </c>
    </row>
    <row r="146" spans="3:15" x14ac:dyDescent="0.35">
      <c r="C146" s="8" t="s">
        <v>12</v>
      </c>
      <c r="D146" s="8" t="s">
        <v>23</v>
      </c>
      <c r="E146" s="8" t="s">
        <v>14</v>
      </c>
      <c r="F146" s="8" t="s">
        <v>15</v>
      </c>
      <c r="G146" s="8" t="s">
        <v>16</v>
      </c>
      <c r="H146" s="8" t="s">
        <v>24</v>
      </c>
      <c r="I146" s="8">
        <v>20</v>
      </c>
      <c r="J146" s="8" t="s">
        <v>21</v>
      </c>
      <c r="K146" s="8">
        <v>513.20000000000005</v>
      </c>
      <c r="L146" s="46" t="s">
        <v>64</v>
      </c>
      <c r="M146" s="8" t="str">
        <f>"&gt; "&amp;Tableau4[[#This Row],[Tamis (mm)]]</f>
        <v>&gt; 20</v>
      </c>
      <c r="N146" s="8">
        <v>34</v>
      </c>
      <c r="O146" s="32">
        <v>1.1100000000000001</v>
      </c>
    </row>
    <row r="147" spans="3:15" x14ac:dyDescent="0.35">
      <c r="C147" s="8" t="s">
        <v>12</v>
      </c>
      <c r="D147" s="8" t="s">
        <v>23</v>
      </c>
      <c r="E147" s="8" t="s">
        <v>14</v>
      </c>
      <c r="F147" s="8" t="s">
        <v>15</v>
      </c>
      <c r="G147" s="8" t="s">
        <v>16</v>
      </c>
      <c r="H147" s="8" t="s">
        <v>24</v>
      </c>
      <c r="I147" s="8">
        <v>20</v>
      </c>
      <c r="J147" s="8" t="s">
        <v>21</v>
      </c>
      <c r="K147" s="8">
        <v>513.20000000000005</v>
      </c>
      <c r="L147" s="46" t="s">
        <v>64</v>
      </c>
      <c r="M147" s="8" t="str">
        <f>"&gt; "&amp;Tableau4[[#This Row],[Tamis (mm)]]</f>
        <v>&gt; 20</v>
      </c>
      <c r="N147" s="8">
        <v>35</v>
      </c>
      <c r="O147" s="32">
        <v>1.46</v>
      </c>
    </row>
    <row r="148" spans="3:15" x14ac:dyDescent="0.35">
      <c r="C148" s="8" t="s">
        <v>12</v>
      </c>
      <c r="D148" s="8" t="s">
        <v>23</v>
      </c>
      <c r="E148" s="8" t="s">
        <v>14</v>
      </c>
      <c r="F148" s="8" t="s">
        <v>15</v>
      </c>
      <c r="G148" s="8" t="s">
        <v>16</v>
      </c>
      <c r="H148" s="8" t="s">
        <v>24</v>
      </c>
      <c r="I148" s="8">
        <v>20</v>
      </c>
      <c r="J148" s="8" t="s">
        <v>21</v>
      </c>
      <c r="K148" s="8">
        <v>513.20000000000005</v>
      </c>
      <c r="L148" s="46" t="s">
        <v>64</v>
      </c>
      <c r="M148" s="8" t="str">
        <f>"&gt; "&amp;Tableau4[[#This Row],[Tamis (mm)]]</f>
        <v>&gt; 20</v>
      </c>
      <c r="N148" s="8">
        <v>36</v>
      </c>
      <c r="O148" s="32">
        <v>1.94</v>
      </c>
    </row>
    <row r="149" spans="3:15" x14ac:dyDescent="0.35">
      <c r="C149" s="8" t="s">
        <v>12</v>
      </c>
      <c r="D149" s="8" t="s">
        <v>23</v>
      </c>
      <c r="E149" s="8" t="s">
        <v>14</v>
      </c>
      <c r="F149" s="8" t="s">
        <v>15</v>
      </c>
      <c r="G149" s="8" t="s">
        <v>16</v>
      </c>
      <c r="H149" s="8" t="s">
        <v>24</v>
      </c>
      <c r="I149" s="8">
        <v>20</v>
      </c>
      <c r="J149" s="8" t="s">
        <v>21</v>
      </c>
      <c r="K149" s="8">
        <v>513.20000000000005</v>
      </c>
      <c r="L149" s="46" t="s">
        <v>64</v>
      </c>
      <c r="M149" s="8" t="str">
        <f>"&gt; "&amp;Tableau4[[#This Row],[Tamis (mm)]]</f>
        <v>&gt; 20</v>
      </c>
      <c r="N149" s="8">
        <v>37</v>
      </c>
      <c r="O149" s="32">
        <v>5.01</v>
      </c>
    </row>
    <row r="150" spans="3:15" x14ac:dyDescent="0.35">
      <c r="C150" s="8" t="s">
        <v>12</v>
      </c>
      <c r="D150" s="8" t="s">
        <v>23</v>
      </c>
      <c r="E150" s="8" t="s">
        <v>14</v>
      </c>
      <c r="F150" s="8" t="s">
        <v>15</v>
      </c>
      <c r="G150" s="8" t="s">
        <v>16</v>
      </c>
      <c r="H150" s="8" t="s">
        <v>24</v>
      </c>
      <c r="I150" s="8">
        <v>20</v>
      </c>
      <c r="J150" s="8" t="s">
        <v>21</v>
      </c>
      <c r="K150" s="8">
        <v>513.20000000000005</v>
      </c>
      <c r="L150" s="46" t="s">
        <v>64</v>
      </c>
      <c r="M150" s="8" t="str">
        <f>"&gt; "&amp;Tableau4[[#This Row],[Tamis (mm)]]</f>
        <v>&gt; 20</v>
      </c>
      <c r="N150" s="8">
        <v>38</v>
      </c>
      <c r="O150" s="32"/>
    </row>
    <row r="151" spans="3:15" x14ac:dyDescent="0.35">
      <c r="C151" s="8" t="s">
        <v>12</v>
      </c>
      <c r="D151" s="8" t="s">
        <v>23</v>
      </c>
      <c r="E151" s="8" t="s">
        <v>14</v>
      </c>
      <c r="F151" s="8" t="s">
        <v>15</v>
      </c>
      <c r="G151" s="8" t="s">
        <v>16</v>
      </c>
      <c r="H151" s="8" t="s">
        <v>24</v>
      </c>
      <c r="I151" s="8">
        <v>20</v>
      </c>
      <c r="J151" s="8" t="s">
        <v>21</v>
      </c>
      <c r="K151" s="8">
        <v>513.20000000000005</v>
      </c>
      <c r="L151" s="46" t="s">
        <v>64</v>
      </c>
      <c r="M151" s="8" t="str">
        <f>"&gt; "&amp;Tableau4[[#This Row],[Tamis (mm)]]</f>
        <v>&gt; 20</v>
      </c>
      <c r="N151" s="8">
        <v>39</v>
      </c>
      <c r="O151" s="32"/>
    </row>
    <row r="152" spans="3:15" x14ac:dyDescent="0.35">
      <c r="C152" s="8" t="s">
        <v>12</v>
      </c>
      <c r="D152" s="8" t="s">
        <v>23</v>
      </c>
      <c r="E152" s="8" t="s">
        <v>14</v>
      </c>
      <c r="F152" s="8" t="s">
        <v>15</v>
      </c>
      <c r="G152" s="8" t="s">
        <v>16</v>
      </c>
      <c r="H152" s="8" t="s">
        <v>24</v>
      </c>
      <c r="I152" s="8">
        <v>16</v>
      </c>
      <c r="J152" s="8" t="s">
        <v>22</v>
      </c>
      <c r="K152" s="8">
        <v>54.2</v>
      </c>
      <c r="L152" s="46" t="s">
        <v>64</v>
      </c>
      <c r="M152" s="8" t="str">
        <f>"&gt; "&amp;Tableau4[[#This Row],[Tamis (mm)]]</f>
        <v>&gt; 16</v>
      </c>
      <c r="N152" s="8">
        <v>1</v>
      </c>
      <c r="O152" s="32">
        <v>0.65</v>
      </c>
    </row>
    <row r="153" spans="3:15" x14ac:dyDescent="0.35">
      <c r="C153" s="8" t="s">
        <v>12</v>
      </c>
      <c r="D153" s="8" t="s">
        <v>23</v>
      </c>
      <c r="E153" s="8" t="s">
        <v>14</v>
      </c>
      <c r="F153" s="8" t="s">
        <v>15</v>
      </c>
      <c r="G153" s="8" t="s">
        <v>16</v>
      </c>
      <c r="H153" s="8" t="s">
        <v>24</v>
      </c>
      <c r="I153" s="8">
        <v>16</v>
      </c>
      <c r="J153" s="8" t="s">
        <v>22</v>
      </c>
      <c r="K153" s="8">
        <v>54.2</v>
      </c>
      <c r="L153" s="46" t="s">
        <v>64</v>
      </c>
      <c r="M153" s="8" t="str">
        <f>"&gt; "&amp;Tableau4[[#This Row],[Tamis (mm)]]</f>
        <v>&gt; 16</v>
      </c>
      <c r="N153" s="8">
        <v>2</v>
      </c>
      <c r="O153" s="32">
        <v>2.08</v>
      </c>
    </row>
    <row r="154" spans="3:15" x14ac:dyDescent="0.35">
      <c r="C154" s="8" t="s">
        <v>12</v>
      </c>
      <c r="D154" s="8" t="s">
        <v>23</v>
      </c>
      <c r="E154" s="8" t="s">
        <v>14</v>
      </c>
      <c r="F154" s="8" t="s">
        <v>15</v>
      </c>
      <c r="G154" s="8" t="s">
        <v>16</v>
      </c>
      <c r="H154" s="8" t="s">
        <v>24</v>
      </c>
      <c r="I154" s="8">
        <v>16</v>
      </c>
      <c r="J154" s="8" t="s">
        <v>22</v>
      </c>
      <c r="K154" s="8">
        <v>54.2</v>
      </c>
      <c r="L154" s="46" t="s">
        <v>64</v>
      </c>
      <c r="M154" s="8" t="str">
        <f>"&gt; "&amp;Tableau4[[#This Row],[Tamis (mm)]]</f>
        <v>&gt; 16</v>
      </c>
      <c r="N154" s="8">
        <v>3</v>
      </c>
      <c r="O154" s="32">
        <v>1.71</v>
      </c>
    </row>
    <row r="155" spans="3:15" x14ac:dyDescent="0.35">
      <c r="C155" s="8" t="s">
        <v>12</v>
      </c>
      <c r="D155" s="8" t="s">
        <v>23</v>
      </c>
      <c r="E155" s="8" t="s">
        <v>14</v>
      </c>
      <c r="F155" s="8" t="s">
        <v>15</v>
      </c>
      <c r="G155" s="8" t="s">
        <v>16</v>
      </c>
      <c r="H155" s="8" t="s">
        <v>24</v>
      </c>
      <c r="I155" s="8">
        <v>16</v>
      </c>
      <c r="J155" s="8" t="s">
        <v>22</v>
      </c>
      <c r="K155" s="8">
        <v>54.2</v>
      </c>
      <c r="L155" s="46" t="s">
        <v>64</v>
      </c>
      <c r="M155" s="8" t="str">
        <f>"&gt; "&amp;Tableau4[[#This Row],[Tamis (mm)]]</f>
        <v>&gt; 16</v>
      </c>
      <c r="N155" s="8">
        <v>4</v>
      </c>
      <c r="O155" s="32">
        <v>1.1100000000000001</v>
      </c>
    </row>
    <row r="156" spans="3:15" x14ac:dyDescent="0.35">
      <c r="C156" s="8" t="s">
        <v>12</v>
      </c>
      <c r="D156" s="8" t="s">
        <v>23</v>
      </c>
      <c r="E156" s="8" t="s">
        <v>14</v>
      </c>
      <c r="F156" s="8" t="s">
        <v>15</v>
      </c>
      <c r="G156" s="8" t="s">
        <v>16</v>
      </c>
      <c r="H156" s="8" t="s">
        <v>24</v>
      </c>
      <c r="I156" s="8">
        <v>16</v>
      </c>
      <c r="J156" s="8" t="s">
        <v>22</v>
      </c>
      <c r="K156" s="8">
        <v>54.2</v>
      </c>
      <c r="L156" s="46" t="s">
        <v>64</v>
      </c>
      <c r="M156" s="8" t="str">
        <f>"&gt; "&amp;Tableau4[[#This Row],[Tamis (mm)]]</f>
        <v>&gt; 16</v>
      </c>
      <c r="N156" s="8">
        <v>5</v>
      </c>
      <c r="O156" s="32">
        <v>1.46</v>
      </c>
    </row>
    <row r="157" spans="3:15" x14ac:dyDescent="0.35">
      <c r="C157" s="8" t="s">
        <v>12</v>
      </c>
      <c r="D157" s="8" t="s">
        <v>23</v>
      </c>
      <c r="E157" s="8" t="s">
        <v>14</v>
      </c>
      <c r="F157" s="8" t="s">
        <v>15</v>
      </c>
      <c r="G157" s="8" t="s">
        <v>16</v>
      </c>
      <c r="H157" s="8" t="s">
        <v>24</v>
      </c>
      <c r="I157" s="8">
        <v>16</v>
      </c>
      <c r="J157" s="8" t="s">
        <v>22</v>
      </c>
      <c r="K157" s="8">
        <v>54.2</v>
      </c>
      <c r="L157" s="46" t="s">
        <v>64</v>
      </c>
      <c r="M157" s="8" t="str">
        <f>"&gt; "&amp;Tableau4[[#This Row],[Tamis (mm)]]</f>
        <v>&gt; 16</v>
      </c>
      <c r="N157" s="8">
        <v>6</v>
      </c>
      <c r="O157" s="32">
        <v>1.94</v>
      </c>
    </row>
    <row r="158" spans="3:15" x14ac:dyDescent="0.35">
      <c r="C158" s="8" t="s">
        <v>12</v>
      </c>
      <c r="D158" s="8" t="s">
        <v>23</v>
      </c>
      <c r="E158" s="8" t="s">
        <v>14</v>
      </c>
      <c r="F158" s="8" t="s">
        <v>15</v>
      </c>
      <c r="G158" s="8" t="s">
        <v>16</v>
      </c>
      <c r="H158" s="8" t="s">
        <v>24</v>
      </c>
      <c r="I158" s="8">
        <v>16</v>
      </c>
      <c r="J158" s="8" t="s">
        <v>22</v>
      </c>
      <c r="K158" s="8">
        <v>54.2</v>
      </c>
      <c r="L158" s="46" t="s">
        <v>64</v>
      </c>
      <c r="M158" s="8" t="str">
        <f>"&gt; "&amp;Tableau4[[#This Row],[Tamis (mm)]]</f>
        <v>&gt; 16</v>
      </c>
      <c r="N158" s="8">
        <v>7</v>
      </c>
      <c r="O158" s="32">
        <v>5.01</v>
      </c>
    </row>
    <row r="159" spans="3:15" x14ac:dyDescent="0.35">
      <c r="C159" s="8" t="s">
        <v>12</v>
      </c>
      <c r="D159" s="8" t="s">
        <v>25</v>
      </c>
      <c r="E159" s="8" t="s">
        <v>14</v>
      </c>
      <c r="F159" s="8" t="s">
        <v>15</v>
      </c>
      <c r="G159" s="8" t="s">
        <v>16</v>
      </c>
      <c r="H159" s="8" t="s">
        <v>26</v>
      </c>
      <c r="I159" s="8">
        <v>40</v>
      </c>
      <c r="J159" s="8" t="s">
        <v>18</v>
      </c>
      <c r="K159" s="8"/>
      <c r="L159" s="46" t="s">
        <v>64</v>
      </c>
      <c r="M159" s="8" t="str">
        <f>"&gt; "&amp;Tableau4[[#This Row],[Tamis (mm)]]</f>
        <v>&gt; 40</v>
      </c>
      <c r="N159" s="8"/>
      <c r="O159" s="32"/>
    </row>
    <row r="160" spans="3:15" x14ac:dyDescent="0.35">
      <c r="C160" s="8" t="s">
        <v>12</v>
      </c>
      <c r="D160" s="8" t="s">
        <v>25</v>
      </c>
      <c r="E160" s="8" t="s">
        <v>14</v>
      </c>
      <c r="F160" s="8" t="s">
        <v>15</v>
      </c>
      <c r="G160" s="8" t="s">
        <v>16</v>
      </c>
      <c r="H160" s="8" t="s">
        <v>26</v>
      </c>
      <c r="I160" s="54"/>
      <c r="J160" s="54"/>
      <c r="K160" s="8"/>
      <c r="L160" s="46" t="s">
        <v>64</v>
      </c>
      <c r="M160" s="8" t="str">
        <f>"&gt; "&amp;Tableau4[[#This Row],[Tamis (mm)]]</f>
        <v xml:space="preserve">&gt; </v>
      </c>
      <c r="N160" s="8"/>
      <c r="O160" s="32"/>
    </row>
    <row r="161" spans="3:15" x14ac:dyDescent="0.35">
      <c r="C161" s="8" t="s">
        <v>12</v>
      </c>
      <c r="D161" s="8" t="s">
        <v>25</v>
      </c>
      <c r="E161" s="8" t="s">
        <v>14</v>
      </c>
      <c r="F161" s="8" t="s">
        <v>15</v>
      </c>
      <c r="G161" s="8" t="s">
        <v>16</v>
      </c>
      <c r="H161" s="8" t="s">
        <v>26</v>
      </c>
      <c r="I161" s="8"/>
      <c r="J161" s="8"/>
      <c r="K161" s="8"/>
      <c r="L161" s="46" t="s">
        <v>64</v>
      </c>
      <c r="M161" s="8" t="str">
        <f>"&gt; "&amp;Tableau4[[#This Row],[Tamis (mm)]]</f>
        <v xml:space="preserve">&gt; </v>
      </c>
      <c r="N161" s="8"/>
      <c r="O161" s="32"/>
    </row>
    <row r="162" spans="3:15" x14ac:dyDescent="0.35">
      <c r="C162" s="8" t="s">
        <v>12</v>
      </c>
      <c r="D162" s="8" t="s">
        <v>25</v>
      </c>
      <c r="E162" s="8" t="s">
        <v>14</v>
      </c>
      <c r="F162" s="8" t="s">
        <v>15</v>
      </c>
      <c r="G162" s="8" t="s">
        <v>16</v>
      </c>
      <c r="H162" s="8" t="s">
        <v>26</v>
      </c>
      <c r="I162" s="8"/>
      <c r="J162" s="8"/>
      <c r="K162" s="8"/>
      <c r="L162" s="46" t="s">
        <v>64</v>
      </c>
      <c r="M162" s="8" t="str">
        <f>"&gt; "&amp;Tableau4[[#This Row],[Tamis (mm)]]</f>
        <v xml:space="preserve">&gt; </v>
      </c>
      <c r="N162" s="8"/>
      <c r="O162" s="32"/>
    </row>
    <row r="163" spans="3:15" x14ac:dyDescent="0.35">
      <c r="C163" s="8" t="s">
        <v>12</v>
      </c>
      <c r="D163" s="8" t="s">
        <v>25</v>
      </c>
      <c r="E163" s="8" t="s">
        <v>14</v>
      </c>
      <c r="F163" s="8" t="s">
        <v>15</v>
      </c>
      <c r="G163" s="8" t="s">
        <v>16</v>
      </c>
      <c r="H163" s="8" t="s">
        <v>26</v>
      </c>
      <c r="I163" s="8">
        <v>31.5</v>
      </c>
      <c r="J163" s="8" t="s">
        <v>19</v>
      </c>
      <c r="K163" s="8"/>
      <c r="L163" s="46" t="s">
        <v>64</v>
      </c>
      <c r="M163" s="8" t="str">
        <f>"&gt; "&amp;Tableau4[[#This Row],[Tamis (mm)]]</f>
        <v>&gt; 31,5</v>
      </c>
      <c r="N163" s="8"/>
      <c r="O163" s="32"/>
    </row>
    <row r="164" spans="3:15" x14ac:dyDescent="0.35">
      <c r="C164" s="8" t="s">
        <v>12</v>
      </c>
      <c r="D164" s="8" t="s">
        <v>25</v>
      </c>
      <c r="E164" s="8" t="s">
        <v>14</v>
      </c>
      <c r="F164" s="8" t="s">
        <v>15</v>
      </c>
      <c r="G164" s="8" t="s">
        <v>16</v>
      </c>
      <c r="H164" s="8" t="s">
        <v>26</v>
      </c>
      <c r="I164" s="8"/>
      <c r="J164" s="8"/>
      <c r="K164" s="8"/>
      <c r="L164" s="46" t="s">
        <v>64</v>
      </c>
      <c r="M164" s="8" t="str">
        <f>"&gt; "&amp;Tableau4[[#This Row],[Tamis (mm)]]</f>
        <v xml:space="preserve">&gt; </v>
      </c>
      <c r="N164" s="8"/>
      <c r="O164" s="32"/>
    </row>
    <row r="165" spans="3:15" x14ac:dyDescent="0.35">
      <c r="C165" s="8" t="s">
        <v>12</v>
      </c>
      <c r="D165" s="8" t="s">
        <v>25</v>
      </c>
      <c r="E165" s="8" t="s">
        <v>14</v>
      </c>
      <c r="F165" s="8" t="s">
        <v>15</v>
      </c>
      <c r="G165" s="8" t="s">
        <v>16</v>
      </c>
      <c r="H165" s="8" t="s">
        <v>26</v>
      </c>
      <c r="I165" s="8"/>
      <c r="J165" s="8"/>
      <c r="K165" s="8"/>
      <c r="L165" s="46" t="s">
        <v>64</v>
      </c>
      <c r="M165" s="8" t="str">
        <f>"&gt; "&amp;Tableau4[[#This Row],[Tamis (mm)]]</f>
        <v xml:space="preserve">&gt; </v>
      </c>
      <c r="N165" s="8"/>
      <c r="O165" s="32"/>
    </row>
    <row r="166" spans="3:15" x14ac:dyDescent="0.35">
      <c r="C166" s="8" t="s">
        <v>12</v>
      </c>
      <c r="D166" s="8" t="s">
        <v>25</v>
      </c>
      <c r="E166" s="8" t="s">
        <v>14</v>
      </c>
      <c r="F166" s="8" t="s">
        <v>15</v>
      </c>
      <c r="G166" s="8" t="s">
        <v>16</v>
      </c>
      <c r="H166" s="8" t="s">
        <v>26</v>
      </c>
      <c r="I166" s="8"/>
      <c r="J166" s="8"/>
      <c r="K166" s="8"/>
      <c r="L166" s="46" t="s">
        <v>64</v>
      </c>
      <c r="M166" s="8" t="str">
        <f>"&gt; "&amp;Tableau4[[#This Row],[Tamis (mm)]]</f>
        <v xml:space="preserve">&gt; </v>
      </c>
      <c r="N166" s="8"/>
      <c r="O166" s="32"/>
    </row>
    <row r="167" spans="3:15" x14ac:dyDescent="0.35">
      <c r="C167" s="8" t="s">
        <v>12</v>
      </c>
      <c r="D167" s="8" t="s">
        <v>25</v>
      </c>
      <c r="E167" s="8" t="s">
        <v>14</v>
      </c>
      <c r="F167" s="8" t="s">
        <v>15</v>
      </c>
      <c r="G167" s="8" t="s">
        <v>16</v>
      </c>
      <c r="H167" s="8" t="s">
        <v>26</v>
      </c>
      <c r="I167" s="8"/>
      <c r="J167" s="8"/>
      <c r="K167" s="8"/>
      <c r="L167" s="46" t="s">
        <v>64</v>
      </c>
      <c r="M167" s="8" t="str">
        <f>"&gt; "&amp;Tableau4[[#This Row],[Tamis (mm)]]</f>
        <v xml:space="preserve">&gt; </v>
      </c>
      <c r="N167" s="8"/>
      <c r="O167" s="32"/>
    </row>
    <row r="168" spans="3:15" x14ac:dyDescent="0.35">
      <c r="C168" s="8" t="s">
        <v>12</v>
      </c>
      <c r="D168" s="8" t="s">
        <v>25</v>
      </c>
      <c r="E168" s="8" t="s">
        <v>14</v>
      </c>
      <c r="F168" s="8" t="s">
        <v>15</v>
      </c>
      <c r="G168" s="8" t="s">
        <v>16</v>
      </c>
      <c r="H168" s="8" t="s">
        <v>26</v>
      </c>
      <c r="I168" s="8"/>
      <c r="J168" s="8"/>
      <c r="K168" s="8"/>
      <c r="L168" s="46" t="s">
        <v>64</v>
      </c>
      <c r="M168" s="8" t="str">
        <f>"&gt; "&amp;Tableau4[[#This Row],[Tamis (mm)]]</f>
        <v xml:space="preserve">&gt; </v>
      </c>
      <c r="N168" s="8"/>
      <c r="O168" s="32"/>
    </row>
    <row r="169" spans="3:15" x14ac:dyDescent="0.35">
      <c r="C169" s="8" t="s">
        <v>12</v>
      </c>
      <c r="D169" s="8" t="s">
        <v>25</v>
      </c>
      <c r="E169" s="8" t="s">
        <v>14</v>
      </c>
      <c r="F169" s="8" t="s">
        <v>15</v>
      </c>
      <c r="G169" s="8" t="s">
        <v>16</v>
      </c>
      <c r="H169" s="8" t="s">
        <v>26</v>
      </c>
      <c r="I169" s="8"/>
      <c r="J169" s="8"/>
      <c r="K169" s="8"/>
      <c r="L169" s="46" t="s">
        <v>64</v>
      </c>
      <c r="M169" s="8" t="str">
        <f>"&gt; "&amp;Tableau4[[#This Row],[Tamis (mm)]]</f>
        <v xml:space="preserve">&gt; </v>
      </c>
      <c r="N169" s="8"/>
      <c r="O169" s="32"/>
    </row>
    <row r="170" spans="3:15" x14ac:dyDescent="0.35">
      <c r="C170" s="8" t="s">
        <v>12</v>
      </c>
      <c r="D170" s="8" t="s">
        <v>25</v>
      </c>
      <c r="E170" s="8" t="s">
        <v>14</v>
      </c>
      <c r="F170" s="8" t="s">
        <v>15</v>
      </c>
      <c r="G170" s="8" t="s">
        <v>16</v>
      </c>
      <c r="H170" s="8" t="s">
        <v>26</v>
      </c>
      <c r="I170" s="8"/>
      <c r="J170" s="8"/>
      <c r="K170" s="8"/>
      <c r="L170" s="46" t="s">
        <v>64</v>
      </c>
      <c r="M170" s="8" t="str">
        <f>"&gt; "&amp;Tableau4[[#This Row],[Tamis (mm)]]</f>
        <v xml:space="preserve">&gt; </v>
      </c>
      <c r="N170" s="8"/>
      <c r="O170" s="32"/>
    </row>
    <row r="171" spans="3:15" x14ac:dyDescent="0.35">
      <c r="C171" s="8" t="s">
        <v>12</v>
      </c>
      <c r="D171" s="8" t="s">
        <v>25</v>
      </c>
      <c r="E171" s="8" t="s">
        <v>14</v>
      </c>
      <c r="F171" s="8" t="s">
        <v>15</v>
      </c>
      <c r="G171" s="8" t="s">
        <v>16</v>
      </c>
      <c r="H171" s="8" t="s">
        <v>26</v>
      </c>
      <c r="I171" s="8"/>
      <c r="J171" s="8"/>
      <c r="K171" s="8"/>
      <c r="L171" s="46" t="s">
        <v>64</v>
      </c>
      <c r="M171" s="8" t="str">
        <f>"&gt; "&amp;Tableau4[[#This Row],[Tamis (mm)]]</f>
        <v xml:space="preserve">&gt; </v>
      </c>
      <c r="N171" s="8"/>
      <c r="O171" s="32"/>
    </row>
    <row r="172" spans="3:15" x14ac:dyDescent="0.35">
      <c r="C172" s="8" t="s">
        <v>12</v>
      </c>
      <c r="D172" s="8" t="s">
        <v>25</v>
      </c>
      <c r="E172" s="8" t="s">
        <v>14</v>
      </c>
      <c r="F172" s="8" t="s">
        <v>15</v>
      </c>
      <c r="G172" s="8" t="s">
        <v>16</v>
      </c>
      <c r="H172" s="8" t="s">
        <v>26</v>
      </c>
      <c r="I172" s="8"/>
      <c r="J172" s="8"/>
      <c r="K172" s="8"/>
      <c r="L172" s="46" t="s">
        <v>64</v>
      </c>
      <c r="M172" s="8" t="str">
        <f>"&gt; "&amp;Tableau4[[#This Row],[Tamis (mm)]]</f>
        <v xml:space="preserve">&gt; </v>
      </c>
      <c r="N172" s="8"/>
      <c r="O172" s="32"/>
    </row>
    <row r="173" spans="3:15" x14ac:dyDescent="0.35">
      <c r="C173" s="8" t="s">
        <v>12</v>
      </c>
      <c r="D173" s="8" t="s">
        <v>25</v>
      </c>
      <c r="E173" s="8" t="s">
        <v>14</v>
      </c>
      <c r="F173" s="8" t="s">
        <v>15</v>
      </c>
      <c r="G173" s="8" t="s">
        <v>16</v>
      </c>
      <c r="H173" s="8" t="s">
        <v>26</v>
      </c>
      <c r="I173" s="8"/>
      <c r="J173" s="8"/>
      <c r="K173" s="8"/>
      <c r="L173" s="46" t="s">
        <v>64</v>
      </c>
      <c r="M173" s="8" t="str">
        <f>"&gt; "&amp;Tableau4[[#This Row],[Tamis (mm)]]</f>
        <v xml:space="preserve">&gt; </v>
      </c>
      <c r="N173" s="8"/>
      <c r="O173" s="32"/>
    </row>
    <row r="174" spans="3:15" x14ac:dyDescent="0.35">
      <c r="C174" s="8" t="s">
        <v>12</v>
      </c>
      <c r="D174" s="8" t="s">
        <v>25</v>
      </c>
      <c r="E174" s="8" t="s">
        <v>14</v>
      </c>
      <c r="F174" s="8" t="s">
        <v>15</v>
      </c>
      <c r="G174" s="8" t="s">
        <v>16</v>
      </c>
      <c r="H174" s="8" t="s">
        <v>26</v>
      </c>
      <c r="I174" s="8"/>
      <c r="J174" s="8"/>
      <c r="K174" s="8"/>
      <c r="L174" s="46" t="s">
        <v>64</v>
      </c>
      <c r="M174" s="8" t="str">
        <f>"&gt; "&amp;Tableau4[[#This Row],[Tamis (mm)]]</f>
        <v xml:space="preserve">&gt; </v>
      </c>
      <c r="N174" s="8"/>
      <c r="O174" s="32"/>
    </row>
    <row r="175" spans="3:15" x14ac:dyDescent="0.35">
      <c r="C175" s="8" t="s">
        <v>12</v>
      </c>
      <c r="D175" s="8" t="s">
        <v>25</v>
      </c>
      <c r="E175" s="8" t="s">
        <v>14</v>
      </c>
      <c r="F175" s="8" t="s">
        <v>15</v>
      </c>
      <c r="G175" s="8" t="s">
        <v>16</v>
      </c>
      <c r="H175" s="8" t="s">
        <v>26</v>
      </c>
      <c r="I175" s="8"/>
      <c r="J175" s="8"/>
      <c r="K175" s="8"/>
      <c r="L175" s="46" t="s">
        <v>64</v>
      </c>
      <c r="M175" s="8" t="str">
        <f>"&gt; "&amp;Tableau4[[#This Row],[Tamis (mm)]]</f>
        <v xml:space="preserve">&gt; </v>
      </c>
      <c r="N175" s="8"/>
      <c r="O175" s="32"/>
    </row>
    <row r="176" spans="3:15" x14ac:dyDescent="0.35">
      <c r="C176" s="8" t="s">
        <v>12</v>
      </c>
      <c r="D176" s="8" t="s">
        <v>25</v>
      </c>
      <c r="E176" s="8" t="s">
        <v>14</v>
      </c>
      <c r="F176" s="8" t="s">
        <v>15</v>
      </c>
      <c r="G176" s="8" t="s">
        <v>16</v>
      </c>
      <c r="H176" s="8" t="s">
        <v>26</v>
      </c>
      <c r="I176" s="8"/>
      <c r="J176" s="8"/>
      <c r="K176" s="8"/>
      <c r="L176" s="46" t="s">
        <v>64</v>
      </c>
      <c r="M176" s="8" t="str">
        <f>"&gt; "&amp;Tableau4[[#This Row],[Tamis (mm)]]</f>
        <v xml:space="preserve">&gt; </v>
      </c>
      <c r="N176" s="8"/>
      <c r="O176" s="32"/>
    </row>
    <row r="177" spans="3:15" x14ac:dyDescent="0.35">
      <c r="C177" s="8" t="s">
        <v>12</v>
      </c>
      <c r="D177" s="8" t="s">
        <v>25</v>
      </c>
      <c r="E177" s="8" t="s">
        <v>14</v>
      </c>
      <c r="F177" s="8" t="s">
        <v>15</v>
      </c>
      <c r="G177" s="8" t="s">
        <v>16</v>
      </c>
      <c r="H177" s="8" t="s">
        <v>26</v>
      </c>
      <c r="I177" s="8"/>
      <c r="J177" s="8"/>
      <c r="K177" s="8"/>
      <c r="L177" s="46" t="s">
        <v>64</v>
      </c>
      <c r="M177" s="8" t="str">
        <f>"&gt; "&amp;Tableau4[[#This Row],[Tamis (mm)]]</f>
        <v xml:space="preserve">&gt; </v>
      </c>
      <c r="N177" s="8"/>
      <c r="O177" s="32"/>
    </row>
    <row r="178" spans="3:15" x14ac:dyDescent="0.35">
      <c r="C178" s="8" t="s">
        <v>12</v>
      </c>
      <c r="D178" s="8" t="s">
        <v>25</v>
      </c>
      <c r="E178" s="8" t="s">
        <v>14</v>
      </c>
      <c r="F178" s="8" t="s">
        <v>15</v>
      </c>
      <c r="G178" s="8" t="s">
        <v>16</v>
      </c>
      <c r="H178" s="8" t="s">
        <v>26</v>
      </c>
      <c r="I178" s="8"/>
      <c r="J178" s="8"/>
      <c r="K178" s="8"/>
      <c r="L178" s="46" t="s">
        <v>64</v>
      </c>
      <c r="M178" s="8" t="str">
        <f>"&gt; "&amp;Tableau4[[#This Row],[Tamis (mm)]]</f>
        <v xml:space="preserve">&gt; </v>
      </c>
      <c r="N178" s="8"/>
      <c r="O178" s="32"/>
    </row>
    <row r="179" spans="3:15" x14ac:dyDescent="0.35">
      <c r="C179" s="8" t="s">
        <v>12</v>
      </c>
      <c r="D179" s="8" t="s">
        <v>25</v>
      </c>
      <c r="E179" s="8" t="s">
        <v>14</v>
      </c>
      <c r="F179" s="8" t="s">
        <v>15</v>
      </c>
      <c r="G179" s="8" t="s">
        <v>16</v>
      </c>
      <c r="H179" s="8" t="s">
        <v>26</v>
      </c>
      <c r="I179" s="8"/>
      <c r="J179" s="8"/>
      <c r="K179" s="8"/>
      <c r="L179" s="46" t="s">
        <v>64</v>
      </c>
      <c r="M179" s="8" t="str">
        <f>"&gt; "&amp;Tableau4[[#This Row],[Tamis (mm)]]</f>
        <v xml:space="preserve">&gt; </v>
      </c>
      <c r="N179" s="8"/>
      <c r="O179" s="32"/>
    </row>
    <row r="180" spans="3:15" x14ac:dyDescent="0.35">
      <c r="C180" s="8" t="s">
        <v>12</v>
      </c>
      <c r="D180" s="8" t="s">
        <v>25</v>
      </c>
      <c r="E180" s="8" t="s">
        <v>14</v>
      </c>
      <c r="F180" s="8" t="s">
        <v>15</v>
      </c>
      <c r="G180" s="8" t="s">
        <v>16</v>
      </c>
      <c r="H180" s="8" t="s">
        <v>26</v>
      </c>
      <c r="I180" s="8"/>
      <c r="J180" s="8"/>
      <c r="K180" s="8"/>
      <c r="L180" s="46" t="s">
        <v>64</v>
      </c>
      <c r="M180" s="8" t="str">
        <f>"&gt; "&amp;Tableau4[[#This Row],[Tamis (mm)]]</f>
        <v xml:space="preserve">&gt; </v>
      </c>
      <c r="N180" s="8"/>
      <c r="O180" s="32"/>
    </row>
    <row r="181" spans="3:15" x14ac:dyDescent="0.35">
      <c r="C181" s="8" t="s">
        <v>12</v>
      </c>
      <c r="D181" s="8" t="s">
        <v>25</v>
      </c>
      <c r="E181" s="8" t="s">
        <v>14</v>
      </c>
      <c r="F181" s="8" t="s">
        <v>15</v>
      </c>
      <c r="G181" s="8" t="s">
        <v>16</v>
      </c>
      <c r="H181" s="8" t="s">
        <v>26</v>
      </c>
      <c r="I181" s="8"/>
      <c r="J181" s="8"/>
      <c r="K181" s="8"/>
      <c r="L181" s="46" t="s">
        <v>64</v>
      </c>
      <c r="M181" s="8" t="str">
        <f>"&gt; "&amp;Tableau4[[#This Row],[Tamis (mm)]]</f>
        <v xml:space="preserve">&gt; </v>
      </c>
      <c r="N181" s="8"/>
      <c r="O181" s="32"/>
    </row>
    <row r="182" spans="3:15" x14ac:dyDescent="0.35">
      <c r="C182" s="8" t="s">
        <v>12</v>
      </c>
      <c r="D182" s="8" t="s">
        <v>25</v>
      </c>
      <c r="E182" s="8" t="s">
        <v>14</v>
      </c>
      <c r="F182" s="8" t="s">
        <v>15</v>
      </c>
      <c r="G182" s="8" t="s">
        <v>16</v>
      </c>
      <c r="H182" s="8" t="s">
        <v>26</v>
      </c>
      <c r="I182" s="8"/>
      <c r="J182" s="8"/>
      <c r="K182" s="8"/>
      <c r="L182" s="46" t="s">
        <v>64</v>
      </c>
      <c r="M182" s="8" t="str">
        <f>"&gt; "&amp;Tableau4[[#This Row],[Tamis (mm)]]</f>
        <v xml:space="preserve">&gt; </v>
      </c>
      <c r="N182" s="8"/>
      <c r="O182" s="32"/>
    </row>
    <row r="183" spans="3:15" x14ac:dyDescent="0.35">
      <c r="C183" s="8" t="s">
        <v>12</v>
      </c>
      <c r="D183" s="8" t="s">
        <v>25</v>
      </c>
      <c r="E183" s="8" t="s">
        <v>14</v>
      </c>
      <c r="F183" s="8" t="s">
        <v>15</v>
      </c>
      <c r="G183" s="8" t="s">
        <v>16</v>
      </c>
      <c r="H183" s="8" t="s">
        <v>26</v>
      </c>
      <c r="I183" s="8"/>
      <c r="J183" s="8"/>
      <c r="K183" s="8"/>
      <c r="L183" s="46" t="s">
        <v>64</v>
      </c>
      <c r="M183" s="8" t="str">
        <f>"&gt; "&amp;Tableau4[[#This Row],[Tamis (mm)]]</f>
        <v xml:space="preserve">&gt; </v>
      </c>
      <c r="N183" s="8"/>
      <c r="O183" s="32"/>
    </row>
    <row r="184" spans="3:15" x14ac:dyDescent="0.35">
      <c r="C184" s="8" t="s">
        <v>12</v>
      </c>
      <c r="D184" s="8" t="s">
        <v>25</v>
      </c>
      <c r="E184" s="8" t="s">
        <v>14</v>
      </c>
      <c r="F184" s="8" t="s">
        <v>15</v>
      </c>
      <c r="G184" s="8" t="s">
        <v>16</v>
      </c>
      <c r="H184" s="8" t="s">
        <v>26</v>
      </c>
      <c r="I184" s="8"/>
      <c r="J184" s="8"/>
      <c r="K184" s="8"/>
      <c r="L184" s="46" t="s">
        <v>64</v>
      </c>
      <c r="M184" s="8" t="str">
        <f>"&gt; "&amp;Tableau4[[#This Row],[Tamis (mm)]]</f>
        <v xml:space="preserve">&gt; </v>
      </c>
      <c r="N184" s="8"/>
      <c r="O184" s="32"/>
    </row>
    <row r="185" spans="3:15" x14ac:dyDescent="0.35">
      <c r="C185" s="8" t="s">
        <v>12</v>
      </c>
      <c r="D185" s="8" t="s">
        <v>25</v>
      </c>
      <c r="E185" s="8" t="s">
        <v>14</v>
      </c>
      <c r="F185" s="8" t="s">
        <v>15</v>
      </c>
      <c r="G185" s="8" t="s">
        <v>16</v>
      </c>
      <c r="H185" s="8" t="s">
        <v>26</v>
      </c>
      <c r="I185" s="8"/>
      <c r="J185" s="8"/>
      <c r="K185" s="8"/>
      <c r="L185" s="46" t="s">
        <v>64</v>
      </c>
      <c r="M185" s="8" t="str">
        <f>"&gt; "&amp;Tableau4[[#This Row],[Tamis (mm)]]</f>
        <v xml:space="preserve">&gt; </v>
      </c>
      <c r="N185" s="8"/>
      <c r="O185" s="32"/>
    </row>
    <row r="186" spans="3:15" x14ac:dyDescent="0.35">
      <c r="C186" s="8" t="s">
        <v>12</v>
      </c>
      <c r="D186" s="8" t="s">
        <v>25</v>
      </c>
      <c r="E186" s="8" t="s">
        <v>14</v>
      </c>
      <c r="F186" s="8" t="s">
        <v>15</v>
      </c>
      <c r="G186" s="8" t="s">
        <v>16</v>
      </c>
      <c r="H186" s="8" t="s">
        <v>26</v>
      </c>
      <c r="I186" s="8"/>
      <c r="J186" s="8"/>
      <c r="K186" s="8"/>
      <c r="L186" s="46" t="s">
        <v>64</v>
      </c>
      <c r="M186" s="8" t="str">
        <f>"&gt; "&amp;Tableau4[[#This Row],[Tamis (mm)]]</f>
        <v xml:space="preserve">&gt; </v>
      </c>
      <c r="N186" s="8"/>
      <c r="O186" s="32"/>
    </row>
  </sheetData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CE3D-CC1B-4757-8D3E-7D75587F7973}">
  <dimension ref="A1:D8"/>
  <sheetViews>
    <sheetView tabSelected="1" workbookViewId="0">
      <selection activeCell="C15" sqref="C15"/>
    </sheetView>
  </sheetViews>
  <sheetFormatPr baseColWidth="10" defaultColWidth="11.453125" defaultRowHeight="14.5" x14ac:dyDescent="0.35"/>
  <cols>
    <col min="1" max="1" width="19.54296875" bestFit="1" customWidth="1"/>
    <col min="2" max="2" width="24.90625" bestFit="1" customWidth="1"/>
    <col min="3" max="3" width="25.36328125" bestFit="1" customWidth="1"/>
    <col min="4" max="4" width="23.81640625" bestFit="1" customWidth="1"/>
  </cols>
  <sheetData>
    <row r="1" spans="1:4" x14ac:dyDescent="0.35">
      <c r="A1" s="2" t="s">
        <v>0</v>
      </c>
      <c r="B1" t="s">
        <v>12</v>
      </c>
    </row>
    <row r="3" spans="1:4" x14ac:dyDescent="0.35">
      <c r="A3" s="2" t="s">
        <v>27</v>
      </c>
      <c r="B3" t="s">
        <v>28</v>
      </c>
      <c r="C3" t="s">
        <v>29</v>
      </c>
      <c r="D3" t="s">
        <v>30</v>
      </c>
    </row>
    <row r="4" spans="1:4" x14ac:dyDescent="0.35">
      <c r="A4" s="3" t="s">
        <v>16</v>
      </c>
      <c r="B4" s="1">
        <v>3.0133999999999985</v>
      </c>
      <c r="C4" s="53">
        <v>2.4307104119303657</v>
      </c>
      <c r="D4" s="53">
        <v>150</v>
      </c>
    </row>
    <row r="5" spans="1:4" x14ac:dyDescent="0.35">
      <c r="A5" s="4" t="s">
        <v>17</v>
      </c>
      <c r="B5" s="1">
        <v>3.1217647058823528</v>
      </c>
      <c r="C5" s="1">
        <v>1.5991486164762345</v>
      </c>
      <c r="D5" s="53">
        <v>68</v>
      </c>
    </row>
    <row r="6" spans="1:4" x14ac:dyDescent="0.35">
      <c r="A6" s="4" t="s">
        <v>24</v>
      </c>
      <c r="B6" s="1">
        <v>2.9235365853658544</v>
      </c>
      <c r="C6" s="1">
        <v>2.9443983078046641</v>
      </c>
      <c r="D6" s="53">
        <v>82</v>
      </c>
    </row>
    <row r="7" spans="1:4" x14ac:dyDescent="0.35">
      <c r="A7" s="4" t="s">
        <v>26</v>
      </c>
      <c r="B7" s="1"/>
      <c r="C7" s="1"/>
      <c r="D7" s="53"/>
    </row>
    <row r="8" spans="1:4" x14ac:dyDescent="0.35">
      <c r="A8" s="3" t="s">
        <v>31</v>
      </c>
      <c r="B8" s="1">
        <v>3.0133999999999985</v>
      </c>
      <c r="C8" s="53">
        <v>2.4307104119303657</v>
      </c>
      <c r="D8" s="53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BE39-6A29-457C-9335-6360F8E93F37}">
  <dimension ref="B2:L11"/>
  <sheetViews>
    <sheetView workbookViewId="0">
      <selection activeCell="J13" sqref="J13"/>
    </sheetView>
  </sheetViews>
  <sheetFormatPr baseColWidth="10" defaultColWidth="11.453125" defaultRowHeight="14.5" x14ac:dyDescent="0.35"/>
  <cols>
    <col min="2" max="2" width="11.54296875" bestFit="1" customWidth="1"/>
    <col min="3" max="3" width="12.54296875" bestFit="1" customWidth="1"/>
    <col min="6" max="6" width="12.54296875" customWidth="1"/>
    <col min="7" max="7" width="12.81640625" customWidth="1"/>
    <col min="9" max="9" width="26.26953125" bestFit="1" customWidth="1"/>
    <col min="10" max="10" width="26.453125" bestFit="1" customWidth="1"/>
    <col min="11" max="11" width="26.26953125" bestFit="1" customWidth="1"/>
  </cols>
  <sheetData>
    <row r="2" spans="2:12" x14ac:dyDescent="0.35">
      <c r="B2" s="37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38</v>
      </c>
      <c r="I2" s="38" t="s">
        <v>39</v>
      </c>
      <c r="J2" s="38" t="s">
        <v>40</v>
      </c>
      <c r="K2" s="39" t="s">
        <v>41</v>
      </c>
      <c r="L2" s="38" t="s">
        <v>42</v>
      </c>
    </row>
    <row r="3" spans="2:12" x14ac:dyDescent="0.35">
      <c r="B3" s="45" t="s">
        <v>12</v>
      </c>
      <c r="C3" s="45" t="s">
        <v>13</v>
      </c>
      <c r="D3" s="45" t="s">
        <v>14</v>
      </c>
      <c r="E3" s="45" t="s">
        <v>15</v>
      </c>
      <c r="F3" s="45" t="s">
        <v>16</v>
      </c>
      <c r="G3" s="45" t="s">
        <v>17</v>
      </c>
      <c r="H3" s="45">
        <v>31.5</v>
      </c>
      <c r="I3" s="41">
        <v>380.1</v>
      </c>
      <c r="J3" s="41">
        <v>377.83</v>
      </c>
      <c r="K3" s="42">
        <v>376.6</v>
      </c>
      <c r="L3" s="43">
        <f>(Tableau1[[#This Row],[Pgranulo1 (g) (balance 3)]]-Tableau1[[#This Row],[Pgranulo2 (g) (balance 3)]])/Tableau1[[#This Row],[Pgranulo1 (g) (balance 3)]]</f>
        <v>9.2081031307550635E-3</v>
      </c>
    </row>
    <row r="4" spans="2:12" x14ac:dyDescent="0.35">
      <c r="B4" s="45" t="s">
        <v>12</v>
      </c>
      <c r="C4" s="45" t="s">
        <v>13</v>
      </c>
      <c r="D4" s="45" t="s">
        <v>14</v>
      </c>
      <c r="E4" s="45" t="s">
        <v>15</v>
      </c>
      <c r="F4" s="45" t="s">
        <v>16</v>
      </c>
      <c r="G4" s="45" t="s">
        <v>17</v>
      </c>
      <c r="H4" s="45">
        <v>25</v>
      </c>
      <c r="I4" s="36">
        <v>423</v>
      </c>
      <c r="J4" s="36">
        <v>422.1</v>
      </c>
      <c r="K4" s="44">
        <v>420.6</v>
      </c>
      <c r="L4" s="43">
        <f>(Tableau1[[#This Row],[Pgranulo1 (g) (balance 3)]]-Tableau1[[#This Row],[Pgranulo2 (g) (balance 3)]])/Tableau1[[#This Row],[Pgranulo1 (g) (balance 3)]]</f>
        <v>5.6737588652481736E-3</v>
      </c>
    </row>
    <row r="5" spans="2:12" x14ac:dyDescent="0.35">
      <c r="B5" s="45" t="s">
        <v>12</v>
      </c>
      <c r="C5" s="45" t="s">
        <v>13</v>
      </c>
      <c r="D5" s="45" t="s">
        <v>14</v>
      </c>
      <c r="E5" s="45" t="s">
        <v>15</v>
      </c>
      <c r="F5" s="45" t="s">
        <v>16</v>
      </c>
      <c r="G5" s="45" t="s">
        <v>17</v>
      </c>
      <c r="H5" s="45">
        <v>20</v>
      </c>
      <c r="I5" s="36">
        <v>540.5</v>
      </c>
      <c r="J5" s="36">
        <v>537.71</v>
      </c>
      <c r="K5" s="44">
        <v>536.70000000000005</v>
      </c>
      <c r="L5" s="43">
        <f>(Tableau1[[#This Row],[Pgranulo1 (g) (balance 3)]]-Tableau1[[#This Row],[Pgranulo2 (g) (balance 3)]])/Tableau1[[#This Row],[Pgranulo1 (g) (balance 3)]]</f>
        <v>7.0305272895466323E-3</v>
      </c>
    </row>
    <row r="6" spans="2:12" x14ac:dyDescent="0.35">
      <c r="B6" s="40" t="s">
        <v>12</v>
      </c>
      <c r="C6" s="36" t="s">
        <v>13</v>
      </c>
      <c r="D6" s="36" t="s">
        <v>14</v>
      </c>
      <c r="E6" s="36" t="s">
        <v>15</v>
      </c>
      <c r="F6" s="36" t="s">
        <v>16</v>
      </c>
      <c r="G6" s="36" t="s">
        <v>17</v>
      </c>
      <c r="H6" s="36">
        <v>16</v>
      </c>
      <c r="I6" s="36">
        <v>101.1</v>
      </c>
      <c r="J6" s="36">
        <v>100.83</v>
      </c>
      <c r="K6" s="44">
        <v>100.6</v>
      </c>
      <c r="L6" s="43">
        <f>(Tableau1[[#This Row],[Pgranulo1 (g) (balance 3)]]-Tableau1[[#This Row],[Pgranulo2 (g) (balance 3)]])/Tableau1[[#This Row],[Pgranulo1 (g) (balance 3)]]</f>
        <v>4.9455984174085069E-3</v>
      </c>
    </row>
    <row r="7" spans="2:12" x14ac:dyDescent="0.35">
      <c r="B7" s="40" t="s">
        <v>12</v>
      </c>
      <c r="C7" s="36" t="s">
        <v>23</v>
      </c>
      <c r="D7" s="36" t="s">
        <v>14</v>
      </c>
      <c r="E7" s="36" t="s">
        <v>15</v>
      </c>
      <c r="F7" s="36" t="s">
        <v>16</v>
      </c>
      <c r="G7" s="36" t="s">
        <v>24</v>
      </c>
      <c r="H7" s="36">
        <v>25</v>
      </c>
      <c r="I7" s="36">
        <v>932.2</v>
      </c>
      <c r="J7" s="36">
        <v>928.19</v>
      </c>
      <c r="K7" s="44"/>
      <c r="L7" s="43">
        <f>(Tableau1[[#This Row],[Pgranulo1 (g) (balance 3)]]-Tableau1[[#This Row],[Pgranulo2 (g) (balance 3)]])/Tableau1[[#This Row],[Pgranulo1 (g) (balance 3)]]</f>
        <v>1</v>
      </c>
    </row>
    <row r="8" spans="2:12" x14ac:dyDescent="0.35">
      <c r="B8" s="40" t="s">
        <v>12</v>
      </c>
      <c r="C8" s="36" t="s">
        <v>23</v>
      </c>
      <c r="D8" s="36" t="s">
        <v>14</v>
      </c>
      <c r="E8" s="36" t="s">
        <v>15</v>
      </c>
      <c r="F8" s="36" t="s">
        <v>16</v>
      </c>
      <c r="G8" s="36" t="s">
        <v>24</v>
      </c>
      <c r="H8" s="36">
        <v>20</v>
      </c>
      <c r="I8" s="36">
        <v>513.20000000000005</v>
      </c>
      <c r="J8" s="36">
        <v>492.35</v>
      </c>
      <c r="K8" s="44"/>
      <c r="L8" s="43">
        <f>(Tableau1[[#This Row],[Pgranulo1 (g) (balance 3)]]-Tableau1[[#This Row],[Pgranulo2 (g) (balance 3)]])/Tableau1[[#This Row],[Pgranulo1 (g) (balance 3)]]</f>
        <v>1</v>
      </c>
    </row>
    <row r="9" spans="2:12" x14ac:dyDescent="0.35">
      <c r="B9" s="40" t="s">
        <v>12</v>
      </c>
      <c r="C9" s="36" t="s">
        <v>23</v>
      </c>
      <c r="D9" s="36" t="s">
        <v>14</v>
      </c>
      <c r="E9" s="36" t="s">
        <v>15</v>
      </c>
      <c r="F9" s="36" t="s">
        <v>16</v>
      </c>
      <c r="G9" s="36" t="s">
        <v>24</v>
      </c>
      <c r="H9" s="36">
        <v>16</v>
      </c>
      <c r="I9" s="36">
        <v>54.2</v>
      </c>
      <c r="J9" s="36">
        <v>53.7</v>
      </c>
      <c r="K9" s="44"/>
      <c r="L9" s="43">
        <f>(Tableau1[[#This Row],[Pgranulo1 (g) (balance 3)]]-Tableau1[[#This Row],[Pgranulo2 (g) (balance 3)]])/Tableau1[[#This Row],[Pgranulo1 (g) (balance 3)]]</f>
        <v>1</v>
      </c>
    </row>
    <row r="11" spans="2:12" x14ac:dyDescent="0.35">
      <c r="C11" s="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6EA1-5064-4B05-80BC-9D53FF52C782}">
  <dimension ref="B1:Z42"/>
  <sheetViews>
    <sheetView workbookViewId="0">
      <selection activeCell="S26" sqref="S26"/>
    </sheetView>
  </sheetViews>
  <sheetFormatPr baseColWidth="10" defaultColWidth="11.453125" defaultRowHeight="14.5" x14ac:dyDescent="0.35"/>
  <cols>
    <col min="1" max="1" width="11.54296875" customWidth="1"/>
    <col min="2" max="2" width="12.1796875" bestFit="1" customWidth="1"/>
    <col min="3" max="3" width="13" bestFit="1" customWidth="1"/>
    <col min="6" max="6" width="13.54296875" customWidth="1"/>
    <col min="7" max="7" width="13.7265625" customWidth="1"/>
    <col min="8" max="8" width="15.26953125" bestFit="1" customWidth="1"/>
    <col min="9" max="9" width="18.81640625" bestFit="1" customWidth="1"/>
    <col min="10" max="10" width="15.453125" style="8" customWidth="1"/>
    <col min="11" max="11" width="21" style="8" customWidth="1"/>
  </cols>
  <sheetData>
    <row r="1" spans="2:26" x14ac:dyDescent="0.35">
      <c r="L1">
        <v>40</v>
      </c>
      <c r="M1">
        <v>31.5</v>
      </c>
      <c r="N1">
        <v>25</v>
      </c>
      <c r="O1">
        <v>20</v>
      </c>
      <c r="P1">
        <v>16</v>
      </c>
      <c r="Q1">
        <v>14</v>
      </c>
      <c r="R1">
        <v>12.5</v>
      </c>
      <c r="S1">
        <v>11.2</v>
      </c>
      <c r="T1">
        <v>10</v>
      </c>
      <c r="U1">
        <v>8</v>
      </c>
      <c r="V1">
        <v>6.3</v>
      </c>
      <c r="W1">
        <v>5.6</v>
      </c>
      <c r="X1">
        <v>4</v>
      </c>
      <c r="Y1">
        <v>2</v>
      </c>
      <c r="Z1">
        <v>0.1</v>
      </c>
    </row>
    <row r="3" spans="2:26" s="10" customFormat="1" x14ac:dyDescent="0.35"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43</v>
      </c>
      <c r="K3" s="12" t="s">
        <v>44</v>
      </c>
      <c r="L3" s="14" t="s">
        <v>45</v>
      </c>
      <c r="M3" s="10" t="s">
        <v>46</v>
      </c>
      <c r="N3" s="10" t="s">
        <v>47</v>
      </c>
      <c r="O3" s="10" t="s">
        <v>48</v>
      </c>
      <c r="P3" s="10" t="s">
        <v>49</v>
      </c>
      <c r="Q3" s="10" t="s">
        <v>50</v>
      </c>
      <c r="R3" s="10" t="s">
        <v>51</v>
      </c>
      <c r="S3" s="10" t="s">
        <v>52</v>
      </c>
      <c r="T3" s="10" t="s">
        <v>53</v>
      </c>
      <c r="U3" s="10" t="s">
        <v>54</v>
      </c>
      <c r="V3" s="10" t="s">
        <v>55</v>
      </c>
      <c r="W3" s="10" t="s">
        <v>56</v>
      </c>
      <c r="X3" s="10" t="s">
        <v>57</v>
      </c>
      <c r="Y3" s="10" t="s">
        <v>58</v>
      </c>
      <c r="Z3" s="10" t="s">
        <v>59</v>
      </c>
    </row>
    <row r="4" spans="2:26" hidden="1" x14ac:dyDescent="0.35"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>
        <v>40</v>
      </c>
      <c r="I4" s="8" t="s">
        <v>18</v>
      </c>
      <c r="K4" s="8" t="str">
        <f t="shared" ref="K4:K8" si="0">G4&amp;" &gt;"&amp;H4&amp;"mm "&amp;J4</f>
        <v xml:space="preserve">Lumbres &gt;40mm 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2:26" hidden="1" x14ac:dyDescent="0.35"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>
        <v>40</v>
      </c>
      <c r="I5" s="8" t="s">
        <v>18</v>
      </c>
      <c r="K5" s="8" t="str">
        <f t="shared" si="0"/>
        <v xml:space="preserve">Lumbres &gt;40mm 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2:26" x14ac:dyDescent="0.35"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8">
        <v>31.5</v>
      </c>
      <c r="I6" s="8" t="s">
        <v>60</v>
      </c>
      <c r="J6" s="8" t="s">
        <v>61</v>
      </c>
      <c r="K6" s="8" t="str">
        <f>G6&amp;" &gt;"&amp;H6&amp;"mm "&amp;J6</f>
        <v>Lumbres &gt;31,5mm Après</v>
      </c>
      <c r="L6" s="13">
        <v>1</v>
      </c>
      <c r="M6" s="13">
        <v>1</v>
      </c>
      <c r="N6" s="13">
        <v>0.95565586829527349</v>
      </c>
      <c r="O6" s="13">
        <v>0.89245884227296868</v>
      </c>
      <c r="P6" s="13">
        <v>0.52310143388210295</v>
      </c>
      <c r="Q6" s="13">
        <v>0.4014869888475836</v>
      </c>
      <c r="R6" s="13">
        <v>0.34200743494423791</v>
      </c>
      <c r="S6" s="13">
        <v>0.29394583112055228</v>
      </c>
      <c r="T6" s="13">
        <v>0.25809877854487517</v>
      </c>
      <c r="U6" s="13">
        <v>0.21614445034519381</v>
      </c>
      <c r="V6" s="13">
        <v>0.17047265002655332</v>
      </c>
      <c r="W6" s="13">
        <v>0.1617100371747211</v>
      </c>
      <c r="X6" s="13">
        <v>0.13728093467870417</v>
      </c>
      <c r="Y6" s="13">
        <v>0.10223048327137552</v>
      </c>
      <c r="Z6" s="13">
        <v>0</v>
      </c>
    </row>
    <row r="7" spans="2:26" hidden="1" x14ac:dyDescent="0.35"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17</v>
      </c>
      <c r="H7" s="8">
        <v>31.5</v>
      </c>
      <c r="I7" s="8" t="s">
        <v>60</v>
      </c>
      <c r="J7" s="8" t="s">
        <v>62</v>
      </c>
      <c r="K7" s="8" t="str">
        <f t="shared" si="0"/>
        <v>Lumbres &gt;31,5mm Avant</v>
      </c>
      <c r="L7" s="13">
        <v>1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</row>
    <row r="8" spans="2:26" x14ac:dyDescent="0.35">
      <c r="B8" s="8" t="s">
        <v>12</v>
      </c>
      <c r="C8" s="8" t="s">
        <v>23</v>
      </c>
      <c r="D8" s="8" t="s">
        <v>14</v>
      </c>
      <c r="E8" s="8" t="s">
        <v>15</v>
      </c>
      <c r="F8" s="8" t="s">
        <v>16</v>
      </c>
      <c r="G8" s="8" t="s">
        <v>17</v>
      </c>
      <c r="H8" s="8">
        <v>25</v>
      </c>
      <c r="I8" t="s">
        <v>20</v>
      </c>
      <c r="J8" s="8" t="s">
        <v>61</v>
      </c>
      <c r="K8" s="8" t="str">
        <f t="shared" si="0"/>
        <v>Lumbres &gt;25mm Après</v>
      </c>
      <c r="L8" s="13">
        <v>1</v>
      </c>
      <c r="M8" s="13">
        <v>1</v>
      </c>
      <c r="N8" s="13">
        <v>1</v>
      </c>
      <c r="O8" s="13">
        <v>0.96980504041844984</v>
      </c>
      <c r="P8" s="13">
        <v>0.81716595339990494</v>
      </c>
      <c r="Q8" s="13">
        <v>0.69852591535901087</v>
      </c>
      <c r="R8" s="13">
        <v>0.57536852116024728</v>
      </c>
      <c r="S8" s="13">
        <v>0.47289586305278175</v>
      </c>
      <c r="T8" s="13">
        <v>0.42296718972895864</v>
      </c>
      <c r="U8" s="13">
        <v>0.28768426058012364</v>
      </c>
      <c r="V8" s="13">
        <v>0.20993818354731342</v>
      </c>
      <c r="W8" s="13">
        <v>0.18354731336186392</v>
      </c>
      <c r="X8" s="13">
        <v>0.13694721825962897</v>
      </c>
      <c r="Y8" s="13">
        <v>9.3675701378982401E-2</v>
      </c>
      <c r="Z8" s="13">
        <v>0</v>
      </c>
    </row>
    <row r="9" spans="2:26" hidden="1" x14ac:dyDescent="0.35">
      <c r="B9" s="8" t="s">
        <v>12</v>
      </c>
      <c r="C9" s="8" t="s">
        <v>23</v>
      </c>
      <c r="D9" s="8" t="s">
        <v>14</v>
      </c>
      <c r="E9" s="8" t="s">
        <v>15</v>
      </c>
      <c r="F9" s="8" t="s">
        <v>16</v>
      </c>
      <c r="G9" s="8" t="s">
        <v>17</v>
      </c>
      <c r="H9" s="8">
        <v>25</v>
      </c>
      <c r="I9" t="s">
        <v>20</v>
      </c>
      <c r="J9" s="8" t="s">
        <v>62</v>
      </c>
      <c r="K9" s="8" t="str">
        <f>G9&amp;" &gt;"&amp;H9&amp;"mm "&amp;J9</f>
        <v>Lumbres &gt;25mm Avant</v>
      </c>
      <c r="L9" s="34">
        <v>1</v>
      </c>
      <c r="M9" s="34">
        <v>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</row>
    <row r="10" spans="2:26" x14ac:dyDescent="0.35">
      <c r="B10" s="8" t="s">
        <v>12</v>
      </c>
      <c r="C10" s="8" t="s">
        <v>23</v>
      </c>
      <c r="D10" s="8" t="s">
        <v>14</v>
      </c>
      <c r="E10" s="8" t="s">
        <v>15</v>
      </c>
      <c r="F10" s="8" t="s">
        <v>16</v>
      </c>
      <c r="G10" s="8" t="s">
        <v>17</v>
      </c>
      <c r="H10" s="8">
        <v>20</v>
      </c>
      <c r="I10" t="s">
        <v>21</v>
      </c>
      <c r="J10" s="8" t="s">
        <v>61</v>
      </c>
      <c r="K10" s="8" t="str">
        <f t="shared" ref="K10:K11" si="1">G10&amp;" &gt;"&amp;H10&amp;"mm "&amp;J10</f>
        <v>Lumbres &gt;20mm Après</v>
      </c>
      <c r="L10" s="34">
        <v>1</v>
      </c>
      <c r="M10" s="34">
        <v>1</v>
      </c>
      <c r="N10" s="34">
        <v>1</v>
      </c>
      <c r="O10" s="34">
        <v>1</v>
      </c>
      <c r="P10" s="34">
        <v>0.95304639463387364</v>
      </c>
      <c r="Q10" s="34">
        <v>0.86975964225824487</v>
      </c>
      <c r="R10" s="34">
        <v>0.74920812371902357</v>
      </c>
      <c r="S10" s="34">
        <v>0.64598472144587293</v>
      </c>
      <c r="T10" s="34">
        <v>0.55878516862306693</v>
      </c>
      <c r="U10" s="34">
        <v>0.4343208496366685</v>
      </c>
      <c r="V10" s="34">
        <v>0.3079932923420905</v>
      </c>
      <c r="W10" s="34">
        <v>0.26644307806968504</v>
      </c>
      <c r="X10" s="34">
        <v>0.18688280231041554</v>
      </c>
      <c r="Y10" s="34">
        <v>0.11850195640022365</v>
      </c>
      <c r="Z10" s="34">
        <v>0</v>
      </c>
    </row>
    <row r="11" spans="2:26" hidden="1" x14ac:dyDescent="0.35">
      <c r="B11" s="8" t="s">
        <v>12</v>
      </c>
      <c r="C11" s="8" t="s">
        <v>23</v>
      </c>
      <c r="D11" s="8" t="s">
        <v>14</v>
      </c>
      <c r="E11" s="8" t="s">
        <v>15</v>
      </c>
      <c r="F11" s="8" t="s">
        <v>16</v>
      </c>
      <c r="G11" s="8" t="s">
        <v>17</v>
      </c>
      <c r="H11" s="8">
        <v>20</v>
      </c>
      <c r="I11" t="s">
        <v>21</v>
      </c>
      <c r="J11" s="8" t="s">
        <v>62</v>
      </c>
      <c r="K11" s="8" t="str">
        <f t="shared" si="1"/>
        <v>Lumbres &gt;20mm Avant</v>
      </c>
      <c r="L11" s="34">
        <v>1</v>
      </c>
      <c r="M11" s="34">
        <v>1</v>
      </c>
      <c r="N11" s="34">
        <v>1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</row>
    <row r="12" spans="2:26" x14ac:dyDescent="0.35">
      <c r="B12" s="8" t="s">
        <v>12</v>
      </c>
      <c r="C12" s="8" t="s">
        <v>23</v>
      </c>
      <c r="D12" s="8" t="s">
        <v>14</v>
      </c>
      <c r="E12" s="8" t="s">
        <v>15</v>
      </c>
      <c r="F12" s="8" t="s">
        <v>16</v>
      </c>
      <c r="G12" s="8" t="s">
        <v>17</v>
      </c>
      <c r="H12" s="8">
        <v>16</v>
      </c>
      <c r="I12" s="8" t="s">
        <v>22</v>
      </c>
      <c r="J12" s="8" t="s">
        <v>61</v>
      </c>
      <c r="K12" s="8" t="str">
        <f t="shared" ref="K12:K13" si="2">G12&amp;" &gt;"&amp;H12&amp;"mm "&amp;J12</f>
        <v>Lumbres &gt;16mm Après</v>
      </c>
      <c r="L12" s="34">
        <v>1</v>
      </c>
      <c r="M12" s="34">
        <v>1</v>
      </c>
      <c r="N12" s="34">
        <v>1</v>
      </c>
      <c r="O12" s="34">
        <v>1</v>
      </c>
      <c r="P12" s="34">
        <v>1</v>
      </c>
      <c r="Q12" s="34">
        <v>1</v>
      </c>
      <c r="R12" s="34">
        <v>0.89264413518886676</v>
      </c>
      <c r="S12" s="34">
        <v>0.79522862823061624</v>
      </c>
      <c r="T12" s="34">
        <v>0.72465208747514909</v>
      </c>
      <c r="U12" s="34">
        <v>0.61431411530815105</v>
      </c>
      <c r="V12" s="34">
        <v>0.46123260437375735</v>
      </c>
      <c r="W12" s="34">
        <v>0.38667992047713706</v>
      </c>
      <c r="X12" s="34">
        <v>0.29622266401590458</v>
      </c>
      <c r="Y12" s="34">
        <v>0.15506958250497016</v>
      </c>
      <c r="Z12" s="34">
        <v>0</v>
      </c>
    </row>
    <row r="13" spans="2:26" hidden="1" x14ac:dyDescent="0.35">
      <c r="B13" s="8" t="s">
        <v>12</v>
      </c>
      <c r="C13" s="8" t="s">
        <v>23</v>
      </c>
      <c r="D13" s="8" t="s">
        <v>14</v>
      </c>
      <c r="E13" s="8" t="s">
        <v>15</v>
      </c>
      <c r="F13" s="8" t="s">
        <v>16</v>
      </c>
      <c r="G13" s="8" t="s">
        <v>17</v>
      </c>
      <c r="H13" s="8">
        <v>16</v>
      </c>
      <c r="I13" s="8" t="s">
        <v>22</v>
      </c>
      <c r="J13" s="8" t="s">
        <v>62</v>
      </c>
      <c r="K13" s="8" t="str">
        <f t="shared" si="2"/>
        <v>Lumbres &gt;16mm Avant</v>
      </c>
      <c r="L13" s="34">
        <v>1</v>
      </c>
      <c r="M13" s="34">
        <v>1</v>
      </c>
      <c r="N13" s="34">
        <v>1</v>
      </c>
      <c r="O13" s="34">
        <v>1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</row>
    <row r="16" spans="2:26" x14ac:dyDescent="0.35">
      <c r="T16" s="5"/>
    </row>
    <row r="19" spans="6:10" x14ac:dyDescent="0.35">
      <c r="F19" s="52"/>
      <c r="G19" s="52"/>
      <c r="H19" s="52"/>
      <c r="I19" s="52"/>
      <c r="J19"/>
    </row>
    <row r="20" spans="6:10" x14ac:dyDescent="0.35">
      <c r="J20"/>
    </row>
    <row r="21" spans="6:10" x14ac:dyDescent="0.35">
      <c r="I21" s="9"/>
      <c r="J21" s="9"/>
    </row>
    <row r="22" spans="6:10" x14ac:dyDescent="0.35">
      <c r="H22" s="6"/>
      <c r="I22" s="7"/>
      <c r="J22" s="9"/>
    </row>
    <row r="23" spans="6:10" x14ac:dyDescent="0.35">
      <c r="H23" s="6"/>
      <c r="I23" s="7"/>
      <c r="J23" s="9"/>
    </row>
    <row r="24" spans="6:10" x14ac:dyDescent="0.35">
      <c r="H24" s="6"/>
      <c r="I24" s="7"/>
      <c r="J24" s="9"/>
    </row>
    <row r="25" spans="6:10" x14ac:dyDescent="0.35">
      <c r="H25" s="6"/>
      <c r="I25" s="7"/>
      <c r="J25" s="9"/>
    </row>
    <row r="26" spans="6:10" x14ac:dyDescent="0.35">
      <c r="H26" s="6"/>
      <c r="I26" s="7"/>
      <c r="J26" s="9"/>
    </row>
    <row r="27" spans="6:10" x14ac:dyDescent="0.35">
      <c r="H27" s="6"/>
      <c r="I27" s="7"/>
      <c r="J27" s="9"/>
    </row>
    <row r="28" spans="6:10" x14ac:dyDescent="0.35">
      <c r="H28" s="6"/>
      <c r="I28" s="7"/>
      <c r="J28" s="9"/>
    </row>
    <row r="29" spans="6:10" x14ac:dyDescent="0.35">
      <c r="H29" s="6"/>
      <c r="I29" s="7"/>
      <c r="J29" s="9"/>
    </row>
    <row r="30" spans="6:10" x14ac:dyDescent="0.35">
      <c r="H30" s="6"/>
      <c r="I30" s="7"/>
      <c r="J30" s="9"/>
    </row>
    <row r="31" spans="6:10" x14ac:dyDescent="0.35">
      <c r="H31" s="6"/>
      <c r="I31" s="7"/>
      <c r="J31" s="9"/>
    </row>
    <row r="32" spans="6:10" x14ac:dyDescent="0.35">
      <c r="H32" s="6"/>
      <c r="I32" s="7"/>
      <c r="J32" s="9"/>
    </row>
    <row r="33" spans="8:18" x14ac:dyDescent="0.35">
      <c r="H33" s="6"/>
      <c r="I33" s="7"/>
      <c r="J33" s="9"/>
    </row>
    <row r="34" spans="8:18" x14ac:dyDescent="0.35">
      <c r="H34" s="6"/>
      <c r="I34" s="7"/>
      <c r="J34" s="9"/>
    </row>
    <row r="35" spans="8:18" x14ac:dyDescent="0.35">
      <c r="H35" s="6"/>
      <c r="I35" s="7"/>
      <c r="J35" s="9"/>
    </row>
    <row r="39" spans="8:18" x14ac:dyDescent="0.35">
      <c r="O39" s="6"/>
      <c r="P39" s="6"/>
      <c r="Q39" s="6"/>
      <c r="R39" s="6"/>
    </row>
    <row r="42" spans="8:18" x14ac:dyDescent="0.35">
      <c r="O42" s="35"/>
    </row>
  </sheetData>
  <mergeCells count="1">
    <mergeCell ref="F19:I19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665E-F3A2-4EFB-9ECC-91DE32487449}">
  <dimension ref="O1:S21"/>
  <sheetViews>
    <sheetView topLeftCell="M1" workbookViewId="0">
      <selection activeCell="T17" sqref="T17"/>
    </sheetView>
  </sheetViews>
  <sheetFormatPr baseColWidth="10" defaultColWidth="11.453125" defaultRowHeight="14.5" x14ac:dyDescent="0.35"/>
  <cols>
    <col min="2" max="2" width="11.54296875" bestFit="1" customWidth="1"/>
    <col min="3" max="3" width="9.54296875" bestFit="1" customWidth="1"/>
    <col min="4" max="4" width="9.1796875" bestFit="1" customWidth="1"/>
    <col min="5" max="5" width="10" bestFit="1" customWidth="1"/>
    <col min="6" max="6" width="15.1796875" bestFit="1" customWidth="1"/>
    <col min="7" max="7" width="15.453125" bestFit="1" customWidth="1"/>
    <col min="8" max="8" width="15.26953125" bestFit="1" customWidth="1"/>
    <col min="9" max="9" width="18.81640625" bestFit="1" customWidth="1"/>
    <col min="10" max="10" width="24.1796875" bestFit="1" customWidth="1"/>
    <col min="11" max="11" width="10.54296875" bestFit="1" customWidth="1"/>
    <col min="12" max="12" width="12.1796875" bestFit="1" customWidth="1"/>
    <col min="13" max="13" width="15.26953125" bestFit="1" customWidth="1"/>
    <col min="14" max="14" width="13.453125" bestFit="1" customWidth="1"/>
    <col min="15" max="15" width="14.453125" bestFit="1" customWidth="1"/>
    <col min="16" max="16" width="18.453125" bestFit="1" customWidth="1"/>
    <col min="17" max="17" width="22.81640625" bestFit="1" customWidth="1"/>
    <col min="18" max="19" width="23.7265625" bestFit="1" customWidth="1"/>
    <col min="20" max="20" width="21.1796875" bestFit="1" customWidth="1"/>
    <col min="21" max="21" width="19.453125" bestFit="1" customWidth="1"/>
  </cols>
  <sheetData>
    <row r="1" spans="15:19" ht="23.5" x14ac:dyDescent="0.55000000000000004">
      <c r="O1" s="47" t="s">
        <v>32</v>
      </c>
      <c r="P1" s="47"/>
      <c r="Q1" s="47"/>
      <c r="R1" s="47"/>
      <c r="S1" s="47"/>
    </row>
    <row r="3" spans="15:19" x14ac:dyDescent="0.35">
      <c r="O3" s="51" t="s">
        <v>33</v>
      </c>
      <c r="P3" s="51"/>
      <c r="Q3" s="51"/>
    </row>
    <row r="4" spans="15:19" ht="15" thickBot="1" x14ac:dyDescent="0.4"/>
    <row r="5" spans="15:19" x14ac:dyDescent="0.35">
      <c r="O5" s="48" t="s">
        <v>34</v>
      </c>
      <c r="P5" s="49"/>
      <c r="Q5" s="49"/>
      <c r="R5" s="50"/>
    </row>
    <row r="6" spans="15:19" ht="15" thickBot="1" x14ac:dyDescent="0.4">
      <c r="O6" s="27" t="s">
        <v>6</v>
      </c>
      <c r="P6" s="28" t="s">
        <v>35</v>
      </c>
      <c r="Q6" s="28" t="s">
        <v>36</v>
      </c>
      <c r="R6" s="29" t="s">
        <v>37</v>
      </c>
    </row>
    <row r="7" spans="15:19" x14ac:dyDescent="0.35">
      <c r="O7" s="15">
        <v>40</v>
      </c>
      <c r="P7" s="24">
        <v>0</v>
      </c>
      <c r="Q7" s="16">
        <f>P7</f>
        <v>0</v>
      </c>
      <c r="R7" s="17">
        <f>1-Q7/$Q$21</f>
        <v>1</v>
      </c>
    </row>
    <row r="8" spans="15:19" x14ac:dyDescent="0.35">
      <c r="O8" s="18">
        <v>31.5</v>
      </c>
      <c r="P8" s="25">
        <v>0</v>
      </c>
      <c r="Q8" s="19">
        <f>P8+Q7</f>
        <v>0</v>
      </c>
      <c r="R8" s="20">
        <f t="shared" ref="R8:R21" si="0">1-Q8/$Q$21</f>
        <v>1</v>
      </c>
    </row>
    <row r="9" spans="15:19" x14ac:dyDescent="0.35">
      <c r="O9" s="18">
        <v>25</v>
      </c>
      <c r="P9" s="25">
        <v>0</v>
      </c>
      <c r="Q9" s="19">
        <f t="shared" ref="Q9:Q21" si="1">P9+Q8</f>
        <v>0</v>
      </c>
      <c r="R9" s="20">
        <f t="shared" si="0"/>
        <v>1</v>
      </c>
    </row>
    <row r="10" spans="15:19" x14ac:dyDescent="0.35">
      <c r="O10" s="18">
        <v>20</v>
      </c>
      <c r="P10" s="25">
        <v>0</v>
      </c>
      <c r="Q10" s="19">
        <f t="shared" si="1"/>
        <v>0</v>
      </c>
      <c r="R10" s="20">
        <f t="shared" si="0"/>
        <v>1</v>
      </c>
    </row>
    <row r="11" spans="15:19" x14ac:dyDescent="0.35">
      <c r="O11" s="18">
        <v>16</v>
      </c>
      <c r="P11" s="25">
        <v>0</v>
      </c>
      <c r="Q11" s="19">
        <f t="shared" si="1"/>
        <v>0</v>
      </c>
      <c r="R11" s="20">
        <f t="shared" si="0"/>
        <v>1</v>
      </c>
    </row>
    <row r="12" spans="15:19" x14ac:dyDescent="0.35">
      <c r="O12" s="18">
        <v>14</v>
      </c>
      <c r="P12" s="25">
        <v>0</v>
      </c>
      <c r="Q12" s="19">
        <f t="shared" si="1"/>
        <v>0</v>
      </c>
      <c r="R12" s="20">
        <f t="shared" si="0"/>
        <v>1</v>
      </c>
    </row>
    <row r="13" spans="15:19" x14ac:dyDescent="0.35">
      <c r="O13" s="18">
        <v>12.5</v>
      </c>
      <c r="P13" s="25">
        <v>10.8</v>
      </c>
      <c r="Q13" s="19">
        <f t="shared" si="1"/>
        <v>10.8</v>
      </c>
      <c r="R13" s="20">
        <f t="shared" si="0"/>
        <v>0.89264413518886676</v>
      </c>
    </row>
    <row r="14" spans="15:19" x14ac:dyDescent="0.35">
      <c r="O14" s="18">
        <v>11.2</v>
      </c>
      <c r="P14" s="25">
        <v>9.8000000000000007</v>
      </c>
      <c r="Q14" s="19">
        <f t="shared" si="1"/>
        <v>20.6</v>
      </c>
      <c r="R14" s="20">
        <f t="shared" si="0"/>
        <v>0.79522862823061624</v>
      </c>
    </row>
    <row r="15" spans="15:19" x14ac:dyDescent="0.35">
      <c r="O15" s="18">
        <v>10</v>
      </c>
      <c r="P15" s="25">
        <v>7.1</v>
      </c>
      <c r="Q15" s="19">
        <f t="shared" si="1"/>
        <v>27.700000000000003</v>
      </c>
      <c r="R15" s="20">
        <f t="shared" si="0"/>
        <v>0.72465208747514909</v>
      </c>
    </row>
    <row r="16" spans="15:19" x14ac:dyDescent="0.35">
      <c r="O16" s="18">
        <v>8</v>
      </c>
      <c r="P16" s="25">
        <v>11.1</v>
      </c>
      <c r="Q16" s="19">
        <f t="shared" si="1"/>
        <v>38.800000000000004</v>
      </c>
      <c r="R16" s="20">
        <f t="shared" si="0"/>
        <v>0.61431411530815105</v>
      </c>
    </row>
    <row r="17" spans="15:18" x14ac:dyDescent="0.35">
      <c r="O17" s="18">
        <v>6.3</v>
      </c>
      <c r="P17" s="25">
        <v>15.4</v>
      </c>
      <c r="Q17" s="19">
        <f t="shared" si="1"/>
        <v>54.2</v>
      </c>
      <c r="R17" s="20">
        <f t="shared" si="0"/>
        <v>0.46123260437375735</v>
      </c>
    </row>
    <row r="18" spans="15:18" x14ac:dyDescent="0.35">
      <c r="O18" s="18">
        <v>5.6</v>
      </c>
      <c r="P18" s="25">
        <v>7.5</v>
      </c>
      <c r="Q18" s="19">
        <f t="shared" si="1"/>
        <v>61.7</v>
      </c>
      <c r="R18" s="20">
        <f t="shared" si="0"/>
        <v>0.38667992047713706</v>
      </c>
    </row>
    <row r="19" spans="15:18" x14ac:dyDescent="0.35">
      <c r="O19" s="18">
        <v>4</v>
      </c>
      <c r="P19" s="25">
        <v>9.1</v>
      </c>
      <c r="Q19" s="19">
        <f t="shared" si="1"/>
        <v>70.8</v>
      </c>
      <c r="R19" s="20">
        <f t="shared" si="0"/>
        <v>0.29622266401590458</v>
      </c>
    </row>
    <row r="20" spans="15:18" x14ac:dyDescent="0.35">
      <c r="O20" s="18">
        <v>2</v>
      </c>
      <c r="P20" s="25">
        <v>14.2</v>
      </c>
      <c r="Q20" s="19">
        <f t="shared" si="1"/>
        <v>85</v>
      </c>
      <c r="R20" s="20">
        <f t="shared" si="0"/>
        <v>0.15506958250497016</v>
      </c>
    </row>
    <row r="21" spans="15:18" ht="15" thickBot="1" x14ac:dyDescent="0.4">
      <c r="O21" s="21">
        <v>0</v>
      </c>
      <c r="P21" s="26">
        <v>15.6</v>
      </c>
      <c r="Q21" s="22">
        <f t="shared" si="1"/>
        <v>100.6</v>
      </c>
      <c r="R21" s="23">
        <f t="shared" si="0"/>
        <v>0</v>
      </c>
    </row>
  </sheetData>
  <mergeCells count="3">
    <mergeCell ref="O1:S1"/>
    <mergeCell ref="O5:R5"/>
    <mergeCell ref="O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EADECD77-1F02-4524-B04A-78A45BECB5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Hardness All Data</vt:lpstr>
      <vt:lpstr>TCD</vt:lpstr>
      <vt:lpstr>Pertes</vt:lpstr>
      <vt:lpstr>Fragility All Data</vt:lpstr>
      <vt:lpstr>Trame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Laurine Josseaume</dc:creator>
  <cp:keywords/>
  <dc:description/>
  <cp:lastModifiedBy>Laurine Josseaume</cp:lastModifiedBy>
  <cp:revision/>
  <dcterms:created xsi:type="dcterms:W3CDTF">2021-11-24T08:14:31Z</dcterms:created>
  <dcterms:modified xsi:type="dcterms:W3CDTF">2021-11-29T15:12:56Z</dcterms:modified>
  <cp:category/>
  <cp:contentStatus/>
</cp:coreProperties>
</file>