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RTAGE\Scan BL\"/>
    </mc:Choice>
  </mc:AlternateContent>
  <xr:revisionPtr revIDLastSave="0" documentId="13_ncr:1_{A6F0865A-DF0E-4724-8BF9-71D59C78EBF8}" xr6:coauthVersionLast="36" xr6:coauthVersionMax="36" xr10:uidLastSave="{00000000-0000-0000-0000-000000000000}"/>
  <bookViews>
    <workbookView xWindow="0" yWindow="0" windowWidth="28800" windowHeight="12225" xr2:uid="{F87BC408-4995-4377-9FDD-4CB4865C4882}"/>
  </bookViews>
  <sheets>
    <sheet name="RECEP-PREP" sheetId="1" r:id="rId1"/>
    <sheet name="EFFECTIF" sheetId="2" r:id="rId2"/>
    <sheet name="Suivi journée" sheetId="3" r:id="rId3"/>
  </sheets>
  <externalReferences>
    <externalReference r:id="rId4"/>
    <externalReference r:id="rId5"/>
  </externalReferences>
  <definedNames>
    <definedName name="Annee">[1]Vacances!$BP$2</definedName>
    <definedName name="dates">[2]Dates!$A:$A</definedName>
    <definedName name="eteAd">[1]Vacances!$D$13</definedName>
    <definedName name="eteAd2">[1]Vacances!$D$22</definedName>
    <definedName name="eteAd3">[1]Vacances!$D$31</definedName>
    <definedName name="eteAf">[1]Vacances!$E$13</definedName>
    <definedName name="eteAf2">[1]Vacances!$E$22</definedName>
    <definedName name="eteAf3">[1]Vacances!$E$31</definedName>
    <definedName name="feries_dates">'[1]Férié et Fête'!$C$4:$C$30</definedName>
    <definedName name="feries_noms">'[1]Férié et Fête'!$B$4:$B$30</definedName>
    <definedName name="fetes_dates">'[1]Férié et Fête'!$G$4:$G$20</definedName>
    <definedName name="fetes_noms">'[1]Férié et Fête'!$F$4:$F$20</definedName>
    <definedName name="hiverAd">[1]Vacances!$D$11</definedName>
    <definedName name="hiverAd2">[1]Vacances!$D$20</definedName>
    <definedName name="hiverAd3">[1]Vacances!$D$29</definedName>
    <definedName name="hiverAf">[1]Vacances!$E$11</definedName>
    <definedName name="hiverAf2">[1]Vacances!$E$20</definedName>
    <definedName name="hiverAf3">[1]Vacances!$E$29</definedName>
    <definedName name="hiverBd">[1]Vacances!$F$11</definedName>
    <definedName name="hiverBd2">[1]Vacances!$F$20</definedName>
    <definedName name="hiverBd3">[1]Vacances!$F$29</definedName>
    <definedName name="hiverBf">[1]Vacances!$G$11</definedName>
    <definedName name="hiverBf2">[1]Vacances!$G$20</definedName>
    <definedName name="hiverBf3">[1]Vacances!$G$29</definedName>
    <definedName name="hiverCd">[1]Vacances!$H$11</definedName>
    <definedName name="hiverCd2">[1]Vacances!$H$20</definedName>
    <definedName name="hiverCd3">[1]Vacances!$H$29</definedName>
    <definedName name="hiverCf">[1]Vacances!$I$11</definedName>
    <definedName name="hiverCf2">[1]Vacances!$I$20</definedName>
    <definedName name="hiverCf3">[1]Vacances!$I$29</definedName>
    <definedName name="mois">[2]Calendrier!$BD$4</definedName>
    <definedName name="NoelAd">[1]Vacances!$D$10</definedName>
    <definedName name="NoelAd2">[1]Vacances!$D$19</definedName>
    <definedName name="NoelAd3">[1]Vacances!$D$28</definedName>
    <definedName name="NoelAf">[1]Vacances!$E$10</definedName>
    <definedName name="NoelAf2">[1]Vacances!$E$19</definedName>
    <definedName name="NoelAf3">[1]Vacances!$E$28</definedName>
    <definedName name="pirntAd">[1]Vacances!$D$12</definedName>
    <definedName name="pirntAd2">[1]Vacances!$D$21</definedName>
    <definedName name="pirntAd3">[1]Vacances!$D$30</definedName>
    <definedName name="printAf">[1]Vacances!$E$12</definedName>
    <definedName name="printAf2">[1]Vacances!$E$21</definedName>
    <definedName name="printAf3">[1]Vacances!$E$30</definedName>
    <definedName name="printBd">[1]Vacances!$F$12</definedName>
    <definedName name="printBd2">[1]Vacances!$F$21</definedName>
    <definedName name="printBd3">[1]Vacances!$F$30</definedName>
    <definedName name="printBf">[1]Vacances!$G$12</definedName>
    <definedName name="printBf2">[1]Vacances!$G$21</definedName>
    <definedName name="printBf3">[1]Vacances!$G$30</definedName>
    <definedName name="printCd">[1]Vacances!$H$12</definedName>
    <definedName name="printCd2">[1]Vacances!$H$21</definedName>
    <definedName name="printCd3">[1]Vacances!$H$30</definedName>
    <definedName name="printCf">[1]Vacances!$I$12</definedName>
    <definedName name="printCf2">[1]Vacances!$I$21</definedName>
    <definedName name="printCf3">[1]Vacances!$I$30</definedName>
    <definedName name="ToussaintAd">[1]Vacances!$D$9</definedName>
    <definedName name="ToussaintAd2">[1]Vacances!$D$18</definedName>
    <definedName name="ToussaintAd3">[1]Vacances!$D$27</definedName>
    <definedName name="ToussaintAf">[1]Vacances!$E$9</definedName>
    <definedName name="ToussaintAf2">[1]Vacances!$E$18</definedName>
    <definedName name="ToussaintAf3">[1]Vacances!$E$27</definedName>
    <definedName name="_xlnm.Print_Area" localSheetId="0">'RECEP-PREP'!$A$1:$B$21</definedName>
    <definedName name="_xlnm.Print_Area" localSheetId="2">'Suivi journée'!$A$38:$AU$69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19" i="1"/>
  <c r="E17" i="1"/>
  <c r="E16" i="1"/>
  <c r="E9" i="1"/>
  <c r="B18" i="2" l="1"/>
  <c r="E18" i="2"/>
  <c r="D18" i="2"/>
  <c r="C18" i="2"/>
  <c r="B3" i="3" l="1"/>
  <c r="B4" i="3" s="1"/>
  <c r="B5" i="3" s="1"/>
  <c r="A4" i="3" l="1"/>
  <c r="B6" i="3"/>
  <c r="G5" i="3"/>
  <c r="A5" i="3"/>
  <c r="G4" i="3"/>
  <c r="A3" i="3"/>
  <c r="A2" i="3"/>
  <c r="G3" i="3"/>
  <c r="J3" i="3"/>
  <c r="I2" i="3" l="1"/>
  <c r="O3" i="3"/>
  <c r="I3" i="3"/>
  <c r="J4" i="3"/>
  <c r="R3" i="3"/>
  <c r="G6" i="3"/>
  <c r="A6" i="3"/>
  <c r="B7" i="3"/>
  <c r="E12" i="1"/>
  <c r="E23" i="2"/>
  <c r="D16" i="2"/>
  <c r="C16" i="2"/>
  <c r="B16" i="2"/>
  <c r="D5" i="2"/>
  <c r="D23" i="2" s="1"/>
  <c r="C5" i="2"/>
  <c r="B5" i="2"/>
  <c r="B8" i="3" l="1"/>
  <c r="G7" i="3"/>
  <c r="A7" i="3"/>
  <c r="Q2" i="3"/>
  <c r="R4" i="3"/>
  <c r="Z3" i="3"/>
  <c r="W3" i="3"/>
  <c r="Q3" i="3"/>
  <c r="I4" i="3"/>
  <c r="O4" i="3"/>
  <c r="J5" i="3"/>
  <c r="B23" i="2"/>
  <c r="B10" i="1"/>
  <c r="Y2" i="3" l="1"/>
  <c r="AE3" i="3"/>
  <c r="AH3" i="3"/>
  <c r="Z4" i="3"/>
  <c r="Y3" i="3"/>
  <c r="R5" i="3"/>
  <c r="W4" i="3"/>
  <c r="Q4" i="3"/>
  <c r="J6" i="3"/>
  <c r="O5" i="3"/>
  <c r="I5" i="3"/>
  <c r="G8" i="3"/>
  <c r="B9" i="3"/>
  <c r="A8" i="3"/>
  <c r="A1" i="2"/>
  <c r="B10" i="3" l="1"/>
  <c r="G9" i="3"/>
  <c r="A9" i="3"/>
  <c r="J7" i="3"/>
  <c r="O6" i="3"/>
  <c r="I6" i="3"/>
  <c r="R6" i="3"/>
  <c r="W5" i="3"/>
  <c r="Q5" i="3"/>
  <c r="Z5" i="3"/>
  <c r="AE4" i="3"/>
  <c r="Y4" i="3"/>
  <c r="AP3" i="3"/>
  <c r="AH4" i="3"/>
  <c r="AM3" i="3"/>
  <c r="AG2" i="3"/>
  <c r="AG3" i="3"/>
  <c r="E2" i="1"/>
  <c r="C21" i="2"/>
  <c r="C23" i="2" s="1"/>
  <c r="Z6" i="3" l="1"/>
  <c r="AE5" i="3"/>
  <c r="Y5" i="3"/>
  <c r="AM4" i="3"/>
  <c r="AG4" i="3"/>
  <c r="AH5" i="3"/>
  <c r="AO3" i="3"/>
  <c r="AO2" i="3"/>
  <c r="AU3" i="3"/>
  <c r="B39" i="3"/>
  <c r="AP4" i="3"/>
  <c r="R7" i="3"/>
  <c r="W6" i="3"/>
  <c r="Q6" i="3"/>
  <c r="J8" i="3"/>
  <c r="O7" i="3"/>
  <c r="I7" i="3"/>
  <c r="B11" i="3"/>
  <c r="G10" i="3"/>
  <c r="A10" i="3"/>
  <c r="E5" i="1"/>
  <c r="J9" i="3" l="1"/>
  <c r="O8" i="3"/>
  <c r="I8" i="3"/>
  <c r="AG5" i="3"/>
  <c r="AM5" i="3"/>
  <c r="AH6" i="3"/>
  <c r="R8" i="3"/>
  <c r="W7" i="3"/>
  <c r="Q7" i="3"/>
  <c r="AO4" i="3"/>
  <c r="AP5" i="3"/>
  <c r="AU4" i="3"/>
  <c r="A38" i="3"/>
  <c r="B40" i="3"/>
  <c r="J39" i="3"/>
  <c r="G39" i="3"/>
  <c r="A39" i="3"/>
  <c r="A11" i="3"/>
  <c r="G11" i="3"/>
  <c r="B12" i="3"/>
  <c r="Y6" i="3"/>
  <c r="Z7" i="3"/>
  <c r="AE6" i="3"/>
  <c r="G40" i="3" l="1"/>
  <c r="A40" i="3"/>
  <c r="B41" i="3"/>
  <c r="Y7" i="3"/>
  <c r="AE7" i="3"/>
  <c r="Z8" i="3"/>
  <c r="I38" i="3"/>
  <c r="R39" i="3"/>
  <c r="J40" i="3"/>
  <c r="O39" i="3"/>
  <c r="I39" i="3"/>
  <c r="G12" i="3"/>
  <c r="A12" i="3"/>
  <c r="B13" i="3"/>
  <c r="AU5" i="3"/>
  <c r="AO5" i="3"/>
  <c r="AP6" i="3"/>
  <c r="Q8" i="3"/>
  <c r="R9" i="3"/>
  <c r="W8" i="3"/>
  <c r="AH7" i="3"/>
  <c r="AG6" i="3"/>
  <c r="AM6" i="3"/>
  <c r="O9" i="3"/>
  <c r="I9" i="3"/>
  <c r="J10" i="3"/>
  <c r="B16" i="1"/>
  <c r="B14" i="3" l="1"/>
  <c r="G13" i="3"/>
  <c r="A13" i="3"/>
  <c r="J41" i="3"/>
  <c r="O40" i="3"/>
  <c r="I40" i="3"/>
  <c r="Q38" i="3"/>
  <c r="Z39" i="3"/>
  <c r="R40" i="3"/>
  <c r="W39" i="3"/>
  <c r="Q39" i="3"/>
  <c r="I10" i="3"/>
  <c r="J11" i="3"/>
  <c r="O10" i="3"/>
  <c r="Z9" i="3"/>
  <c r="AE8" i="3"/>
  <c r="Y8" i="3"/>
  <c r="W9" i="3"/>
  <c r="Q9" i="3"/>
  <c r="R10" i="3"/>
  <c r="AM7" i="3"/>
  <c r="AG7" i="3"/>
  <c r="AH8" i="3"/>
  <c r="B42" i="3"/>
  <c r="G41" i="3"/>
  <c r="A41" i="3"/>
  <c r="AP7" i="3"/>
  <c r="AU6" i="3"/>
  <c r="E21" i="1"/>
  <c r="Y9" i="3" l="1"/>
  <c r="Z10" i="3"/>
  <c r="AE9" i="3"/>
  <c r="I11" i="3"/>
  <c r="J12" i="3"/>
  <c r="O11" i="3"/>
  <c r="AO7" i="3"/>
  <c r="AP8" i="3"/>
  <c r="AU7" i="3"/>
  <c r="R41" i="3"/>
  <c r="W40" i="3"/>
  <c r="Q40" i="3"/>
  <c r="B43" i="3"/>
  <c r="G42" i="3"/>
  <c r="A42" i="3"/>
  <c r="W10" i="3"/>
  <c r="R11" i="3"/>
  <c r="Q10" i="3"/>
  <c r="J42" i="3"/>
  <c r="O41" i="3"/>
  <c r="I41" i="3"/>
  <c r="AH39" i="3"/>
  <c r="Y38" i="3"/>
  <c r="Z40" i="3"/>
  <c r="AE39" i="3"/>
  <c r="Y39" i="3"/>
  <c r="AM8" i="3"/>
  <c r="AG8" i="3"/>
  <c r="AH9" i="3"/>
  <c r="G14" i="3"/>
  <c r="A14" i="3"/>
  <c r="B15" i="3"/>
  <c r="E20" i="1"/>
  <c r="AH10" i="3" l="1"/>
  <c r="AM9" i="3"/>
  <c r="AG9" i="3"/>
  <c r="B44" i="3"/>
  <c r="G43" i="3"/>
  <c r="A43" i="3"/>
  <c r="O12" i="3"/>
  <c r="I12" i="3"/>
  <c r="J13" i="3"/>
  <c r="B16" i="3"/>
  <c r="G15" i="3"/>
  <c r="A15" i="3"/>
  <c r="R42" i="3"/>
  <c r="W41" i="3"/>
  <c r="Q41" i="3"/>
  <c r="AE10" i="3"/>
  <c r="Y10" i="3"/>
  <c r="Z11" i="3"/>
  <c r="AE40" i="3"/>
  <c r="Y40" i="3"/>
  <c r="Z41" i="3"/>
  <c r="AP9" i="3"/>
  <c r="AU8" i="3"/>
  <c r="AO8" i="3"/>
  <c r="AG39" i="3"/>
  <c r="AP39" i="3"/>
  <c r="AM39" i="3"/>
  <c r="AH40" i="3"/>
  <c r="AG38" i="3"/>
  <c r="J43" i="3"/>
  <c r="O42" i="3"/>
  <c r="I42" i="3"/>
  <c r="R12" i="3"/>
  <c r="W11" i="3"/>
  <c r="Q11" i="3"/>
  <c r="B17" i="1"/>
  <c r="O43" i="3" l="1"/>
  <c r="I43" i="3"/>
  <c r="J44" i="3"/>
  <c r="AU39" i="3"/>
  <c r="AO39" i="3"/>
  <c r="AP40" i="3"/>
  <c r="AO38" i="3"/>
  <c r="AO9" i="3"/>
  <c r="AP10" i="3"/>
  <c r="AU9" i="3"/>
  <c r="Y41" i="3"/>
  <c r="AE41" i="3"/>
  <c r="Z42" i="3"/>
  <c r="Q42" i="3"/>
  <c r="R43" i="3"/>
  <c r="W42" i="3"/>
  <c r="AH41" i="3"/>
  <c r="AM40" i="3"/>
  <c r="AG40" i="3"/>
  <c r="G16" i="3"/>
  <c r="B17" i="3"/>
  <c r="A16" i="3"/>
  <c r="O13" i="3"/>
  <c r="J14" i="3"/>
  <c r="I13" i="3"/>
  <c r="AE11" i="3"/>
  <c r="Z12" i="3"/>
  <c r="Y11" i="3"/>
  <c r="B45" i="3"/>
  <c r="G44" i="3"/>
  <c r="A44" i="3"/>
  <c r="R13" i="3"/>
  <c r="W12" i="3"/>
  <c r="Q12" i="3"/>
  <c r="AM10" i="3"/>
  <c r="AH11" i="3"/>
  <c r="AG10" i="3"/>
  <c r="R14" i="3" l="1"/>
  <c r="W13" i="3"/>
  <c r="Q13" i="3"/>
  <c r="A45" i="3"/>
  <c r="G45" i="3"/>
  <c r="B46" i="3"/>
  <c r="AP11" i="3"/>
  <c r="AU10" i="3"/>
  <c r="AO10" i="3"/>
  <c r="Z43" i="3"/>
  <c r="AE42" i="3"/>
  <c r="Y42" i="3"/>
  <c r="J15" i="3"/>
  <c r="O14" i="3"/>
  <c r="I14" i="3"/>
  <c r="AP41" i="3"/>
  <c r="AU40" i="3"/>
  <c r="AO40" i="3"/>
  <c r="I44" i="3"/>
  <c r="J45" i="3"/>
  <c r="O44" i="3"/>
  <c r="Z13" i="3"/>
  <c r="AE12" i="3"/>
  <c r="Y12" i="3"/>
  <c r="B18" i="3"/>
  <c r="G17" i="3"/>
  <c r="A17" i="3"/>
  <c r="W43" i="3"/>
  <c r="Q43" i="3"/>
  <c r="R44" i="3"/>
  <c r="AH12" i="3"/>
  <c r="AM11" i="3"/>
  <c r="AG11" i="3"/>
  <c r="AM41" i="3"/>
  <c r="AG41" i="3"/>
  <c r="AH42" i="3"/>
  <c r="AP42" i="3" l="1"/>
  <c r="AO41" i="3"/>
  <c r="AU41" i="3"/>
  <c r="AH13" i="3"/>
  <c r="AM12" i="3"/>
  <c r="AG12" i="3"/>
  <c r="R45" i="3"/>
  <c r="W44" i="3"/>
  <c r="Q44" i="3"/>
  <c r="B19" i="3"/>
  <c r="G18" i="3"/>
  <c r="A18" i="3"/>
  <c r="AE43" i="3"/>
  <c r="Y43" i="3"/>
  <c r="Z44" i="3"/>
  <c r="J16" i="3"/>
  <c r="O15" i="3"/>
  <c r="I15" i="3"/>
  <c r="AU11" i="3"/>
  <c r="AO11" i="3"/>
  <c r="AP12" i="3"/>
  <c r="AH43" i="3"/>
  <c r="AG42" i="3"/>
  <c r="AM42" i="3"/>
  <c r="Z14" i="3"/>
  <c r="AE13" i="3"/>
  <c r="Y13" i="3"/>
  <c r="B47" i="3"/>
  <c r="G46" i="3"/>
  <c r="A46" i="3"/>
  <c r="O45" i="3"/>
  <c r="I45" i="3"/>
  <c r="J46" i="3"/>
  <c r="R15" i="3"/>
  <c r="W14" i="3"/>
  <c r="Q14" i="3"/>
  <c r="J17" i="3" l="1"/>
  <c r="O16" i="3"/>
  <c r="I16" i="3"/>
  <c r="Z45" i="3"/>
  <c r="AE44" i="3"/>
  <c r="Y44" i="3"/>
  <c r="A19" i="3"/>
  <c r="G19" i="3"/>
  <c r="B20" i="3"/>
  <c r="W45" i="3"/>
  <c r="Q45" i="3"/>
  <c r="R46" i="3"/>
  <c r="AH44" i="3"/>
  <c r="AM43" i="3"/>
  <c r="AG43" i="3"/>
  <c r="AO12" i="3"/>
  <c r="AP13" i="3"/>
  <c r="AU12" i="3"/>
  <c r="AE14" i="3"/>
  <c r="Y14" i="3"/>
  <c r="Z15" i="3"/>
  <c r="G47" i="3"/>
  <c r="A47" i="3"/>
  <c r="B48" i="3"/>
  <c r="AG13" i="3"/>
  <c r="AM13" i="3"/>
  <c r="AH14" i="3"/>
  <c r="R16" i="3"/>
  <c r="W15" i="3"/>
  <c r="Q15" i="3"/>
  <c r="J47" i="3"/>
  <c r="O46" i="3"/>
  <c r="I46" i="3"/>
  <c r="AP43" i="3"/>
  <c r="AU42" i="3"/>
  <c r="AO42" i="3"/>
  <c r="B49" i="3" l="1"/>
  <c r="G48" i="3"/>
  <c r="A48" i="3"/>
  <c r="Y15" i="3"/>
  <c r="AE15" i="3"/>
  <c r="Z16" i="3"/>
  <c r="Q16" i="3"/>
  <c r="R17" i="3"/>
  <c r="W16" i="3"/>
  <c r="R47" i="3"/>
  <c r="W46" i="3"/>
  <c r="Q46" i="3"/>
  <c r="AH15" i="3"/>
  <c r="AM14" i="3"/>
  <c r="AG14" i="3"/>
  <c r="J48" i="3"/>
  <c r="I47" i="3"/>
  <c r="O47" i="3"/>
  <c r="AH45" i="3"/>
  <c r="AM44" i="3"/>
  <c r="AG44" i="3"/>
  <c r="G20" i="3"/>
  <c r="A20" i="3"/>
  <c r="B21" i="3"/>
  <c r="Z46" i="3"/>
  <c r="AE45" i="3"/>
  <c r="Y45" i="3"/>
  <c r="AP44" i="3"/>
  <c r="AU43" i="3"/>
  <c r="AO43" i="3"/>
  <c r="AU13" i="3"/>
  <c r="AO13" i="3"/>
  <c r="AP14" i="3"/>
  <c r="O17" i="3"/>
  <c r="I17" i="3"/>
  <c r="J18" i="3"/>
  <c r="Z17" i="3" l="1"/>
  <c r="AE16" i="3"/>
  <c r="Y16" i="3"/>
  <c r="Z47" i="3"/>
  <c r="AE46" i="3"/>
  <c r="Y46" i="3"/>
  <c r="W17" i="3"/>
  <c r="Q17" i="3"/>
  <c r="R18" i="3"/>
  <c r="R48" i="3"/>
  <c r="W47" i="3"/>
  <c r="Q47" i="3"/>
  <c r="B22" i="3"/>
  <c r="G21" i="3"/>
  <c r="A21" i="3"/>
  <c r="J49" i="3"/>
  <c r="O48" i="3"/>
  <c r="I48" i="3"/>
  <c r="AM15" i="3"/>
  <c r="AG15" i="3"/>
  <c r="AH16" i="3"/>
  <c r="AP45" i="3"/>
  <c r="AU44" i="3"/>
  <c r="AO44" i="3"/>
  <c r="I18" i="3"/>
  <c r="J19" i="3"/>
  <c r="O18" i="3"/>
  <c r="AH46" i="3"/>
  <c r="AM45" i="3"/>
  <c r="AG45" i="3"/>
  <c r="AO14" i="3"/>
  <c r="AP15" i="3"/>
  <c r="AU14" i="3"/>
  <c r="B50" i="3"/>
  <c r="G49" i="3"/>
  <c r="A49" i="3"/>
  <c r="AP16" i="3" l="1"/>
  <c r="AU15" i="3"/>
  <c r="AO15" i="3"/>
  <c r="Z48" i="3"/>
  <c r="AE47" i="3"/>
  <c r="Y47" i="3"/>
  <c r="AU45" i="3"/>
  <c r="AO45" i="3"/>
  <c r="AP46" i="3"/>
  <c r="J50" i="3"/>
  <c r="O49" i="3"/>
  <c r="I49" i="3"/>
  <c r="J20" i="3"/>
  <c r="O19" i="3"/>
  <c r="I19" i="3"/>
  <c r="R49" i="3"/>
  <c r="W48" i="3"/>
  <c r="Q48" i="3"/>
  <c r="W18" i="3"/>
  <c r="R19" i="3"/>
  <c r="Q18" i="3"/>
  <c r="AM16" i="3"/>
  <c r="AH17" i="3"/>
  <c r="AG16" i="3"/>
  <c r="A22" i="3"/>
  <c r="B23" i="3"/>
  <c r="G22" i="3"/>
  <c r="AH47" i="3"/>
  <c r="AM46" i="3"/>
  <c r="AG46" i="3"/>
  <c r="B51" i="3"/>
  <c r="G50" i="3"/>
  <c r="A50" i="3"/>
  <c r="Z18" i="3"/>
  <c r="AE17" i="3"/>
  <c r="Y17" i="3"/>
  <c r="AH18" i="3" l="1"/>
  <c r="AG17" i="3"/>
  <c r="AM17" i="3"/>
  <c r="AE48" i="3"/>
  <c r="Y48" i="3"/>
  <c r="Z49" i="3"/>
  <c r="B52" i="3"/>
  <c r="G51" i="3"/>
  <c r="A51" i="3"/>
  <c r="O20" i="3"/>
  <c r="I20" i="3"/>
  <c r="J21" i="3"/>
  <c r="AG47" i="3"/>
  <c r="AH48" i="3"/>
  <c r="AM47" i="3"/>
  <c r="J51" i="3"/>
  <c r="O50" i="3"/>
  <c r="I50" i="3"/>
  <c r="R50" i="3"/>
  <c r="W49" i="3"/>
  <c r="Q49" i="3"/>
  <c r="B24" i="3"/>
  <c r="G23" i="3"/>
  <c r="A23" i="3"/>
  <c r="AO46" i="3"/>
  <c r="AU46" i="3"/>
  <c r="AP47" i="3"/>
  <c r="R20" i="3"/>
  <c r="Q19" i="3"/>
  <c r="W19" i="3"/>
  <c r="AE18" i="3"/>
  <c r="Y18" i="3"/>
  <c r="Z19" i="3"/>
  <c r="AP17" i="3"/>
  <c r="AU16" i="3"/>
  <c r="AO16" i="3"/>
  <c r="AP48" i="3" l="1"/>
  <c r="AU47" i="3"/>
  <c r="AO47" i="3"/>
  <c r="O51" i="3"/>
  <c r="I51" i="3"/>
  <c r="J52" i="3"/>
  <c r="AM48" i="3"/>
  <c r="AG48" i="3"/>
  <c r="AH49" i="3"/>
  <c r="R21" i="3"/>
  <c r="Q20" i="3"/>
  <c r="W20" i="3"/>
  <c r="O21" i="3"/>
  <c r="J22" i="3"/>
  <c r="I21" i="3"/>
  <c r="Y49" i="3"/>
  <c r="Z50" i="3"/>
  <c r="AE49" i="3"/>
  <c r="B53" i="3"/>
  <c r="G52" i="3"/>
  <c r="A52" i="3"/>
  <c r="Q50" i="3"/>
  <c r="W50" i="3"/>
  <c r="R51" i="3"/>
  <c r="B25" i="3"/>
  <c r="G24" i="3"/>
  <c r="A24" i="3"/>
  <c r="AO17" i="3"/>
  <c r="AP18" i="3"/>
  <c r="AU17" i="3"/>
  <c r="Z20" i="3"/>
  <c r="AE19" i="3"/>
  <c r="Y19" i="3"/>
  <c r="AH19" i="3"/>
  <c r="AM18" i="3"/>
  <c r="AG18" i="3"/>
  <c r="AP19" i="3" l="1"/>
  <c r="AU18" i="3"/>
  <c r="AO18" i="3"/>
  <c r="R22" i="3"/>
  <c r="W21" i="3"/>
  <c r="Q21" i="3"/>
  <c r="R52" i="3"/>
  <c r="W51" i="3"/>
  <c r="Q51" i="3"/>
  <c r="J23" i="3"/>
  <c r="O22" i="3"/>
  <c r="I22" i="3"/>
  <c r="I52" i="3"/>
  <c r="O52" i="3"/>
  <c r="J53" i="3"/>
  <c r="Z21" i="3"/>
  <c r="AE20" i="3"/>
  <c r="Y20" i="3"/>
  <c r="B26" i="3"/>
  <c r="G25" i="3"/>
  <c r="A25" i="3"/>
  <c r="AH20" i="3"/>
  <c r="AM19" i="3"/>
  <c r="AG19" i="3"/>
  <c r="AH50" i="3"/>
  <c r="AG49" i="3"/>
  <c r="AM49" i="3"/>
  <c r="A53" i="3"/>
  <c r="B54" i="3"/>
  <c r="G53" i="3"/>
  <c r="AE50" i="3"/>
  <c r="Y50" i="3"/>
  <c r="Z51" i="3"/>
  <c r="AU48" i="3"/>
  <c r="AO48" i="3"/>
  <c r="AP49" i="3"/>
  <c r="Z22" i="3" l="1"/>
  <c r="AE21" i="3"/>
  <c r="Y21" i="3"/>
  <c r="G54" i="3"/>
  <c r="A54" i="3"/>
  <c r="B55" i="3"/>
  <c r="AP50" i="3"/>
  <c r="AU49" i="3"/>
  <c r="AO49" i="3"/>
  <c r="R23" i="3"/>
  <c r="W22" i="3"/>
  <c r="Q22" i="3"/>
  <c r="AH21" i="3"/>
  <c r="AM20" i="3"/>
  <c r="AG20" i="3"/>
  <c r="AM50" i="3"/>
  <c r="AG50" i="3"/>
  <c r="AH51" i="3"/>
  <c r="J54" i="3"/>
  <c r="O53" i="3"/>
  <c r="I53" i="3"/>
  <c r="J24" i="3"/>
  <c r="O23" i="3"/>
  <c r="I23" i="3"/>
  <c r="W52" i="3"/>
  <c r="Q52" i="3"/>
  <c r="R53" i="3"/>
  <c r="B27" i="3"/>
  <c r="G26" i="3"/>
  <c r="A26" i="3"/>
  <c r="Z52" i="3"/>
  <c r="AE51" i="3"/>
  <c r="Y51" i="3"/>
  <c r="AU19" i="3"/>
  <c r="AO19" i="3"/>
  <c r="AP20" i="3"/>
  <c r="AG21" i="3" l="1"/>
  <c r="AM21" i="3"/>
  <c r="AH22" i="3"/>
  <c r="Z53" i="3"/>
  <c r="Y52" i="3"/>
  <c r="AE52" i="3"/>
  <c r="R54" i="3"/>
  <c r="W53" i="3"/>
  <c r="Q53" i="3"/>
  <c r="O54" i="3"/>
  <c r="I54" i="3"/>
  <c r="J55" i="3"/>
  <c r="AH52" i="3"/>
  <c r="AM51" i="3"/>
  <c r="AG51" i="3"/>
  <c r="A27" i="3"/>
  <c r="G27" i="3"/>
  <c r="B28" i="3"/>
  <c r="R24" i="3"/>
  <c r="W23" i="3"/>
  <c r="Q23" i="3"/>
  <c r="AP51" i="3"/>
  <c r="AU50" i="3"/>
  <c r="AO50" i="3"/>
  <c r="J25" i="3"/>
  <c r="O24" i="3"/>
  <c r="I24" i="3"/>
  <c r="B56" i="3"/>
  <c r="G55" i="3"/>
  <c r="A55" i="3"/>
  <c r="AO20" i="3"/>
  <c r="AP21" i="3"/>
  <c r="AU20" i="3"/>
  <c r="AE22" i="3"/>
  <c r="Y22" i="3"/>
  <c r="Z23" i="3"/>
  <c r="AU21" i="3" l="1"/>
  <c r="AO21" i="3"/>
  <c r="AP22" i="3"/>
  <c r="B57" i="3"/>
  <c r="G56" i="3"/>
  <c r="A56" i="3"/>
  <c r="J56" i="3"/>
  <c r="O55" i="3"/>
  <c r="I55" i="3"/>
  <c r="Y23" i="3"/>
  <c r="AE23" i="3"/>
  <c r="Z24" i="3"/>
  <c r="AH53" i="3"/>
  <c r="AM52" i="3"/>
  <c r="AG52" i="3"/>
  <c r="R55" i="3"/>
  <c r="W54" i="3"/>
  <c r="Q54" i="3"/>
  <c r="Q24" i="3"/>
  <c r="R25" i="3"/>
  <c r="W24" i="3"/>
  <c r="AH23" i="3"/>
  <c r="AM22" i="3"/>
  <c r="AG22" i="3"/>
  <c r="G28" i="3"/>
  <c r="B29" i="3"/>
  <c r="A28" i="3"/>
  <c r="O25" i="3"/>
  <c r="I25" i="3"/>
  <c r="J26" i="3"/>
  <c r="AP52" i="3"/>
  <c r="AU51" i="3"/>
  <c r="AO51" i="3"/>
  <c r="Z54" i="3"/>
  <c r="AE53" i="3"/>
  <c r="Y53" i="3"/>
  <c r="I26" i="3" l="1"/>
  <c r="J27" i="3"/>
  <c r="O26" i="3"/>
  <c r="Z25" i="3"/>
  <c r="AE24" i="3"/>
  <c r="Y24" i="3"/>
  <c r="W25" i="3"/>
  <c r="Q25" i="3"/>
  <c r="R26" i="3"/>
  <c r="B58" i="3"/>
  <c r="G57" i="3"/>
  <c r="A57" i="3"/>
  <c r="R56" i="3"/>
  <c r="W55" i="3"/>
  <c r="Q55" i="3"/>
  <c r="AP53" i="3"/>
  <c r="AU52" i="3"/>
  <c r="AO52" i="3"/>
  <c r="AH54" i="3"/>
  <c r="AM53" i="3"/>
  <c r="AG53" i="3"/>
  <c r="AU22" i="3"/>
  <c r="AO22" i="3"/>
  <c r="AP23" i="3"/>
  <c r="B30" i="3"/>
  <c r="G29" i="3"/>
  <c r="A29" i="3"/>
  <c r="AG23" i="3"/>
  <c r="AH24" i="3"/>
  <c r="AM23" i="3"/>
  <c r="J57" i="3"/>
  <c r="O56" i="3"/>
  <c r="I56" i="3"/>
  <c r="Z55" i="3"/>
  <c r="AE54" i="3"/>
  <c r="Y54" i="3"/>
  <c r="B59" i="3" l="1"/>
  <c r="G58" i="3"/>
  <c r="A58" i="3"/>
  <c r="W26" i="3"/>
  <c r="Q26" i="3"/>
  <c r="R27" i="3"/>
  <c r="Z26" i="3"/>
  <c r="AE25" i="3"/>
  <c r="Y25" i="3"/>
  <c r="AU53" i="3"/>
  <c r="AO53" i="3"/>
  <c r="AP54" i="3"/>
  <c r="J58" i="3"/>
  <c r="O57" i="3"/>
  <c r="I57" i="3"/>
  <c r="AH55" i="3"/>
  <c r="AM54" i="3"/>
  <c r="AG54" i="3"/>
  <c r="R57" i="3"/>
  <c r="W56" i="3"/>
  <c r="Q56" i="3"/>
  <c r="G30" i="3"/>
  <c r="A30" i="3"/>
  <c r="B31" i="3"/>
  <c r="AP24" i="3"/>
  <c r="AU23" i="3"/>
  <c r="AO23" i="3"/>
  <c r="Z56" i="3"/>
  <c r="AE55" i="3"/>
  <c r="Y55" i="3"/>
  <c r="I27" i="3"/>
  <c r="J28" i="3"/>
  <c r="O27" i="3"/>
  <c r="AM24" i="3"/>
  <c r="AG24" i="3"/>
  <c r="AH25" i="3"/>
  <c r="AG55" i="3" l="1"/>
  <c r="AM55" i="3"/>
  <c r="AH56" i="3"/>
  <c r="AP25" i="3"/>
  <c r="AU24" i="3"/>
  <c r="AO24" i="3"/>
  <c r="R28" i="3"/>
  <c r="W27" i="3"/>
  <c r="Q27" i="3"/>
  <c r="O28" i="3"/>
  <c r="I28" i="3"/>
  <c r="J29" i="3"/>
  <c r="AE56" i="3"/>
  <c r="Y56" i="3"/>
  <c r="Z57" i="3"/>
  <c r="J59" i="3"/>
  <c r="O58" i="3"/>
  <c r="I58" i="3"/>
  <c r="AO54" i="3"/>
  <c r="AP55" i="3"/>
  <c r="AU54" i="3"/>
  <c r="AH26" i="3"/>
  <c r="AM25" i="3"/>
  <c r="AG25" i="3"/>
  <c r="R58" i="3"/>
  <c r="W57" i="3"/>
  <c r="Q57" i="3"/>
  <c r="B32" i="3"/>
  <c r="G31" i="3"/>
  <c r="A31" i="3"/>
  <c r="AE26" i="3"/>
  <c r="Y26" i="3"/>
  <c r="Z27" i="3"/>
  <c r="B60" i="3"/>
  <c r="G59" i="3"/>
  <c r="A59" i="3"/>
  <c r="O59" i="3" l="1"/>
  <c r="I59" i="3"/>
  <c r="J60" i="3"/>
  <c r="B33" i="3"/>
  <c r="G32" i="3"/>
  <c r="A32" i="3"/>
  <c r="Y57" i="3"/>
  <c r="Z58" i="3"/>
  <c r="AE57" i="3"/>
  <c r="AU55" i="3"/>
  <c r="AO55" i="3"/>
  <c r="AP56" i="3"/>
  <c r="AP26" i="3"/>
  <c r="AU25" i="3"/>
  <c r="AO25" i="3"/>
  <c r="J30" i="3"/>
  <c r="O29" i="3"/>
  <c r="I29" i="3"/>
  <c r="R29" i="3"/>
  <c r="W28" i="3"/>
  <c r="Q28" i="3"/>
  <c r="AM26" i="3"/>
  <c r="AH27" i="3"/>
  <c r="AG26" i="3"/>
  <c r="AG56" i="3"/>
  <c r="AH57" i="3"/>
  <c r="AM56" i="3"/>
  <c r="Q58" i="3"/>
  <c r="W58" i="3"/>
  <c r="R59" i="3"/>
  <c r="B61" i="3"/>
  <c r="G60" i="3"/>
  <c r="A60" i="3"/>
  <c r="Z28" i="3"/>
  <c r="AE27" i="3"/>
  <c r="Y27" i="3"/>
  <c r="J31" i="3" l="1"/>
  <c r="O30" i="3"/>
  <c r="I30" i="3"/>
  <c r="R60" i="3"/>
  <c r="W59" i="3"/>
  <c r="Q59" i="3"/>
  <c r="AP27" i="3"/>
  <c r="AU26" i="3"/>
  <c r="AO26" i="3"/>
  <c r="AG57" i="3"/>
  <c r="AM57" i="3"/>
  <c r="AH58" i="3"/>
  <c r="G33" i="3"/>
  <c r="A33" i="3"/>
  <c r="W29" i="3"/>
  <c r="R30" i="3"/>
  <c r="Q29" i="3"/>
  <c r="I60" i="3"/>
  <c r="O60" i="3"/>
  <c r="J61" i="3"/>
  <c r="AH28" i="3"/>
  <c r="AG27" i="3"/>
  <c r="AM27" i="3"/>
  <c r="A61" i="3"/>
  <c r="B62" i="3"/>
  <c r="G61" i="3"/>
  <c r="AP57" i="3"/>
  <c r="AU56" i="3"/>
  <c r="AO56" i="3"/>
  <c r="Y58" i="3"/>
  <c r="Z59" i="3"/>
  <c r="AE58" i="3"/>
  <c r="Z29" i="3"/>
  <c r="AE28" i="3"/>
  <c r="Y28" i="3"/>
  <c r="AE59" i="3" l="1"/>
  <c r="Y59" i="3"/>
  <c r="Z60" i="3"/>
  <c r="AP58" i="3"/>
  <c r="AU57" i="3"/>
  <c r="AO57" i="3"/>
  <c r="AH29" i="3"/>
  <c r="AM28" i="3"/>
  <c r="AG28" i="3"/>
  <c r="J62" i="3"/>
  <c r="O61" i="3"/>
  <c r="I61" i="3"/>
  <c r="W60" i="3"/>
  <c r="Q60" i="3"/>
  <c r="R61" i="3"/>
  <c r="R31" i="3"/>
  <c r="W30" i="3"/>
  <c r="Q30" i="3"/>
  <c r="AH59" i="3"/>
  <c r="AM58" i="3"/>
  <c r="AG58" i="3"/>
  <c r="G62" i="3"/>
  <c r="A62" i="3"/>
  <c r="B63" i="3"/>
  <c r="AU27" i="3"/>
  <c r="AO27" i="3"/>
  <c r="AP28" i="3"/>
  <c r="Z30" i="3"/>
  <c r="AE29" i="3"/>
  <c r="Y29" i="3"/>
  <c r="J32" i="3"/>
  <c r="O31" i="3"/>
  <c r="I31" i="3"/>
  <c r="AE30" i="3" l="1"/>
  <c r="Y30" i="3"/>
  <c r="Z31" i="3"/>
  <c r="AO28" i="3"/>
  <c r="AP29" i="3"/>
  <c r="AU28" i="3"/>
  <c r="J63" i="3"/>
  <c r="O62" i="3"/>
  <c r="I62" i="3"/>
  <c r="B64" i="3"/>
  <c r="G63" i="3"/>
  <c r="A63" i="3"/>
  <c r="AG29" i="3"/>
  <c r="AM29" i="3"/>
  <c r="AH30" i="3"/>
  <c r="R32" i="3"/>
  <c r="W31" i="3"/>
  <c r="Q31" i="3"/>
  <c r="R62" i="3"/>
  <c r="W61" i="3"/>
  <c r="Q61" i="3"/>
  <c r="AP59" i="3"/>
  <c r="AU58" i="3"/>
  <c r="AO58" i="3"/>
  <c r="AH60" i="3"/>
  <c r="AM59" i="3"/>
  <c r="AG59" i="3"/>
  <c r="Z61" i="3"/>
  <c r="AE60" i="3"/>
  <c r="Y60" i="3"/>
  <c r="J33" i="3"/>
  <c r="O32" i="3"/>
  <c r="I32" i="3"/>
  <c r="O33" i="3" l="1"/>
  <c r="I33" i="3"/>
  <c r="Z62" i="3"/>
  <c r="AE61" i="3"/>
  <c r="Y61" i="3"/>
  <c r="Q32" i="3"/>
  <c r="R33" i="3"/>
  <c r="W32" i="3"/>
  <c r="B65" i="3"/>
  <c r="G64" i="3"/>
  <c r="A64" i="3"/>
  <c r="AH61" i="3"/>
  <c r="AM60" i="3"/>
  <c r="AG60" i="3"/>
  <c r="R63" i="3"/>
  <c r="W62" i="3"/>
  <c r="Q62" i="3"/>
  <c r="Y31" i="3"/>
  <c r="AE31" i="3"/>
  <c r="Z32" i="3"/>
  <c r="AH31" i="3"/>
  <c r="AM30" i="3"/>
  <c r="AG30" i="3"/>
  <c r="J64" i="3"/>
  <c r="O63" i="3"/>
  <c r="I63" i="3"/>
  <c r="AP60" i="3"/>
  <c r="AU59" i="3"/>
  <c r="AO59" i="3"/>
  <c r="AU29" i="3"/>
  <c r="AO29" i="3"/>
  <c r="AP30" i="3"/>
  <c r="AP31" i="3" l="1"/>
  <c r="AU30" i="3"/>
  <c r="AO30" i="3"/>
  <c r="J65" i="3"/>
  <c r="O64" i="3"/>
  <c r="I64" i="3"/>
  <c r="AH62" i="3"/>
  <c r="AM61" i="3"/>
  <c r="AG61" i="3"/>
  <c r="B66" i="3"/>
  <c r="G65" i="3"/>
  <c r="A65" i="3"/>
  <c r="W33" i="3"/>
  <c r="Q33" i="3"/>
  <c r="AM31" i="3"/>
  <c r="AG31" i="3"/>
  <c r="AH32" i="3"/>
  <c r="Z33" i="3"/>
  <c r="AE32" i="3"/>
  <c r="Y32" i="3"/>
  <c r="Z63" i="3"/>
  <c r="AE62" i="3"/>
  <c r="Y62" i="3"/>
  <c r="R64" i="3"/>
  <c r="W63" i="3"/>
  <c r="Q63" i="3"/>
  <c r="AP61" i="3"/>
  <c r="AU60" i="3"/>
  <c r="AO60" i="3"/>
  <c r="AU61" i="3" l="1"/>
  <c r="AO61" i="3"/>
  <c r="AP62" i="3"/>
  <c r="B67" i="3"/>
  <c r="G66" i="3"/>
  <c r="A66" i="3"/>
  <c r="AH63" i="3"/>
  <c r="AM62" i="3"/>
  <c r="AG62" i="3"/>
  <c r="R65" i="3"/>
  <c r="W64" i="3"/>
  <c r="Q64" i="3"/>
  <c r="Z64" i="3"/>
  <c r="AE63" i="3"/>
  <c r="Y63" i="3"/>
  <c r="AE33" i="3"/>
  <c r="Y33" i="3"/>
  <c r="J66" i="3"/>
  <c r="O65" i="3"/>
  <c r="I65" i="3"/>
  <c r="AH33" i="3"/>
  <c r="AM32" i="3"/>
  <c r="AG32" i="3"/>
  <c r="AP32" i="3"/>
  <c r="AO31" i="3"/>
  <c r="AU31" i="3"/>
  <c r="AM33" i="3" l="1"/>
  <c r="AG33" i="3"/>
  <c r="R66" i="3"/>
  <c r="W65" i="3"/>
  <c r="Q65" i="3"/>
  <c r="AO62" i="3"/>
  <c r="AP63" i="3"/>
  <c r="AU62" i="3"/>
  <c r="AP33" i="3"/>
  <c r="AU32" i="3"/>
  <c r="AO32" i="3"/>
  <c r="AE64" i="3"/>
  <c r="Y64" i="3"/>
  <c r="Z65" i="3"/>
  <c r="AG63" i="3"/>
  <c r="AH64" i="3"/>
  <c r="AM63" i="3"/>
  <c r="B68" i="3"/>
  <c r="G67" i="3"/>
  <c r="A67" i="3"/>
  <c r="J67" i="3"/>
  <c r="O66" i="3"/>
  <c r="I66" i="3"/>
  <c r="Y65" i="3" l="1"/>
  <c r="Z66" i="3"/>
  <c r="AE65" i="3"/>
  <c r="AM64" i="3"/>
  <c r="AG64" i="3"/>
  <c r="AH65" i="3"/>
  <c r="Q66" i="3"/>
  <c r="R67" i="3"/>
  <c r="W66" i="3"/>
  <c r="O67" i="3"/>
  <c r="I67" i="3"/>
  <c r="J68" i="3"/>
  <c r="AU33" i="3"/>
  <c r="AO33" i="3"/>
  <c r="AU63" i="3"/>
  <c r="AP64" i="3"/>
  <c r="AO63" i="3"/>
  <c r="B69" i="3"/>
  <c r="G68" i="3"/>
  <c r="A68" i="3"/>
  <c r="AH66" i="3" l="1"/>
  <c r="AM65" i="3"/>
  <c r="AG65" i="3"/>
  <c r="AP65" i="3"/>
  <c r="AO64" i="3"/>
  <c r="AU64" i="3"/>
  <c r="I68" i="3"/>
  <c r="J69" i="3"/>
  <c r="O68" i="3"/>
  <c r="A69" i="3"/>
  <c r="G69" i="3"/>
  <c r="AE66" i="3"/>
  <c r="Y66" i="3"/>
  <c r="Z67" i="3"/>
  <c r="Q67" i="3"/>
  <c r="W67" i="3"/>
  <c r="R68" i="3"/>
  <c r="Z68" i="3" l="1"/>
  <c r="AE67" i="3"/>
  <c r="Y67" i="3"/>
  <c r="AP66" i="3"/>
  <c r="AU65" i="3"/>
  <c r="AO65" i="3"/>
  <c r="O69" i="3"/>
  <c r="I69" i="3"/>
  <c r="R69" i="3"/>
  <c r="W68" i="3"/>
  <c r="Q68" i="3"/>
  <c r="AH67" i="3"/>
  <c r="AM66" i="3"/>
  <c r="AG66" i="3"/>
  <c r="W69" i="3" l="1"/>
  <c r="Q69" i="3"/>
  <c r="AP67" i="3"/>
  <c r="AU66" i="3"/>
  <c r="AO66" i="3"/>
  <c r="AH68" i="3"/>
  <c r="AM67" i="3"/>
  <c r="AG67" i="3"/>
  <c r="Z69" i="3"/>
  <c r="AE68" i="3"/>
  <c r="Y68" i="3"/>
  <c r="AH69" i="3" l="1"/>
  <c r="AM68" i="3"/>
  <c r="AG68" i="3"/>
  <c r="AE69" i="3"/>
  <c r="Y69" i="3"/>
  <c r="AP68" i="3"/>
  <c r="AU67" i="3"/>
  <c r="AO67" i="3"/>
  <c r="AP69" i="3" l="1"/>
  <c r="AU68" i="3"/>
  <c r="AO68" i="3"/>
  <c r="AM69" i="3"/>
  <c r="AG69" i="3"/>
  <c r="AU69" i="3" l="1"/>
  <c r="AO69" i="3"/>
</calcChain>
</file>

<file path=xl/sharedStrings.xml><?xml version="1.0" encoding="utf-8"?>
<sst xmlns="http://schemas.openxmlformats.org/spreadsheetml/2006/main" count="88" uniqueCount="40">
  <si>
    <t>LOGICOLIS</t>
  </si>
  <si>
    <t xml:space="preserve">Réception du </t>
  </si>
  <si>
    <t>NBRE LITIGE RECEPTION</t>
  </si>
  <si>
    <t>RECEPTION</t>
  </si>
  <si>
    <t>TIREUR</t>
  </si>
  <si>
    <t>NUIT</t>
  </si>
  <si>
    <t>AGREEUR</t>
  </si>
  <si>
    <t>PREPARATION</t>
  </si>
  <si>
    <t>PREPARATEUR</t>
  </si>
  <si>
    <t>NETTOYEUR</t>
  </si>
  <si>
    <t>CONTRÔLE &amp; ADMIN</t>
  </si>
  <si>
    <t>Effectif</t>
  </si>
  <si>
    <t>Heure</t>
  </si>
  <si>
    <t>Heure sup</t>
  </si>
  <si>
    <t>Heure nuit</t>
  </si>
  <si>
    <t>RESP. PREP &amp; EXPE</t>
  </si>
  <si>
    <t>TOTAL</t>
  </si>
  <si>
    <t>EFFECTIF</t>
  </si>
  <si>
    <t>HEURE TOTALE</t>
  </si>
  <si>
    <t>HEURE SUP</t>
  </si>
  <si>
    <t>HEURE THEO (cad220)</t>
  </si>
  <si>
    <t>ECART</t>
  </si>
  <si>
    <t>Sous total</t>
  </si>
  <si>
    <t>Préparation</t>
  </si>
  <si>
    <t>STOCK FINAL (colis) (Jour J)</t>
  </si>
  <si>
    <t>Fichier prep extra (J+1)</t>
  </si>
  <si>
    <t>TAUX ERREUR STOCK</t>
  </si>
  <si>
    <t>CADENCE (équipe prep)</t>
  </si>
  <si>
    <t>Ecart à justifier</t>
  </si>
  <si>
    <t>Dernier camion arrivée</t>
  </si>
  <si>
    <t>Envoie des modification de commandes</t>
  </si>
  <si>
    <t>Reçu des commandes</t>
  </si>
  <si>
    <t>Préparateur</t>
  </si>
  <si>
    <t>Année du calendrier</t>
  </si>
  <si>
    <t>Mois de départ</t>
  </si>
  <si>
    <t xml:space="preserve"> </t>
  </si>
  <si>
    <t/>
  </si>
  <si>
    <t>SOUS TOTAL</t>
  </si>
  <si>
    <t>Suivi journée</t>
  </si>
  <si>
    <t>départ Préparateur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</si>
</sst>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h]:mm"/>
  </numFmts>
  <fonts count="3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20"/>
      <color rgb="FFFFC000"/>
      <name val="Calibri"/>
      <family val="2"/>
      <scheme val="minor"/>
    </font>
    <font>
      <sz val="20"/>
      <color rgb="FFF371E4"/>
      <name val="Calibri"/>
      <family val="2"/>
      <scheme val="minor"/>
    </font>
    <font>
      <sz val="20"/>
      <color theme="5" tint="-0.249977111117893"/>
      <name val="Calibri"/>
      <family val="2"/>
      <scheme val="minor"/>
    </font>
    <font>
      <sz val="20"/>
      <color rgb="FF3BCCFF"/>
      <name val="Calibri"/>
      <family val="2"/>
      <scheme val="minor"/>
    </font>
    <font>
      <sz val="20"/>
      <color theme="5" tint="0.39997558519241921"/>
      <name val="Calibri"/>
      <family val="2"/>
      <scheme val="minor"/>
    </font>
    <font>
      <sz val="20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sz val="11"/>
      <color indexed="8"/>
      <name val="Calibri"/>
      <family val="2"/>
    </font>
    <font>
      <sz val="16"/>
      <color rgb="FF000000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indexed="8"/>
      <name val="Calibri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4"/>
      <color theme="1"/>
      <name val="Calibri"/>
      <family val="2"/>
    </font>
    <font>
      <b/>
      <sz val="11"/>
      <color rgb="FFFF0000"/>
      <name val="Arial"/>
      <family val="2"/>
    </font>
    <font>
      <b/>
      <sz val="12"/>
      <color rgb="FFFF40FF"/>
      <name val="Arial"/>
      <family val="2"/>
    </font>
    <font>
      <b/>
      <sz val="14"/>
      <color rgb="FFFF40FF"/>
      <name val="Arial"/>
      <family val="2"/>
    </font>
    <font>
      <b/>
      <sz val="16"/>
      <color rgb="FFFF40FF"/>
      <name val="Arial"/>
      <family val="2"/>
    </font>
    <font>
      <sz val="11"/>
      <color rgb="FFFF40FF"/>
      <name val="Arial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3" fillId="0" borderId="0" applyFill="0" applyProtection="0">
      <alignment horizontal="center" vertical="center"/>
    </xf>
  </cellStyleXfs>
  <cellXfs count="1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Border="1"/>
    <xf numFmtId="14" fontId="1" fillId="0" borderId="0" xfId="0" applyNumberFormat="1" applyFont="1" applyBorder="1"/>
    <xf numFmtId="1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2" fontId="1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Protection="1"/>
    <xf numFmtId="2" fontId="3" fillId="3" borderId="2" xfId="0" applyNumberFormat="1" applyFont="1" applyFill="1" applyBorder="1" applyProtection="1"/>
    <xf numFmtId="0" fontId="4" fillId="0" borderId="1" xfId="0" applyFont="1" applyBorder="1" applyProtection="1"/>
    <xf numFmtId="0" fontId="1" fillId="0" borderId="2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6" fillId="0" borderId="1" xfId="0" applyFont="1" applyBorder="1"/>
    <xf numFmtId="0" fontId="6" fillId="0" borderId="1" xfId="0" applyFont="1" applyBorder="1" applyProtection="1">
      <protection locked="0"/>
    </xf>
    <xf numFmtId="14" fontId="1" fillId="5" borderId="1" xfId="0" applyNumberFormat="1" applyFont="1" applyFill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Protection="1">
      <protection locked="0"/>
    </xf>
    <xf numFmtId="0" fontId="8" fillId="0" borderId="2" xfId="0" applyFont="1" applyBorder="1" applyAlignment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10" fontId="8" fillId="0" borderId="1" xfId="1" applyNumberFormat="1" applyFont="1" applyBorder="1" applyProtection="1"/>
    <xf numFmtId="14" fontId="11" fillId="7" borderId="20" xfId="0" applyNumberFormat="1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2" fontId="0" fillId="0" borderId="0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2" fillId="0" borderId="1" xfId="0" applyFont="1" applyBorder="1"/>
    <xf numFmtId="0" fontId="12" fillId="0" borderId="2" xfId="0" applyFont="1" applyBorder="1" applyProtection="1"/>
    <xf numFmtId="0" fontId="13" fillId="0" borderId="0" xfId="2" applyFill="1" applyAlignment="1" applyProtection="1">
      <alignment horizontal="center" vertical="center"/>
    </xf>
    <xf numFmtId="0" fontId="13" fillId="0" borderId="0" xfId="2" applyNumberFormat="1" applyFill="1" applyAlignment="1" applyProtection="1">
      <alignment horizontal="center" vertical="center"/>
    </xf>
    <xf numFmtId="0" fontId="14" fillId="3" borderId="23" xfId="2" applyFont="1" applyFill="1" applyBorder="1" applyAlignment="1" applyProtection="1">
      <alignment horizontal="center" vertical="center" wrapText="1"/>
    </xf>
    <xf numFmtId="164" fontId="14" fillId="3" borderId="4" xfId="2" applyNumberFormat="1" applyFont="1" applyFill="1" applyBorder="1" applyAlignment="1" applyProtection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0" xfId="2" applyFont="1" applyFill="1" applyAlignment="1" applyProtection="1">
      <alignment horizontal="center" vertical="center" wrapText="1"/>
    </xf>
    <xf numFmtId="0" fontId="17" fillId="0" borderId="0" xfId="2" applyFont="1" applyFill="1" applyAlignment="1" applyProtection="1">
      <alignment horizontal="center" vertical="center" wrapText="1"/>
    </xf>
    <xf numFmtId="0" fontId="18" fillId="3" borderId="0" xfId="2" applyFont="1" applyFill="1" applyAlignment="1" applyProtection="1">
      <alignment horizontal="center" vertical="center" wrapText="1"/>
    </xf>
    <xf numFmtId="0" fontId="18" fillId="3" borderId="24" xfId="2" applyFont="1" applyFill="1" applyBorder="1" applyAlignment="1" applyProtection="1">
      <alignment horizontal="center" vertical="center" wrapText="1"/>
    </xf>
    <xf numFmtId="0" fontId="19" fillId="0" borderId="0" xfId="2" applyFont="1" applyFill="1" applyAlignment="1" applyProtection="1">
      <alignment horizontal="center" vertical="center"/>
    </xf>
    <xf numFmtId="164" fontId="20" fillId="8" borderId="25" xfId="2" applyNumberFormat="1" applyFont="1" applyFill="1" applyBorder="1" applyAlignment="1" applyProtection="1">
      <alignment horizontal="center" vertical="center" wrapText="1"/>
    </xf>
    <xf numFmtId="164" fontId="20" fillId="8" borderId="26" xfId="2" applyNumberFormat="1" applyFont="1" applyFill="1" applyBorder="1" applyAlignment="1" applyProtection="1">
      <alignment horizontal="center" vertical="center" wrapText="1"/>
    </xf>
    <xf numFmtId="165" fontId="20" fillId="8" borderId="27" xfId="2" applyNumberFormat="1" applyFont="1" applyFill="1" applyBorder="1" applyAlignment="1" applyProtection="1">
      <alignment horizontal="center" vertical="center" wrapText="1"/>
    </xf>
    <xf numFmtId="165" fontId="19" fillId="8" borderId="28" xfId="2" applyNumberFormat="1" applyFont="1" applyFill="1" applyBorder="1" applyAlignment="1" applyProtection="1">
      <alignment horizontal="center" vertical="center" wrapText="1"/>
    </xf>
    <xf numFmtId="165" fontId="19" fillId="8" borderId="27" xfId="2" applyNumberFormat="1" applyFont="1" applyFill="1" applyBorder="1" applyAlignment="1" applyProtection="1">
      <alignment horizontal="center" vertical="center" wrapText="1"/>
    </xf>
    <xf numFmtId="0" fontId="19" fillId="8" borderId="29" xfId="2" applyFont="1" applyFill="1" applyBorder="1" applyAlignment="1" applyProtection="1">
      <alignment horizontal="center" vertical="center" wrapText="1"/>
    </xf>
    <xf numFmtId="0" fontId="19" fillId="3" borderId="0" xfId="2" applyFont="1" applyFill="1" applyAlignment="1" applyProtection="1">
      <alignment horizontal="center" vertical="center" wrapText="1"/>
    </xf>
    <xf numFmtId="165" fontId="20" fillId="8" borderId="30" xfId="2" applyNumberFormat="1" applyFont="1" applyFill="1" applyBorder="1" applyAlignment="1" applyProtection="1">
      <alignment horizontal="center" vertical="center" wrapText="1"/>
    </xf>
    <xf numFmtId="165" fontId="19" fillId="8" borderId="26" xfId="2" applyNumberFormat="1" applyFont="1" applyFill="1" applyBorder="1" applyAlignment="1" applyProtection="1">
      <alignment horizontal="center" vertical="center" wrapText="1"/>
    </xf>
    <xf numFmtId="165" fontId="19" fillId="8" borderId="30" xfId="2" applyNumberFormat="1" applyFont="1" applyFill="1" applyBorder="1" applyAlignment="1" applyProtection="1">
      <alignment horizontal="center" vertical="center" wrapText="1"/>
    </xf>
    <xf numFmtId="0" fontId="19" fillId="8" borderId="31" xfId="2" applyFont="1" applyFill="1" applyBorder="1" applyAlignment="1" applyProtection="1">
      <alignment horizontal="center" vertical="center" wrapText="1"/>
    </xf>
    <xf numFmtId="164" fontId="20" fillId="0" borderId="32" xfId="2" applyNumberFormat="1" applyFont="1" applyFill="1" applyBorder="1" applyAlignment="1" applyProtection="1">
      <alignment horizontal="center" vertical="center" wrapText="1"/>
    </xf>
    <xf numFmtId="164" fontId="20" fillId="8" borderId="33" xfId="2" applyNumberFormat="1" applyFont="1" applyFill="1" applyBorder="1" applyAlignment="1" applyProtection="1">
      <alignment horizontal="center" vertical="center" wrapText="1"/>
    </xf>
    <xf numFmtId="165" fontId="20" fillId="8" borderId="34" xfId="2" applyNumberFormat="1" applyFont="1" applyFill="1" applyBorder="1" applyAlignment="1" applyProtection="1">
      <alignment horizontal="center" vertical="center" wrapText="1"/>
    </xf>
    <xf numFmtId="164" fontId="20" fillId="8" borderId="32" xfId="2" applyNumberFormat="1" applyFont="1" applyFill="1" applyBorder="1" applyAlignment="1" applyProtection="1">
      <alignment horizontal="center" vertical="center" wrapText="1"/>
    </xf>
    <xf numFmtId="165" fontId="19" fillId="8" borderId="33" xfId="2" applyNumberFormat="1" applyFont="1" applyFill="1" applyBorder="1" applyAlignment="1" applyProtection="1">
      <alignment horizontal="center" vertical="center" wrapText="1"/>
    </xf>
    <xf numFmtId="165" fontId="19" fillId="8" borderId="35" xfId="2" applyNumberFormat="1" applyFont="1" applyFill="1" applyBorder="1" applyAlignment="1" applyProtection="1">
      <alignment horizontal="center" vertical="center" wrapText="1"/>
    </xf>
    <xf numFmtId="0" fontId="21" fillId="3" borderId="38" xfId="2" applyFont="1" applyFill="1" applyBorder="1" applyAlignment="1" applyProtection="1">
      <alignment horizontal="center" vertical="center"/>
    </xf>
    <xf numFmtId="0" fontId="20" fillId="8" borderId="39" xfId="2" applyFont="1" applyFill="1" applyBorder="1" applyAlignment="1" applyProtection="1">
      <alignment horizontal="center" vertical="center" wrapText="1"/>
    </xf>
    <xf numFmtId="164" fontId="20" fillId="8" borderId="35" xfId="2" applyNumberFormat="1" applyFont="1" applyFill="1" applyBorder="1" applyAlignment="1" applyProtection="1">
      <alignment horizontal="center" vertical="center" wrapText="1"/>
    </xf>
    <xf numFmtId="165" fontId="20" fillId="8" borderId="40" xfId="2" applyNumberFormat="1" applyFont="1" applyFill="1" applyBorder="1" applyAlignment="1" applyProtection="1">
      <alignment horizontal="center" vertical="center" wrapText="1"/>
    </xf>
    <xf numFmtId="0" fontId="19" fillId="8" borderId="41" xfId="2" applyFont="1" applyFill="1" applyBorder="1" applyAlignment="1" applyProtection="1">
      <alignment horizontal="center" vertical="center" wrapText="1"/>
    </xf>
    <xf numFmtId="165" fontId="20" fillId="8" borderId="42" xfId="2" applyNumberFormat="1" applyFont="1" applyFill="1" applyBorder="1" applyAlignment="1" applyProtection="1">
      <alignment horizontal="center" vertical="center" wrapText="1"/>
    </xf>
    <xf numFmtId="0" fontId="20" fillId="0" borderId="39" xfId="2" applyFont="1" applyFill="1" applyBorder="1" applyAlignment="1" applyProtection="1">
      <alignment horizontal="center" vertical="center" wrapText="1"/>
    </xf>
    <xf numFmtId="165" fontId="19" fillId="8" borderId="42" xfId="2" applyNumberFormat="1" applyFont="1" applyFill="1" applyBorder="1" applyAlignment="1" applyProtection="1">
      <alignment horizontal="center" vertical="center" wrapText="1"/>
    </xf>
    <xf numFmtId="0" fontId="21" fillId="3" borderId="45" xfId="2" applyFont="1" applyFill="1" applyBorder="1" applyAlignment="1" applyProtection="1">
      <alignment horizontal="center" vertical="center"/>
    </xf>
    <xf numFmtId="0" fontId="21" fillId="0" borderId="0" xfId="2" applyFont="1" applyFill="1" applyAlignment="1" applyProtection="1">
      <alignment horizontal="center" vertical="center"/>
    </xf>
    <xf numFmtId="165" fontId="22" fillId="8" borderId="40" xfId="2" applyNumberFormat="1" applyFont="1" applyFill="1" applyBorder="1" applyAlignment="1" applyProtection="1">
      <alignment horizontal="center" vertical="center" wrapText="1"/>
    </xf>
    <xf numFmtId="165" fontId="23" fillId="8" borderId="40" xfId="2" applyNumberFormat="1" applyFont="1" applyFill="1" applyBorder="1" applyAlignment="1" applyProtection="1">
      <alignment horizontal="center" vertical="center" wrapText="1"/>
    </xf>
    <xf numFmtId="165" fontId="19" fillId="8" borderId="40" xfId="2" applyNumberFormat="1" applyFont="1" applyFill="1" applyBorder="1" applyAlignment="1" applyProtection="1">
      <alignment horizontal="center" vertical="center" wrapText="1"/>
    </xf>
    <xf numFmtId="0" fontId="19" fillId="0" borderId="0" xfId="2" quotePrefix="1" applyFont="1" applyFill="1" applyAlignment="1" applyProtection="1">
      <alignment horizontal="center" vertical="center"/>
    </xf>
    <xf numFmtId="165" fontId="24" fillId="0" borderId="40" xfId="2" applyNumberFormat="1" applyFont="1" applyFill="1" applyBorder="1" applyAlignment="1" applyProtection="1">
      <alignment horizontal="center" vertical="center" wrapText="1"/>
    </xf>
    <xf numFmtId="165" fontId="25" fillId="8" borderId="40" xfId="2" applyNumberFormat="1" applyFont="1" applyFill="1" applyBorder="1" applyAlignment="1" applyProtection="1">
      <alignment horizontal="center" vertical="center" wrapText="1"/>
    </xf>
    <xf numFmtId="165" fontId="26" fillId="8" borderId="40" xfId="2" applyNumberFormat="1" applyFont="1" applyFill="1" applyBorder="1" applyAlignment="1" applyProtection="1">
      <alignment horizontal="center" vertical="center" wrapText="1"/>
    </xf>
    <xf numFmtId="0" fontId="20" fillId="8" borderId="46" xfId="2" applyFont="1" applyFill="1" applyBorder="1" applyAlignment="1" applyProtection="1">
      <alignment horizontal="center" vertical="center" wrapText="1"/>
    </xf>
    <xf numFmtId="164" fontId="20" fillId="8" borderId="47" xfId="2" applyNumberFormat="1" applyFont="1" applyFill="1" applyBorder="1" applyAlignment="1" applyProtection="1">
      <alignment horizontal="center" vertical="center" wrapText="1"/>
    </xf>
    <xf numFmtId="165" fontId="20" fillId="8" borderId="48" xfId="2" applyNumberFormat="1" applyFont="1" applyFill="1" applyBorder="1" applyAlignment="1" applyProtection="1">
      <alignment horizontal="center" vertical="center" wrapText="1"/>
    </xf>
    <xf numFmtId="165" fontId="19" fillId="8" borderId="48" xfId="2" applyNumberFormat="1" applyFont="1" applyFill="1" applyBorder="1" applyAlignment="1" applyProtection="1">
      <alignment horizontal="center" vertical="center" wrapText="1"/>
    </xf>
    <xf numFmtId="165" fontId="19" fillId="8" borderId="49" xfId="2" applyNumberFormat="1" applyFont="1" applyFill="1" applyBorder="1" applyAlignment="1" applyProtection="1">
      <alignment horizontal="center" vertical="center" wrapText="1"/>
    </xf>
    <xf numFmtId="165" fontId="19" fillId="8" borderId="50" xfId="2" applyNumberFormat="1" applyFont="1" applyFill="1" applyBorder="1" applyAlignment="1" applyProtection="1">
      <alignment horizontal="center" vertical="center" wrapText="1"/>
    </xf>
    <xf numFmtId="0" fontId="19" fillId="8" borderId="51" xfId="2" applyFont="1" applyFill="1" applyBorder="1" applyAlignment="1" applyProtection="1">
      <alignment horizontal="center" vertical="center" wrapText="1"/>
    </xf>
    <xf numFmtId="165" fontId="20" fillId="8" borderId="52" xfId="2" applyNumberFormat="1" applyFont="1" applyFill="1" applyBorder="1" applyAlignment="1" applyProtection="1">
      <alignment horizontal="center" vertical="center" wrapText="1"/>
    </xf>
    <xf numFmtId="165" fontId="19" fillId="8" borderId="52" xfId="2" applyNumberFormat="1" applyFont="1" applyFill="1" applyBorder="1" applyAlignment="1" applyProtection="1">
      <alignment horizontal="center" vertical="center" wrapText="1"/>
    </xf>
    <xf numFmtId="165" fontId="19" fillId="8" borderId="44" xfId="2" applyNumberFormat="1" applyFont="1" applyFill="1" applyBorder="1" applyAlignment="1" applyProtection="1">
      <alignment horizontal="center" vertical="center" wrapText="1"/>
    </xf>
    <xf numFmtId="0" fontId="20" fillId="0" borderId="46" xfId="2" applyFont="1" applyFill="1" applyBorder="1" applyAlignment="1" applyProtection="1">
      <alignment horizontal="center" vertical="center" wrapText="1"/>
    </xf>
    <xf numFmtId="165" fontId="19" fillId="8" borderId="47" xfId="2" applyNumberFormat="1" applyFont="1" applyFill="1" applyBorder="1" applyAlignment="1" applyProtection="1">
      <alignment horizontal="center" vertical="center" wrapText="1"/>
    </xf>
    <xf numFmtId="0" fontId="27" fillId="0" borderId="0" xfId="2" applyFont="1" applyFill="1" applyAlignment="1" applyProtection="1">
      <alignment horizontal="center" vertical="center" wrapText="1"/>
    </xf>
    <xf numFmtId="164" fontId="27" fillId="0" borderId="0" xfId="2" applyNumberFormat="1" applyFont="1" applyFill="1" applyAlignment="1" applyProtection="1">
      <alignment horizontal="center" vertical="center" wrapText="1"/>
    </xf>
    <xf numFmtId="0" fontId="28" fillId="0" borderId="0" xfId="2" applyNumberFormat="1" applyFont="1" applyFill="1" applyAlignment="1" applyProtection="1">
      <alignment horizontal="center" vertical="center" wrapText="1"/>
    </xf>
    <xf numFmtId="0" fontId="19" fillId="0" borderId="0" xfId="2" applyNumberFormat="1" applyFont="1" applyFill="1" applyAlignment="1" applyProtection="1">
      <alignment horizontal="center" vertical="center" wrapText="1"/>
    </xf>
    <xf numFmtId="0" fontId="29" fillId="0" borderId="0" xfId="2" applyFont="1" applyFill="1" applyAlignment="1" applyProtection="1">
      <alignment horizontal="center" vertical="center" wrapText="1"/>
    </xf>
    <xf numFmtId="0" fontId="19" fillId="0" borderId="0" xfId="2" applyFont="1" applyFill="1" applyAlignment="1" applyProtection="1">
      <alignment horizontal="center" vertical="center" wrapText="1"/>
    </xf>
    <xf numFmtId="0" fontId="16" fillId="0" borderId="0" xfId="2" applyFont="1" applyFill="1" applyAlignment="1" applyProtection="1">
      <alignment horizontal="center" vertical="center"/>
    </xf>
    <xf numFmtId="0" fontId="17" fillId="0" borderId="0" xfId="2" applyFont="1" applyFill="1" applyAlignment="1" applyProtection="1">
      <alignment horizontal="center" vertical="center"/>
    </xf>
    <xf numFmtId="165" fontId="19" fillId="8" borderId="34" xfId="2" applyNumberFormat="1" applyFont="1" applyFill="1" applyBorder="1" applyAlignment="1" applyProtection="1">
      <alignment horizontal="center" vertical="center" wrapText="1"/>
    </xf>
    <xf numFmtId="165" fontId="20" fillId="0" borderId="34" xfId="2" applyNumberFormat="1" applyFont="1" applyFill="1" applyBorder="1" applyAlignment="1" applyProtection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6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8" fillId="3" borderId="23" xfId="2" applyFont="1" applyFill="1" applyBorder="1" applyAlignment="1" applyProtection="1">
      <alignment horizontal="center" vertical="center" wrapText="1"/>
    </xf>
    <xf numFmtId="0" fontId="18" fillId="3" borderId="4" xfId="2" applyFont="1" applyFill="1" applyBorder="1" applyAlignment="1" applyProtection="1">
      <alignment horizontal="center" vertical="center" wrapText="1"/>
    </xf>
    <xf numFmtId="0" fontId="18" fillId="3" borderId="2" xfId="2" applyFont="1" applyFill="1" applyBorder="1" applyAlignment="1" applyProtection="1">
      <alignment horizontal="center" vertical="center" wrapText="1"/>
    </xf>
    <xf numFmtId="0" fontId="18" fillId="10" borderId="20" xfId="2" applyFont="1" applyFill="1" applyBorder="1" applyAlignment="1" applyProtection="1">
      <alignment horizontal="center" vertical="center" wrapText="1"/>
    </xf>
    <xf numFmtId="0" fontId="18" fillId="10" borderId="21" xfId="2" applyFont="1" applyFill="1" applyBorder="1" applyAlignment="1" applyProtection="1">
      <alignment horizontal="center" vertical="center" wrapText="1"/>
    </xf>
    <xf numFmtId="0" fontId="18" fillId="10" borderId="22" xfId="2" applyFont="1" applyFill="1" applyBorder="1" applyAlignment="1" applyProtection="1">
      <alignment horizontal="center" vertical="center" wrapText="1"/>
    </xf>
    <xf numFmtId="0" fontId="18" fillId="0" borderId="23" xfId="2" applyFont="1" applyFill="1" applyBorder="1" applyAlignment="1" applyProtection="1">
      <alignment horizontal="center" vertical="center" wrapText="1"/>
    </xf>
    <xf numFmtId="0" fontId="18" fillId="0" borderId="4" xfId="2" applyFont="1" applyFill="1" applyBorder="1" applyAlignment="1" applyProtection="1">
      <alignment horizontal="center" vertical="center" wrapText="1"/>
    </xf>
    <xf numFmtId="0" fontId="18" fillId="0" borderId="2" xfId="2" applyFont="1" applyFill="1" applyBorder="1" applyAlignment="1" applyProtection="1">
      <alignment horizontal="center" vertical="center" wrapText="1"/>
    </xf>
    <xf numFmtId="0" fontId="21" fillId="3" borderId="36" xfId="2" applyFont="1" applyFill="1" applyBorder="1" applyAlignment="1" applyProtection="1">
      <alignment horizontal="center" vertical="center"/>
    </xf>
    <xf numFmtId="0" fontId="21" fillId="3" borderId="43" xfId="2" applyFont="1" applyFill="1" applyBorder="1" applyAlignment="1" applyProtection="1">
      <alignment horizontal="center" vertical="center"/>
    </xf>
    <xf numFmtId="0" fontId="21" fillId="3" borderId="37" xfId="2" applyFont="1" applyFill="1" applyBorder="1" applyAlignment="1" applyProtection="1">
      <alignment horizontal="center" vertical="center"/>
    </xf>
    <xf numFmtId="0" fontId="21" fillId="3" borderId="44" xfId="2" applyFont="1" applyFill="1" applyBorder="1" applyAlignment="1" applyProtection="1">
      <alignment horizontal="center" vertical="center"/>
    </xf>
    <xf numFmtId="165" fontId="21" fillId="11" borderId="20" xfId="2" applyNumberFormat="1" applyFont="1" applyFill="1" applyBorder="1" applyAlignment="1" applyProtection="1">
      <alignment horizontal="center" vertical="center" wrapText="1"/>
    </xf>
    <xf numFmtId="165" fontId="21" fillId="11" borderId="22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 xr:uid="{76C1B691-0FA0-4160-980F-A0C1D0C6F582}"/>
    <cellStyle name="Pourcentage" xfId="1" builtinId="5"/>
  </cellStyles>
  <dxfs count="17"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3BCCFF"/>
      <color rgb="FF00823B"/>
      <color rgb="FFF371E4"/>
      <color rgb="FFED2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22" fmlaLink="$AY$3" max="9999" min="1900" page="10" val="2022"/>
</file>

<file path=xl/ctrlProps/ctrlProp2.xml><?xml version="1.0" encoding="utf-8"?>
<formControlPr xmlns="http://schemas.microsoft.com/office/spreadsheetml/2009/9/main" objectType="Spin" dx="22" fmlaLink="$AY$6" max="12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47625</xdr:colOff>
          <xdr:row>2</xdr:row>
          <xdr:rowOff>28575</xdr:rowOff>
        </xdr:from>
        <xdr:to>
          <xdr:col>51</xdr:col>
          <xdr:colOff>571500</xdr:colOff>
          <xdr:row>3</xdr:row>
          <xdr:rowOff>333375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47625</xdr:colOff>
          <xdr:row>5</xdr:row>
          <xdr:rowOff>38100</xdr:rowOff>
        </xdr:from>
        <xdr:to>
          <xdr:col>51</xdr:col>
          <xdr:colOff>561975</xdr:colOff>
          <xdr:row>6</xdr:row>
          <xdr:rowOff>314325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0954196628445d0/Mae&#776;va/mayou_calendrier-scolaire-excel-MacBook%20Pro%20de%20Mae&#776;va-MacBook%20Pro%20de%20Mae&#776;va-MacBook%20Pro%20de%20Mae&#776;va-MacBook%20Pro%20de%20Mae&#776;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%20-%20COLLABORATEURS\AJHON\SOCIAL\PERMANENT\CONTRAT%202020\calendrier-perpetu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rier Original."/>
      <sheetName val="Férié et Fête"/>
      <sheetName val="Anniversaire"/>
      <sheetName val="Planning excel"/>
      <sheetName val="Vacances"/>
      <sheetName val="Stéphanie"/>
      <sheetName val="Calendrier stephanie FINI"/>
      <sheetName val="Feuil3"/>
      <sheetName val="Calendrier stephanie 2021_2022"/>
      <sheetName val="Calendrier Original Scolaire."/>
      <sheetName val="Calendrier Scolair 2021_2022"/>
      <sheetName val="Cantine + periscolaires "/>
    </sheetNames>
    <sheetDataSet>
      <sheetData sheetId="0" refreshError="1"/>
      <sheetData sheetId="1" refreshError="1">
        <row r="4">
          <cell r="B4" t="str">
            <v>Jour de l'an</v>
          </cell>
          <cell r="C4">
            <v>44197</v>
          </cell>
          <cell r="F4" t="str">
            <v xml:space="preserve">Fête des mères </v>
          </cell>
          <cell r="G4">
            <v>44346</v>
          </cell>
        </row>
        <row r="5">
          <cell r="B5" t="str">
            <v>Pâques</v>
          </cell>
          <cell r="C5">
            <v>44290</v>
          </cell>
        </row>
        <row r="6">
          <cell r="B6" t="str">
            <v>Lundi de Pâques</v>
          </cell>
          <cell r="C6">
            <v>44291</v>
          </cell>
          <cell r="F6" t="str">
            <v>Fête des pères</v>
          </cell>
          <cell r="G6">
            <v>44367</v>
          </cell>
        </row>
        <row r="7">
          <cell r="B7" t="str">
            <v>Fête du Travail</v>
          </cell>
          <cell r="C7">
            <v>44317</v>
          </cell>
          <cell r="F7" t="str">
            <v>Saint-Valentin</v>
          </cell>
          <cell r="G7">
            <v>44241</v>
          </cell>
        </row>
        <row r="8">
          <cell r="B8" t="str">
            <v>Armistice 1945</v>
          </cell>
          <cell r="C8">
            <v>44324</v>
          </cell>
          <cell r="F8" t="str">
            <v xml:space="preserve">Fête des grand mères </v>
          </cell>
          <cell r="G8">
            <v>44262</v>
          </cell>
        </row>
        <row r="9">
          <cell r="B9" t="str">
            <v>Jeudi de l'Ascension</v>
          </cell>
          <cell r="C9">
            <v>44329</v>
          </cell>
          <cell r="F9" t="str">
            <v>Fête des grand pères</v>
          </cell>
          <cell r="G9">
            <v>44472</v>
          </cell>
        </row>
        <row r="10">
          <cell r="B10" t="str">
            <v>Pentecôte</v>
          </cell>
          <cell r="C10">
            <v>44339</v>
          </cell>
          <cell r="F10" t="str">
            <v>Epiphanie</v>
          </cell>
          <cell r="G10">
            <v>44199</v>
          </cell>
        </row>
        <row r="11">
          <cell r="B11" t="str">
            <v>Lundi de Pentecôte</v>
          </cell>
          <cell r="C11">
            <v>44340</v>
          </cell>
          <cell r="F11" t="str">
            <v>Mardi gras</v>
          </cell>
          <cell r="G11">
            <v>44243</v>
          </cell>
        </row>
        <row r="12">
          <cell r="B12" t="str">
            <v>Fête Nationale</v>
          </cell>
          <cell r="C12">
            <v>44391</v>
          </cell>
          <cell r="F12" t="str">
            <v>-</v>
          </cell>
        </row>
        <row r="13">
          <cell r="B13" t="str">
            <v>Assomption</v>
          </cell>
          <cell r="C13">
            <v>44423</v>
          </cell>
          <cell r="F13" t="str">
            <v xml:space="preserve">Fête des mères </v>
          </cell>
          <cell r="G13">
            <v>44710</v>
          </cell>
        </row>
        <row r="14">
          <cell r="B14" t="str">
            <v>La Toussaint</v>
          </cell>
          <cell r="C14">
            <v>44501</v>
          </cell>
        </row>
        <row r="15">
          <cell r="B15" t="str">
            <v>Armistice 1918</v>
          </cell>
          <cell r="C15">
            <v>44511</v>
          </cell>
          <cell r="F15" t="str">
            <v>Fête des pères</v>
          </cell>
          <cell r="G15">
            <v>44731</v>
          </cell>
        </row>
        <row r="16">
          <cell r="B16" t="str">
            <v>Noël</v>
          </cell>
          <cell r="C16">
            <v>44555</v>
          </cell>
          <cell r="F16" t="str">
            <v>Saint-Valentin</v>
          </cell>
          <cell r="G16">
            <v>44606</v>
          </cell>
        </row>
        <row r="17">
          <cell r="B17" t="str">
            <v>-</v>
          </cell>
          <cell r="F17" t="str">
            <v xml:space="preserve">Fête des grand mères </v>
          </cell>
          <cell r="G17">
            <v>44627</v>
          </cell>
        </row>
        <row r="18">
          <cell r="B18" t="str">
            <v>Jour de l'an</v>
          </cell>
          <cell r="C18">
            <v>44562</v>
          </cell>
          <cell r="F18" t="str">
            <v>Fête des grand pères</v>
          </cell>
          <cell r="G18">
            <v>44836</v>
          </cell>
        </row>
        <row r="19">
          <cell r="B19" t="str">
            <v>Pâques</v>
          </cell>
          <cell r="C19">
            <v>44668</v>
          </cell>
          <cell r="F19" t="str">
            <v>Epiphanie</v>
          </cell>
          <cell r="G19">
            <v>44564</v>
          </cell>
        </row>
        <row r="20">
          <cell r="B20" t="str">
            <v>Lundi de Pâques</v>
          </cell>
          <cell r="C20">
            <v>44669</v>
          </cell>
          <cell r="F20" t="str">
            <v>Mardi gras</v>
          </cell>
          <cell r="G20">
            <v>44621</v>
          </cell>
        </row>
        <row r="21">
          <cell r="B21" t="str">
            <v>Fête du Travail</v>
          </cell>
          <cell r="C21">
            <v>44682</v>
          </cell>
        </row>
        <row r="22">
          <cell r="B22" t="str">
            <v>Armistice 1945</v>
          </cell>
          <cell r="C22">
            <v>44689</v>
          </cell>
        </row>
        <row r="23">
          <cell r="B23" t="str">
            <v>Jeudi de l'Ascension</v>
          </cell>
          <cell r="C23">
            <v>44707</v>
          </cell>
        </row>
        <row r="24">
          <cell r="B24" t="str">
            <v>Pentecôte</v>
          </cell>
          <cell r="C24">
            <v>44717</v>
          </cell>
        </row>
        <row r="25">
          <cell r="B25" t="str">
            <v>Lundi de Pentecôte</v>
          </cell>
          <cell r="C25">
            <v>44718</v>
          </cell>
        </row>
        <row r="26">
          <cell r="B26" t="str">
            <v>Fête Nationale</v>
          </cell>
          <cell r="C26">
            <v>44756</v>
          </cell>
        </row>
        <row r="27">
          <cell r="B27" t="str">
            <v>Assomption</v>
          </cell>
          <cell r="C27">
            <v>44788</v>
          </cell>
        </row>
        <row r="28">
          <cell r="B28" t="str">
            <v>La Toussaint</v>
          </cell>
          <cell r="C28">
            <v>44866</v>
          </cell>
        </row>
        <row r="29">
          <cell r="B29" t="str">
            <v>Armistice 1918</v>
          </cell>
          <cell r="C29">
            <v>44876</v>
          </cell>
        </row>
        <row r="30">
          <cell r="B30" t="str">
            <v>Noël</v>
          </cell>
          <cell r="C30">
            <v>44920</v>
          </cell>
        </row>
      </sheetData>
      <sheetData sheetId="2" refreshError="1"/>
      <sheetData sheetId="3" refreshError="1"/>
      <sheetData sheetId="4" refreshError="1">
        <row r="2">
          <cell r="BP2">
            <v>2021</v>
          </cell>
        </row>
        <row r="9">
          <cell r="D9">
            <v>44121</v>
          </cell>
          <cell r="E9">
            <v>44137</v>
          </cell>
        </row>
        <row r="10">
          <cell r="D10">
            <v>44184</v>
          </cell>
          <cell r="E10">
            <v>44200</v>
          </cell>
        </row>
        <row r="11">
          <cell r="D11">
            <v>44233</v>
          </cell>
          <cell r="E11">
            <v>44249</v>
          </cell>
          <cell r="F11">
            <v>44247</v>
          </cell>
          <cell r="G11">
            <v>44263</v>
          </cell>
          <cell r="H11">
            <v>44240</v>
          </cell>
          <cell r="I11">
            <v>44256</v>
          </cell>
        </row>
        <row r="12">
          <cell r="D12">
            <v>44296</v>
          </cell>
          <cell r="E12">
            <v>44312</v>
          </cell>
          <cell r="F12">
            <v>44310</v>
          </cell>
          <cell r="G12">
            <v>44326</v>
          </cell>
          <cell r="H12">
            <v>44303</v>
          </cell>
          <cell r="I12">
            <v>44319</v>
          </cell>
        </row>
        <row r="13">
          <cell r="D13">
            <v>44383</v>
          </cell>
          <cell r="E13">
            <v>44441</v>
          </cell>
        </row>
        <row r="18">
          <cell r="D18">
            <v>44492</v>
          </cell>
          <cell r="E18">
            <v>44508</v>
          </cell>
        </row>
        <row r="19">
          <cell r="D19">
            <v>44548</v>
          </cell>
          <cell r="E19">
            <v>44564</v>
          </cell>
        </row>
        <row r="20">
          <cell r="D20">
            <v>44604</v>
          </cell>
          <cell r="E20">
            <v>44620</v>
          </cell>
          <cell r="F20">
            <v>44597</v>
          </cell>
          <cell r="G20">
            <v>44613</v>
          </cell>
          <cell r="H20">
            <v>44611</v>
          </cell>
          <cell r="I20">
            <v>44627</v>
          </cell>
        </row>
        <row r="21">
          <cell r="D21">
            <v>44667</v>
          </cell>
          <cell r="E21">
            <v>44683</v>
          </cell>
          <cell r="F21">
            <v>44660</v>
          </cell>
          <cell r="G21">
            <v>44676</v>
          </cell>
          <cell r="H21">
            <v>44674</v>
          </cell>
          <cell r="I21">
            <v>44690</v>
          </cell>
        </row>
        <row r="22">
          <cell r="D22">
            <v>44749</v>
          </cell>
          <cell r="E22">
            <v>44808</v>
          </cell>
        </row>
        <row r="27">
          <cell r="D27">
            <v>44856</v>
          </cell>
          <cell r="E27">
            <v>44872</v>
          </cell>
        </row>
        <row r="28">
          <cell r="D28">
            <v>44912</v>
          </cell>
          <cell r="E28">
            <v>44928</v>
          </cell>
        </row>
        <row r="29">
          <cell r="D29">
            <v>44961</v>
          </cell>
          <cell r="E29">
            <v>44977</v>
          </cell>
          <cell r="F29">
            <v>44968</v>
          </cell>
          <cell r="G29">
            <v>44984</v>
          </cell>
          <cell r="H29">
            <v>44975</v>
          </cell>
          <cell r="I29">
            <v>44991</v>
          </cell>
        </row>
        <row r="30">
          <cell r="D30">
            <v>45024</v>
          </cell>
          <cell r="E30">
            <v>45040</v>
          </cell>
          <cell r="F30">
            <v>45031</v>
          </cell>
          <cell r="G30">
            <v>45047</v>
          </cell>
          <cell r="H30">
            <v>45038</v>
          </cell>
          <cell r="I30">
            <v>45054</v>
          </cell>
        </row>
        <row r="31">
          <cell r="D31">
            <v>45115</v>
          </cell>
          <cell r="E31">
            <v>45174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rier"/>
      <sheetName val="Dates"/>
      <sheetName val="A propos"/>
    </sheetNames>
    <sheetDataSet>
      <sheetData sheetId="0" refreshError="1">
        <row r="2">
          <cell r="BD2">
            <v>2019</v>
          </cell>
        </row>
        <row r="4">
          <cell r="BD4">
            <v>1</v>
          </cell>
        </row>
      </sheetData>
      <sheetData sheetId="1" refreshError="1">
        <row r="1">
          <cell r="A1" t="str">
            <v>En entrant une date dans cette colonne, le bord droit de ce jour sera coloré sur le calendrier :</v>
          </cell>
        </row>
        <row r="2">
          <cell r="A2">
            <v>43563</v>
          </cell>
        </row>
        <row r="3">
          <cell r="A3">
            <v>43564</v>
          </cell>
        </row>
        <row r="4">
          <cell r="A4">
            <v>43565</v>
          </cell>
        </row>
        <row r="5">
          <cell r="A5">
            <v>43566</v>
          </cell>
        </row>
        <row r="6">
          <cell r="A6">
            <v>43567</v>
          </cell>
        </row>
        <row r="7">
          <cell r="A7">
            <v>43654</v>
          </cell>
        </row>
        <row r="8">
          <cell r="A8">
            <v>43655</v>
          </cell>
        </row>
        <row r="9">
          <cell r="A9">
            <v>43656</v>
          </cell>
        </row>
        <row r="10">
          <cell r="A10">
            <v>43657</v>
          </cell>
        </row>
        <row r="11">
          <cell r="A11">
            <v>43658</v>
          </cell>
        </row>
        <row r="12">
          <cell r="A12">
            <v>43659</v>
          </cell>
        </row>
        <row r="13">
          <cell r="A13">
            <v>43660</v>
          </cell>
        </row>
        <row r="14">
          <cell r="A14">
            <v>43661</v>
          </cell>
        </row>
        <row r="15">
          <cell r="A15">
            <v>43662</v>
          </cell>
        </row>
        <row r="16">
          <cell r="A16">
            <v>43663</v>
          </cell>
        </row>
        <row r="17">
          <cell r="A17">
            <v>43664</v>
          </cell>
        </row>
        <row r="18">
          <cell r="A18">
            <v>43665</v>
          </cell>
        </row>
        <row r="19">
          <cell r="A19">
            <v>43899</v>
          </cell>
        </row>
        <row r="20">
          <cell r="A20">
            <v>43900</v>
          </cell>
        </row>
        <row r="21">
          <cell r="A21">
            <v>43901</v>
          </cell>
        </row>
        <row r="22">
          <cell r="A22">
            <v>43902</v>
          </cell>
        </row>
        <row r="23">
          <cell r="A23">
            <v>43903</v>
          </cell>
        </row>
        <row r="24">
          <cell r="A24">
            <v>43466</v>
          </cell>
        </row>
        <row r="25">
          <cell r="A25">
            <v>43824</v>
          </cell>
        </row>
        <row r="26">
          <cell r="A26">
            <v>43551</v>
          </cell>
        </row>
        <row r="27">
          <cell r="A27">
            <v>43552</v>
          </cell>
        </row>
        <row r="28">
          <cell r="A28">
            <v>43553</v>
          </cell>
        </row>
        <row r="29">
          <cell r="A29">
            <v>43500</v>
          </cell>
        </row>
        <row r="30">
          <cell r="A30">
            <v>43501</v>
          </cell>
        </row>
        <row r="31">
          <cell r="A31">
            <v>43502</v>
          </cell>
        </row>
        <row r="32">
          <cell r="A32">
            <v>43503</v>
          </cell>
        </row>
        <row r="33">
          <cell r="A33">
            <v>43504</v>
          </cell>
        </row>
        <row r="34">
          <cell r="A34">
            <v>43505</v>
          </cell>
        </row>
        <row r="35">
          <cell r="A35">
            <v>43506</v>
          </cell>
        </row>
        <row r="36">
          <cell r="A36">
            <v>43507</v>
          </cell>
        </row>
        <row r="37">
          <cell r="A37">
            <v>43508</v>
          </cell>
        </row>
        <row r="38">
          <cell r="A38">
            <v>43509</v>
          </cell>
        </row>
        <row r="39">
          <cell r="A39">
            <v>43510</v>
          </cell>
        </row>
        <row r="40">
          <cell r="A40">
            <v>43511</v>
          </cell>
        </row>
        <row r="41">
          <cell r="A41">
            <v>43512</v>
          </cell>
        </row>
        <row r="42">
          <cell r="A42">
            <v>43513</v>
          </cell>
        </row>
        <row r="43">
          <cell r="A43">
            <v>43514</v>
          </cell>
        </row>
        <row r="44">
          <cell r="A44">
            <v>43515</v>
          </cell>
        </row>
        <row r="45">
          <cell r="A45">
            <v>43516</v>
          </cell>
        </row>
        <row r="46">
          <cell r="A46">
            <v>43517</v>
          </cell>
        </row>
        <row r="47">
          <cell r="A47">
            <v>43518</v>
          </cell>
        </row>
        <row r="48">
          <cell r="A48">
            <v>43773</v>
          </cell>
        </row>
        <row r="49">
          <cell r="A49">
            <v>43774</v>
          </cell>
        </row>
        <row r="50">
          <cell r="A50">
            <v>43775</v>
          </cell>
        </row>
        <row r="51">
          <cell r="A51">
            <v>43776</v>
          </cell>
        </row>
        <row r="52">
          <cell r="A52">
            <v>43777</v>
          </cell>
        </row>
        <row r="53">
          <cell r="A53">
            <v>43778</v>
          </cell>
        </row>
        <row r="54">
          <cell r="A54">
            <v>43779</v>
          </cell>
        </row>
        <row r="55">
          <cell r="A55">
            <v>43633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5D17-1F7D-45E4-AC16-B9D5AAF0ABE3}">
  <dimension ref="A1:H24"/>
  <sheetViews>
    <sheetView tabSelected="1" zoomScaleNormal="100" zoomScaleSheetLayoutView="100" workbookViewId="0">
      <selection activeCell="H9" sqref="H9"/>
    </sheetView>
  </sheetViews>
  <sheetFormatPr baseColWidth="10" defaultRowHeight="26.25" x14ac:dyDescent="0.4"/>
  <cols>
    <col min="1" max="1" width="48.85546875" style="1" bestFit="1" customWidth="1"/>
    <col min="2" max="2" width="20.5703125" style="1" bestFit="1" customWidth="1"/>
    <col min="3" max="3" width="11.42578125" style="14"/>
    <col min="4" max="4" width="44.28515625" style="14" bestFit="1" customWidth="1"/>
    <col min="5" max="5" width="20.5703125" style="14" bestFit="1" customWidth="1"/>
    <col min="6" max="6" width="11.42578125" style="1"/>
    <col min="7" max="7" width="25.28515625" style="1" bestFit="1" customWidth="1"/>
    <col min="8" max="8" width="22.7109375" style="1" bestFit="1" customWidth="1"/>
    <col min="9" max="16384" width="11.42578125" style="1"/>
  </cols>
  <sheetData>
    <row r="1" spans="1:8" ht="27" thickBot="1" x14ac:dyDescent="0.45">
      <c r="A1" s="137" t="s">
        <v>0</v>
      </c>
      <c r="B1" s="138"/>
      <c r="C1" s="138"/>
      <c r="D1" s="138"/>
      <c r="E1" s="138"/>
      <c r="G1" s="139" t="s">
        <v>38</v>
      </c>
      <c r="H1" s="140"/>
    </row>
    <row r="2" spans="1:8" ht="27" thickBot="1" x14ac:dyDescent="0.45">
      <c r="A2" s="9" t="s">
        <v>1</v>
      </c>
      <c r="B2" s="28">
        <v>44573</v>
      </c>
      <c r="D2" s="9" t="s">
        <v>23</v>
      </c>
      <c r="E2" s="7">
        <f>+B2</f>
        <v>44573</v>
      </c>
      <c r="G2" s="135" t="s">
        <v>31</v>
      </c>
      <c r="H2" s="136" t="s">
        <v>39</v>
      </c>
    </row>
    <row r="3" spans="1:8" ht="27" thickBot="1" x14ac:dyDescent="0.45">
      <c r="A3" s="5"/>
      <c r="B3" s="6"/>
      <c r="D3" s="5"/>
      <c r="E3" s="6"/>
      <c r="G3" s="163"/>
      <c r="H3" s="164"/>
    </row>
    <row r="4" spans="1:8" ht="27" thickBot="1" x14ac:dyDescent="0.45">
      <c r="A4" s="4"/>
      <c r="B4" s="11"/>
      <c r="D4" s="26"/>
      <c r="E4" s="27"/>
    </row>
    <row r="5" spans="1:8" ht="27" thickBot="1" x14ac:dyDescent="0.45">
      <c r="A5" s="10"/>
      <c r="B5" s="12"/>
      <c r="D5" s="10"/>
      <c r="E5" s="21">
        <f>B7</f>
        <v>0</v>
      </c>
    </row>
    <row r="6" spans="1:8" ht="27" thickBot="1" x14ac:dyDescent="0.45">
      <c r="D6" s="24"/>
      <c r="E6" s="25">
        <v>0</v>
      </c>
    </row>
    <row r="7" spans="1:8" ht="27" thickBot="1" x14ac:dyDescent="0.45">
      <c r="A7" s="10"/>
      <c r="B7" s="12"/>
      <c r="D7" s="15"/>
      <c r="E7" s="16"/>
    </row>
    <row r="8" spans="1:8" ht="27" thickBot="1" x14ac:dyDescent="0.45">
      <c r="A8" s="10"/>
      <c r="B8" s="12"/>
      <c r="D8" s="29"/>
      <c r="E8" s="30"/>
    </row>
    <row r="9" spans="1:8" ht="27" thickBot="1" x14ac:dyDescent="0.45">
      <c r="A9" s="34"/>
      <c r="B9" s="35"/>
      <c r="D9" s="62"/>
      <c r="E9" s="63">
        <f>+E8+E6</f>
        <v>0</v>
      </c>
    </row>
    <row r="10" spans="1:8" ht="27" thickBot="1" x14ac:dyDescent="0.45">
      <c r="A10" s="4"/>
      <c r="B10" s="4">
        <f>+B13-B7</f>
        <v>0</v>
      </c>
      <c r="D10" s="31" t="s">
        <v>24</v>
      </c>
      <c r="E10" s="33"/>
    </row>
    <row r="11" spans="1:8" ht="27" thickBot="1" x14ac:dyDescent="0.45">
      <c r="A11" s="4"/>
      <c r="B11" s="11"/>
      <c r="D11" s="31" t="s">
        <v>28</v>
      </c>
      <c r="E11" s="32"/>
    </row>
    <row r="12" spans="1:8" ht="27" thickBot="1" x14ac:dyDescent="0.45">
      <c r="D12" s="31" t="s">
        <v>26</v>
      </c>
      <c r="E12" s="36" t="str">
        <f>IF(E11&gt;0,E11/E8,"")</f>
        <v/>
      </c>
    </row>
    <row r="13" spans="1:8" ht="27" thickBot="1" x14ac:dyDescent="0.45">
      <c r="A13" s="8"/>
      <c r="B13" s="13"/>
      <c r="D13" s="2" t="s">
        <v>25</v>
      </c>
      <c r="E13" s="22"/>
    </row>
    <row r="14" spans="1:8" ht="27" thickBot="1" x14ac:dyDescent="0.45">
      <c r="A14" s="8" t="s">
        <v>2</v>
      </c>
      <c r="B14" s="13"/>
      <c r="D14" s="1"/>
      <c r="E14" s="1"/>
    </row>
    <row r="15" spans="1:8" ht="27" thickBot="1" x14ac:dyDescent="0.45">
      <c r="D15" s="1"/>
      <c r="E15" s="1"/>
    </row>
    <row r="16" spans="1:8" ht="27" thickBot="1" x14ac:dyDescent="0.45">
      <c r="A16" s="2"/>
      <c r="B16" s="3" t="str">
        <f>IF((B13-B7)=(B4+B11),"OK","FAUX")</f>
        <v>OK</v>
      </c>
      <c r="D16" s="18"/>
      <c r="E16" s="19">
        <f>E9*0.25</f>
        <v>0</v>
      </c>
    </row>
    <row r="17" spans="1:5" ht="27" thickBot="1" x14ac:dyDescent="0.45">
      <c r="A17" s="2"/>
      <c r="B17" s="3" t="str">
        <f>IF(B7=(B5+B8),"OK","FAUX")</f>
        <v>OK</v>
      </c>
      <c r="D17" s="18" t="s">
        <v>27</v>
      </c>
      <c r="E17" s="20" t="str">
        <f>IF(E9&gt;0,E9/EFFECTIF!C5,"")</f>
        <v/>
      </c>
    </row>
    <row r="18" spans="1:5" ht="27" thickBot="1" x14ac:dyDescent="0.45">
      <c r="D18" s="1"/>
      <c r="E18" s="1"/>
    </row>
    <row r="19" spans="1:5" ht="27" thickBot="1" x14ac:dyDescent="0.45">
      <c r="D19" s="2" t="s">
        <v>17</v>
      </c>
      <c r="E19" s="3">
        <f>EFFECTIF!B23</f>
        <v>2</v>
      </c>
    </row>
    <row r="20" spans="1:5" ht="27" thickBot="1" x14ac:dyDescent="0.45">
      <c r="D20" s="2" t="s">
        <v>18</v>
      </c>
      <c r="E20" s="17">
        <f>EFFECTIF!C23</f>
        <v>14</v>
      </c>
    </row>
    <row r="21" spans="1:5" ht="27" thickBot="1" x14ac:dyDescent="0.45">
      <c r="D21" s="2" t="s">
        <v>19</v>
      </c>
      <c r="E21" s="17">
        <f>EFFECTIF!D23</f>
        <v>0</v>
      </c>
    </row>
    <row r="22" spans="1:5" ht="27" thickBot="1" x14ac:dyDescent="0.45"/>
    <row r="23" spans="1:5" ht="27" thickBot="1" x14ac:dyDescent="0.45">
      <c r="D23" s="2" t="s">
        <v>20</v>
      </c>
      <c r="E23" s="17">
        <f>E9/220</f>
        <v>0</v>
      </c>
    </row>
    <row r="24" spans="1:5" ht="27" thickBot="1" x14ac:dyDescent="0.45">
      <c r="D24" s="2" t="s">
        <v>21</v>
      </c>
      <c r="E24" s="17">
        <f>E23-EFFECTIF!C5</f>
        <v>0</v>
      </c>
    </row>
  </sheetData>
  <mergeCells count="2">
    <mergeCell ref="A1:E1"/>
    <mergeCell ref="G1:H1"/>
  </mergeCells>
  <conditionalFormatting sqref="G2:H2">
    <cfRule type="containsText" dxfId="16" priority="6" operator="containsText" text="REPOS">
      <formula>NOT(ISERROR(SEARCH("REPOS",G2)))</formula>
    </cfRule>
    <cfRule type="containsText" dxfId="15" priority="7" operator="containsText" text="CONGE">
      <formula>NOT(ISERROR(SEARCH("CONGE",G2)))</formula>
    </cfRule>
    <cfRule type="containsText" dxfId="14" priority="8" operator="containsText" text="ABS">
      <formula>NOT(ISERROR(SEARCH("ABS",G2)))</formula>
    </cfRule>
  </conditionalFormatting>
  <conditionalFormatting sqref="G2:H2">
    <cfRule type="timePeriod" dxfId="13" priority="5" timePeriod="today">
      <formula>FLOOR(G2,1)=TODAY()</formula>
    </cfRule>
  </conditionalFormatting>
  <conditionalFormatting sqref="G3:H3">
    <cfRule type="expression" dxfId="12" priority="4">
      <formula>OR(WEEKDAY($B3,2)=7)</formula>
    </cfRule>
  </conditionalFormatting>
  <conditionalFormatting sqref="G3:H3">
    <cfRule type="containsText" dxfId="11" priority="1" operator="containsText" text="REPOS">
      <formula>NOT(ISERROR(SEARCH("REPOS",G3)))</formula>
    </cfRule>
    <cfRule type="containsText" dxfId="10" priority="2" operator="containsText" text="CONGE">
      <formula>NOT(ISERROR(SEARCH("CONGE",G3)))</formula>
    </cfRule>
    <cfRule type="containsText" dxfId="9" priority="3" operator="containsText" text="ABS">
      <formula>NOT(ISERROR(SEARCH("ABS",G3)))</formula>
    </cfRule>
  </conditionalFormatting>
  <pageMargins left="0.7" right="0.7" top="0.75" bottom="0.75" header="0.3" footer="0.3"/>
  <pageSetup paperSize="9" scale="94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2A6C-4CC2-4EEF-8148-8994706FCE06}">
  <dimension ref="A1:E23"/>
  <sheetViews>
    <sheetView workbookViewId="0">
      <selection activeCell="E34" sqref="E34"/>
    </sheetView>
  </sheetViews>
  <sheetFormatPr baseColWidth="10" defaultRowHeight="15" x14ac:dyDescent="0.25"/>
  <cols>
    <col min="1" max="1" width="21.7109375" style="23" customWidth="1"/>
    <col min="2" max="2" width="16.5703125" style="23" customWidth="1"/>
    <col min="3" max="4" width="16.5703125" style="54" customWidth="1"/>
    <col min="5" max="5" width="16.5703125" style="23" customWidth="1"/>
    <col min="6" max="16384" width="11.42578125" style="23"/>
  </cols>
  <sheetData>
    <row r="1" spans="1:5" ht="16.5" thickBot="1" x14ac:dyDescent="0.3">
      <c r="A1" s="37">
        <f>+'RECEP-PREP'!B2</f>
        <v>44573</v>
      </c>
      <c r="B1" s="38" t="s">
        <v>11</v>
      </c>
      <c r="C1" s="39" t="s">
        <v>12</v>
      </c>
      <c r="D1" s="39" t="s">
        <v>13</v>
      </c>
      <c r="E1" s="40" t="s">
        <v>14</v>
      </c>
    </row>
    <row r="2" spans="1:5" x14ac:dyDescent="0.25">
      <c r="A2" s="144" t="s">
        <v>7</v>
      </c>
      <c r="B2" s="145"/>
      <c r="C2" s="145"/>
      <c r="D2" s="145"/>
      <c r="E2" s="146"/>
    </row>
    <row r="3" spans="1:5" x14ac:dyDescent="0.25">
      <c r="A3" s="61" t="s">
        <v>8</v>
      </c>
      <c r="B3" s="41"/>
      <c r="C3" s="42"/>
      <c r="D3" s="42"/>
      <c r="E3" s="43"/>
    </row>
    <row r="4" spans="1:5" x14ac:dyDescent="0.25">
      <c r="A4" s="61" t="s">
        <v>9</v>
      </c>
      <c r="B4" s="41"/>
      <c r="C4" s="42"/>
      <c r="D4" s="42"/>
      <c r="E4" s="43"/>
    </row>
    <row r="5" spans="1:5" ht="15.75" thickBot="1" x14ac:dyDescent="0.3">
      <c r="A5" s="59" t="s">
        <v>22</v>
      </c>
      <c r="B5" s="44">
        <f>SUM(B3:B4)</f>
        <v>0</v>
      </c>
      <c r="C5" s="45">
        <f>SUM(C3:C4)</f>
        <v>0</v>
      </c>
      <c r="D5" s="45">
        <f>SUM(D3:D4)</f>
        <v>0</v>
      </c>
      <c r="E5" s="46"/>
    </row>
    <row r="6" spans="1:5" s="47" customFormat="1" x14ac:dyDescent="0.25">
      <c r="C6" s="48"/>
      <c r="D6" s="48"/>
    </row>
    <row r="7" spans="1:5" s="55" customFormat="1" ht="15.75" thickBot="1" x14ac:dyDescent="0.3">
      <c r="A7" s="47"/>
      <c r="B7" s="47"/>
      <c r="C7" s="48"/>
      <c r="D7" s="48"/>
      <c r="E7" s="47"/>
    </row>
    <row r="8" spans="1:5" x14ac:dyDescent="0.25">
      <c r="A8" s="141" t="s">
        <v>10</v>
      </c>
      <c r="B8" s="142"/>
      <c r="C8" s="142"/>
      <c r="D8" s="142"/>
      <c r="E8" s="143"/>
    </row>
    <row r="9" spans="1:5" ht="15.75" thickBot="1" x14ac:dyDescent="0.3">
      <c r="A9" s="60" t="s">
        <v>10</v>
      </c>
      <c r="B9" s="49"/>
      <c r="C9" s="50"/>
      <c r="D9" s="50"/>
      <c r="E9" s="51"/>
    </row>
    <row r="10" spans="1:5" x14ac:dyDescent="0.25">
      <c r="A10" s="47"/>
      <c r="B10" s="52"/>
      <c r="C10" s="53"/>
      <c r="D10" s="53"/>
      <c r="E10" s="52"/>
    </row>
    <row r="11" spans="1:5" ht="15.75" thickBot="1" x14ac:dyDescent="0.3"/>
    <row r="12" spans="1:5" x14ac:dyDescent="0.25">
      <c r="A12" s="141" t="s">
        <v>3</v>
      </c>
      <c r="B12" s="142"/>
      <c r="C12" s="142"/>
      <c r="D12" s="142"/>
      <c r="E12" s="143"/>
    </row>
    <row r="13" spans="1:5" s="55" customFormat="1" x14ac:dyDescent="0.25">
      <c r="A13" s="61" t="s">
        <v>5</v>
      </c>
      <c r="B13" s="41"/>
      <c r="C13" s="42"/>
      <c r="D13" s="42"/>
      <c r="E13" s="43"/>
    </row>
    <row r="14" spans="1:5" x14ac:dyDescent="0.25">
      <c r="A14" s="61" t="s">
        <v>4</v>
      </c>
      <c r="B14" s="41"/>
      <c r="C14" s="42"/>
      <c r="D14" s="42"/>
      <c r="E14" s="43"/>
    </row>
    <row r="15" spans="1:5" x14ac:dyDescent="0.25">
      <c r="A15" s="61" t="s">
        <v>6</v>
      </c>
      <c r="B15" s="41"/>
      <c r="C15" s="42"/>
      <c r="D15" s="42"/>
      <c r="E15" s="43"/>
    </row>
    <row r="16" spans="1:5" ht="15.75" thickBot="1" x14ac:dyDescent="0.3">
      <c r="A16" s="59" t="s">
        <v>22</v>
      </c>
      <c r="B16" s="44">
        <f>SUM(B13:B15)</f>
        <v>0</v>
      </c>
      <c r="C16" s="45">
        <f>SUM(C13:C15)</f>
        <v>0</v>
      </c>
      <c r="D16" s="45">
        <f>SUM(D13:D15)</f>
        <v>0</v>
      </c>
      <c r="E16" s="46"/>
    </row>
    <row r="18" spans="1:5" x14ac:dyDescent="0.25">
      <c r="A18" s="131" t="s">
        <v>37</v>
      </c>
      <c r="B18" s="131">
        <f>+B5+B9+B16</f>
        <v>0</v>
      </c>
      <c r="C18" s="131">
        <f t="shared" ref="C18:E18" si="0">+C5+C9+C16</f>
        <v>0</v>
      </c>
      <c r="D18" s="131">
        <f t="shared" si="0"/>
        <v>0</v>
      </c>
      <c r="E18" s="131">
        <f t="shared" si="0"/>
        <v>0</v>
      </c>
    </row>
    <row r="19" spans="1:5" ht="15.75" thickBot="1" x14ac:dyDescent="0.3">
      <c r="A19" s="55"/>
      <c r="B19" s="55"/>
      <c r="C19" s="56"/>
      <c r="D19" s="56"/>
      <c r="E19" s="55"/>
    </row>
    <row r="20" spans="1:5" x14ac:dyDescent="0.25">
      <c r="A20" s="147" t="s">
        <v>15</v>
      </c>
      <c r="B20" s="148"/>
      <c r="C20" s="148"/>
      <c r="D20" s="148"/>
      <c r="E20" s="149"/>
    </row>
    <row r="21" spans="1:5" ht="15.75" thickBot="1" x14ac:dyDescent="0.3">
      <c r="A21" s="60"/>
      <c r="B21" s="49">
        <v>2</v>
      </c>
      <c r="C21" s="57">
        <f>+B21*7</f>
        <v>14</v>
      </c>
      <c r="D21" s="57"/>
      <c r="E21" s="58"/>
    </row>
    <row r="22" spans="1:5" x14ac:dyDescent="0.25">
      <c r="A22" s="47"/>
      <c r="B22" s="47"/>
      <c r="C22" s="48"/>
      <c r="D22" s="48"/>
      <c r="E22" s="47"/>
    </row>
    <row r="23" spans="1:5" s="134" customFormat="1" x14ac:dyDescent="0.25">
      <c r="A23" s="132" t="s">
        <v>16</v>
      </c>
      <c r="B23" s="132">
        <f>+B5+B9+B16+B21</f>
        <v>2</v>
      </c>
      <c r="C23" s="133">
        <f t="shared" ref="C23:E23" si="1">+C5+C9+C16+C21</f>
        <v>14</v>
      </c>
      <c r="D23" s="132">
        <f t="shared" si="1"/>
        <v>0</v>
      </c>
      <c r="E23" s="132">
        <f t="shared" si="1"/>
        <v>0</v>
      </c>
    </row>
  </sheetData>
  <mergeCells count="4">
    <mergeCell ref="A12:E12"/>
    <mergeCell ref="A2:E2"/>
    <mergeCell ref="A8:E8"/>
    <mergeCell ref="A20:E2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F8C8-52E2-4EC9-AA9C-EDB3D6970C58}">
  <sheetPr>
    <pageSetUpPr fitToPage="1"/>
  </sheetPr>
  <dimension ref="A1:AZ70"/>
  <sheetViews>
    <sheetView zoomScale="80" zoomScaleNormal="80" workbookViewId="0">
      <selection activeCell="D27" sqref="D27"/>
    </sheetView>
  </sheetViews>
  <sheetFormatPr baseColWidth="10" defaultColWidth="17.85546875" defaultRowHeight="15" x14ac:dyDescent="0.25"/>
  <cols>
    <col min="1" max="1" width="2.85546875" style="64" bestFit="1" customWidth="1"/>
    <col min="2" max="2" width="3.7109375" style="64" bestFit="1" customWidth="1"/>
    <col min="3" max="5" width="17.85546875" style="65"/>
    <col min="6" max="6" width="14.5703125" style="65" bestFit="1" customWidth="1"/>
    <col min="7" max="7" width="3.42578125" style="64" bestFit="1" customWidth="1"/>
    <col min="8" max="8" width="2" style="64" customWidth="1"/>
    <col min="9" max="9" width="2.85546875" style="64" bestFit="1" customWidth="1"/>
    <col min="10" max="10" width="3.7109375" style="64" bestFit="1" customWidth="1"/>
    <col min="11" max="14" width="17.85546875" style="65"/>
    <col min="15" max="15" width="3.42578125" style="64" bestFit="1" customWidth="1"/>
    <col min="16" max="16" width="2" style="64" customWidth="1"/>
    <col min="17" max="17" width="2.85546875" style="64" bestFit="1" customWidth="1"/>
    <col min="18" max="18" width="3.7109375" style="64" bestFit="1" customWidth="1"/>
    <col min="19" max="22" width="17.85546875" style="65"/>
    <col min="23" max="23" width="3.42578125" style="64" bestFit="1" customWidth="1"/>
    <col min="24" max="24" width="2" style="64" customWidth="1"/>
    <col min="25" max="25" width="2.85546875" style="64" bestFit="1" customWidth="1"/>
    <col min="26" max="26" width="3.7109375" style="64" bestFit="1" customWidth="1"/>
    <col min="27" max="30" width="17.85546875" style="65"/>
    <col min="31" max="31" width="3.42578125" style="64" bestFit="1" customWidth="1"/>
    <col min="32" max="32" width="2" style="64" customWidth="1"/>
    <col min="33" max="33" width="2.85546875" style="64" bestFit="1" customWidth="1"/>
    <col min="34" max="34" width="3.7109375" style="64" bestFit="1" customWidth="1"/>
    <col min="35" max="38" width="17.85546875" style="65"/>
    <col min="39" max="39" width="3.42578125" style="64" bestFit="1" customWidth="1"/>
    <col min="40" max="40" width="2" style="64" customWidth="1"/>
    <col min="41" max="41" width="2.85546875" style="64" bestFit="1" customWidth="1"/>
    <col min="42" max="42" width="3.7109375" style="64" bestFit="1" customWidth="1"/>
    <col min="43" max="46" width="17.85546875" style="65"/>
    <col min="47" max="47" width="3.42578125" style="64" bestFit="1" customWidth="1"/>
    <col min="48" max="16384" width="17.85546875" style="64"/>
  </cols>
  <sheetData>
    <row r="1" spans="1:52" s="71" customFormat="1" ht="75.75" thickBot="1" x14ac:dyDescent="0.3">
      <c r="A1" s="66"/>
      <c r="B1" s="67"/>
      <c r="C1" s="68" t="s">
        <v>29</v>
      </c>
      <c r="D1" s="68" t="s">
        <v>30</v>
      </c>
      <c r="E1" s="68" t="s">
        <v>31</v>
      </c>
      <c r="F1" s="68" t="s">
        <v>32</v>
      </c>
      <c r="G1" s="69"/>
      <c r="H1" s="70"/>
      <c r="I1" s="66"/>
      <c r="J1" s="67"/>
      <c r="K1" s="68" t="s">
        <v>29</v>
      </c>
      <c r="L1" s="68" t="s">
        <v>30</v>
      </c>
      <c r="M1" s="68" t="s">
        <v>31</v>
      </c>
      <c r="N1" s="68" t="s">
        <v>32</v>
      </c>
      <c r="O1" s="69"/>
      <c r="P1" s="70"/>
      <c r="Q1" s="66"/>
      <c r="R1" s="67"/>
      <c r="S1" s="68" t="s">
        <v>29</v>
      </c>
      <c r="T1" s="68" t="s">
        <v>30</v>
      </c>
      <c r="U1" s="68" t="s">
        <v>31</v>
      </c>
      <c r="V1" s="68" t="s">
        <v>32</v>
      </c>
      <c r="W1" s="69"/>
      <c r="X1" s="70"/>
      <c r="Y1" s="66"/>
      <c r="Z1" s="67"/>
      <c r="AA1" s="68" t="s">
        <v>29</v>
      </c>
      <c r="AB1" s="68" t="s">
        <v>30</v>
      </c>
      <c r="AC1" s="68" t="s">
        <v>31</v>
      </c>
      <c r="AD1" s="68" t="s">
        <v>32</v>
      </c>
      <c r="AE1" s="69"/>
      <c r="AF1" s="70"/>
      <c r="AG1" s="66"/>
      <c r="AH1" s="67"/>
      <c r="AI1" s="68" t="s">
        <v>29</v>
      </c>
      <c r="AJ1" s="68" t="s">
        <v>30</v>
      </c>
      <c r="AK1" s="68" t="s">
        <v>31</v>
      </c>
      <c r="AL1" s="68" t="s">
        <v>32</v>
      </c>
      <c r="AM1" s="69"/>
      <c r="AN1" s="70"/>
      <c r="AO1" s="66"/>
      <c r="AP1" s="67"/>
      <c r="AQ1" s="68" t="s">
        <v>29</v>
      </c>
      <c r="AR1" s="68" t="s">
        <v>30</v>
      </c>
      <c r="AS1" s="68" t="s">
        <v>31</v>
      </c>
      <c r="AT1" s="68" t="s">
        <v>32</v>
      </c>
      <c r="AU1" s="69"/>
      <c r="AV1" s="70"/>
      <c r="AW1" s="70"/>
      <c r="AX1" s="70"/>
      <c r="AY1" s="70"/>
      <c r="AZ1" s="70"/>
    </row>
    <row r="2" spans="1:52" ht="18.75" thickBot="1" x14ac:dyDescent="0.3">
      <c r="A2" s="153" t="str">
        <f>PROPER(TEXT(B3,"mmmm-aaaa"))</f>
        <v>Janvier-2022</v>
      </c>
      <c r="B2" s="154"/>
      <c r="C2" s="154"/>
      <c r="D2" s="154"/>
      <c r="E2" s="154"/>
      <c r="F2" s="154"/>
      <c r="G2" s="155"/>
      <c r="H2" s="72"/>
      <c r="I2" s="156" t="str">
        <f>PROPER(TEXT(J3,"mmmm-aaaa"))</f>
        <v>Février-2022</v>
      </c>
      <c r="J2" s="157"/>
      <c r="K2" s="157"/>
      <c r="L2" s="157"/>
      <c r="M2" s="157"/>
      <c r="N2" s="157"/>
      <c r="O2" s="158"/>
      <c r="P2" s="72"/>
      <c r="Q2" s="150" t="str">
        <f>PROPER(TEXT(R3,"mmmm-aaaa"))</f>
        <v>Mars-2022</v>
      </c>
      <c r="R2" s="151"/>
      <c r="S2" s="151"/>
      <c r="T2" s="151"/>
      <c r="U2" s="151"/>
      <c r="V2" s="151"/>
      <c r="W2" s="152"/>
      <c r="X2" s="72"/>
      <c r="Y2" s="156" t="str">
        <f>PROPER(TEXT(Z3,"mmmm-aaaa"))</f>
        <v>Avril-2022</v>
      </c>
      <c r="Z2" s="157"/>
      <c r="AA2" s="157"/>
      <c r="AB2" s="157"/>
      <c r="AC2" s="157"/>
      <c r="AD2" s="157"/>
      <c r="AE2" s="158"/>
      <c r="AF2" s="73"/>
      <c r="AG2" s="150" t="str">
        <f>PROPER(TEXT(AH3,"mmmm-aaaa"))</f>
        <v>Mai-2022</v>
      </c>
      <c r="AH2" s="151"/>
      <c r="AI2" s="151"/>
      <c r="AJ2" s="151"/>
      <c r="AK2" s="151"/>
      <c r="AL2" s="151"/>
      <c r="AM2" s="152"/>
      <c r="AN2" s="72"/>
      <c r="AO2" s="150" t="str">
        <f>PROPER(TEXT(AP3,"mmmm-aaaa"))</f>
        <v>Juin-2022</v>
      </c>
      <c r="AP2" s="151"/>
      <c r="AQ2" s="151"/>
      <c r="AR2" s="151"/>
      <c r="AS2" s="151"/>
      <c r="AT2" s="151"/>
      <c r="AU2" s="152"/>
      <c r="AV2" s="74"/>
      <c r="AW2" s="74"/>
      <c r="AX2" s="74"/>
      <c r="AY2" s="74"/>
      <c r="AZ2" s="74"/>
    </row>
    <row r="3" spans="1:52" ht="18.75" x14ac:dyDescent="0.25">
      <c r="A3" s="75" t="str">
        <f>IF(B3&lt;&gt;"",UPPER(LEFT(TEXT(B3,"jjj"))),"")</f>
        <v>S</v>
      </c>
      <c r="B3" s="76">
        <f>DATE($AY$3,$AY$6,1)</f>
        <v>44562</v>
      </c>
      <c r="C3" s="77"/>
      <c r="D3" s="77"/>
      <c r="E3" s="78"/>
      <c r="F3" s="79"/>
      <c r="G3" s="80" t="str">
        <f t="shared" ref="G3:G33" si="0">IF(B3="","",IF(WEEKDAY(B3,2)=1,_xlfn.ISOWEEKNUM(B3),""))</f>
        <v/>
      </c>
      <c r="H3" s="81"/>
      <c r="I3" s="75" t="str">
        <f>IF(J3&lt;&gt;"",UPPER(LEFT(TEXT(J3,"jjj"))),"")</f>
        <v>M</v>
      </c>
      <c r="J3" s="76">
        <f>DATE(YEAR(B3),MONTH(B3)+1,1)</f>
        <v>44593</v>
      </c>
      <c r="K3" s="82"/>
      <c r="L3" s="82"/>
      <c r="M3" s="83"/>
      <c r="N3" s="84"/>
      <c r="O3" s="85" t="str">
        <f t="shared" ref="O3:O33" si="1">IF(J3="","",IF(WEEKDAY(J3,2)=1,_xlfn.ISOWEEKNUM(J3),""))</f>
        <v/>
      </c>
      <c r="P3" s="81"/>
      <c r="Q3" s="86" t="str">
        <f>IF(R3&lt;&gt;"",UPPER(LEFT(TEXT(R3,"jjj"))),"")</f>
        <v>M</v>
      </c>
      <c r="R3" s="87">
        <f>DATE(YEAR(J3),MONTH(J3)+1,1)</f>
        <v>44621</v>
      </c>
      <c r="S3" s="88"/>
      <c r="T3" s="82"/>
      <c r="U3" s="83"/>
      <c r="V3" s="84"/>
      <c r="W3" s="85" t="str">
        <f t="shared" ref="W3:W33" si="2">IF(R3="","",IF(WEEKDAY(R3,2)=1,_xlfn.ISOWEEKNUM(R3),""))</f>
        <v/>
      </c>
      <c r="X3" s="81"/>
      <c r="Y3" s="86" t="str">
        <f>IF(Z3&lt;&gt;"",UPPER(LEFT(TEXT(Z3,"jjj"))),"")</f>
        <v>V</v>
      </c>
      <c r="Z3" s="87">
        <f>DATE(YEAR(R3),MONTH(R3)+1,1)</f>
        <v>44652</v>
      </c>
      <c r="AA3" s="88"/>
      <c r="AB3" s="82"/>
      <c r="AC3" s="83"/>
      <c r="AD3" s="84"/>
      <c r="AE3" s="85" t="str">
        <f t="shared" ref="AE3:AE33" si="3">IF(Z3="","",IF(WEEKDAY(Z3,2)=1,_xlfn.ISOWEEKNUM(Z3),""))</f>
        <v/>
      </c>
      <c r="AF3" s="81"/>
      <c r="AG3" s="89" t="str">
        <f>IF(AH3&lt;&gt;"",UPPER(LEFT(TEXT(AH3,"jjj"))),"")</f>
        <v>D</v>
      </c>
      <c r="AH3" s="87">
        <f>DATE(YEAR(Z3),MONTH(Z3)+1,1)</f>
        <v>44682</v>
      </c>
      <c r="AI3" s="88"/>
      <c r="AJ3" s="82"/>
      <c r="AK3" s="90"/>
      <c r="AL3" s="84"/>
      <c r="AM3" s="85" t="str">
        <f t="shared" ref="AM3:AM33" si="4">IF(AH3="","",IF(WEEKDAY(AH3,2)=1,_xlfn.ISOWEEKNUM(AH3),""))</f>
        <v/>
      </c>
      <c r="AN3" s="81"/>
      <c r="AO3" s="89" t="str">
        <f>IF(AP3&lt;&gt;"",UPPER(LEFT(TEXT(AP3,"jjj"))),"")</f>
        <v>M</v>
      </c>
      <c r="AP3" s="87">
        <f>DATE(YEAR(AH3),MONTH(AH3)+1,1)</f>
        <v>44713</v>
      </c>
      <c r="AQ3" s="88"/>
      <c r="AR3" s="82"/>
      <c r="AS3" s="91"/>
      <c r="AT3" s="84"/>
      <c r="AU3" s="85" t="str">
        <f t="shared" ref="AU3:AU33" si="5">IF(AP3="","",IF(WEEKDAY(AP3,2)=1,_xlfn.ISOWEEKNUM(AP3),""))</f>
        <v/>
      </c>
      <c r="AV3" s="74"/>
      <c r="AW3" s="74"/>
      <c r="AX3" s="159" t="s">
        <v>33</v>
      </c>
      <c r="AY3" s="161">
        <v>2022</v>
      </c>
      <c r="AZ3" s="92"/>
    </row>
    <row r="4" spans="1:52" ht="19.5" thickBot="1" x14ac:dyDescent="0.3">
      <c r="A4" s="93" t="str">
        <f t="shared" ref="A4:A33" si="6">IF(B4&lt;&gt;"",UPPER(LEFT(TEXT(B4,"jjj"))),"")</f>
        <v>D</v>
      </c>
      <c r="B4" s="94">
        <f>B3+1</f>
        <v>44563</v>
      </c>
      <c r="C4" s="95"/>
      <c r="D4" s="95"/>
      <c r="E4" s="78"/>
      <c r="F4" s="79"/>
      <c r="G4" s="96" t="str">
        <f t="shared" si="0"/>
        <v/>
      </c>
      <c r="H4" s="81"/>
      <c r="I4" s="93" t="str">
        <f t="shared" ref="I4:I33" si="7">IF(J4&lt;&gt;"",UPPER(LEFT(TEXT(J4,"jjj"))),"")</f>
        <v>M</v>
      </c>
      <c r="J4" s="94">
        <f>J3+1</f>
        <v>44594</v>
      </c>
      <c r="K4" s="97"/>
      <c r="L4" s="97"/>
      <c r="M4" s="83"/>
      <c r="N4" s="78"/>
      <c r="O4" s="96" t="str">
        <f t="shared" si="1"/>
        <v/>
      </c>
      <c r="P4" s="81"/>
      <c r="Q4" s="98" t="str">
        <f t="shared" ref="Q4:Q33" si="8">IF(R4&lt;&gt;"",UPPER(LEFT(TEXT(R4,"jjj"))),"")</f>
        <v>M</v>
      </c>
      <c r="R4" s="94">
        <f>R3+1</f>
        <v>44622</v>
      </c>
      <c r="S4" s="95"/>
      <c r="T4" s="97"/>
      <c r="U4" s="83"/>
      <c r="V4" s="78"/>
      <c r="W4" s="96" t="str">
        <f t="shared" si="2"/>
        <v/>
      </c>
      <c r="X4" s="81"/>
      <c r="Y4" s="98" t="str">
        <f t="shared" ref="Y4:Y33" si="9">IF(Z4&lt;&gt;"",UPPER(LEFT(TEXT(Z4,"jjj"))),"")</f>
        <v>S</v>
      </c>
      <c r="Z4" s="94">
        <f>Z3+1</f>
        <v>44653</v>
      </c>
      <c r="AA4" s="95"/>
      <c r="AB4" s="97"/>
      <c r="AC4" s="83"/>
      <c r="AD4" s="78"/>
      <c r="AE4" s="96" t="str">
        <f t="shared" si="3"/>
        <v/>
      </c>
      <c r="AF4" s="81"/>
      <c r="AG4" s="93" t="str">
        <f t="shared" ref="AG4:AG33" si="10">IF(AH4&lt;&gt;"",UPPER(LEFT(TEXT(AH4,"jjj"))),"")</f>
        <v>L</v>
      </c>
      <c r="AH4" s="94">
        <f>AH3+1</f>
        <v>44683</v>
      </c>
      <c r="AI4" s="95"/>
      <c r="AJ4" s="97"/>
      <c r="AK4" s="91"/>
      <c r="AL4" s="99"/>
      <c r="AM4" s="96">
        <f t="shared" si="4"/>
        <v>18</v>
      </c>
      <c r="AN4" s="81"/>
      <c r="AO4" s="93" t="str">
        <f t="shared" ref="AO4:AO33" si="11">IF(AP4&lt;&gt;"",UPPER(LEFT(TEXT(AP4,"jjj"))),"")</f>
        <v>J</v>
      </c>
      <c r="AP4" s="94">
        <f>AP3+1</f>
        <v>44714</v>
      </c>
      <c r="AQ4" s="95"/>
      <c r="AR4" s="97"/>
      <c r="AS4" s="91"/>
      <c r="AT4" s="99"/>
      <c r="AU4" s="96" t="str">
        <f t="shared" si="5"/>
        <v/>
      </c>
      <c r="AV4" s="74"/>
      <c r="AW4" s="74"/>
      <c r="AX4" s="160"/>
      <c r="AY4" s="162"/>
      <c r="AZ4" s="100"/>
    </row>
    <row r="5" spans="1:52" ht="19.5" thickBot="1" x14ac:dyDescent="0.3">
      <c r="A5" s="93" t="str">
        <f t="shared" si="6"/>
        <v>L</v>
      </c>
      <c r="B5" s="94">
        <f t="shared" ref="B5:B30" si="12">B4+1</f>
        <v>44564</v>
      </c>
      <c r="C5" s="95"/>
      <c r="D5" s="95"/>
      <c r="E5" s="78"/>
      <c r="F5" s="79"/>
      <c r="G5" s="96">
        <f t="shared" si="0"/>
        <v>1</v>
      </c>
      <c r="H5" s="81"/>
      <c r="I5" s="93" t="str">
        <f t="shared" si="7"/>
        <v>J</v>
      </c>
      <c r="J5" s="94">
        <f t="shared" ref="J5:J30" si="13">J4+1</f>
        <v>44595</v>
      </c>
      <c r="K5" s="97"/>
      <c r="L5" s="97"/>
      <c r="M5" s="83"/>
      <c r="N5" s="78"/>
      <c r="O5" s="96" t="str">
        <f t="shared" si="1"/>
        <v/>
      </c>
      <c r="P5" s="81"/>
      <c r="Q5" s="98" t="str">
        <f t="shared" si="8"/>
        <v>J</v>
      </c>
      <c r="R5" s="94">
        <f t="shared" ref="R5:R30" si="14">R4+1</f>
        <v>44623</v>
      </c>
      <c r="S5" s="95"/>
      <c r="T5" s="97"/>
      <c r="U5" s="83"/>
      <c r="V5" s="78"/>
      <c r="W5" s="96" t="str">
        <f t="shared" si="2"/>
        <v/>
      </c>
      <c r="X5" s="81"/>
      <c r="Y5" s="98" t="str">
        <f t="shared" si="9"/>
        <v>D</v>
      </c>
      <c r="Z5" s="94">
        <f t="shared" ref="Z5:Z30" si="15">Z4+1</f>
        <v>44654</v>
      </c>
      <c r="AA5" s="95"/>
      <c r="AB5" s="97"/>
      <c r="AC5" s="91"/>
      <c r="AD5" s="99"/>
      <c r="AE5" s="96" t="str">
        <f t="shared" si="3"/>
        <v/>
      </c>
      <c r="AF5" s="81"/>
      <c r="AG5" s="93" t="str">
        <f t="shared" si="10"/>
        <v>M</v>
      </c>
      <c r="AH5" s="94">
        <f t="shared" ref="AH5:AH30" si="16">AH4+1</f>
        <v>44684</v>
      </c>
      <c r="AI5" s="95"/>
      <c r="AJ5" s="97"/>
      <c r="AK5" s="91"/>
      <c r="AL5" s="99"/>
      <c r="AM5" s="96" t="str">
        <f t="shared" si="4"/>
        <v/>
      </c>
      <c r="AN5" s="81"/>
      <c r="AO5" s="93" t="str">
        <f t="shared" si="11"/>
        <v>V</v>
      </c>
      <c r="AP5" s="94">
        <f t="shared" ref="AP5:AP30" si="17">AP4+1</f>
        <v>44715</v>
      </c>
      <c r="AQ5" s="95"/>
      <c r="AR5" s="97"/>
      <c r="AS5" s="91"/>
      <c r="AT5" s="99"/>
      <c r="AU5" s="96" t="str">
        <f t="shared" si="5"/>
        <v/>
      </c>
      <c r="AV5" s="74"/>
      <c r="AW5" s="74"/>
      <c r="AX5" s="101"/>
      <c r="AY5" s="101"/>
      <c r="AZ5" s="101"/>
    </row>
    <row r="6" spans="1:52" ht="18.75" x14ac:dyDescent="0.25">
      <c r="A6" s="93" t="str">
        <f t="shared" si="6"/>
        <v>M</v>
      </c>
      <c r="B6" s="94">
        <f t="shared" si="12"/>
        <v>44565</v>
      </c>
      <c r="C6" s="95"/>
      <c r="D6" s="95"/>
      <c r="E6" s="78"/>
      <c r="F6" s="79"/>
      <c r="G6" s="96" t="str">
        <f t="shared" si="0"/>
        <v/>
      </c>
      <c r="H6" s="81"/>
      <c r="I6" s="98" t="str">
        <f t="shared" si="7"/>
        <v>V</v>
      </c>
      <c r="J6" s="94">
        <f t="shared" si="13"/>
        <v>44596</v>
      </c>
      <c r="K6" s="97"/>
      <c r="L6" s="97"/>
      <c r="M6" s="83"/>
      <c r="N6" s="78"/>
      <c r="O6" s="96" t="str">
        <f t="shared" si="1"/>
        <v/>
      </c>
      <c r="P6" s="81"/>
      <c r="Q6" s="98" t="str">
        <f t="shared" si="8"/>
        <v>V</v>
      </c>
      <c r="R6" s="94">
        <f t="shared" si="14"/>
        <v>44624</v>
      </c>
      <c r="S6" s="95"/>
      <c r="T6" s="97"/>
      <c r="U6" s="83"/>
      <c r="V6" s="78"/>
      <c r="W6" s="96" t="str">
        <f t="shared" si="2"/>
        <v/>
      </c>
      <c r="X6" s="81"/>
      <c r="Y6" s="93" t="str">
        <f t="shared" si="9"/>
        <v>L</v>
      </c>
      <c r="Z6" s="94">
        <f t="shared" si="15"/>
        <v>44655</v>
      </c>
      <c r="AA6" s="102"/>
      <c r="AB6" s="97"/>
      <c r="AC6" s="91"/>
      <c r="AD6" s="99"/>
      <c r="AE6" s="96">
        <f t="shared" si="3"/>
        <v>14</v>
      </c>
      <c r="AF6" s="81"/>
      <c r="AG6" s="93" t="str">
        <f t="shared" si="10"/>
        <v>M</v>
      </c>
      <c r="AH6" s="94">
        <f t="shared" si="16"/>
        <v>44685</v>
      </c>
      <c r="AI6" s="95"/>
      <c r="AJ6" s="97"/>
      <c r="AK6" s="91"/>
      <c r="AL6" s="99"/>
      <c r="AM6" s="96" t="str">
        <f t="shared" si="4"/>
        <v/>
      </c>
      <c r="AN6" s="81"/>
      <c r="AO6" s="93">
        <v>1</v>
      </c>
      <c r="AP6" s="94">
        <f t="shared" si="17"/>
        <v>44716</v>
      </c>
      <c r="AQ6" s="95"/>
      <c r="AR6" s="97"/>
      <c r="AS6" s="91"/>
      <c r="AT6" s="99"/>
      <c r="AU6" s="96" t="str">
        <f t="shared" si="5"/>
        <v/>
      </c>
      <c r="AV6" s="74"/>
      <c r="AW6" s="74"/>
      <c r="AX6" s="159" t="s">
        <v>34</v>
      </c>
      <c r="AY6" s="161">
        <v>1</v>
      </c>
      <c r="AZ6" s="92"/>
    </row>
    <row r="7" spans="1:52" ht="19.5" thickBot="1" x14ac:dyDescent="0.3">
      <c r="A7" s="93" t="str">
        <f t="shared" si="6"/>
        <v>M</v>
      </c>
      <c r="B7" s="94">
        <f t="shared" si="12"/>
        <v>44566</v>
      </c>
      <c r="C7" s="103"/>
      <c r="D7" s="95"/>
      <c r="E7" s="78"/>
      <c r="F7" s="79"/>
      <c r="G7" s="96" t="str">
        <f t="shared" si="0"/>
        <v/>
      </c>
      <c r="H7" s="81"/>
      <c r="I7" s="98" t="str">
        <f t="shared" si="7"/>
        <v>S</v>
      </c>
      <c r="J7" s="94">
        <f t="shared" si="13"/>
        <v>44597</v>
      </c>
      <c r="K7" s="97"/>
      <c r="L7" s="97"/>
      <c r="M7" s="83"/>
      <c r="N7" s="78"/>
      <c r="O7" s="96" t="str">
        <f t="shared" si="1"/>
        <v/>
      </c>
      <c r="P7" s="81"/>
      <c r="Q7" s="98" t="str">
        <f t="shared" si="8"/>
        <v>S</v>
      </c>
      <c r="R7" s="94">
        <f t="shared" si="14"/>
        <v>44625</v>
      </c>
      <c r="S7" s="95"/>
      <c r="T7" s="97"/>
      <c r="U7" s="83"/>
      <c r="V7" s="78"/>
      <c r="W7" s="96" t="str">
        <f t="shared" si="2"/>
        <v/>
      </c>
      <c r="X7" s="81"/>
      <c r="Y7" s="93" t="str">
        <f t="shared" si="9"/>
        <v>M</v>
      </c>
      <c r="Z7" s="94">
        <f t="shared" si="15"/>
        <v>44656</v>
      </c>
      <c r="AA7" s="95"/>
      <c r="AB7" s="97"/>
      <c r="AC7" s="91"/>
      <c r="AD7" s="99"/>
      <c r="AE7" s="96" t="str">
        <f t="shared" si="3"/>
        <v/>
      </c>
      <c r="AF7" s="81"/>
      <c r="AG7" s="93" t="str">
        <f t="shared" si="10"/>
        <v>J</v>
      </c>
      <c r="AH7" s="94">
        <f t="shared" si="16"/>
        <v>44686</v>
      </c>
      <c r="AI7" s="95"/>
      <c r="AJ7" s="97"/>
      <c r="AK7" s="91"/>
      <c r="AL7" s="99"/>
      <c r="AM7" s="96" t="str">
        <f t="shared" si="4"/>
        <v/>
      </c>
      <c r="AN7" s="81"/>
      <c r="AO7" s="93" t="str">
        <f t="shared" si="11"/>
        <v>D</v>
      </c>
      <c r="AP7" s="94">
        <f t="shared" si="17"/>
        <v>44717</v>
      </c>
      <c r="AQ7" s="95"/>
      <c r="AR7" s="97"/>
      <c r="AS7" s="91"/>
      <c r="AT7" s="99"/>
      <c r="AU7" s="96" t="str">
        <f t="shared" si="5"/>
        <v/>
      </c>
      <c r="AV7" s="74"/>
      <c r="AW7" s="74"/>
      <c r="AX7" s="160"/>
      <c r="AY7" s="162"/>
      <c r="AZ7" s="100"/>
    </row>
    <row r="8" spans="1:52" x14ac:dyDescent="0.25">
      <c r="A8" s="98" t="str">
        <f t="shared" si="6"/>
        <v>J</v>
      </c>
      <c r="B8" s="94">
        <f t="shared" si="12"/>
        <v>44567</v>
      </c>
      <c r="C8" s="95"/>
      <c r="D8" s="95"/>
      <c r="E8" s="78"/>
      <c r="F8" s="79"/>
      <c r="G8" s="96" t="str">
        <f t="shared" si="0"/>
        <v/>
      </c>
      <c r="H8" s="81"/>
      <c r="I8" s="98" t="str">
        <f t="shared" si="7"/>
        <v>D</v>
      </c>
      <c r="J8" s="94">
        <f t="shared" si="13"/>
        <v>44598</v>
      </c>
      <c r="K8" s="97"/>
      <c r="L8" s="97"/>
      <c r="M8" s="83"/>
      <c r="N8" s="78"/>
      <c r="O8" s="96" t="str">
        <f t="shared" si="1"/>
        <v/>
      </c>
      <c r="P8" s="81"/>
      <c r="Q8" s="93" t="str">
        <f t="shared" si="8"/>
        <v>D</v>
      </c>
      <c r="R8" s="94">
        <f t="shared" si="14"/>
        <v>44626</v>
      </c>
      <c r="S8" s="95"/>
      <c r="T8" s="97"/>
      <c r="U8" s="83"/>
      <c r="V8" s="78"/>
      <c r="W8" s="96" t="str">
        <f t="shared" si="2"/>
        <v/>
      </c>
      <c r="X8" s="81"/>
      <c r="Y8" s="93" t="str">
        <f t="shared" si="9"/>
        <v>M</v>
      </c>
      <c r="Z8" s="94">
        <f t="shared" si="15"/>
        <v>44657</v>
      </c>
      <c r="AA8" s="95"/>
      <c r="AB8" s="97"/>
      <c r="AC8" s="91"/>
      <c r="AD8" s="99"/>
      <c r="AE8" s="96" t="str">
        <f t="shared" si="3"/>
        <v/>
      </c>
      <c r="AF8" s="81"/>
      <c r="AG8" s="93" t="str">
        <f t="shared" si="10"/>
        <v>V</v>
      </c>
      <c r="AH8" s="94">
        <f t="shared" si="16"/>
        <v>44687</v>
      </c>
      <c r="AI8" s="95"/>
      <c r="AJ8" s="97"/>
      <c r="AK8" s="91"/>
      <c r="AL8" s="99"/>
      <c r="AM8" s="96" t="str">
        <f t="shared" si="4"/>
        <v/>
      </c>
      <c r="AN8" s="81"/>
      <c r="AO8" s="93" t="str">
        <f t="shared" si="11"/>
        <v>L</v>
      </c>
      <c r="AP8" s="94">
        <f t="shared" si="17"/>
        <v>44718</v>
      </c>
      <c r="AQ8" s="95"/>
      <c r="AR8" s="97"/>
      <c r="AS8" s="91"/>
      <c r="AT8" s="99"/>
      <c r="AU8" s="96">
        <f t="shared" si="5"/>
        <v>23</v>
      </c>
      <c r="AV8" s="74"/>
      <c r="AW8" s="74"/>
      <c r="AX8" s="74"/>
      <c r="AY8" s="74"/>
      <c r="AZ8" s="74"/>
    </row>
    <row r="9" spans="1:52" x14ac:dyDescent="0.25">
      <c r="A9" s="98" t="str">
        <f t="shared" si="6"/>
        <v>V</v>
      </c>
      <c r="B9" s="94">
        <f t="shared" si="12"/>
        <v>44568</v>
      </c>
      <c r="C9" s="95">
        <v>0.38194444444444442</v>
      </c>
      <c r="D9" s="104">
        <v>0.38194444444444442</v>
      </c>
      <c r="E9" s="78">
        <v>0.47569444444444442</v>
      </c>
      <c r="F9" s="79">
        <v>0.47916666666666669</v>
      </c>
      <c r="G9" s="96" t="str">
        <f t="shared" si="0"/>
        <v/>
      </c>
      <c r="H9" s="81"/>
      <c r="I9" s="98" t="str">
        <f t="shared" si="7"/>
        <v>L</v>
      </c>
      <c r="J9" s="94">
        <f t="shared" si="13"/>
        <v>44599</v>
      </c>
      <c r="K9" s="97"/>
      <c r="L9" s="99"/>
      <c r="M9" s="83"/>
      <c r="N9" s="78"/>
      <c r="O9" s="96">
        <f t="shared" si="1"/>
        <v>6</v>
      </c>
      <c r="P9" s="81"/>
      <c r="Q9" s="93" t="str">
        <f t="shared" si="8"/>
        <v>L</v>
      </c>
      <c r="R9" s="94">
        <f t="shared" si="14"/>
        <v>44627</v>
      </c>
      <c r="S9" s="95"/>
      <c r="T9" s="99"/>
      <c r="U9" s="83"/>
      <c r="V9" s="78"/>
      <c r="W9" s="96">
        <f t="shared" si="2"/>
        <v>10</v>
      </c>
      <c r="X9" s="81"/>
      <c r="Y9" s="93" t="str">
        <f t="shared" si="9"/>
        <v>J</v>
      </c>
      <c r="Z9" s="94">
        <f t="shared" si="15"/>
        <v>44658</v>
      </c>
      <c r="AA9" s="95"/>
      <c r="AB9" s="99"/>
      <c r="AC9" s="91"/>
      <c r="AD9" s="99"/>
      <c r="AE9" s="96" t="str">
        <f t="shared" si="3"/>
        <v/>
      </c>
      <c r="AF9" s="81"/>
      <c r="AG9" s="93" t="str">
        <f t="shared" si="10"/>
        <v>S</v>
      </c>
      <c r="AH9" s="94">
        <f t="shared" si="16"/>
        <v>44688</v>
      </c>
      <c r="AI9" s="95"/>
      <c r="AJ9" s="99"/>
      <c r="AK9" s="91"/>
      <c r="AL9" s="99"/>
      <c r="AM9" s="96" t="str">
        <f t="shared" si="4"/>
        <v/>
      </c>
      <c r="AN9" s="81"/>
      <c r="AO9" s="93" t="str">
        <f t="shared" si="11"/>
        <v>M</v>
      </c>
      <c r="AP9" s="94">
        <f t="shared" si="17"/>
        <v>44719</v>
      </c>
      <c r="AQ9" s="95"/>
      <c r="AR9" s="99"/>
      <c r="AS9" s="91"/>
      <c r="AT9" s="99"/>
      <c r="AU9" s="96" t="str">
        <f t="shared" si="5"/>
        <v/>
      </c>
      <c r="AV9" s="74"/>
      <c r="AW9" s="74"/>
      <c r="AX9" s="74"/>
      <c r="AY9" s="74"/>
      <c r="AZ9" s="74"/>
    </row>
    <row r="10" spans="1:52" x14ac:dyDescent="0.25">
      <c r="A10" s="98" t="str">
        <f t="shared" si="6"/>
        <v>S</v>
      </c>
      <c r="B10" s="94">
        <f t="shared" si="12"/>
        <v>44569</v>
      </c>
      <c r="C10" s="95">
        <v>0.39583333333333331</v>
      </c>
      <c r="D10" s="104">
        <v>0.35972222222222222</v>
      </c>
      <c r="E10" s="78">
        <v>0.39583333333333331</v>
      </c>
      <c r="F10" s="79">
        <v>0.41666666666666669</v>
      </c>
      <c r="G10" s="96" t="str">
        <f t="shared" si="0"/>
        <v/>
      </c>
      <c r="H10" s="81"/>
      <c r="I10" s="98" t="str">
        <f t="shared" si="7"/>
        <v>M</v>
      </c>
      <c r="J10" s="94">
        <f t="shared" si="13"/>
        <v>44600</v>
      </c>
      <c r="K10" s="97"/>
      <c r="L10" s="99"/>
      <c r="M10" s="83"/>
      <c r="N10" s="78"/>
      <c r="O10" s="96" t="str">
        <f t="shared" si="1"/>
        <v/>
      </c>
      <c r="P10" s="81"/>
      <c r="Q10" s="93" t="str">
        <f t="shared" si="8"/>
        <v>M</v>
      </c>
      <c r="R10" s="94">
        <f t="shared" si="14"/>
        <v>44628</v>
      </c>
      <c r="S10" s="95"/>
      <c r="T10" s="99"/>
      <c r="U10" s="83"/>
      <c r="V10" s="78"/>
      <c r="W10" s="96" t="str">
        <f t="shared" si="2"/>
        <v/>
      </c>
      <c r="X10" s="81"/>
      <c r="Y10" s="93" t="str">
        <f t="shared" si="9"/>
        <v>V</v>
      </c>
      <c r="Z10" s="94">
        <f t="shared" si="15"/>
        <v>44659</v>
      </c>
      <c r="AA10" s="95"/>
      <c r="AB10" s="99"/>
      <c r="AC10" s="91"/>
      <c r="AD10" s="99"/>
      <c r="AE10" s="96" t="str">
        <f t="shared" si="3"/>
        <v/>
      </c>
      <c r="AF10" s="81"/>
      <c r="AG10" s="93" t="str">
        <f t="shared" si="10"/>
        <v>D</v>
      </c>
      <c r="AH10" s="94">
        <f t="shared" si="16"/>
        <v>44689</v>
      </c>
      <c r="AI10" s="95"/>
      <c r="AJ10" s="99"/>
      <c r="AK10" s="91"/>
      <c r="AL10" s="99"/>
      <c r="AM10" s="96" t="str">
        <f t="shared" si="4"/>
        <v/>
      </c>
      <c r="AN10" s="81"/>
      <c r="AO10" s="93" t="str">
        <f t="shared" si="11"/>
        <v>M</v>
      </c>
      <c r="AP10" s="94">
        <f t="shared" si="17"/>
        <v>44720</v>
      </c>
      <c r="AQ10" s="95"/>
      <c r="AR10" s="99"/>
      <c r="AS10" s="91"/>
      <c r="AT10" s="99"/>
      <c r="AU10" s="96" t="str">
        <f t="shared" si="5"/>
        <v/>
      </c>
      <c r="AV10" s="74"/>
      <c r="AW10" s="74"/>
      <c r="AX10" s="74"/>
      <c r="AY10" s="74"/>
      <c r="AZ10" s="74"/>
    </row>
    <row r="11" spans="1:52" x14ac:dyDescent="0.25">
      <c r="A11" s="98" t="str">
        <f t="shared" si="6"/>
        <v>D</v>
      </c>
      <c r="B11" s="94">
        <f t="shared" si="12"/>
        <v>44570</v>
      </c>
      <c r="C11" s="95"/>
      <c r="D11" s="95"/>
      <c r="E11" s="78"/>
      <c r="F11" s="79"/>
      <c r="G11" s="96" t="str">
        <f t="shared" si="0"/>
        <v/>
      </c>
      <c r="H11" s="81"/>
      <c r="I11" s="93" t="str">
        <f t="shared" si="7"/>
        <v>M</v>
      </c>
      <c r="J11" s="94">
        <f t="shared" si="13"/>
        <v>44601</v>
      </c>
      <c r="K11" s="97"/>
      <c r="L11" s="97"/>
      <c r="M11" s="83"/>
      <c r="N11" s="78"/>
      <c r="O11" s="96" t="str">
        <f t="shared" si="1"/>
        <v/>
      </c>
      <c r="P11" s="81"/>
      <c r="Q11" s="93" t="str">
        <f t="shared" si="8"/>
        <v>M</v>
      </c>
      <c r="R11" s="94">
        <f t="shared" si="14"/>
        <v>44629</v>
      </c>
      <c r="S11" s="95"/>
      <c r="T11" s="97"/>
      <c r="U11" s="83"/>
      <c r="V11" s="78"/>
      <c r="W11" s="96" t="str">
        <f t="shared" si="2"/>
        <v/>
      </c>
      <c r="X11" s="81"/>
      <c r="Y11" s="93" t="str">
        <f t="shared" si="9"/>
        <v>S</v>
      </c>
      <c r="Z11" s="94">
        <f t="shared" si="15"/>
        <v>44660</v>
      </c>
      <c r="AA11" s="95"/>
      <c r="AB11" s="97"/>
      <c r="AC11" s="91"/>
      <c r="AD11" s="99"/>
      <c r="AE11" s="96" t="str">
        <f t="shared" si="3"/>
        <v/>
      </c>
      <c r="AF11" s="81"/>
      <c r="AG11" s="93" t="str">
        <f t="shared" si="10"/>
        <v>L</v>
      </c>
      <c r="AH11" s="94">
        <f t="shared" si="16"/>
        <v>44690</v>
      </c>
      <c r="AI11" s="95"/>
      <c r="AJ11" s="97"/>
      <c r="AK11" s="91"/>
      <c r="AL11" s="99"/>
      <c r="AM11" s="96">
        <f t="shared" si="4"/>
        <v>19</v>
      </c>
      <c r="AN11" s="81"/>
      <c r="AO11" s="93" t="str">
        <f t="shared" si="11"/>
        <v>J</v>
      </c>
      <c r="AP11" s="94">
        <f t="shared" si="17"/>
        <v>44721</v>
      </c>
      <c r="AQ11" s="95"/>
      <c r="AR11" s="97"/>
      <c r="AS11" s="91"/>
      <c r="AT11" s="99"/>
      <c r="AU11" s="96" t="str">
        <f t="shared" si="5"/>
        <v/>
      </c>
      <c r="AV11" s="74"/>
      <c r="AW11" s="74"/>
      <c r="AX11" s="74"/>
      <c r="AY11" s="74"/>
      <c r="AZ11" s="74"/>
    </row>
    <row r="12" spans="1:52" x14ac:dyDescent="0.25">
      <c r="A12" s="98" t="str">
        <f t="shared" si="6"/>
        <v>L</v>
      </c>
      <c r="B12" s="94">
        <f t="shared" si="12"/>
        <v>44571</v>
      </c>
      <c r="C12" s="95">
        <v>0.3263888888888889</v>
      </c>
      <c r="D12" s="95">
        <v>0.34652777777777777</v>
      </c>
      <c r="E12" s="78">
        <v>0.40277777777777773</v>
      </c>
      <c r="F12" s="79">
        <v>0.41666666666666669</v>
      </c>
      <c r="G12" s="96">
        <f t="shared" si="0"/>
        <v>2</v>
      </c>
      <c r="H12" s="81"/>
      <c r="I12" s="93" t="str">
        <f t="shared" si="7"/>
        <v>J</v>
      </c>
      <c r="J12" s="94">
        <f t="shared" si="13"/>
        <v>44602</v>
      </c>
      <c r="K12" s="97"/>
      <c r="L12" s="97"/>
      <c r="M12" s="83"/>
      <c r="N12" s="78"/>
      <c r="O12" s="96" t="str">
        <f t="shared" si="1"/>
        <v/>
      </c>
      <c r="P12" s="81"/>
      <c r="Q12" s="93" t="str">
        <f t="shared" si="8"/>
        <v>J</v>
      </c>
      <c r="R12" s="94">
        <f t="shared" si="14"/>
        <v>44630</v>
      </c>
      <c r="S12" s="95"/>
      <c r="T12" s="97"/>
      <c r="U12" s="83"/>
      <c r="V12" s="78"/>
      <c r="W12" s="96" t="str">
        <f t="shared" si="2"/>
        <v/>
      </c>
      <c r="X12" s="81"/>
      <c r="Y12" s="93" t="str">
        <f t="shared" si="9"/>
        <v>D</v>
      </c>
      <c r="Z12" s="94">
        <f t="shared" si="15"/>
        <v>44661</v>
      </c>
      <c r="AA12" s="95"/>
      <c r="AB12" s="97"/>
      <c r="AC12" s="91"/>
      <c r="AD12" s="99"/>
      <c r="AE12" s="96" t="str">
        <f t="shared" si="3"/>
        <v/>
      </c>
      <c r="AF12" s="81"/>
      <c r="AG12" s="93" t="str">
        <f t="shared" si="10"/>
        <v>M</v>
      </c>
      <c r="AH12" s="94">
        <f t="shared" si="16"/>
        <v>44691</v>
      </c>
      <c r="AI12" s="95"/>
      <c r="AJ12" s="97"/>
      <c r="AK12" s="91"/>
      <c r="AL12" s="99"/>
      <c r="AM12" s="96" t="str">
        <f t="shared" si="4"/>
        <v/>
      </c>
      <c r="AN12" s="81"/>
      <c r="AO12" s="93" t="str">
        <f t="shared" si="11"/>
        <v>V</v>
      </c>
      <c r="AP12" s="94">
        <f t="shared" si="17"/>
        <v>44722</v>
      </c>
      <c r="AQ12" s="95"/>
      <c r="AR12" s="97"/>
      <c r="AS12" s="91"/>
      <c r="AT12" s="99"/>
      <c r="AU12" s="96" t="str">
        <f t="shared" si="5"/>
        <v/>
      </c>
      <c r="AV12" s="74"/>
      <c r="AW12" s="74"/>
      <c r="AX12" s="74"/>
      <c r="AY12" s="74"/>
      <c r="AZ12" s="74"/>
    </row>
    <row r="13" spans="1:52" x14ac:dyDescent="0.25">
      <c r="A13" s="93" t="str">
        <f t="shared" si="6"/>
        <v>M</v>
      </c>
      <c r="B13" s="94">
        <f t="shared" si="12"/>
        <v>44572</v>
      </c>
      <c r="C13" s="95">
        <v>0.40277777777777773</v>
      </c>
      <c r="D13" s="95">
        <v>0.35972222222222222</v>
      </c>
      <c r="E13" s="78">
        <v>0.44305555555555554</v>
      </c>
      <c r="F13" s="79">
        <v>0.44444444444444442</v>
      </c>
      <c r="G13" s="96" t="str">
        <f t="shared" si="0"/>
        <v/>
      </c>
      <c r="H13" s="81"/>
      <c r="I13" s="93" t="str">
        <f t="shared" si="7"/>
        <v>V</v>
      </c>
      <c r="J13" s="94">
        <f t="shared" si="13"/>
        <v>44603</v>
      </c>
      <c r="K13" s="97"/>
      <c r="L13" s="97"/>
      <c r="M13" s="83"/>
      <c r="N13" s="78"/>
      <c r="O13" s="96" t="str">
        <f t="shared" si="1"/>
        <v/>
      </c>
      <c r="P13" s="81"/>
      <c r="Q13" s="93" t="str">
        <f t="shared" si="8"/>
        <v>V</v>
      </c>
      <c r="R13" s="94">
        <f t="shared" si="14"/>
        <v>44631</v>
      </c>
      <c r="S13" s="95"/>
      <c r="T13" s="97"/>
      <c r="U13" s="83"/>
      <c r="V13" s="78"/>
      <c r="W13" s="96" t="str">
        <f t="shared" si="2"/>
        <v/>
      </c>
      <c r="X13" s="81"/>
      <c r="Y13" s="93" t="str">
        <f t="shared" si="9"/>
        <v>L</v>
      </c>
      <c r="Z13" s="94">
        <f t="shared" si="15"/>
        <v>44662</v>
      </c>
      <c r="AA13" s="95"/>
      <c r="AB13" s="97"/>
      <c r="AC13" s="91"/>
      <c r="AD13" s="99"/>
      <c r="AE13" s="96">
        <f t="shared" si="3"/>
        <v>15</v>
      </c>
      <c r="AF13" s="81"/>
      <c r="AG13" s="93" t="str">
        <f t="shared" si="10"/>
        <v>M</v>
      </c>
      <c r="AH13" s="94">
        <f t="shared" si="16"/>
        <v>44692</v>
      </c>
      <c r="AI13" s="95"/>
      <c r="AJ13" s="97"/>
      <c r="AK13" s="91"/>
      <c r="AL13" s="99"/>
      <c r="AM13" s="96" t="str">
        <f t="shared" si="4"/>
        <v/>
      </c>
      <c r="AN13" s="81"/>
      <c r="AO13" s="93" t="str">
        <f t="shared" si="11"/>
        <v>S</v>
      </c>
      <c r="AP13" s="94">
        <f t="shared" si="17"/>
        <v>44723</v>
      </c>
      <c r="AQ13" s="95"/>
      <c r="AR13" s="97"/>
      <c r="AS13" s="91"/>
      <c r="AT13" s="99"/>
      <c r="AU13" s="96" t="str">
        <f t="shared" si="5"/>
        <v/>
      </c>
      <c r="AV13" s="74"/>
      <c r="AW13" s="74"/>
      <c r="AX13" s="74"/>
      <c r="AY13" s="74"/>
      <c r="AZ13" s="105"/>
    </row>
    <row r="14" spans="1:52" x14ac:dyDescent="0.25">
      <c r="A14" s="93" t="str">
        <f t="shared" si="6"/>
        <v>M</v>
      </c>
      <c r="B14" s="94">
        <f t="shared" si="12"/>
        <v>44573</v>
      </c>
      <c r="C14" s="95">
        <v>0.34722222222222227</v>
      </c>
      <c r="D14" s="95">
        <v>0.34791666666666665</v>
      </c>
      <c r="E14" s="78">
        <v>0.42638888888888887</v>
      </c>
      <c r="F14" s="79">
        <v>0.43055555555555558</v>
      </c>
      <c r="G14" s="96" t="str">
        <f t="shared" si="0"/>
        <v/>
      </c>
      <c r="H14" s="81"/>
      <c r="I14" s="93" t="str">
        <f t="shared" si="7"/>
        <v>S</v>
      </c>
      <c r="J14" s="94">
        <f t="shared" si="13"/>
        <v>44604</v>
      </c>
      <c r="K14" s="97"/>
      <c r="L14" s="97"/>
      <c r="M14" s="83"/>
      <c r="N14" s="78"/>
      <c r="O14" s="96" t="str">
        <f t="shared" si="1"/>
        <v/>
      </c>
      <c r="P14" s="81"/>
      <c r="Q14" s="93" t="str">
        <f t="shared" si="8"/>
        <v>S</v>
      </c>
      <c r="R14" s="94">
        <f t="shared" si="14"/>
        <v>44632</v>
      </c>
      <c r="S14" s="95"/>
      <c r="T14" s="97"/>
      <c r="U14" s="83"/>
      <c r="V14" s="78"/>
      <c r="W14" s="96" t="str">
        <f t="shared" si="2"/>
        <v/>
      </c>
      <c r="X14" s="81"/>
      <c r="Y14" s="93" t="str">
        <f t="shared" si="9"/>
        <v>M</v>
      </c>
      <c r="Z14" s="94">
        <f t="shared" si="15"/>
        <v>44663</v>
      </c>
      <c r="AA14" s="95"/>
      <c r="AB14" s="97"/>
      <c r="AC14" s="91"/>
      <c r="AD14" s="99"/>
      <c r="AE14" s="96" t="str">
        <f t="shared" si="3"/>
        <v/>
      </c>
      <c r="AF14" s="81"/>
      <c r="AG14" s="93" t="str">
        <f t="shared" si="10"/>
        <v>J</v>
      </c>
      <c r="AH14" s="94">
        <f t="shared" si="16"/>
        <v>44693</v>
      </c>
      <c r="AI14" s="95"/>
      <c r="AJ14" s="97"/>
      <c r="AK14" s="91"/>
      <c r="AL14" s="99"/>
      <c r="AM14" s="96" t="str">
        <f t="shared" si="4"/>
        <v/>
      </c>
      <c r="AN14" s="81"/>
      <c r="AO14" s="93" t="str">
        <f t="shared" si="11"/>
        <v>D</v>
      </c>
      <c r="AP14" s="94">
        <f t="shared" si="17"/>
        <v>44724</v>
      </c>
      <c r="AQ14" s="95"/>
      <c r="AR14" s="97"/>
      <c r="AS14" s="91"/>
      <c r="AT14" s="99"/>
      <c r="AU14" s="96" t="str">
        <f t="shared" si="5"/>
        <v/>
      </c>
      <c r="AV14" s="74"/>
      <c r="AW14" s="74"/>
      <c r="AX14" s="74"/>
      <c r="AY14" s="74"/>
      <c r="AZ14" s="74"/>
    </row>
    <row r="15" spans="1:52" x14ac:dyDescent="0.25">
      <c r="A15" s="93" t="str">
        <f t="shared" si="6"/>
        <v>J</v>
      </c>
      <c r="B15" s="94">
        <f>B14+1</f>
        <v>44574</v>
      </c>
      <c r="C15" s="95"/>
      <c r="D15" s="95">
        <v>0.3576388888888889</v>
      </c>
      <c r="E15" s="78">
        <v>0.43333333333333335</v>
      </c>
      <c r="F15" s="79">
        <v>0.44097222222222227</v>
      </c>
      <c r="G15" s="96" t="str">
        <f t="shared" si="0"/>
        <v/>
      </c>
      <c r="H15" s="81"/>
      <c r="I15" s="93" t="str">
        <f t="shared" si="7"/>
        <v>D</v>
      </c>
      <c r="J15" s="94">
        <f>J14+1</f>
        <v>44605</v>
      </c>
      <c r="K15" s="97"/>
      <c r="L15" s="97"/>
      <c r="M15" s="83"/>
      <c r="N15" s="78"/>
      <c r="O15" s="96" t="str">
        <f t="shared" si="1"/>
        <v/>
      </c>
      <c r="P15" s="81"/>
      <c r="Q15" s="93" t="str">
        <f t="shared" si="8"/>
        <v>D</v>
      </c>
      <c r="R15" s="94">
        <f>R14+1</f>
        <v>44633</v>
      </c>
      <c r="S15" s="95"/>
      <c r="T15" s="97"/>
      <c r="U15" s="83"/>
      <c r="V15" s="78"/>
      <c r="W15" s="96" t="str">
        <f t="shared" si="2"/>
        <v/>
      </c>
      <c r="X15" s="81"/>
      <c r="Y15" s="93" t="str">
        <f t="shared" si="9"/>
        <v>M</v>
      </c>
      <c r="Z15" s="94">
        <f>Z14+1</f>
        <v>44664</v>
      </c>
      <c r="AA15" s="95"/>
      <c r="AB15" s="97"/>
      <c r="AC15" s="91"/>
      <c r="AD15" s="99"/>
      <c r="AE15" s="96" t="str">
        <f t="shared" si="3"/>
        <v/>
      </c>
      <c r="AF15" s="81"/>
      <c r="AG15" s="93" t="str">
        <f t="shared" si="10"/>
        <v>V</v>
      </c>
      <c r="AH15" s="94">
        <f>AH14+1</f>
        <v>44694</v>
      </c>
      <c r="AI15" s="95"/>
      <c r="AJ15" s="97"/>
      <c r="AK15" s="91"/>
      <c r="AL15" s="99"/>
      <c r="AM15" s="96" t="str">
        <f t="shared" si="4"/>
        <v/>
      </c>
      <c r="AN15" s="81"/>
      <c r="AO15" s="93" t="str">
        <f t="shared" si="11"/>
        <v>L</v>
      </c>
      <c r="AP15" s="94">
        <f>AP14+1</f>
        <v>44725</v>
      </c>
      <c r="AQ15" s="95"/>
      <c r="AR15" s="97"/>
      <c r="AS15" s="91"/>
      <c r="AT15" s="99"/>
      <c r="AU15" s="96">
        <f t="shared" si="5"/>
        <v>24</v>
      </c>
      <c r="AV15" s="74"/>
      <c r="AW15" s="74"/>
      <c r="AX15" s="105"/>
      <c r="AY15" s="74"/>
      <c r="AZ15" s="74"/>
    </row>
    <row r="16" spans="1:52" ht="18" x14ac:dyDescent="0.25">
      <c r="A16" s="93" t="str">
        <f t="shared" si="6"/>
        <v>V</v>
      </c>
      <c r="B16" s="94">
        <f t="shared" si="12"/>
        <v>44575</v>
      </c>
      <c r="C16" s="106"/>
      <c r="D16" s="95"/>
      <c r="E16" s="78"/>
      <c r="F16" s="79"/>
      <c r="G16" s="96" t="str">
        <f t="shared" si="0"/>
        <v/>
      </c>
      <c r="H16" s="81"/>
      <c r="I16" s="93" t="str">
        <f t="shared" si="7"/>
        <v>L</v>
      </c>
      <c r="J16" s="94">
        <f t="shared" si="13"/>
        <v>44606</v>
      </c>
      <c r="K16" s="97"/>
      <c r="L16" s="97"/>
      <c r="M16" s="83"/>
      <c r="N16" s="78"/>
      <c r="O16" s="96">
        <f t="shared" si="1"/>
        <v>7</v>
      </c>
      <c r="P16" s="81"/>
      <c r="Q16" s="93" t="str">
        <f t="shared" si="8"/>
        <v>L</v>
      </c>
      <c r="R16" s="94">
        <f t="shared" si="14"/>
        <v>44634</v>
      </c>
      <c r="S16" s="95"/>
      <c r="T16" s="97"/>
      <c r="U16" s="83"/>
      <c r="V16" s="78"/>
      <c r="W16" s="96">
        <f t="shared" si="2"/>
        <v>11</v>
      </c>
      <c r="X16" s="81"/>
      <c r="Y16" s="93" t="str">
        <f t="shared" si="9"/>
        <v>J</v>
      </c>
      <c r="Z16" s="94">
        <f t="shared" si="15"/>
        <v>44665</v>
      </c>
      <c r="AA16" s="95"/>
      <c r="AB16" s="97"/>
      <c r="AC16" s="91"/>
      <c r="AD16" s="99"/>
      <c r="AE16" s="96" t="str">
        <f t="shared" si="3"/>
        <v/>
      </c>
      <c r="AF16" s="81"/>
      <c r="AG16" s="93" t="str">
        <f t="shared" si="10"/>
        <v>S</v>
      </c>
      <c r="AH16" s="94">
        <f t="shared" si="16"/>
        <v>44695</v>
      </c>
      <c r="AI16" s="95"/>
      <c r="AJ16" s="97"/>
      <c r="AK16" s="91"/>
      <c r="AL16" s="99"/>
      <c r="AM16" s="96" t="str">
        <f t="shared" si="4"/>
        <v/>
      </c>
      <c r="AN16" s="81"/>
      <c r="AO16" s="93" t="str">
        <f t="shared" si="11"/>
        <v>M</v>
      </c>
      <c r="AP16" s="94">
        <f t="shared" si="17"/>
        <v>44726</v>
      </c>
      <c r="AQ16" s="95"/>
      <c r="AR16" s="97"/>
      <c r="AS16" s="91"/>
      <c r="AT16" s="99"/>
      <c r="AU16" s="96" t="str">
        <f t="shared" si="5"/>
        <v/>
      </c>
      <c r="AV16" s="74"/>
      <c r="AW16" s="74"/>
      <c r="AX16" s="74"/>
      <c r="AY16" s="74"/>
      <c r="AZ16" s="74"/>
    </row>
    <row r="17" spans="1:52" x14ac:dyDescent="0.25">
      <c r="A17" s="93" t="str">
        <f t="shared" si="6"/>
        <v>S</v>
      </c>
      <c r="B17" s="94">
        <f t="shared" si="12"/>
        <v>44576</v>
      </c>
      <c r="C17" s="95">
        <v>0.33333333333333331</v>
      </c>
      <c r="D17" s="95">
        <v>0.34791666666666665</v>
      </c>
      <c r="E17" s="78"/>
      <c r="F17" s="79"/>
      <c r="G17" s="96" t="str">
        <f t="shared" si="0"/>
        <v/>
      </c>
      <c r="H17" s="81"/>
      <c r="I17" s="93" t="str">
        <f t="shared" si="7"/>
        <v>M</v>
      </c>
      <c r="J17" s="94">
        <f t="shared" si="13"/>
        <v>44607</v>
      </c>
      <c r="K17" s="97"/>
      <c r="L17" s="97"/>
      <c r="M17" s="83"/>
      <c r="N17" s="78"/>
      <c r="O17" s="96" t="str">
        <f t="shared" si="1"/>
        <v/>
      </c>
      <c r="P17" s="81"/>
      <c r="Q17" s="93" t="str">
        <f t="shared" si="8"/>
        <v>M</v>
      </c>
      <c r="R17" s="94">
        <f t="shared" si="14"/>
        <v>44635</v>
      </c>
      <c r="S17" s="95"/>
      <c r="T17" s="97"/>
      <c r="U17" s="83"/>
      <c r="V17" s="78"/>
      <c r="W17" s="96" t="str">
        <f t="shared" si="2"/>
        <v/>
      </c>
      <c r="X17" s="81"/>
      <c r="Y17" s="93" t="str">
        <f t="shared" si="9"/>
        <v>V</v>
      </c>
      <c r="Z17" s="94">
        <f t="shared" si="15"/>
        <v>44666</v>
      </c>
      <c r="AA17" s="95"/>
      <c r="AB17" s="97"/>
      <c r="AC17" s="91"/>
      <c r="AD17" s="99"/>
      <c r="AE17" s="96" t="str">
        <f t="shared" si="3"/>
        <v/>
      </c>
      <c r="AF17" s="81"/>
      <c r="AG17" s="93" t="str">
        <f t="shared" si="10"/>
        <v>D</v>
      </c>
      <c r="AH17" s="94">
        <f t="shared" si="16"/>
        <v>44696</v>
      </c>
      <c r="AI17" s="95"/>
      <c r="AJ17" s="97"/>
      <c r="AK17" s="91"/>
      <c r="AL17" s="99"/>
      <c r="AM17" s="96" t="str">
        <f t="shared" si="4"/>
        <v/>
      </c>
      <c r="AN17" s="81"/>
      <c r="AO17" s="93" t="str">
        <f t="shared" si="11"/>
        <v>M</v>
      </c>
      <c r="AP17" s="94">
        <f t="shared" si="17"/>
        <v>44727</v>
      </c>
      <c r="AQ17" s="95"/>
      <c r="AR17" s="97"/>
      <c r="AS17" s="91"/>
      <c r="AT17" s="99"/>
      <c r="AU17" s="96" t="str">
        <f t="shared" si="5"/>
        <v/>
      </c>
      <c r="AV17" s="74"/>
      <c r="AW17" s="74"/>
      <c r="AX17" s="74"/>
      <c r="AY17" s="74"/>
      <c r="AZ17" s="74"/>
    </row>
    <row r="18" spans="1:52" ht="20.25" x14ac:dyDescent="0.25">
      <c r="A18" s="93" t="str">
        <f t="shared" si="6"/>
        <v>D</v>
      </c>
      <c r="B18" s="94">
        <f t="shared" si="12"/>
        <v>44577</v>
      </c>
      <c r="C18" s="95"/>
      <c r="D18" s="95"/>
      <c r="E18" s="78"/>
      <c r="F18" s="79"/>
      <c r="G18" s="96" t="str">
        <f t="shared" si="0"/>
        <v/>
      </c>
      <c r="H18" s="81"/>
      <c r="I18" s="93" t="str">
        <f t="shared" si="7"/>
        <v>M</v>
      </c>
      <c r="J18" s="94">
        <f t="shared" si="13"/>
        <v>44608</v>
      </c>
      <c r="K18" s="97"/>
      <c r="L18" s="97"/>
      <c r="M18" s="83"/>
      <c r="N18" s="78"/>
      <c r="O18" s="96" t="str">
        <f t="shared" si="1"/>
        <v/>
      </c>
      <c r="P18" s="81"/>
      <c r="Q18" s="93" t="str">
        <f t="shared" si="8"/>
        <v>M</v>
      </c>
      <c r="R18" s="94">
        <f t="shared" si="14"/>
        <v>44636</v>
      </c>
      <c r="S18" s="107"/>
      <c r="T18" s="97"/>
      <c r="U18" s="83"/>
      <c r="V18" s="78"/>
      <c r="W18" s="96" t="str">
        <f t="shared" si="2"/>
        <v/>
      </c>
      <c r="X18" s="81"/>
      <c r="Y18" s="93" t="str">
        <f t="shared" si="9"/>
        <v>S</v>
      </c>
      <c r="Z18" s="94">
        <f t="shared" si="15"/>
        <v>44667</v>
      </c>
      <c r="AA18" s="95"/>
      <c r="AB18" s="97"/>
      <c r="AC18" s="91"/>
      <c r="AD18" s="99"/>
      <c r="AE18" s="96" t="str">
        <f t="shared" si="3"/>
        <v/>
      </c>
      <c r="AF18" s="81"/>
      <c r="AG18" s="93" t="str">
        <f t="shared" si="10"/>
        <v>L</v>
      </c>
      <c r="AH18" s="94">
        <f t="shared" si="16"/>
        <v>44697</v>
      </c>
      <c r="AI18" s="95"/>
      <c r="AJ18" s="97"/>
      <c r="AK18" s="91"/>
      <c r="AL18" s="99"/>
      <c r="AM18" s="96">
        <f t="shared" si="4"/>
        <v>20</v>
      </c>
      <c r="AN18" s="81"/>
      <c r="AO18" s="93" t="str">
        <f t="shared" si="11"/>
        <v>J</v>
      </c>
      <c r="AP18" s="94">
        <f t="shared" si="17"/>
        <v>44728</v>
      </c>
      <c r="AQ18" s="95"/>
      <c r="AR18" s="97"/>
      <c r="AS18" s="91"/>
      <c r="AT18" s="99"/>
      <c r="AU18" s="96" t="str">
        <f t="shared" si="5"/>
        <v/>
      </c>
      <c r="AV18" s="74"/>
      <c r="AW18" s="74"/>
      <c r="AX18" s="74"/>
      <c r="AY18" s="74"/>
      <c r="AZ18" s="74"/>
    </row>
    <row r="19" spans="1:52" x14ac:dyDescent="0.25">
      <c r="A19" s="93" t="str">
        <f t="shared" si="6"/>
        <v>L</v>
      </c>
      <c r="B19" s="94">
        <f t="shared" si="12"/>
        <v>44578</v>
      </c>
      <c r="C19" s="95"/>
      <c r="D19" s="95"/>
      <c r="E19" s="78"/>
      <c r="F19" s="79"/>
      <c r="G19" s="96">
        <f t="shared" si="0"/>
        <v>3</v>
      </c>
      <c r="H19" s="81"/>
      <c r="I19" s="93" t="str">
        <f t="shared" si="7"/>
        <v>J</v>
      </c>
      <c r="J19" s="94">
        <f t="shared" si="13"/>
        <v>44609</v>
      </c>
      <c r="K19" s="97"/>
      <c r="L19" s="97"/>
      <c r="M19" s="83"/>
      <c r="N19" s="78"/>
      <c r="O19" s="96" t="str">
        <f t="shared" si="1"/>
        <v/>
      </c>
      <c r="P19" s="81"/>
      <c r="Q19" s="93" t="str">
        <f t="shared" si="8"/>
        <v>J</v>
      </c>
      <c r="R19" s="94">
        <f t="shared" si="14"/>
        <v>44637</v>
      </c>
      <c r="S19" s="95"/>
      <c r="T19" s="97"/>
      <c r="U19" s="83"/>
      <c r="V19" s="78"/>
      <c r="W19" s="96" t="str">
        <f t="shared" si="2"/>
        <v/>
      </c>
      <c r="X19" s="81"/>
      <c r="Y19" s="93" t="str">
        <f t="shared" si="9"/>
        <v>D</v>
      </c>
      <c r="Z19" s="94">
        <f t="shared" si="15"/>
        <v>44668</v>
      </c>
      <c r="AA19" s="95"/>
      <c r="AB19" s="97"/>
      <c r="AC19" s="91"/>
      <c r="AD19" s="99"/>
      <c r="AE19" s="96" t="str">
        <f t="shared" si="3"/>
        <v/>
      </c>
      <c r="AF19" s="81"/>
      <c r="AG19" s="93" t="str">
        <f t="shared" si="10"/>
        <v>M</v>
      </c>
      <c r="AH19" s="94">
        <f t="shared" si="16"/>
        <v>44698</v>
      </c>
      <c r="AI19" s="95"/>
      <c r="AJ19" s="97"/>
      <c r="AK19" s="91"/>
      <c r="AL19" s="99"/>
      <c r="AM19" s="96" t="str">
        <f t="shared" si="4"/>
        <v/>
      </c>
      <c r="AN19" s="81"/>
      <c r="AO19" s="93" t="str">
        <f t="shared" si="11"/>
        <v>V</v>
      </c>
      <c r="AP19" s="94">
        <f t="shared" si="17"/>
        <v>44729</v>
      </c>
      <c r="AQ19" s="95"/>
      <c r="AR19" s="97"/>
      <c r="AS19" s="91"/>
      <c r="AT19" s="99"/>
      <c r="AU19" s="96" t="str">
        <f t="shared" si="5"/>
        <v/>
      </c>
      <c r="AV19" s="74"/>
      <c r="AW19" s="74"/>
      <c r="AX19" s="74"/>
      <c r="AY19" s="74"/>
      <c r="AZ19" s="74"/>
    </row>
    <row r="20" spans="1:52" x14ac:dyDescent="0.25">
      <c r="A20" s="93" t="str">
        <f t="shared" si="6"/>
        <v>M</v>
      </c>
      <c r="B20" s="94">
        <f t="shared" si="12"/>
        <v>44579</v>
      </c>
      <c r="C20" s="95"/>
      <c r="D20" s="95"/>
      <c r="E20" s="78"/>
      <c r="F20" s="79"/>
      <c r="G20" s="96" t="str">
        <f t="shared" si="0"/>
        <v/>
      </c>
      <c r="H20" s="81"/>
      <c r="I20" s="93" t="str">
        <f t="shared" si="7"/>
        <v>V</v>
      </c>
      <c r="J20" s="94">
        <f t="shared" si="13"/>
        <v>44610</v>
      </c>
      <c r="K20" s="97"/>
      <c r="L20" s="97"/>
      <c r="M20" s="83"/>
      <c r="N20" s="78"/>
      <c r="O20" s="96" t="str">
        <f t="shared" si="1"/>
        <v/>
      </c>
      <c r="P20" s="81"/>
      <c r="Q20" s="93" t="str">
        <f t="shared" si="8"/>
        <v>V</v>
      </c>
      <c r="R20" s="94">
        <f t="shared" si="14"/>
        <v>44638</v>
      </c>
      <c r="S20" s="95"/>
      <c r="T20" s="97"/>
      <c r="U20" s="83"/>
      <c r="V20" s="78"/>
      <c r="W20" s="96" t="str">
        <f t="shared" si="2"/>
        <v/>
      </c>
      <c r="X20" s="81"/>
      <c r="Y20" s="93" t="str">
        <f t="shared" si="9"/>
        <v>L</v>
      </c>
      <c r="Z20" s="94">
        <f t="shared" si="15"/>
        <v>44669</v>
      </c>
      <c r="AA20" s="95"/>
      <c r="AB20" s="97"/>
      <c r="AC20" s="91"/>
      <c r="AD20" s="99"/>
      <c r="AE20" s="96">
        <f t="shared" si="3"/>
        <v>16</v>
      </c>
      <c r="AF20" s="81"/>
      <c r="AG20" s="93" t="str">
        <f t="shared" si="10"/>
        <v>M</v>
      </c>
      <c r="AH20" s="94">
        <f t="shared" si="16"/>
        <v>44699</v>
      </c>
      <c r="AI20" s="95"/>
      <c r="AJ20" s="97"/>
      <c r="AK20" s="91"/>
      <c r="AL20" s="99"/>
      <c r="AM20" s="96" t="str">
        <f t="shared" si="4"/>
        <v/>
      </c>
      <c r="AN20" s="81"/>
      <c r="AO20" s="93" t="str">
        <f t="shared" si="11"/>
        <v>S</v>
      </c>
      <c r="AP20" s="94">
        <f t="shared" si="17"/>
        <v>44730</v>
      </c>
      <c r="AQ20" s="95"/>
      <c r="AR20" s="97"/>
      <c r="AS20" s="91"/>
      <c r="AT20" s="99"/>
      <c r="AU20" s="96" t="str">
        <f t="shared" si="5"/>
        <v/>
      </c>
      <c r="AV20" s="74"/>
      <c r="AW20" s="74"/>
      <c r="AX20" s="74"/>
      <c r="AY20" s="74"/>
      <c r="AZ20" s="74"/>
    </row>
    <row r="21" spans="1:52" x14ac:dyDescent="0.25">
      <c r="A21" s="93" t="str">
        <f t="shared" si="6"/>
        <v>M</v>
      </c>
      <c r="B21" s="94">
        <f t="shared" si="12"/>
        <v>44580</v>
      </c>
      <c r="C21" s="95"/>
      <c r="D21" s="95"/>
      <c r="E21" s="78"/>
      <c r="F21" s="79"/>
      <c r="G21" s="96" t="str">
        <f t="shared" si="0"/>
        <v/>
      </c>
      <c r="H21" s="81"/>
      <c r="I21" s="93" t="str">
        <f t="shared" si="7"/>
        <v>S</v>
      </c>
      <c r="J21" s="94">
        <f t="shared" si="13"/>
        <v>44611</v>
      </c>
      <c r="K21" s="97"/>
      <c r="L21" s="97"/>
      <c r="M21" s="83"/>
      <c r="N21" s="78"/>
      <c r="O21" s="96" t="str">
        <f t="shared" si="1"/>
        <v/>
      </c>
      <c r="P21" s="81"/>
      <c r="Q21" s="93" t="str">
        <f t="shared" si="8"/>
        <v>S</v>
      </c>
      <c r="R21" s="94">
        <f t="shared" si="14"/>
        <v>44639</v>
      </c>
      <c r="S21" s="95"/>
      <c r="T21" s="97"/>
      <c r="U21" s="83"/>
      <c r="V21" s="78"/>
      <c r="W21" s="96" t="str">
        <f t="shared" si="2"/>
        <v/>
      </c>
      <c r="X21" s="81"/>
      <c r="Y21" s="93" t="str">
        <f t="shared" si="9"/>
        <v>M</v>
      </c>
      <c r="Z21" s="94">
        <f t="shared" si="15"/>
        <v>44670</v>
      </c>
      <c r="AA21" s="95"/>
      <c r="AB21" s="97"/>
      <c r="AC21" s="91"/>
      <c r="AD21" s="99"/>
      <c r="AE21" s="96" t="str">
        <f t="shared" si="3"/>
        <v/>
      </c>
      <c r="AF21" s="81"/>
      <c r="AG21" s="93" t="str">
        <f t="shared" si="10"/>
        <v>J</v>
      </c>
      <c r="AH21" s="94">
        <f t="shared" si="16"/>
        <v>44700</v>
      </c>
      <c r="AI21" s="95"/>
      <c r="AJ21" s="97"/>
      <c r="AK21" s="91"/>
      <c r="AL21" s="99"/>
      <c r="AM21" s="96" t="str">
        <f t="shared" si="4"/>
        <v/>
      </c>
      <c r="AN21" s="81"/>
      <c r="AO21" s="93" t="str">
        <f t="shared" si="11"/>
        <v>D</v>
      </c>
      <c r="AP21" s="94">
        <f t="shared" si="17"/>
        <v>44731</v>
      </c>
      <c r="AQ21" s="95"/>
      <c r="AR21" s="97"/>
      <c r="AS21" s="91"/>
      <c r="AT21" s="99"/>
      <c r="AU21" s="96" t="str">
        <f t="shared" si="5"/>
        <v/>
      </c>
      <c r="AV21" s="74"/>
      <c r="AW21" s="74"/>
      <c r="AX21" s="74"/>
      <c r="AY21" s="74"/>
      <c r="AZ21" s="74"/>
    </row>
    <row r="22" spans="1:52" x14ac:dyDescent="0.25">
      <c r="A22" s="93" t="str">
        <f t="shared" si="6"/>
        <v>J</v>
      </c>
      <c r="B22" s="94">
        <f t="shared" si="12"/>
        <v>44581</v>
      </c>
      <c r="C22" s="95"/>
      <c r="D22" s="95"/>
      <c r="E22" s="78"/>
      <c r="F22" s="79"/>
      <c r="G22" s="96" t="str">
        <f t="shared" si="0"/>
        <v/>
      </c>
      <c r="H22" s="81"/>
      <c r="I22" s="93" t="str">
        <f t="shared" si="7"/>
        <v>D</v>
      </c>
      <c r="J22" s="94">
        <f t="shared" si="13"/>
        <v>44612</v>
      </c>
      <c r="K22" s="97"/>
      <c r="L22" s="97"/>
      <c r="M22" s="83"/>
      <c r="N22" s="78"/>
      <c r="O22" s="96" t="str">
        <f t="shared" si="1"/>
        <v/>
      </c>
      <c r="P22" s="81"/>
      <c r="Q22" s="93" t="str">
        <f t="shared" si="8"/>
        <v>D</v>
      </c>
      <c r="R22" s="94">
        <f t="shared" si="14"/>
        <v>44640</v>
      </c>
      <c r="S22" s="95"/>
      <c r="T22" s="97"/>
      <c r="U22" s="83"/>
      <c r="V22" s="78"/>
      <c r="W22" s="96" t="str">
        <f t="shared" si="2"/>
        <v/>
      </c>
      <c r="X22" s="81"/>
      <c r="Y22" s="93" t="str">
        <f t="shared" si="9"/>
        <v>M</v>
      </c>
      <c r="Z22" s="94">
        <f t="shared" si="15"/>
        <v>44671</v>
      </c>
      <c r="AA22" s="95"/>
      <c r="AB22" s="97"/>
      <c r="AC22" s="91"/>
      <c r="AD22" s="99"/>
      <c r="AE22" s="96" t="str">
        <f t="shared" si="3"/>
        <v/>
      </c>
      <c r="AF22" s="81"/>
      <c r="AG22" s="93" t="str">
        <f t="shared" si="10"/>
        <v>V</v>
      </c>
      <c r="AH22" s="94">
        <f t="shared" si="16"/>
        <v>44701</v>
      </c>
      <c r="AI22" s="95"/>
      <c r="AJ22" s="97"/>
      <c r="AK22" s="91"/>
      <c r="AL22" s="99"/>
      <c r="AM22" s="96" t="str">
        <f t="shared" si="4"/>
        <v/>
      </c>
      <c r="AN22" s="81"/>
      <c r="AO22" s="93" t="str">
        <f t="shared" si="11"/>
        <v>L</v>
      </c>
      <c r="AP22" s="94">
        <f t="shared" si="17"/>
        <v>44732</v>
      </c>
      <c r="AQ22" s="95"/>
      <c r="AR22" s="97"/>
      <c r="AS22" s="91"/>
      <c r="AT22" s="99"/>
      <c r="AU22" s="96">
        <f t="shared" si="5"/>
        <v>25</v>
      </c>
      <c r="AV22" s="74"/>
      <c r="AW22" s="74"/>
      <c r="AX22" s="74"/>
      <c r="AY22" s="74"/>
      <c r="AZ22" s="74"/>
    </row>
    <row r="23" spans="1:52" x14ac:dyDescent="0.25">
      <c r="A23" s="93" t="str">
        <f t="shared" si="6"/>
        <v>V</v>
      </c>
      <c r="B23" s="94">
        <f t="shared" si="12"/>
        <v>44582</v>
      </c>
      <c r="C23" s="95"/>
      <c r="D23" s="95"/>
      <c r="E23" s="78"/>
      <c r="F23" s="79"/>
      <c r="G23" s="96" t="str">
        <f t="shared" si="0"/>
        <v/>
      </c>
      <c r="H23" s="81"/>
      <c r="I23" s="93" t="str">
        <f t="shared" si="7"/>
        <v>L</v>
      </c>
      <c r="J23" s="94">
        <f t="shared" si="13"/>
        <v>44613</v>
      </c>
      <c r="K23" s="97"/>
      <c r="L23" s="97"/>
      <c r="M23" s="83"/>
      <c r="N23" s="78"/>
      <c r="O23" s="96">
        <f t="shared" si="1"/>
        <v>8</v>
      </c>
      <c r="P23" s="81"/>
      <c r="Q23" s="93" t="str">
        <f t="shared" si="8"/>
        <v>L</v>
      </c>
      <c r="R23" s="94">
        <f t="shared" si="14"/>
        <v>44641</v>
      </c>
      <c r="S23" s="95"/>
      <c r="T23" s="97"/>
      <c r="U23" s="83"/>
      <c r="V23" s="78"/>
      <c r="W23" s="96">
        <f t="shared" si="2"/>
        <v>12</v>
      </c>
      <c r="X23" s="81"/>
      <c r="Y23" s="93" t="str">
        <f t="shared" si="9"/>
        <v>J</v>
      </c>
      <c r="Z23" s="94">
        <f t="shared" si="15"/>
        <v>44672</v>
      </c>
      <c r="AA23" s="95"/>
      <c r="AB23" s="97"/>
      <c r="AC23" s="91"/>
      <c r="AD23" s="99"/>
      <c r="AE23" s="96" t="str">
        <f t="shared" si="3"/>
        <v/>
      </c>
      <c r="AF23" s="81"/>
      <c r="AG23" s="93" t="str">
        <f t="shared" si="10"/>
        <v>S</v>
      </c>
      <c r="AH23" s="94">
        <f t="shared" si="16"/>
        <v>44702</v>
      </c>
      <c r="AI23" s="95"/>
      <c r="AJ23" s="97"/>
      <c r="AK23" s="91"/>
      <c r="AL23" s="99"/>
      <c r="AM23" s="96" t="str">
        <f t="shared" si="4"/>
        <v/>
      </c>
      <c r="AN23" s="81"/>
      <c r="AO23" s="98" t="str">
        <f t="shared" si="11"/>
        <v>M</v>
      </c>
      <c r="AP23" s="94">
        <f t="shared" si="17"/>
        <v>44733</v>
      </c>
      <c r="AQ23" s="95"/>
      <c r="AR23" s="97"/>
      <c r="AS23" s="91"/>
      <c r="AT23" s="99"/>
      <c r="AU23" s="96" t="str">
        <f t="shared" si="5"/>
        <v/>
      </c>
      <c r="AV23" s="74"/>
      <c r="AW23" s="74"/>
      <c r="AX23" s="74"/>
      <c r="AY23" s="74"/>
      <c r="AZ23" s="74"/>
    </row>
    <row r="24" spans="1:52" x14ac:dyDescent="0.25">
      <c r="A24" s="93" t="str">
        <f t="shared" si="6"/>
        <v>S</v>
      </c>
      <c r="B24" s="94">
        <f t="shared" si="12"/>
        <v>44583</v>
      </c>
      <c r="C24" s="95"/>
      <c r="D24" s="95"/>
      <c r="E24" s="78"/>
      <c r="F24" s="79"/>
      <c r="G24" s="96" t="str">
        <f t="shared" si="0"/>
        <v/>
      </c>
      <c r="H24" s="81"/>
      <c r="I24" s="93" t="str">
        <f t="shared" si="7"/>
        <v>M</v>
      </c>
      <c r="J24" s="94">
        <f t="shared" si="13"/>
        <v>44614</v>
      </c>
      <c r="K24" s="97"/>
      <c r="L24" s="97"/>
      <c r="M24" s="83"/>
      <c r="N24" s="78"/>
      <c r="O24" s="96" t="str">
        <f t="shared" si="1"/>
        <v/>
      </c>
      <c r="P24" s="81"/>
      <c r="Q24" s="93" t="str">
        <f t="shared" si="8"/>
        <v>M</v>
      </c>
      <c r="R24" s="94">
        <f t="shared" si="14"/>
        <v>44642</v>
      </c>
      <c r="S24" s="108"/>
      <c r="T24" s="97"/>
      <c r="U24" s="83"/>
      <c r="V24" s="78"/>
      <c r="W24" s="96" t="str">
        <f t="shared" si="2"/>
        <v/>
      </c>
      <c r="X24" s="81"/>
      <c r="Y24" s="93" t="str">
        <f t="shared" si="9"/>
        <v>V</v>
      </c>
      <c r="Z24" s="94">
        <f t="shared" si="15"/>
        <v>44673</v>
      </c>
      <c r="AA24" s="95"/>
      <c r="AB24" s="97"/>
      <c r="AC24" s="91"/>
      <c r="AD24" s="99"/>
      <c r="AE24" s="96" t="str">
        <f t="shared" si="3"/>
        <v/>
      </c>
      <c r="AF24" s="81"/>
      <c r="AG24" s="93" t="str">
        <f t="shared" si="10"/>
        <v>D</v>
      </c>
      <c r="AH24" s="94">
        <f t="shared" si="16"/>
        <v>44703</v>
      </c>
      <c r="AI24" s="95"/>
      <c r="AJ24" s="97"/>
      <c r="AK24" s="91"/>
      <c r="AL24" s="99"/>
      <c r="AM24" s="96" t="str">
        <f t="shared" si="4"/>
        <v/>
      </c>
      <c r="AN24" s="81"/>
      <c r="AO24" s="98" t="str">
        <f t="shared" si="11"/>
        <v>M</v>
      </c>
      <c r="AP24" s="94">
        <f t="shared" si="17"/>
        <v>44734</v>
      </c>
      <c r="AQ24" s="95"/>
      <c r="AR24" s="97"/>
      <c r="AS24" s="91"/>
      <c r="AT24" s="99"/>
      <c r="AU24" s="96" t="str">
        <f t="shared" si="5"/>
        <v/>
      </c>
      <c r="AV24" s="74"/>
      <c r="AW24" s="74"/>
      <c r="AX24" s="74"/>
      <c r="AY24" s="74"/>
      <c r="AZ24" s="74"/>
    </row>
    <row r="25" spans="1:52" x14ac:dyDescent="0.25">
      <c r="A25" s="93" t="str">
        <f t="shared" si="6"/>
        <v>D</v>
      </c>
      <c r="B25" s="94">
        <f t="shared" si="12"/>
        <v>44584</v>
      </c>
      <c r="C25" s="95"/>
      <c r="D25" s="95"/>
      <c r="E25" s="78"/>
      <c r="F25" s="79"/>
      <c r="G25" s="96" t="str">
        <f t="shared" si="0"/>
        <v/>
      </c>
      <c r="H25" s="81"/>
      <c r="I25" s="93" t="str">
        <f t="shared" si="7"/>
        <v>M</v>
      </c>
      <c r="J25" s="94">
        <f t="shared" si="13"/>
        <v>44615</v>
      </c>
      <c r="K25" s="97"/>
      <c r="L25" s="97"/>
      <c r="M25" s="83"/>
      <c r="N25" s="78"/>
      <c r="O25" s="96" t="str">
        <f t="shared" si="1"/>
        <v/>
      </c>
      <c r="P25" s="81"/>
      <c r="Q25" s="93" t="str">
        <f t="shared" si="8"/>
        <v>M</v>
      </c>
      <c r="R25" s="94">
        <f t="shared" si="14"/>
        <v>44643</v>
      </c>
      <c r="S25" s="95"/>
      <c r="T25" s="97"/>
      <c r="U25" s="83"/>
      <c r="V25" s="78"/>
      <c r="W25" s="96" t="str">
        <f t="shared" si="2"/>
        <v/>
      </c>
      <c r="X25" s="81"/>
      <c r="Y25" s="93" t="str">
        <f t="shared" si="9"/>
        <v>S</v>
      </c>
      <c r="Z25" s="94">
        <f t="shared" si="15"/>
        <v>44674</v>
      </c>
      <c r="AA25" s="95"/>
      <c r="AB25" s="97"/>
      <c r="AC25" s="91"/>
      <c r="AD25" s="99"/>
      <c r="AE25" s="96" t="str">
        <f t="shared" si="3"/>
        <v/>
      </c>
      <c r="AF25" s="81"/>
      <c r="AG25" s="93" t="str">
        <f t="shared" si="10"/>
        <v>L</v>
      </c>
      <c r="AH25" s="94">
        <f t="shared" si="16"/>
        <v>44704</v>
      </c>
      <c r="AI25" s="95"/>
      <c r="AJ25" s="97"/>
      <c r="AK25" s="91"/>
      <c r="AL25" s="99"/>
      <c r="AM25" s="96">
        <f t="shared" si="4"/>
        <v>21</v>
      </c>
      <c r="AN25" s="81"/>
      <c r="AO25" s="98" t="str">
        <f t="shared" si="11"/>
        <v>J</v>
      </c>
      <c r="AP25" s="94">
        <f t="shared" si="17"/>
        <v>44735</v>
      </c>
      <c r="AQ25" s="95"/>
      <c r="AR25" s="97"/>
      <c r="AS25" s="91"/>
      <c r="AT25" s="99"/>
      <c r="AU25" s="96" t="str">
        <f t="shared" si="5"/>
        <v/>
      </c>
      <c r="AV25" s="74"/>
      <c r="AW25" s="74"/>
      <c r="AX25" s="74"/>
      <c r="AY25" s="74"/>
      <c r="AZ25" s="74"/>
    </row>
    <row r="26" spans="1:52" x14ac:dyDescent="0.25">
      <c r="A26" s="93" t="str">
        <f t="shared" si="6"/>
        <v>L</v>
      </c>
      <c r="B26" s="94">
        <f t="shared" si="12"/>
        <v>44585</v>
      </c>
      <c r="C26" s="95"/>
      <c r="D26" s="95"/>
      <c r="E26" s="78"/>
      <c r="F26" s="79"/>
      <c r="G26" s="96">
        <f t="shared" si="0"/>
        <v>4</v>
      </c>
      <c r="H26" s="81"/>
      <c r="I26" s="93" t="str">
        <f t="shared" si="7"/>
        <v>J</v>
      </c>
      <c r="J26" s="94">
        <f t="shared" si="13"/>
        <v>44616</v>
      </c>
      <c r="K26" s="97"/>
      <c r="L26" s="97"/>
      <c r="M26" s="83"/>
      <c r="N26" s="78"/>
      <c r="O26" s="96" t="str">
        <f t="shared" si="1"/>
        <v/>
      </c>
      <c r="P26" s="81"/>
      <c r="Q26" s="93" t="str">
        <f t="shared" si="8"/>
        <v>J</v>
      </c>
      <c r="R26" s="94">
        <f t="shared" si="14"/>
        <v>44644</v>
      </c>
      <c r="S26" s="95"/>
      <c r="T26" s="97"/>
      <c r="U26" s="83"/>
      <c r="V26" s="78"/>
      <c r="W26" s="96" t="str">
        <f t="shared" si="2"/>
        <v/>
      </c>
      <c r="X26" s="81"/>
      <c r="Y26" s="93" t="str">
        <f t="shared" si="9"/>
        <v>D</v>
      </c>
      <c r="Z26" s="94">
        <f t="shared" si="15"/>
        <v>44675</v>
      </c>
      <c r="AA26" s="95"/>
      <c r="AB26" s="97"/>
      <c r="AC26" s="91"/>
      <c r="AD26" s="99"/>
      <c r="AE26" s="96" t="str">
        <f t="shared" si="3"/>
        <v/>
      </c>
      <c r="AF26" s="81"/>
      <c r="AG26" s="98" t="str">
        <f t="shared" si="10"/>
        <v>M</v>
      </c>
      <c r="AH26" s="94">
        <f t="shared" si="16"/>
        <v>44705</v>
      </c>
      <c r="AI26" s="95"/>
      <c r="AJ26" s="97"/>
      <c r="AK26" s="91"/>
      <c r="AL26" s="99"/>
      <c r="AM26" s="96" t="str">
        <f t="shared" si="4"/>
        <v/>
      </c>
      <c r="AN26" s="81"/>
      <c r="AO26" s="98" t="str">
        <f t="shared" si="11"/>
        <v>V</v>
      </c>
      <c r="AP26" s="94">
        <f t="shared" si="17"/>
        <v>44736</v>
      </c>
      <c r="AQ26" s="95"/>
      <c r="AR26" s="97"/>
      <c r="AS26" s="91"/>
      <c r="AT26" s="99"/>
      <c r="AU26" s="96" t="str">
        <f t="shared" si="5"/>
        <v/>
      </c>
      <c r="AV26" s="74"/>
      <c r="AW26" s="74"/>
      <c r="AX26" s="74"/>
      <c r="AY26" s="74"/>
      <c r="AZ26" s="74"/>
    </row>
    <row r="27" spans="1:52" x14ac:dyDescent="0.25">
      <c r="A27" s="93" t="str">
        <f t="shared" si="6"/>
        <v>M</v>
      </c>
      <c r="B27" s="94">
        <f t="shared" si="12"/>
        <v>44586</v>
      </c>
      <c r="C27" s="95"/>
      <c r="D27" s="95"/>
      <c r="E27" s="78"/>
      <c r="F27" s="79"/>
      <c r="G27" s="96" t="str">
        <f t="shared" si="0"/>
        <v/>
      </c>
      <c r="H27" s="81"/>
      <c r="I27" s="93" t="str">
        <f t="shared" si="7"/>
        <v>V</v>
      </c>
      <c r="J27" s="94">
        <f t="shared" si="13"/>
        <v>44617</v>
      </c>
      <c r="K27" s="97"/>
      <c r="L27" s="97"/>
      <c r="M27" s="83"/>
      <c r="N27" s="78"/>
      <c r="O27" s="96" t="str">
        <f t="shared" si="1"/>
        <v/>
      </c>
      <c r="P27" s="81"/>
      <c r="Q27" s="93" t="str">
        <f t="shared" si="8"/>
        <v>V</v>
      </c>
      <c r="R27" s="94">
        <f t="shared" si="14"/>
        <v>44645</v>
      </c>
      <c r="S27" s="95"/>
      <c r="T27" s="97"/>
      <c r="U27" s="83"/>
      <c r="V27" s="78"/>
      <c r="W27" s="96" t="str">
        <f t="shared" si="2"/>
        <v/>
      </c>
      <c r="X27" s="81"/>
      <c r="Y27" s="93" t="str">
        <f t="shared" si="9"/>
        <v>L</v>
      </c>
      <c r="Z27" s="94">
        <f t="shared" si="15"/>
        <v>44676</v>
      </c>
      <c r="AA27" s="95"/>
      <c r="AB27" s="97"/>
      <c r="AC27" s="91"/>
      <c r="AD27" s="99"/>
      <c r="AE27" s="96">
        <f t="shared" si="3"/>
        <v>17</v>
      </c>
      <c r="AF27" s="81"/>
      <c r="AG27" s="98" t="str">
        <f t="shared" si="10"/>
        <v>M</v>
      </c>
      <c r="AH27" s="94">
        <f t="shared" si="16"/>
        <v>44706</v>
      </c>
      <c r="AI27" s="95"/>
      <c r="AJ27" s="97"/>
      <c r="AK27" s="91"/>
      <c r="AL27" s="99"/>
      <c r="AM27" s="96" t="str">
        <f t="shared" si="4"/>
        <v/>
      </c>
      <c r="AN27" s="81"/>
      <c r="AO27" s="98" t="str">
        <f t="shared" si="11"/>
        <v>S</v>
      </c>
      <c r="AP27" s="94">
        <f t="shared" si="17"/>
        <v>44737</v>
      </c>
      <c r="AQ27" s="95"/>
      <c r="AR27" s="97"/>
      <c r="AS27" s="91"/>
      <c r="AT27" s="99"/>
      <c r="AU27" s="96" t="str">
        <f t="shared" si="5"/>
        <v/>
      </c>
      <c r="AV27" s="74"/>
      <c r="AW27" s="74"/>
      <c r="AX27" s="74"/>
      <c r="AY27" s="74"/>
      <c r="AZ27" s="74"/>
    </row>
    <row r="28" spans="1:52" ht="18" x14ac:dyDescent="0.25">
      <c r="A28" s="93" t="str">
        <f t="shared" si="6"/>
        <v>M</v>
      </c>
      <c r="B28" s="94">
        <f t="shared" si="12"/>
        <v>44587</v>
      </c>
      <c r="C28" s="106"/>
      <c r="D28" s="95"/>
      <c r="E28" s="78"/>
      <c r="F28" s="79"/>
      <c r="G28" s="96" t="str">
        <f t="shared" si="0"/>
        <v/>
      </c>
      <c r="H28" s="81"/>
      <c r="I28" s="93" t="str">
        <f t="shared" si="7"/>
        <v>S</v>
      </c>
      <c r="J28" s="94">
        <f t="shared" si="13"/>
        <v>44618</v>
      </c>
      <c r="K28" s="97"/>
      <c r="L28" s="97"/>
      <c r="M28" s="83"/>
      <c r="N28" s="78"/>
      <c r="O28" s="96" t="str">
        <f t="shared" si="1"/>
        <v/>
      </c>
      <c r="P28" s="81"/>
      <c r="Q28" s="93" t="str">
        <f t="shared" si="8"/>
        <v>S</v>
      </c>
      <c r="R28" s="94">
        <f t="shared" si="14"/>
        <v>44646</v>
      </c>
      <c r="S28" s="95"/>
      <c r="T28" s="97"/>
      <c r="U28" s="83"/>
      <c r="V28" s="78"/>
      <c r="W28" s="96" t="str">
        <f t="shared" si="2"/>
        <v/>
      </c>
      <c r="X28" s="81"/>
      <c r="Y28" s="93" t="str">
        <f t="shared" si="9"/>
        <v>M</v>
      </c>
      <c r="Z28" s="94">
        <f t="shared" si="15"/>
        <v>44677</v>
      </c>
      <c r="AA28" s="95"/>
      <c r="AB28" s="97"/>
      <c r="AC28" s="91"/>
      <c r="AD28" s="99"/>
      <c r="AE28" s="96" t="str">
        <f t="shared" si="3"/>
        <v/>
      </c>
      <c r="AF28" s="81"/>
      <c r="AG28" s="98" t="str">
        <f t="shared" si="10"/>
        <v>J</v>
      </c>
      <c r="AH28" s="94">
        <f t="shared" si="16"/>
        <v>44707</v>
      </c>
      <c r="AI28" s="95"/>
      <c r="AJ28" s="97"/>
      <c r="AK28" s="91"/>
      <c r="AL28" s="99"/>
      <c r="AM28" s="96" t="str">
        <f t="shared" si="4"/>
        <v/>
      </c>
      <c r="AN28" s="81"/>
      <c r="AO28" s="93" t="str">
        <f t="shared" si="11"/>
        <v>D</v>
      </c>
      <c r="AP28" s="94">
        <f t="shared" si="17"/>
        <v>44738</v>
      </c>
      <c r="AQ28" s="95"/>
      <c r="AR28" s="97"/>
      <c r="AS28" s="91"/>
      <c r="AT28" s="99"/>
      <c r="AU28" s="96" t="str">
        <f t="shared" si="5"/>
        <v/>
      </c>
      <c r="AV28" s="74"/>
      <c r="AW28" s="74"/>
      <c r="AX28" s="74"/>
      <c r="AY28" s="74"/>
      <c r="AZ28" s="74"/>
    </row>
    <row r="29" spans="1:52" x14ac:dyDescent="0.25">
      <c r="A29" s="93" t="str">
        <f t="shared" si="6"/>
        <v>J</v>
      </c>
      <c r="B29" s="94">
        <f t="shared" si="12"/>
        <v>44588</v>
      </c>
      <c r="C29" s="95"/>
      <c r="D29" s="95"/>
      <c r="E29" s="78"/>
      <c r="F29" s="79"/>
      <c r="G29" s="96" t="str">
        <f t="shared" si="0"/>
        <v/>
      </c>
      <c r="H29" s="81"/>
      <c r="I29" s="93" t="str">
        <f t="shared" si="7"/>
        <v>D</v>
      </c>
      <c r="J29" s="94">
        <f t="shared" si="13"/>
        <v>44619</v>
      </c>
      <c r="K29" s="97"/>
      <c r="L29" s="97"/>
      <c r="M29" s="83"/>
      <c r="N29" s="78"/>
      <c r="O29" s="96" t="str">
        <f t="shared" si="1"/>
        <v/>
      </c>
      <c r="P29" s="81"/>
      <c r="Q29" s="93" t="str">
        <f t="shared" si="8"/>
        <v>D</v>
      </c>
      <c r="R29" s="94">
        <f t="shared" si="14"/>
        <v>44647</v>
      </c>
      <c r="S29" s="95"/>
      <c r="T29" s="97"/>
      <c r="U29" s="83"/>
      <c r="V29" s="78"/>
      <c r="W29" s="96" t="str">
        <f t="shared" si="2"/>
        <v/>
      </c>
      <c r="X29" s="81"/>
      <c r="Y29" s="98" t="str">
        <f t="shared" si="9"/>
        <v>M</v>
      </c>
      <c r="Z29" s="94">
        <f t="shared" si="15"/>
        <v>44678</v>
      </c>
      <c r="AA29" s="95"/>
      <c r="AB29" s="97"/>
      <c r="AC29" s="91"/>
      <c r="AD29" s="99"/>
      <c r="AE29" s="96" t="str">
        <f t="shared" si="3"/>
        <v/>
      </c>
      <c r="AF29" s="81"/>
      <c r="AG29" s="98" t="str">
        <f t="shared" si="10"/>
        <v>V</v>
      </c>
      <c r="AH29" s="94">
        <f t="shared" si="16"/>
        <v>44708</v>
      </c>
      <c r="AI29" s="95"/>
      <c r="AJ29" s="97"/>
      <c r="AK29" s="91"/>
      <c r="AL29" s="99"/>
      <c r="AM29" s="96" t="str">
        <f t="shared" si="4"/>
        <v/>
      </c>
      <c r="AN29" s="81"/>
      <c r="AO29" s="93" t="str">
        <f t="shared" si="11"/>
        <v>L</v>
      </c>
      <c r="AP29" s="94">
        <f t="shared" si="17"/>
        <v>44739</v>
      </c>
      <c r="AQ29" s="95"/>
      <c r="AR29" s="97"/>
      <c r="AS29" s="91"/>
      <c r="AT29" s="99"/>
      <c r="AU29" s="96">
        <f t="shared" si="5"/>
        <v>26</v>
      </c>
      <c r="AV29" s="74"/>
      <c r="AW29" s="74"/>
      <c r="AX29" s="74"/>
      <c r="AY29" s="74"/>
      <c r="AZ29" s="74"/>
    </row>
    <row r="30" spans="1:52" x14ac:dyDescent="0.25">
      <c r="A30" s="93" t="str">
        <f t="shared" si="6"/>
        <v>V</v>
      </c>
      <c r="B30" s="94">
        <f t="shared" si="12"/>
        <v>44589</v>
      </c>
      <c r="C30" s="95"/>
      <c r="D30" s="95"/>
      <c r="E30" s="78"/>
      <c r="F30" s="79"/>
      <c r="G30" s="96" t="str">
        <f t="shared" si="0"/>
        <v/>
      </c>
      <c r="H30" s="81"/>
      <c r="I30" s="93" t="str">
        <f t="shared" si="7"/>
        <v>L</v>
      </c>
      <c r="J30" s="94">
        <f t="shared" si="13"/>
        <v>44620</v>
      </c>
      <c r="K30" s="97"/>
      <c r="L30" s="97"/>
      <c r="M30" s="83"/>
      <c r="N30" s="78"/>
      <c r="O30" s="96">
        <f t="shared" si="1"/>
        <v>9</v>
      </c>
      <c r="P30" s="81"/>
      <c r="Q30" s="93" t="str">
        <f t="shared" si="8"/>
        <v>L</v>
      </c>
      <c r="R30" s="94">
        <f t="shared" si="14"/>
        <v>44648</v>
      </c>
      <c r="S30" s="95"/>
      <c r="T30" s="97"/>
      <c r="U30" s="83"/>
      <c r="V30" s="78"/>
      <c r="W30" s="96">
        <f t="shared" si="2"/>
        <v>13</v>
      </c>
      <c r="X30" s="81"/>
      <c r="Y30" s="98" t="str">
        <f t="shared" si="9"/>
        <v>J</v>
      </c>
      <c r="Z30" s="94">
        <f t="shared" si="15"/>
        <v>44679</v>
      </c>
      <c r="AA30" s="95"/>
      <c r="AB30" s="97"/>
      <c r="AC30" s="91"/>
      <c r="AD30" s="99"/>
      <c r="AE30" s="96" t="str">
        <f t="shared" si="3"/>
        <v/>
      </c>
      <c r="AF30" s="81"/>
      <c r="AG30" s="98" t="str">
        <f t="shared" si="10"/>
        <v>S</v>
      </c>
      <c r="AH30" s="94">
        <f t="shared" si="16"/>
        <v>44709</v>
      </c>
      <c r="AI30" s="95"/>
      <c r="AJ30" s="97"/>
      <c r="AK30" s="91"/>
      <c r="AL30" s="99"/>
      <c r="AM30" s="96" t="str">
        <f t="shared" si="4"/>
        <v/>
      </c>
      <c r="AN30" s="81"/>
      <c r="AO30" s="93" t="str">
        <f t="shared" si="11"/>
        <v>M</v>
      </c>
      <c r="AP30" s="94">
        <f t="shared" si="17"/>
        <v>44740</v>
      </c>
      <c r="AQ30" s="95"/>
      <c r="AR30" s="97"/>
      <c r="AS30" s="91"/>
      <c r="AT30" s="99"/>
      <c r="AU30" s="96" t="str">
        <f t="shared" si="5"/>
        <v/>
      </c>
      <c r="AV30" s="74"/>
      <c r="AW30" s="74"/>
      <c r="AX30" s="74"/>
      <c r="AY30" s="74"/>
      <c r="AZ30" s="74"/>
    </row>
    <row r="31" spans="1:52" x14ac:dyDescent="0.25">
      <c r="A31" s="93" t="str">
        <f t="shared" si="6"/>
        <v>S</v>
      </c>
      <c r="B31" s="94">
        <f>IF(B30="","",IF(MONTH(B30+1)=MONTH(B3),B30+1,""))</f>
        <v>44590</v>
      </c>
      <c r="C31" s="95"/>
      <c r="D31" s="95"/>
      <c r="E31" s="78"/>
      <c r="F31" s="79"/>
      <c r="G31" s="96" t="str">
        <f t="shared" si="0"/>
        <v/>
      </c>
      <c r="H31" s="81"/>
      <c r="I31" s="93" t="str">
        <f t="shared" si="7"/>
        <v/>
      </c>
      <c r="J31" s="94" t="str">
        <f>IF(J30="","",IF(MONTH(J30+1)=MONTH(J3),J30+1,""))</f>
        <v/>
      </c>
      <c r="K31" s="97"/>
      <c r="L31" s="97"/>
      <c r="M31" s="83"/>
      <c r="N31" s="78"/>
      <c r="O31" s="96" t="str">
        <f t="shared" si="1"/>
        <v/>
      </c>
      <c r="P31" s="81"/>
      <c r="Q31" s="98" t="str">
        <f t="shared" si="8"/>
        <v>M</v>
      </c>
      <c r="R31" s="94">
        <f>IF(R30="","",IF(MONTH(R30+1)=MONTH(R3),R30+1,""))</f>
        <v>44649</v>
      </c>
      <c r="S31" s="95"/>
      <c r="T31" s="97"/>
      <c r="U31" s="83"/>
      <c r="V31" s="78"/>
      <c r="W31" s="96" t="str">
        <f t="shared" si="2"/>
        <v/>
      </c>
      <c r="X31" s="81"/>
      <c r="Y31" s="98" t="str">
        <f t="shared" si="9"/>
        <v>V</v>
      </c>
      <c r="Z31" s="94">
        <f>IF(Z30="","",IF(MONTH(Z30+1)=MONTH(Z3),Z30+1,""))</f>
        <v>44680</v>
      </c>
      <c r="AA31" s="95"/>
      <c r="AB31" s="97"/>
      <c r="AC31" s="91"/>
      <c r="AD31" s="99"/>
      <c r="AE31" s="96" t="str">
        <f t="shared" si="3"/>
        <v/>
      </c>
      <c r="AF31" s="81"/>
      <c r="AG31" s="93" t="str">
        <f t="shared" si="10"/>
        <v>D</v>
      </c>
      <c r="AH31" s="94">
        <f>IF(AH30="","",IF(MONTH(AH30+1)=MONTH(AH3),AH30+1,""))</f>
        <v>44710</v>
      </c>
      <c r="AI31" s="95"/>
      <c r="AJ31" s="97"/>
      <c r="AK31" s="91"/>
      <c r="AL31" s="99"/>
      <c r="AM31" s="96" t="str">
        <f t="shared" si="4"/>
        <v/>
      </c>
      <c r="AN31" s="81"/>
      <c r="AO31" s="93" t="str">
        <f t="shared" si="11"/>
        <v>M</v>
      </c>
      <c r="AP31" s="94">
        <f>IF(AP30="","",IF(MONTH(AP30+1)=MONTH(AP3),AP30+1,""))</f>
        <v>44741</v>
      </c>
      <c r="AQ31" s="95"/>
      <c r="AR31" s="97"/>
      <c r="AS31" s="91"/>
      <c r="AT31" s="99"/>
      <c r="AU31" s="96" t="str">
        <f t="shared" si="5"/>
        <v/>
      </c>
      <c r="AV31" s="74"/>
      <c r="AW31" s="74"/>
      <c r="AX31" s="74"/>
      <c r="AY31" s="74"/>
      <c r="AZ31" s="74"/>
    </row>
    <row r="32" spans="1:52" x14ac:dyDescent="0.25">
      <c r="A32" s="93" t="str">
        <f t="shared" si="6"/>
        <v>D</v>
      </c>
      <c r="B32" s="94">
        <f>IF(B31="","",IF(MONTH(B31+1)=MONTH(B4),B31+1,""))</f>
        <v>44591</v>
      </c>
      <c r="C32" s="95"/>
      <c r="D32" s="104"/>
      <c r="E32" s="78"/>
      <c r="F32" s="79"/>
      <c r="G32" s="96" t="str">
        <f t="shared" si="0"/>
        <v/>
      </c>
      <c r="H32" s="81"/>
      <c r="I32" s="93" t="str">
        <f t="shared" si="7"/>
        <v/>
      </c>
      <c r="J32" s="94" t="str">
        <f>IF(J31="","",IF(MONTH(J31+1)=MONTH(J4),J31+1,""))</f>
        <v/>
      </c>
      <c r="K32" s="97"/>
      <c r="L32" s="99"/>
      <c r="M32" s="83"/>
      <c r="N32" s="78"/>
      <c r="O32" s="96" t="str">
        <f t="shared" si="1"/>
        <v/>
      </c>
      <c r="P32" s="81"/>
      <c r="Q32" s="98" t="str">
        <f t="shared" si="8"/>
        <v>M</v>
      </c>
      <c r="R32" s="94">
        <f>IF(R31="","",IF(MONTH(R31+1)=MONTH(R4),R31+1,""))</f>
        <v>44650</v>
      </c>
      <c r="S32" s="95"/>
      <c r="T32" s="99"/>
      <c r="U32" s="83"/>
      <c r="V32" s="78"/>
      <c r="W32" s="96" t="str">
        <f t="shared" si="2"/>
        <v/>
      </c>
      <c r="X32" s="81"/>
      <c r="Y32" s="98" t="str">
        <f t="shared" si="9"/>
        <v>S</v>
      </c>
      <c r="Z32" s="94">
        <f>IF(Z31="","",IF(MONTH(Z31+1)=MONTH(Z4),Z31+1,""))</f>
        <v>44681</v>
      </c>
      <c r="AA32" s="95"/>
      <c r="AB32" s="99"/>
      <c r="AC32" s="91"/>
      <c r="AD32" s="99"/>
      <c r="AE32" s="96" t="str">
        <f t="shared" si="3"/>
        <v/>
      </c>
      <c r="AF32" s="81"/>
      <c r="AG32" s="93" t="str">
        <f t="shared" si="10"/>
        <v>L</v>
      </c>
      <c r="AH32" s="94">
        <f>IF(AH31="","",IF(MONTH(AH31+1)=MONTH(AH4),AH31+1,""))</f>
        <v>44711</v>
      </c>
      <c r="AI32" s="95"/>
      <c r="AJ32" s="99"/>
      <c r="AK32" s="91"/>
      <c r="AL32" s="99"/>
      <c r="AM32" s="96">
        <f t="shared" si="4"/>
        <v>22</v>
      </c>
      <c r="AN32" s="81"/>
      <c r="AO32" s="93" t="str">
        <f t="shared" si="11"/>
        <v>J</v>
      </c>
      <c r="AP32" s="94">
        <f>IF(AP31="","",IF(MONTH(AP31+1)=MONTH(AP4),AP31+1,""))</f>
        <v>44742</v>
      </c>
      <c r="AQ32" s="95"/>
      <c r="AR32" s="99"/>
      <c r="AS32" s="91"/>
      <c r="AT32" s="99"/>
      <c r="AU32" s="96" t="str">
        <f t="shared" si="5"/>
        <v/>
      </c>
      <c r="AV32" s="74"/>
      <c r="AW32" s="74"/>
      <c r="AX32" s="74" t="s">
        <v>35</v>
      </c>
      <c r="AY32" s="74"/>
      <c r="AZ32" s="74"/>
    </row>
    <row r="33" spans="1:52" ht="15.75" thickBot="1" x14ac:dyDescent="0.3">
      <c r="A33" s="109" t="str">
        <f t="shared" si="6"/>
        <v>L</v>
      </c>
      <c r="B33" s="110">
        <f>IF(B32="","",IF(MONTH(B32+1)=MONTH(B5),B32+1,""))</f>
        <v>44592</v>
      </c>
      <c r="C33" s="111" t="s">
        <v>36</v>
      </c>
      <c r="D33" s="112"/>
      <c r="E33" s="113"/>
      <c r="F33" s="114"/>
      <c r="G33" s="115">
        <f t="shared" si="0"/>
        <v>5</v>
      </c>
      <c r="H33" s="81"/>
      <c r="I33" s="109" t="str">
        <f t="shared" si="7"/>
        <v/>
      </c>
      <c r="J33" s="110" t="str">
        <f>IF(J32="","",IF(MONTH(J32+1)=MONTH(J5),J32+1,""))</f>
        <v/>
      </c>
      <c r="K33" s="116"/>
      <c r="L33" s="117"/>
      <c r="M33" s="118"/>
      <c r="N33" s="113"/>
      <c r="O33" s="115" t="str">
        <f t="shared" si="1"/>
        <v/>
      </c>
      <c r="P33" s="81"/>
      <c r="Q33" s="109" t="str">
        <f t="shared" si="8"/>
        <v>J</v>
      </c>
      <c r="R33" s="110">
        <f>IF(R32="","",IF(MONTH(R32+1)=MONTH(R5),R32+1,""))</f>
        <v>44651</v>
      </c>
      <c r="S33" s="111"/>
      <c r="T33" s="117"/>
      <c r="U33" s="118"/>
      <c r="V33" s="113"/>
      <c r="W33" s="115" t="str">
        <f t="shared" si="2"/>
        <v/>
      </c>
      <c r="X33" s="81"/>
      <c r="Y33" s="119" t="str">
        <f t="shared" si="9"/>
        <v/>
      </c>
      <c r="Z33" s="110" t="str">
        <f>IF(Z32="","",IF(MONTH(Z32+1)=MONTH(Z5),Z32+1,""))</f>
        <v/>
      </c>
      <c r="AA33" s="111"/>
      <c r="AB33" s="117"/>
      <c r="AC33" s="120"/>
      <c r="AD33" s="117"/>
      <c r="AE33" s="115" t="str">
        <f t="shared" si="3"/>
        <v/>
      </c>
      <c r="AF33" s="81"/>
      <c r="AG33" s="109" t="str">
        <f t="shared" si="10"/>
        <v>M</v>
      </c>
      <c r="AH33" s="110">
        <f>IF(AH32="","",IF(MONTH(AH32+1)=MONTH(AH5),AH32+1,""))</f>
        <v>44712</v>
      </c>
      <c r="AI33" s="111"/>
      <c r="AJ33" s="117"/>
      <c r="AK33" s="120"/>
      <c r="AL33" s="117"/>
      <c r="AM33" s="115" t="str">
        <f t="shared" si="4"/>
        <v/>
      </c>
      <c r="AN33" s="81"/>
      <c r="AO33" s="109" t="str">
        <f t="shared" si="11"/>
        <v/>
      </c>
      <c r="AP33" s="110" t="str">
        <f>IF(AP32="","",IF(MONTH(AP32+1)=MONTH(AP5),AP32+1,""))</f>
        <v/>
      </c>
      <c r="AQ33" s="111"/>
      <c r="AR33" s="117"/>
      <c r="AS33" s="120"/>
      <c r="AT33" s="117"/>
      <c r="AU33" s="115" t="str">
        <f t="shared" si="5"/>
        <v/>
      </c>
      <c r="AV33" s="74"/>
      <c r="AW33" s="74"/>
      <c r="AX33" s="74" t="s">
        <v>35</v>
      </c>
      <c r="AY33" s="74"/>
      <c r="AZ33" s="74"/>
    </row>
    <row r="34" spans="1:52" ht="15.75" x14ac:dyDescent="0.25">
      <c r="A34" s="121"/>
      <c r="B34" s="122"/>
      <c r="C34" s="123"/>
      <c r="D34" s="123"/>
      <c r="E34" s="124"/>
      <c r="F34" s="124"/>
      <c r="G34" s="125"/>
      <c r="H34" s="126"/>
      <c r="I34" s="126"/>
      <c r="J34" s="126"/>
      <c r="K34" s="123"/>
      <c r="L34" s="124"/>
      <c r="M34" s="124"/>
      <c r="N34" s="124"/>
      <c r="O34" s="125"/>
      <c r="P34" s="126"/>
      <c r="Q34" s="126"/>
      <c r="R34" s="126"/>
      <c r="S34" s="123"/>
      <c r="T34" s="124"/>
      <c r="U34" s="124"/>
      <c r="V34" s="124"/>
      <c r="W34" s="125"/>
      <c r="X34" s="126"/>
      <c r="Y34" s="126"/>
      <c r="Z34" s="126"/>
      <c r="AA34" s="123"/>
      <c r="AB34" s="124"/>
      <c r="AC34" s="124"/>
      <c r="AD34" s="124"/>
      <c r="AE34" s="125"/>
      <c r="AF34" s="126"/>
      <c r="AG34" s="126"/>
      <c r="AH34" s="126"/>
      <c r="AI34" s="123"/>
      <c r="AJ34" s="124"/>
      <c r="AK34" s="124"/>
      <c r="AL34" s="124"/>
      <c r="AM34" s="125"/>
      <c r="AN34" s="126"/>
      <c r="AO34" s="126"/>
      <c r="AP34" s="126"/>
      <c r="AQ34" s="123"/>
      <c r="AR34" s="124"/>
      <c r="AS34" s="124"/>
      <c r="AT34" s="124"/>
      <c r="AU34" s="125"/>
      <c r="AV34" s="74"/>
      <c r="AW34" s="74"/>
      <c r="AX34" s="74"/>
      <c r="AY34" s="74"/>
      <c r="AZ34" s="74"/>
    </row>
    <row r="35" spans="1:52" ht="15.75" x14ac:dyDescent="0.25">
      <c r="A35" s="121"/>
      <c r="B35" s="122"/>
      <c r="C35" s="123"/>
      <c r="D35" s="123"/>
      <c r="E35" s="124"/>
      <c r="F35" s="124"/>
      <c r="G35" s="125"/>
      <c r="H35" s="126"/>
      <c r="I35" s="126"/>
      <c r="J35" s="126"/>
      <c r="K35" s="123"/>
      <c r="L35" s="124"/>
      <c r="M35" s="124"/>
      <c r="N35" s="124"/>
      <c r="O35" s="125"/>
      <c r="P35" s="126"/>
      <c r="Q35" s="126"/>
      <c r="R35" s="126"/>
      <c r="S35" s="123"/>
      <c r="T35" s="124"/>
      <c r="U35" s="124"/>
      <c r="V35" s="124"/>
      <c r="W35" s="125"/>
      <c r="X35" s="126"/>
      <c r="Y35" s="126"/>
      <c r="Z35" s="126"/>
      <c r="AA35" s="123"/>
      <c r="AB35" s="124"/>
      <c r="AC35" s="124"/>
      <c r="AD35" s="124"/>
      <c r="AE35" s="125"/>
      <c r="AF35" s="126"/>
      <c r="AG35" s="126"/>
      <c r="AH35" s="126"/>
      <c r="AI35" s="123"/>
      <c r="AJ35" s="124"/>
      <c r="AK35" s="124"/>
      <c r="AL35" s="124"/>
      <c r="AM35" s="125"/>
      <c r="AN35" s="126"/>
      <c r="AO35" s="126"/>
      <c r="AP35" s="126"/>
      <c r="AQ35" s="123"/>
      <c r="AR35" s="124"/>
      <c r="AS35" s="124"/>
      <c r="AT35" s="124"/>
      <c r="AU35" s="125"/>
      <c r="AV35" s="74"/>
      <c r="AW35" s="74"/>
      <c r="AX35" s="74"/>
      <c r="AY35" s="74"/>
      <c r="AZ35" s="74"/>
    </row>
    <row r="36" spans="1:52" ht="16.5" thickBot="1" x14ac:dyDescent="0.3">
      <c r="A36" s="121"/>
      <c r="B36" s="122"/>
      <c r="C36" s="123"/>
      <c r="D36" s="123"/>
      <c r="E36" s="124"/>
      <c r="F36" s="124"/>
      <c r="G36" s="125"/>
      <c r="H36" s="126"/>
      <c r="I36" s="126"/>
      <c r="J36" s="126"/>
      <c r="K36" s="123"/>
      <c r="L36" s="124"/>
      <c r="M36" s="124"/>
      <c r="N36" s="124"/>
      <c r="O36" s="125"/>
      <c r="P36" s="126"/>
      <c r="Q36" s="126"/>
      <c r="R36" s="126"/>
      <c r="S36" s="64"/>
      <c r="T36" s="64"/>
      <c r="U36" s="64"/>
      <c r="V36" s="64"/>
      <c r="W36" s="125"/>
      <c r="X36" s="126"/>
      <c r="Y36" s="126"/>
      <c r="Z36" s="126"/>
      <c r="AA36" s="123"/>
      <c r="AB36" s="124"/>
      <c r="AC36" s="124"/>
      <c r="AD36" s="124"/>
      <c r="AE36" s="125"/>
      <c r="AF36" s="126"/>
      <c r="AG36" s="126"/>
      <c r="AH36" s="126"/>
      <c r="AI36" s="123"/>
      <c r="AJ36" s="124"/>
      <c r="AK36" s="124"/>
      <c r="AL36" s="124"/>
      <c r="AM36" s="125"/>
      <c r="AN36" s="126"/>
      <c r="AO36" s="126"/>
      <c r="AP36" s="126"/>
      <c r="AQ36" s="123"/>
      <c r="AR36" s="124"/>
      <c r="AS36" s="124"/>
      <c r="AT36" s="124"/>
      <c r="AU36" s="125"/>
      <c r="AV36" s="74"/>
      <c r="AW36" s="74"/>
      <c r="AX36" s="74"/>
      <c r="AY36" s="74"/>
      <c r="AZ36" s="74"/>
    </row>
    <row r="37" spans="1:52" s="128" customFormat="1" ht="75.75" thickBot="1" x14ac:dyDescent="0.3">
      <c r="A37" s="66"/>
      <c r="B37" s="67"/>
      <c r="C37" s="68" t="s">
        <v>29</v>
      </c>
      <c r="D37" s="68" t="s">
        <v>30</v>
      </c>
      <c r="E37" s="68" t="s">
        <v>31</v>
      </c>
      <c r="F37" s="68" t="s">
        <v>32</v>
      </c>
      <c r="G37" s="69"/>
      <c r="H37" s="70"/>
      <c r="I37" s="66"/>
      <c r="J37" s="67"/>
      <c r="K37" s="68" t="s">
        <v>29</v>
      </c>
      <c r="L37" s="68" t="s">
        <v>30</v>
      </c>
      <c r="M37" s="68" t="s">
        <v>31</v>
      </c>
      <c r="N37" s="68" t="s">
        <v>32</v>
      </c>
      <c r="O37" s="69"/>
      <c r="P37" s="70"/>
      <c r="Q37" s="66"/>
      <c r="R37" s="67"/>
      <c r="S37" s="68" t="s">
        <v>29</v>
      </c>
      <c r="T37" s="68" t="s">
        <v>30</v>
      </c>
      <c r="U37" s="68" t="s">
        <v>31</v>
      </c>
      <c r="V37" s="68" t="s">
        <v>32</v>
      </c>
      <c r="W37" s="69"/>
      <c r="X37" s="70"/>
      <c r="Y37" s="66"/>
      <c r="Z37" s="67"/>
      <c r="AA37" s="68" t="s">
        <v>29</v>
      </c>
      <c r="AB37" s="68" t="s">
        <v>30</v>
      </c>
      <c r="AC37" s="68" t="s">
        <v>31</v>
      </c>
      <c r="AD37" s="68" t="s">
        <v>32</v>
      </c>
      <c r="AE37" s="69"/>
      <c r="AF37" s="70"/>
      <c r="AG37" s="66"/>
      <c r="AH37" s="67"/>
      <c r="AI37" s="68" t="s">
        <v>29</v>
      </c>
      <c r="AJ37" s="68" t="s">
        <v>30</v>
      </c>
      <c r="AK37" s="68" t="s">
        <v>31</v>
      </c>
      <c r="AL37" s="68" t="s">
        <v>32</v>
      </c>
      <c r="AM37" s="69"/>
      <c r="AN37" s="70"/>
      <c r="AO37" s="66"/>
      <c r="AP37" s="67"/>
      <c r="AQ37" s="68" t="s">
        <v>29</v>
      </c>
      <c r="AR37" s="68" t="s">
        <v>30</v>
      </c>
      <c r="AS37" s="68" t="s">
        <v>31</v>
      </c>
      <c r="AT37" s="68" t="s">
        <v>32</v>
      </c>
      <c r="AU37" s="69"/>
      <c r="AV37" s="127"/>
      <c r="AW37" s="127"/>
      <c r="AX37" s="127"/>
      <c r="AY37" s="127"/>
      <c r="AZ37" s="127"/>
    </row>
    <row r="38" spans="1:52" ht="18.75" thickBot="1" x14ac:dyDescent="0.3">
      <c r="A38" s="150" t="str">
        <f>PROPER(TEXT(B39,"mmmm-aaaa"))</f>
        <v>Juillet-2022</v>
      </c>
      <c r="B38" s="151"/>
      <c r="C38" s="151"/>
      <c r="D38" s="151"/>
      <c r="E38" s="151"/>
      <c r="F38" s="151"/>
      <c r="G38" s="152"/>
      <c r="H38" s="72"/>
      <c r="I38" s="150" t="str">
        <f>PROPER(TEXT(J39,"mmmm-aaaa"))</f>
        <v>Août-2022</v>
      </c>
      <c r="J38" s="151"/>
      <c r="K38" s="151"/>
      <c r="L38" s="151"/>
      <c r="M38" s="151"/>
      <c r="N38" s="151"/>
      <c r="O38" s="152"/>
      <c r="P38" s="72"/>
      <c r="Q38" s="150" t="str">
        <f>PROPER(TEXT(R39,"mmmm-aaaa"))</f>
        <v>Septembre-2022</v>
      </c>
      <c r="R38" s="151"/>
      <c r="S38" s="151"/>
      <c r="T38" s="151"/>
      <c r="U38" s="151"/>
      <c r="V38" s="151"/>
      <c r="W38" s="152"/>
      <c r="X38" s="72"/>
      <c r="Y38" s="150" t="str">
        <f>PROPER(TEXT(Z39,"mmmm-aaaa"))</f>
        <v>Octobre-2022</v>
      </c>
      <c r="Z38" s="151"/>
      <c r="AA38" s="151"/>
      <c r="AB38" s="151"/>
      <c r="AC38" s="151"/>
      <c r="AD38" s="151"/>
      <c r="AE38" s="152"/>
      <c r="AF38" s="72"/>
      <c r="AG38" s="150" t="str">
        <f>PROPER(TEXT(AH39,"mmmm-aaaa"))</f>
        <v>Novembre-2022</v>
      </c>
      <c r="AH38" s="151"/>
      <c r="AI38" s="151"/>
      <c r="AJ38" s="151"/>
      <c r="AK38" s="151"/>
      <c r="AL38" s="151"/>
      <c r="AM38" s="152"/>
      <c r="AN38" s="72"/>
      <c r="AO38" s="150" t="str">
        <f>PROPER(TEXT(AP39,"mmmm-aaaa"))</f>
        <v>Décembre-2022</v>
      </c>
      <c r="AP38" s="151"/>
      <c r="AQ38" s="151"/>
      <c r="AR38" s="151"/>
      <c r="AS38" s="151"/>
      <c r="AT38" s="151"/>
      <c r="AU38" s="152"/>
      <c r="AV38" s="74"/>
      <c r="AW38" s="74"/>
      <c r="AX38" s="74"/>
      <c r="AY38" s="74"/>
      <c r="AZ38" s="74"/>
    </row>
    <row r="39" spans="1:52" x14ac:dyDescent="0.25">
      <c r="A39" s="89" t="str">
        <f>IF(B39&lt;&gt;"",UPPER(LEFT(TEXT(B39,"jjj"))),"")</f>
        <v>V</v>
      </c>
      <c r="B39" s="87">
        <f>DATE(YEAR(AP3),MONTH(AP3)+1,1)</f>
        <v>44743</v>
      </c>
      <c r="C39" s="82"/>
      <c r="D39" s="82"/>
      <c r="E39" s="84"/>
      <c r="F39" s="129"/>
      <c r="G39" s="85" t="str">
        <f t="shared" ref="G39:G69" si="18">IF(B39="","",IF(WEEKDAY(B39,2)=1,_xlfn.ISOWEEKNUM(B39),""))</f>
        <v/>
      </c>
      <c r="H39" s="81"/>
      <c r="I39" s="89" t="str">
        <f>IF(J39&lt;&gt;"",UPPER(LEFT(TEXT(J39,"jjj"))),"")</f>
        <v>L</v>
      </c>
      <c r="J39" s="87">
        <f>DATE(YEAR(B39),MONTH(B39)+1,1)</f>
        <v>44774</v>
      </c>
      <c r="K39" s="88"/>
      <c r="L39" s="88"/>
      <c r="M39" s="129"/>
      <c r="N39" s="129"/>
      <c r="O39" s="85">
        <f t="shared" ref="O39:O69" si="19">IF(J39="","",IF(WEEKDAY(J39,2)=1,_xlfn.ISOWEEKNUM(J39),""))</f>
        <v>31</v>
      </c>
      <c r="P39" s="81"/>
      <c r="Q39" s="89" t="str">
        <f>IF(R39&lt;&gt;"",UPPER(LEFT(TEXT(R39,"jjj"))),"")</f>
        <v>J</v>
      </c>
      <c r="R39" s="87">
        <f>DATE(YEAR(J39),MONTH(J39)+1,1)</f>
        <v>44805</v>
      </c>
      <c r="S39" s="88"/>
      <c r="T39" s="88"/>
      <c r="U39" s="129"/>
      <c r="V39" s="129"/>
      <c r="W39" s="85" t="str">
        <f t="shared" ref="W39:W69" si="20">IF(R39="","",IF(WEEKDAY(R39,2)=1,_xlfn.ISOWEEKNUM(R39),""))</f>
        <v/>
      </c>
      <c r="X39" s="81"/>
      <c r="Y39" s="89" t="str">
        <f>IF(Z39&lt;&gt;"",UPPER(LEFT(TEXT(Z39,"jjj"))),"")</f>
        <v>S</v>
      </c>
      <c r="Z39" s="87">
        <f>DATE(YEAR(R39),MONTH(R39)+1,1)</f>
        <v>44835</v>
      </c>
      <c r="AA39" s="130"/>
      <c r="AB39" s="88"/>
      <c r="AC39" s="84"/>
      <c r="AD39" s="129"/>
      <c r="AE39" s="85" t="str">
        <f t="shared" ref="AE39:AE69" si="21">IF(Z39="","",IF(WEEKDAY(Z39,2)=1,_xlfn.ISOWEEKNUM(Z39),""))</f>
        <v/>
      </c>
      <c r="AF39" s="81"/>
      <c r="AG39" s="89" t="str">
        <f>IF(AH39&lt;&gt;"",UPPER(LEFT(TEXT(AH39,"jjj"))),"")</f>
        <v>M</v>
      </c>
      <c r="AH39" s="87">
        <f>DATE(YEAR(Z39),MONTH(Z39)+1,1)</f>
        <v>44866</v>
      </c>
      <c r="AI39" s="88"/>
      <c r="AJ39" s="88"/>
      <c r="AK39" s="84"/>
      <c r="AL39" s="129"/>
      <c r="AM39" s="85" t="str">
        <f t="shared" ref="AM39:AM69" si="22">IF(AH39="","",IF(WEEKDAY(AH39,2)=1,_xlfn.ISOWEEKNUM(AH39),""))</f>
        <v/>
      </c>
      <c r="AN39" s="81"/>
      <c r="AO39" s="89" t="str">
        <f>IF(AP39&lt;&gt;"",UPPER(LEFT(TEXT(AP39,"jjj"))),"")</f>
        <v>J</v>
      </c>
      <c r="AP39" s="87">
        <f>DATE(YEAR(AH39),MONTH(AH39)+1,1)</f>
        <v>44896</v>
      </c>
      <c r="AQ39" s="88"/>
      <c r="AR39" s="88"/>
      <c r="AS39" s="84"/>
      <c r="AT39" s="129"/>
      <c r="AU39" s="85" t="str">
        <f t="shared" ref="AU39:AU69" si="23">IF(AP39="","",IF(WEEKDAY(AP39,2)=1,_xlfn.ISOWEEKNUM(AP39),""))</f>
        <v/>
      </c>
      <c r="AV39" s="74"/>
      <c r="AW39" s="74"/>
      <c r="AX39" s="74"/>
      <c r="AY39" s="74"/>
      <c r="AZ39" s="74"/>
    </row>
    <row r="40" spans="1:52" x14ac:dyDescent="0.25">
      <c r="A40" s="93" t="str">
        <f t="shared" ref="A40:A69" si="24">IF(B40&lt;&gt;"",UPPER(LEFT(TEXT(B40,"jjj"))),"")</f>
        <v>S</v>
      </c>
      <c r="B40" s="94">
        <f>B39+1</f>
        <v>44744</v>
      </c>
      <c r="C40" s="97"/>
      <c r="D40" s="97"/>
      <c r="E40" s="99"/>
      <c r="F40" s="104"/>
      <c r="G40" s="96" t="str">
        <f t="shared" si="18"/>
        <v/>
      </c>
      <c r="H40" s="81"/>
      <c r="I40" s="93" t="str">
        <f t="shared" ref="I40:I69" si="25">IF(J40&lt;&gt;"",UPPER(LEFT(TEXT(J40,"jjj"))),"")</f>
        <v>M</v>
      </c>
      <c r="J40" s="94">
        <f>J39+1</f>
        <v>44775</v>
      </c>
      <c r="K40" s="95"/>
      <c r="L40" s="95"/>
      <c r="M40" s="104"/>
      <c r="N40" s="104"/>
      <c r="O40" s="96" t="str">
        <f t="shared" si="19"/>
        <v/>
      </c>
      <c r="P40" s="81"/>
      <c r="Q40" s="93" t="str">
        <f t="shared" ref="Q40:Q69" si="26">IF(R40&lt;&gt;"",UPPER(LEFT(TEXT(R40,"jjj"))),"")</f>
        <v>V</v>
      </c>
      <c r="R40" s="94">
        <f>R39+1</f>
        <v>44806</v>
      </c>
      <c r="S40" s="95"/>
      <c r="T40" s="95"/>
      <c r="U40" s="104"/>
      <c r="V40" s="104"/>
      <c r="W40" s="96" t="str">
        <f t="shared" si="20"/>
        <v/>
      </c>
      <c r="X40" s="81"/>
      <c r="Y40" s="93" t="str">
        <f t="shared" ref="Y40:Y69" si="27">IF(Z40&lt;&gt;"",UPPER(LEFT(TEXT(Z40,"jjj"))),"")</f>
        <v>D</v>
      </c>
      <c r="Z40" s="94">
        <f>Z39+1</f>
        <v>44836</v>
      </c>
      <c r="AA40" s="99"/>
      <c r="AB40" s="95"/>
      <c r="AC40" s="99"/>
      <c r="AD40" s="104"/>
      <c r="AE40" s="96" t="str">
        <f t="shared" si="21"/>
        <v/>
      </c>
      <c r="AF40" s="81"/>
      <c r="AG40" s="93" t="str">
        <f t="shared" ref="AG40:AG69" si="28">IF(AH40&lt;&gt;"",UPPER(LEFT(TEXT(AH40,"jjj"))),"")</f>
        <v>M</v>
      </c>
      <c r="AH40" s="94">
        <f>AH39+1</f>
        <v>44867</v>
      </c>
      <c r="AI40" s="95"/>
      <c r="AJ40" s="95"/>
      <c r="AK40" s="99"/>
      <c r="AL40" s="104"/>
      <c r="AM40" s="96" t="str">
        <f t="shared" si="22"/>
        <v/>
      </c>
      <c r="AN40" s="81"/>
      <c r="AO40" s="93" t="str">
        <f t="shared" ref="AO40:AO69" si="29">IF(AP40&lt;&gt;"",UPPER(LEFT(TEXT(AP40,"jjj"))),"")</f>
        <v>V</v>
      </c>
      <c r="AP40" s="94">
        <f>AP39+1</f>
        <v>44897</v>
      </c>
      <c r="AQ40" s="95"/>
      <c r="AR40" s="95"/>
      <c r="AS40" s="99"/>
      <c r="AT40" s="104"/>
      <c r="AU40" s="96" t="str">
        <f t="shared" si="23"/>
        <v/>
      </c>
      <c r="AV40" s="74"/>
      <c r="AW40" s="74"/>
      <c r="AX40" s="74"/>
      <c r="AY40" s="74"/>
      <c r="AZ40" s="74"/>
    </row>
    <row r="41" spans="1:52" x14ac:dyDescent="0.25">
      <c r="A41" s="93" t="str">
        <f t="shared" si="24"/>
        <v>D</v>
      </c>
      <c r="B41" s="94">
        <f t="shared" ref="B41:B66" si="30">B40+1</f>
        <v>44745</v>
      </c>
      <c r="C41" s="97"/>
      <c r="D41" s="97"/>
      <c r="E41" s="99"/>
      <c r="F41" s="104"/>
      <c r="G41" s="96" t="str">
        <f t="shared" si="18"/>
        <v/>
      </c>
      <c r="H41" s="81"/>
      <c r="I41" s="93" t="str">
        <f t="shared" si="25"/>
        <v>M</v>
      </c>
      <c r="J41" s="94">
        <f t="shared" ref="J41:J66" si="31">J40+1</f>
        <v>44776</v>
      </c>
      <c r="K41" s="95"/>
      <c r="L41" s="95"/>
      <c r="M41" s="104"/>
      <c r="N41" s="104"/>
      <c r="O41" s="96" t="str">
        <f t="shared" si="19"/>
        <v/>
      </c>
      <c r="P41" s="81"/>
      <c r="Q41" s="93" t="str">
        <f t="shared" si="26"/>
        <v>S</v>
      </c>
      <c r="R41" s="94">
        <f t="shared" ref="R41:R66" si="32">R40+1</f>
        <v>44807</v>
      </c>
      <c r="S41" s="95"/>
      <c r="T41" s="95"/>
      <c r="U41" s="104"/>
      <c r="V41" s="104"/>
      <c r="W41" s="96" t="str">
        <f t="shared" si="20"/>
        <v/>
      </c>
      <c r="X41" s="81"/>
      <c r="Y41" s="93" t="str">
        <f t="shared" si="27"/>
        <v>L</v>
      </c>
      <c r="Z41" s="94">
        <f t="shared" ref="Z41:Z66" si="33">Z40+1</f>
        <v>44837</v>
      </c>
      <c r="AA41" s="95"/>
      <c r="AB41" s="95"/>
      <c r="AC41" s="99"/>
      <c r="AD41" s="104"/>
      <c r="AE41" s="96">
        <f t="shared" si="21"/>
        <v>40</v>
      </c>
      <c r="AF41" s="81"/>
      <c r="AG41" s="93" t="str">
        <f t="shared" si="28"/>
        <v>J</v>
      </c>
      <c r="AH41" s="94">
        <f t="shared" ref="AH41:AH66" si="34">AH40+1</f>
        <v>44868</v>
      </c>
      <c r="AI41" s="95"/>
      <c r="AJ41" s="95"/>
      <c r="AK41" s="99"/>
      <c r="AL41" s="104"/>
      <c r="AM41" s="96" t="str">
        <f t="shared" si="22"/>
        <v/>
      </c>
      <c r="AN41" s="81"/>
      <c r="AO41" s="93" t="str">
        <f t="shared" si="29"/>
        <v>S</v>
      </c>
      <c r="AP41" s="94">
        <f t="shared" ref="AP41:AP66" si="35">AP40+1</f>
        <v>44898</v>
      </c>
      <c r="AQ41" s="95"/>
      <c r="AR41" s="95"/>
      <c r="AS41" s="99"/>
      <c r="AT41" s="104"/>
      <c r="AU41" s="96" t="str">
        <f t="shared" si="23"/>
        <v/>
      </c>
      <c r="AV41" s="74"/>
      <c r="AW41" s="74"/>
      <c r="AX41" s="74"/>
      <c r="AY41" s="74"/>
      <c r="AZ41" s="74"/>
    </row>
    <row r="42" spans="1:52" x14ac:dyDescent="0.25">
      <c r="A42" s="93" t="str">
        <f t="shared" si="24"/>
        <v>L</v>
      </c>
      <c r="B42" s="94">
        <f t="shared" si="30"/>
        <v>44746</v>
      </c>
      <c r="C42" s="97"/>
      <c r="D42" s="97"/>
      <c r="E42" s="99"/>
      <c r="F42" s="104"/>
      <c r="G42" s="96">
        <f t="shared" si="18"/>
        <v>27</v>
      </c>
      <c r="H42" s="81"/>
      <c r="I42" s="93" t="str">
        <f t="shared" si="25"/>
        <v>J</v>
      </c>
      <c r="J42" s="94">
        <f t="shared" si="31"/>
        <v>44777</v>
      </c>
      <c r="K42" s="95"/>
      <c r="L42" s="95"/>
      <c r="M42" s="104"/>
      <c r="N42" s="104"/>
      <c r="O42" s="96" t="str">
        <f t="shared" si="19"/>
        <v/>
      </c>
      <c r="P42" s="81"/>
      <c r="Q42" s="93" t="str">
        <f t="shared" si="26"/>
        <v>D</v>
      </c>
      <c r="R42" s="94">
        <f t="shared" si="32"/>
        <v>44808</v>
      </c>
      <c r="S42" s="95"/>
      <c r="T42" s="95"/>
      <c r="U42" s="104"/>
      <c r="V42" s="104"/>
      <c r="W42" s="96" t="str">
        <f t="shared" si="20"/>
        <v/>
      </c>
      <c r="X42" s="81"/>
      <c r="Y42" s="93" t="str">
        <f t="shared" si="27"/>
        <v>M</v>
      </c>
      <c r="Z42" s="94">
        <f t="shared" si="33"/>
        <v>44838</v>
      </c>
      <c r="AA42" s="99"/>
      <c r="AB42" s="95"/>
      <c r="AC42" s="99"/>
      <c r="AD42" s="104"/>
      <c r="AE42" s="96" t="str">
        <f t="shared" si="21"/>
        <v/>
      </c>
      <c r="AF42" s="81"/>
      <c r="AG42" s="93" t="str">
        <f t="shared" si="28"/>
        <v>V</v>
      </c>
      <c r="AH42" s="94">
        <f t="shared" si="34"/>
        <v>44869</v>
      </c>
      <c r="AI42" s="95"/>
      <c r="AJ42" s="95"/>
      <c r="AK42" s="99"/>
      <c r="AL42" s="104"/>
      <c r="AM42" s="96" t="str">
        <f t="shared" si="22"/>
        <v/>
      </c>
      <c r="AN42" s="81"/>
      <c r="AO42" s="93" t="str">
        <f t="shared" si="29"/>
        <v>D</v>
      </c>
      <c r="AP42" s="94">
        <f t="shared" si="35"/>
        <v>44899</v>
      </c>
      <c r="AQ42" s="95"/>
      <c r="AR42" s="95"/>
      <c r="AS42" s="99"/>
      <c r="AT42" s="104"/>
      <c r="AU42" s="96" t="str">
        <f t="shared" si="23"/>
        <v/>
      </c>
      <c r="AV42" s="74"/>
      <c r="AW42" s="74"/>
      <c r="AX42" s="74"/>
      <c r="AY42" s="74"/>
      <c r="AZ42" s="74"/>
    </row>
    <row r="43" spans="1:52" x14ac:dyDescent="0.25">
      <c r="A43" s="93" t="str">
        <f t="shared" si="24"/>
        <v>M</v>
      </c>
      <c r="B43" s="94">
        <f t="shared" si="30"/>
        <v>44747</v>
      </c>
      <c r="C43" s="97"/>
      <c r="D43" s="97"/>
      <c r="E43" s="99"/>
      <c r="F43" s="104"/>
      <c r="G43" s="96" t="str">
        <f t="shared" si="18"/>
        <v/>
      </c>
      <c r="H43" s="81"/>
      <c r="I43" s="93" t="str">
        <f t="shared" si="25"/>
        <v>V</v>
      </c>
      <c r="J43" s="94">
        <f t="shared" si="31"/>
        <v>44778</v>
      </c>
      <c r="K43" s="95"/>
      <c r="L43" s="95"/>
      <c r="M43" s="104"/>
      <c r="N43" s="104"/>
      <c r="O43" s="96" t="str">
        <f t="shared" si="19"/>
        <v/>
      </c>
      <c r="P43" s="81"/>
      <c r="Q43" s="93" t="str">
        <f t="shared" si="26"/>
        <v>L</v>
      </c>
      <c r="R43" s="94">
        <f t="shared" si="32"/>
        <v>44809</v>
      </c>
      <c r="S43" s="95"/>
      <c r="T43" s="95"/>
      <c r="U43" s="104"/>
      <c r="V43" s="104"/>
      <c r="W43" s="96">
        <f t="shared" si="20"/>
        <v>36</v>
      </c>
      <c r="X43" s="81"/>
      <c r="Y43" s="93" t="str">
        <f t="shared" si="27"/>
        <v>M</v>
      </c>
      <c r="Z43" s="94">
        <f t="shared" si="33"/>
        <v>44839</v>
      </c>
      <c r="AA43" s="95"/>
      <c r="AB43" s="95"/>
      <c r="AC43" s="99"/>
      <c r="AD43" s="104"/>
      <c r="AE43" s="96" t="str">
        <f t="shared" si="21"/>
        <v/>
      </c>
      <c r="AF43" s="81"/>
      <c r="AG43" s="93" t="str">
        <f t="shared" si="28"/>
        <v>S</v>
      </c>
      <c r="AH43" s="94">
        <f t="shared" si="34"/>
        <v>44870</v>
      </c>
      <c r="AI43" s="95"/>
      <c r="AJ43" s="95"/>
      <c r="AK43" s="99"/>
      <c r="AL43" s="104"/>
      <c r="AM43" s="96" t="str">
        <f t="shared" si="22"/>
        <v/>
      </c>
      <c r="AN43" s="81"/>
      <c r="AO43" s="93" t="str">
        <f t="shared" si="29"/>
        <v>L</v>
      </c>
      <c r="AP43" s="94">
        <f t="shared" si="35"/>
        <v>44900</v>
      </c>
      <c r="AQ43" s="95"/>
      <c r="AR43" s="95"/>
      <c r="AS43" s="99"/>
      <c r="AT43" s="104"/>
      <c r="AU43" s="96">
        <f t="shared" si="23"/>
        <v>49</v>
      </c>
      <c r="AV43" s="74"/>
      <c r="AW43" s="74"/>
      <c r="AX43" s="74"/>
      <c r="AY43" s="74"/>
      <c r="AZ43" s="74"/>
    </row>
    <row r="44" spans="1:52" x14ac:dyDescent="0.25">
      <c r="A44" s="93" t="str">
        <f t="shared" si="24"/>
        <v>M</v>
      </c>
      <c r="B44" s="94">
        <f t="shared" si="30"/>
        <v>44748</v>
      </c>
      <c r="C44" s="97"/>
      <c r="D44" s="97"/>
      <c r="E44" s="99"/>
      <c r="F44" s="104"/>
      <c r="G44" s="96" t="str">
        <f t="shared" si="18"/>
        <v/>
      </c>
      <c r="H44" s="81"/>
      <c r="I44" s="93" t="str">
        <f t="shared" si="25"/>
        <v>S</v>
      </c>
      <c r="J44" s="94">
        <f t="shared" si="31"/>
        <v>44779</v>
      </c>
      <c r="K44" s="95"/>
      <c r="L44" s="95"/>
      <c r="M44" s="104"/>
      <c r="N44" s="104"/>
      <c r="O44" s="96" t="str">
        <f t="shared" si="19"/>
        <v/>
      </c>
      <c r="P44" s="81"/>
      <c r="Q44" s="93" t="str">
        <f t="shared" si="26"/>
        <v>M</v>
      </c>
      <c r="R44" s="94">
        <f t="shared" si="32"/>
        <v>44810</v>
      </c>
      <c r="S44" s="95"/>
      <c r="T44" s="95"/>
      <c r="U44" s="104"/>
      <c r="V44" s="104"/>
      <c r="W44" s="96" t="str">
        <f t="shared" si="20"/>
        <v/>
      </c>
      <c r="X44" s="81"/>
      <c r="Y44" s="93" t="str">
        <f t="shared" si="27"/>
        <v>J</v>
      </c>
      <c r="Z44" s="94">
        <f t="shared" si="33"/>
        <v>44840</v>
      </c>
      <c r="AA44" s="95"/>
      <c r="AB44" s="95"/>
      <c r="AC44" s="99"/>
      <c r="AD44" s="104"/>
      <c r="AE44" s="96" t="str">
        <f t="shared" si="21"/>
        <v/>
      </c>
      <c r="AF44" s="81"/>
      <c r="AG44" s="93" t="str">
        <f t="shared" si="28"/>
        <v>D</v>
      </c>
      <c r="AH44" s="94">
        <f t="shared" si="34"/>
        <v>44871</v>
      </c>
      <c r="AI44" s="95"/>
      <c r="AJ44" s="95"/>
      <c r="AK44" s="99"/>
      <c r="AL44" s="104"/>
      <c r="AM44" s="96" t="str">
        <f t="shared" si="22"/>
        <v/>
      </c>
      <c r="AN44" s="81"/>
      <c r="AO44" s="93" t="str">
        <f t="shared" si="29"/>
        <v>M</v>
      </c>
      <c r="AP44" s="94">
        <f t="shared" si="35"/>
        <v>44901</v>
      </c>
      <c r="AQ44" s="95"/>
      <c r="AR44" s="95"/>
      <c r="AS44" s="99"/>
      <c r="AT44" s="104"/>
      <c r="AU44" s="96" t="str">
        <f t="shared" si="23"/>
        <v/>
      </c>
      <c r="AV44" s="74"/>
      <c r="AW44" s="74"/>
      <c r="AX44" s="74"/>
      <c r="AY44" s="74"/>
      <c r="AZ44" s="74"/>
    </row>
    <row r="45" spans="1:52" x14ac:dyDescent="0.25">
      <c r="A45" s="93" t="str">
        <f t="shared" si="24"/>
        <v>J</v>
      </c>
      <c r="B45" s="94">
        <f t="shared" si="30"/>
        <v>44749</v>
      </c>
      <c r="C45" s="97"/>
      <c r="D45" s="99"/>
      <c r="E45" s="99"/>
      <c r="F45" s="104"/>
      <c r="G45" s="96" t="str">
        <f t="shared" si="18"/>
        <v/>
      </c>
      <c r="H45" s="81"/>
      <c r="I45" s="93" t="str">
        <f t="shared" si="25"/>
        <v>D</v>
      </c>
      <c r="J45" s="94">
        <f t="shared" si="31"/>
        <v>44780</v>
      </c>
      <c r="K45" s="95"/>
      <c r="L45" s="104"/>
      <c r="M45" s="104"/>
      <c r="N45" s="104"/>
      <c r="O45" s="96" t="str">
        <f t="shared" si="19"/>
        <v/>
      </c>
      <c r="P45" s="81"/>
      <c r="Q45" s="93" t="str">
        <f t="shared" si="26"/>
        <v>M</v>
      </c>
      <c r="R45" s="94">
        <f t="shared" si="32"/>
        <v>44811</v>
      </c>
      <c r="S45" s="95"/>
      <c r="T45" s="104"/>
      <c r="U45" s="104"/>
      <c r="V45" s="104"/>
      <c r="W45" s="96" t="str">
        <f t="shared" si="20"/>
        <v/>
      </c>
      <c r="X45" s="81"/>
      <c r="Y45" s="93" t="str">
        <f t="shared" si="27"/>
        <v>V</v>
      </c>
      <c r="Z45" s="94">
        <f t="shared" si="33"/>
        <v>44841</v>
      </c>
      <c r="AA45" s="95"/>
      <c r="AB45" s="104"/>
      <c r="AC45" s="99"/>
      <c r="AD45" s="104"/>
      <c r="AE45" s="96" t="str">
        <f t="shared" si="21"/>
        <v/>
      </c>
      <c r="AF45" s="81"/>
      <c r="AG45" s="93" t="str">
        <f t="shared" si="28"/>
        <v>L</v>
      </c>
      <c r="AH45" s="94">
        <f t="shared" si="34"/>
        <v>44872</v>
      </c>
      <c r="AI45" s="95"/>
      <c r="AJ45" s="104"/>
      <c r="AK45" s="99"/>
      <c r="AL45" s="104"/>
      <c r="AM45" s="96">
        <f t="shared" si="22"/>
        <v>45</v>
      </c>
      <c r="AN45" s="81"/>
      <c r="AO45" s="93" t="str">
        <f t="shared" si="29"/>
        <v>M</v>
      </c>
      <c r="AP45" s="94">
        <f t="shared" si="35"/>
        <v>44902</v>
      </c>
      <c r="AQ45" s="95"/>
      <c r="AR45" s="104"/>
      <c r="AS45" s="99"/>
      <c r="AT45" s="104"/>
      <c r="AU45" s="96" t="str">
        <f t="shared" si="23"/>
        <v/>
      </c>
      <c r="AV45" s="74"/>
      <c r="AW45" s="74"/>
      <c r="AX45" s="74"/>
      <c r="AY45" s="74"/>
      <c r="AZ45" s="74"/>
    </row>
    <row r="46" spans="1:52" x14ac:dyDescent="0.25">
      <c r="A46" s="93" t="str">
        <f t="shared" si="24"/>
        <v>V</v>
      </c>
      <c r="B46" s="94">
        <f t="shared" si="30"/>
        <v>44750</v>
      </c>
      <c r="C46" s="97"/>
      <c r="D46" s="99"/>
      <c r="E46" s="99"/>
      <c r="F46" s="104"/>
      <c r="G46" s="96" t="str">
        <f t="shared" si="18"/>
        <v/>
      </c>
      <c r="H46" s="81"/>
      <c r="I46" s="93" t="str">
        <f t="shared" si="25"/>
        <v>L</v>
      </c>
      <c r="J46" s="94">
        <f t="shared" si="31"/>
        <v>44781</v>
      </c>
      <c r="K46" s="95"/>
      <c r="L46" s="104"/>
      <c r="M46" s="104"/>
      <c r="N46" s="104"/>
      <c r="O46" s="96">
        <f t="shared" si="19"/>
        <v>32</v>
      </c>
      <c r="P46" s="81"/>
      <c r="Q46" s="93" t="str">
        <f t="shared" si="26"/>
        <v>J</v>
      </c>
      <c r="R46" s="94">
        <f t="shared" si="32"/>
        <v>44812</v>
      </c>
      <c r="S46" s="95"/>
      <c r="T46" s="104"/>
      <c r="U46" s="104"/>
      <c r="V46" s="104"/>
      <c r="W46" s="96" t="str">
        <f t="shared" si="20"/>
        <v/>
      </c>
      <c r="X46" s="81"/>
      <c r="Y46" s="93" t="str">
        <f t="shared" si="27"/>
        <v>S</v>
      </c>
      <c r="Z46" s="94">
        <f t="shared" si="33"/>
        <v>44842</v>
      </c>
      <c r="AA46" s="95"/>
      <c r="AB46" s="104"/>
      <c r="AC46" s="99"/>
      <c r="AD46" s="104"/>
      <c r="AE46" s="96" t="str">
        <f t="shared" si="21"/>
        <v/>
      </c>
      <c r="AF46" s="81"/>
      <c r="AG46" s="93" t="str">
        <f t="shared" si="28"/>
        <v>M</v>
      </c>
      <c r="AH46" s="94">
        <f t="shared" si="34"/>
        <v>44873</v>
      </c>
      <c r="AI46" s="95"/>
      <c r="AJ46" s="104"/>
      <c r="AK46" s="99"/>
      <c r="AL46" s="104"/>
      <c r="AM46" s="96" t="str">
        <f t="shared" si="22"/>
        <v/>
      </c>
      <c r="AN46" s="81"/>
      <c r="AO46" s="98" t="str">
        <f t="shared" si="29"/>
        <v>J</v>
      </c>
      <c r="AP46" s="94">
        <f t="shared" si="35"/>
        <v>44903</v>
      </c>
      <c r="AQ46" s="95"/>
      <c r="AR46" s="104"/>
      <c r="AS46" s="99"/>
      <c r="AT46" s="104"/>
      <c r="AU46" s="96" t="str">
        <f t="shared" si="23"/>
        <v/>
      </c>
      <c r="AV46" s="74"/>
      <c r="AW46" s="74"/>
      <c r="AX46" s="74"/>
      <c r="AY46" s="74"/>
      <c r="AZ46" s="74"/>
    </row>
    <row r="47" spans="1:52" x14ac:dyDescent="0.25">
      <c r="A47" s="93" t="str">
        <f t="shared" si="24"/>
        <v>S</v>
      </c>
      <c r="B47" s="94">
        <f t="shared" si="30"/>
        <v>44751</v>
      </c>
      <c r="C47" s="97"/>
      <c r="D47" s="97"/>
      <c r="E47" s="99"/>
      <c r="F47" s="104"/>
      <c r="G47" s="96" t="str">
        <f t="shared" si="18"/>
        <v/>
      </c>
      <c r="H47" s="81"/>
      <c r="I47" s="93" t="str">
        <f t="shared" si="25"/>
        <v>M</v>
      </c>
      <c r="J47" s="94">
        <f t="shared" si="31"/>
        <v>44782</v>
      </c>
      <c r="K47" s="95"/>
      <c r="L47" s="95"/>
      <c r="M47" s="104"/>
      <c r="N47" s="104"/>
      <c r="O47" s="96" t="str">
        <f t="shared" si="19"/>
        <v/>
      </c>
      <c r="P47" s="81"/>
      <c r="Q47" s="93" t="str">
        <f t="shared" si="26"/>
        <v>V</v>
      </c>
      <c r="R47" s="94">
        <f t="shared" si="32"/>
        <v>44813</v>
      </c>
      <c r="S47" s="95"/>
      <c r="T47" s="95"/>
      <c r="U47" s="104"/>
      <c r="V47" s="104"/>
      <c r="W47" s="96" t="str">
        <f t="shared" si="20"/>
        <v/>
      </c>
      <c r="X47" s="81"/>
      <c r="Y47" s="93" t="str">
        <f t="shared" si="27"/>
        <v>D</v>
      </c>
      <c r="Z47" s="94">
        <f t="shared" si="33"/>
        <v>44843</v>
      </c>
      <c r="AA47" s="95"/>
      <c r="AB47" s="99"/>
      <c r="AC47" s="99"/>
      <c r="AD47" s="104"/>
      <c r="AE47" s="96" t="str">
        <f t="shared" si="21"/>
        <v/>
      </c>
      <c r="AF47" s="81"/>
      <c r="AG47" s="93" t="str">
        <f t="shared" si="28"/>
        <v>M</v>
      </c>
      <c r="AH47" s="94">
        <f t="shared" si="34"/>
        <v>44874</v>
      </c>
      <c r="AI47" s="95"/>
      <c r="AJ47" s="95"/>
      <c r="AK47" s="99"/>
      <c r="AL47" s="104"/>
      <c r="AM47" s="96" t="str">
        <f t="shared" si="22"/>
        <v/>
      </c>
      <c r="AN47" s="81"/>
      <c r="AO47" s="98" t="str">
        <f t="shared" si="29"/>
        <v>V</v>
      </c>
      <c r="AP47" s="94">
        <f t="shared" si="35"/>
        <v>44904</v>
      </c>
      <c r="AQ47" s="95"/>
      <c r="AR47" s="95"/>
      <c r="AS47" s="99"/>
      <c r="AT47" s="104"/>
      <c r="AU47" s="96" t="str">
        <f t="shared" si="23"/>
        <v/>
      </c>
      <c r="AV47" s="74"/>
      <c r="AW47" s="74"/>
      <c r="AX47" s="74"/>
      <c r="AY47" s="74"/>
      <c r="AZ47" s="74"/>
    </row>
    <row r="48" spans="1:52" x14ac:dyDescent="0.25">
      <c r="A48" s="93" t="str">
        <f t="shared" si="24"/>
        <v>D</v>
      </c>
      <c r="B48" s="94">
        <f t="shared" si="30"/>
        <v>44752</v>
      </c>
      <c r="C48" s="97"/>
      <c r="D48" s="97"/>
      <c r="E48" s="99"/>
      <c r="F48" s="104"/>
      <c r="G48" s="96" t="str">
        <f t="shared" si="18"/>
        <v/>
      </c>
      <c r="H48" s="81"/>
      <c r="I48" s="93" t="str">
        <f t="shared" si="25"/>
        <v>M</v>
      </c>
      <c r="J48" s="94">
        <f t="shared" si="31"/>
        <v>44783</v>
      </c>
      <c r="K48" s="95"/>
      <c r="L48" s="95"/>
      <c r="M48" s="104"/>
      <c r="N48" s="104"/>
      <c r="O48" s="96" t="str">
        <f t="shared" si="19"/>
        <v/>
      </c>
      <c r="P48" s="81"/>
      <c r="Q48" s="93" t="str">
        <f t="shared" si="26"/>
        <v>S</v>
      </c>
      <c r="R48" s="94">
        <f t="shared" si="32"/>
        <v>44814</v>
      </c>
      <c r="S48" s="95"/>
      <c r="T48" s="95"/>
      <c r="U48" s="104"/>
      <c r="V48" s="104"/>
      <c r="W48" s="96" t="str">
        <f t="shared" si="20"/>
        <v/>
      </c>
      <c r="X48" s="81"/>
      <c r="Y48" s="93" t="str">
        <f t="shared" si="27"/>
        <v>L</v>
      </c>
      <c r="Z48" s="94">
        <f t="shared" si="33"/>
        <v>44844</v>
      </c>
      <c r="AA48" s="95"/>
      <c r="AB48" s="95"/>
      <c r="AC48" s="99"/>
      <c r="AD48" s="104"/>
      <c r="AE48" s="96">
        <f t="shared" si="21"/>
        <v>41</v>
      </c>
      <c r="AF48" s="81"/>
      <c r="AG48" s="93" t="str">
        <f t="shared" si="28"/>
        <v>J</v>
      </c>
      <c r="AH48" s="94">
        <f t="shared" si="34"/>
        <v>44875</v>
      </c>
      <c r="AI48" s="95"/>
      <c r="AJ48" s="95"/>
      <c r="AK48" s="99"/>
      <c r="AL48" s="104"/>
      <c r="AM48" s="96" t="str">
        <f t="shared" si="22"/>
        <v/>
      </c>
      <c r="AN48" s="81"/>
      <c r="AO48" s="98" t="str">
        <f t="shared" si="29"/>
        <v>S</v>
      </c>
      <c r="AP48" s="94">
        <f t="shared" si="35"/>
        <v>44905</v>
      </c>
      <c r="AQ48" s="95"/>
      <c r="AR48" s="95"/>
      <c r="AS48" s="99"/>
      <c r="AT48" s="104"/>
      <c r="AU48" s="96" t="str">
        <f t="shared" si="23"/>
        <v/>
      </c>
      <c r="AV48" s="74"/>
      <c r="AW48" s="74"/>
      <c r="AX48" s="74"/>
      <c r="AY48" s="74"/>
      <c r="AZ48" s="74"/>
    </row>
    <row r="49" spans="1:52" x14ac:dyDescent="0.25">
      <c r="A49" s="93" t="str">
        <f t="shared" si="24"/>
        <v>L</v>
      </c>
      <c r="B49" s="94">
        <f t="shared" si="30"/>
        <v>44753</v>
      </c>
      <c r="C49" s="97"/>
      <c r="D49" s="97"/>
      <c r="E49" s="99"/>
      <c r="F49" s="104"/>
      <c r="G49" s="96">
        <f t="shared" si="18"/>
        <v>28</v>
      </c>
      <c r="H49" s="81"/>
      <c r="I49" s="93" t="str">
        <f t="shared" si="25"/>
        <v>J</v>
      </c>
      <c r="J49" s="94">
        <f t="shared" si="31"/>
        <v>44784</v>
      </c>
      <c r="K49" s="95"/>
      <c r="L49" s="95"/>
      <c r="M49" s="104"/>
      <c r="N49" s="104"/>
      <c r="O49" s="96" t="str">
        <f t="shared" si="19"/>
        <v/>
      </c>
      <c r="P49" s="81"/>
      <c r="Q49" s="93" t="str">
        <f t="shared" si="26"/>
        <v>D</v>
      </c>
      <c r="R49" s="94">
        <f t="shared" si="32"/>
        <v>44815</v>
      </c>
      <c r="S49" s="95"/>
      <c r="T49" s="95"/>
      <c r="U49" s="104"/>
      <c r="V49" s="104"/>
      <c r="W49" s="96" t="str">
        <f t="shared" si="20"/>
        <v/>
      </c>
      <c r="X49" s="81"/>
      <c r="Y49" s="93" t="str">
        <f t="shared" si="27"/>
        <v>M</v>
      </c>
      <c r="Z49" s="94">
        <f t="shared" si="33"/>
        <v>44845</v>
      </c>
      <c r="AA49" s="95"/>
      <c r="AB49" s="99"/>
      <c r="AC49" s="99"/>
      <c r="AD49" s="104"/>
      <c r="AE49" s="96" t="str">
        <f t="shared" si="21"/>
        <v/>
      </c>
      <c r="AF49" s="81"/>
      <c r="AG49" s="98" t="str">
        <f>IF(AH49&lt;&gt;"",UPPER(LEFT(TEXT(AH49,"jjj"))),"")</f>
        <v>V</v>
      </c>
      <c r="AH49" s="94">
        <f t="shared" si="34"/>
        <v>44876</v>
      </c>
      <c r="AI49" s="95"/>
      <c r="AJ49" s="95"/>
      <c r="AK49" s="99"/>
      <c r="AL49" s="104"/>
      <c r="AM49" s="96" t="str">
        <f t="shared" si="22"/>
        <v/>
      </c>
      <c r="AN49" s="81"/>
      <c r="AO49" s="98" t="str">
        <f t="shared" si="29"/>
        <v>D</v>
      </c>
      <c r="AP49" s="94">
        <f t="shared" si="35"/>
        <v>44906</v>
      </c>
      <c r="AQ49" s="95"/>
      <c r="AR49" s="95"/>
      <c r="AS49" s="99"/>
      <c r="AT49" s="104"/>
      <c r="AU49" s="96" t="str">
        <f t="shared" si="23"/>
        <v/>
      </c>
      <c r="AV49" s="74"/>
      <c r="AW49" s="74"/>
      <c r="AX49" s="74"/>
      <c r="AY49" s="74"/>
      <c r="AZ49" s="74"/>
    </row>
    <row r="50" spans="1:52" x14ac:dyDescent="0.25">
      <c r="A50" s="93" t="str">
        <f t="shared" si="24"/>
        <v>M</v>
      </c>
      <c r="B50" s="94">
        <f t="shared" si="30"/>
        <v>44754</v>
      </c>
      <c r="C50" s="97"/>
      <c r="D50" s="97"/>
      <c r="E50" s="99"/>
      <c r="F50" s="104"/>
      <c r="G50" s="96" t="str">
        <f t="shared" si="18"/>
        <v/>
      </c>
      <c r="H50" s="81"/>
      <c r="I50" s="93" t="str">
        <f t="shared" si="25"/>
        <v>V</v>
      </c>
      <c r="J50" s="94">
        <f t="shared" si="31"/>
        <v>44785</v>
      </c>
      <c r="K50" s="95"/>
      <c r="L50" s="95"/>
      <c r="M50" s="104"/>
      <c r="N50" s="104"/>
      <c r="O50" s="96" t="str">
        <f t="shared" si="19"/>
        <v/>
      </c>
      <c r="P50" s="81"/>
      <c r="Q50" s="93" t="str">
        <f t="shared" si="26"/>
        <v>L</v>
      </c>
      <c r="R50" s="94">
        <f t="shared" si="32"/>
        <v>44816</v>
      </c>
      <c r="S50" s="95"/>
      <c r="T50" s="95"/>
      <c r="U50" s="104"/>
      <c r="V50" s="104"/>
      <c r="W50" s="96">
        <f t="shared" si="20"/>
        <v>37</v>
      </c>
      <c r="X50" s="81"/>
      <c r="Y50" s="93" t="str">
        <f t="shared" si="27"/>
        <v>M</v>
      </c>
      <c r="Z50" s="94">
        <f t="shared" si="33"/>
        <v>44846</v>
      </c>
      <c r="AA50" s="95"/>
      <c r="AB50" s="95"/>
      <c r="AC50" s="99"/>
      <c r="AD50" s="104"/>
      <c r="AE50" s="96" t="str">
        <f t="shared" si="21"/>
        <v/>
      </c>
      <c r="AF50" s="81"/>
      <c r="AG50" s="98" t="str">
        <f t="shared" si="28"/>
        <v>S</v>
      </c>
      <c r="AH50" s="94">
        <f t="shared" si="34"/>
        <v>44877</v>
      </c>
      <c r="AI50" s="95"/>
      <c r="AJ50" s="95"/>
      <c r="AK50" s="99"/>
      <c r="AL50" s="104"/>
      <c r="AM50" s="96" t="str">
        <f t="shared" si="22"/>
        <v/>
      </c>
      <c r="AN50" s="81"/>
      <c r="AO50" s="98" t="str">
        <f t="shared" si="29"/>
        <v>L</v>
      </c>
      <c r="AP50" s="94">
        <f t="shared" si="35"/>
        <v>44907</v>
      </c>
      <c r="AQ50" s="95"/>
      <c r="AR50" s="95"/>
      <c r="AS50" s="99"/>
      <c r="AT50" s="104"/>
      <c r="AU50" s="96">
        <f t="shared" si="23"/>
        <v>50</v>
      </c>
      <c r="AV50" s="74"/>
      <c r="AW50" s="74"/>
      <c r="AX50" s="74"/>
      <c r="AY50" s="74"/>
      <c r="AZ50" s="74"/>
    </row>
    <row r="51" spans="1:52" x14ac:dyDescent="0.25">
      <c r="A51" s="93" t="str">
        <f t="shared" si="24"/>
        <v>M</v>
      </c>
      <c r="B51" s="94">
        <f t="shared" si="30"/>
        <v>44755</v>
      </c>
      <c r="C51" s="97"/>
      <c r="D51" s="97"/>
      <c r="E51" s="99"/>
      <c r="F51" s="104"/>
      <c r="G51" s="96" t="str">
        <f t="shared" si="18"/>
        <v/>
      </c>
      <c r="H51" s="81"/>
      <c r="I51" s="93" t="str">
        <f t="shared" si="25"/>
        <v>S</v>
      </c>
      <c r="J51" s="94">
        <f t="shared" si="31"/>
        <v>44786</v>
      </c>
      <c r="K51" s="95"/>
      <c r="L51" s="95"/>
      <c r="M51" s="104"/>
      <c r="N51" s="104"/>
      <c r="O51" s="96" t="str">
        <f t="shared" si="19"/>
        <v/>
      </c>
      <c r="P51" s="81"/>
      <c r="Q51" s="93" t="str">
        <f t="shared" si="26"/>
        <v>M</v>
      </c>
      <c r="R51" s="94">
        <f t="shared" si="32"/>
        <v>44817</v>
      </c>
      <c r="S51" s="95"/>
      <c r="T51" s="95"/>
      <c r="U51" s="104"/>
      <c r="V51" s="104"/>
      <c r="W51" s="96" t="str">
        <f t="shared" si="20"/>
        <v/>
      </c>
      <c r="X51" s="81"/>
      <c r="Y51" s="98" t="str">
        <f t="shared" si="27"/>
        <v>J</v>
      </c>
      <c r="Z51" s="94">
        <f t="shared" si="33"/>
        <v>44847</v>
      </c>
      <c r="AA51" s="99"/>
      <c r="AB51" s="95"/>
      <c r="AC51" s="99"/>
      <c r="AD51" s="104"/>
      <c r="AE51" s="96" t="str">
        <f t="shared" si="21"/>
        <v/>
      </c>
      <c r="AF51" s="81"/>
      <c r="AG51" s="98" t="str">
        <f t="shared" si="28"/>
        <v>D</v>
      </c>
      <c r="AH51" s="94">
        <f t="shared" si="34"/>
        <v>44878</v>
      </c>
      <c r="AI51" s="95"/>
      <c r="AJ51" s="95"/>
      <c r="AK51" s="99"/>
      <c r="AL51" s="104"/>
      <c r="AM51" s="96" t="str">
        <f t="shared" si="22"/>
        <v/>
      </c>
      <c r="AN51" s="81"/>
      <c r="AO51" s="93" t="str">
        <f t="shared" si="29"/>
        <v>M</v>
      </c>
      <c r="AP51" s="94">
        <f t="shared" si="35"/>
        <v>44908</v>
      </c>
      <c r="AQ51" s="95"/>
      <c r="AR51" s="95"/>
      <c r="AS51" s="99"/>
      <c r="AT51" s="104"/>
      <c r="AU51" s="96" t="str">
        <f t="shared" si="23"/>
        <v/>
      </c>
      <c r="AV51" s="74"/>
      <c r="AW51" s="74"/>
      <c r="AX51" s="74"/>
      <c r="AY51" s="74"/>
      <c r="AZ51" s="74"/>
    </row>
    <row r="52" spans="1:52" x14ac:dyDescent="0.25">
      <c r="A52" s="93" t="str">
        <f t="shared" si="24"/>
        <v>J</v>
      </c>
      <c r="B52" s="94">
        <f t="shared" si="30"/>
        <v>44756</v>
      </c>
      <c r="C52" s="97"/>
      <c r="D52" s="97"/>
      <c r="E52" s="99"/>
      <c r="F52" s="104"/>
      <c r="G52" s="96" t="str">
        <f t="shared" si="18"/>
        <v/>
      </c>
      <c r="H52" s="81"/>
      <c r="I52" s="93" t="str">
        <f t="shared" si="25"/>
        <v>D</v>
      </c>
      <c r="J52" s="94">
        <f t="shared" si="31"/>
        <v>44787</v>
      </c>
      <c r="K52" s="95"/>
      <c r="L52" s="95"/>
      <c r="M52" s="104"/>
      <c r="N52" s="104"/>
      <c r="O52" s="96" t="str">
        <f t="shared" si="19"/>
        <v/>
      </c>
      <c r="P52" s="81"/>
      <c r="Q52" s="93" t="str">
        <f t="shared" si="26"/>
        <v>M</v>
      </c>
      <c r="R52" s="94">
        <f t="shared" si="32"/>
        <v>44818</v>
      </c>
      <c r="S52" s="95"/>
      <c r="T52" s="95"/>
      <c r="U52" s="104"/>
      <c r="V52" s="104"/>
      <c r="W52" s="96" t="str">
        <f t="shared" si="20"/>
        <v/>
      </c>
      <c r="X52" s="81"/>
      <c r="Y52" s="98" t="str">
        <f t="shared" si="27"/>
        <v>V</v>
      </c>
      <c r="Z52" s="94">
        <f t="shared" si="33"/>
        <v>44848</v>
      </c>
      <c r="AA52" s="95"/>
      <c r="AB52" s="95"/>
      <c r="AC52" s="99"/>
      <c r="AD52" s="104"/>
      <c r="AE52" s="96" t="str">
        <f t="shared" si="21"/>
        <v/>
      </c>
      <c r="AF52" s="81"/>
      <c r="AG52" s="98" t="str">
        <f t="shared" si="28"/>
        <v>L</v>
      </c>
      <c r="AH52" s="94">
        <f t="shared" si="34"/>
        <v>44879</v>
      </c>
      <c r="AI52" s="95"/>
      <c r="AJ52" s="95"/>
      <c r="AK52" s="99"/>
      <c r="AL52" s="104"/>
      <c r="AM52" s="96">
        <f t="shared" si="22"/>
        <v>46</v>
      </c>
      <c r="AN52" s="81"/>
      <c r="AO52" s="93" t="str">
        <f t="shared" si="29"/>
        <v>M</v>
      </c>
      <c r="AP52" s="94">
        <f t="shared" si="35"/>
        <v>44909</v>
      </c>
      <c r="AQ52" s="95"/>
      <c r="AR52" s="95"/>
      <c r="AS52" s="99"/>
      <c r="AT52" s="104"/>
      <c r="AU52" s="96" t="str">
        <f t="shared" si="23"/>
        <v/>
      </c>
      <c r="AV52" s="74"/>
      <c r="AW52" s="74"/>
      <c r="AX52" s="74"/>
      <c r="AY52" s="74"/>
      <c r="AZ52" s="74"/>
    </row>
    <row r="53" spans="1:52" x14ac:dyDescent="0.25">
      <c r="A53" s="93" t="str">
        <f t="shared" si="24"/>
        <v>V</v>
      </c>
      <c r="B53" s="94">
        <f t="shared" si="30"/>
        <v>44757</v>
      </c>
      <c r="C53" s="97"/>
      <c r="D53" s="97"/>
      <c r="E53" s="99"/>
      <c r="F53" s="104"/>
      <c r="G53" s="96" t="str">
        <f t="shared" si="18"/>
        <v/>
      </c>
      <c r="H53" s="81"/>
      <c r="I53" s="93" t="str">
        <f t="shared" si="25"/>
        <v>L</v>
      </c>
      <c r="J53" s="94">
        <f t="shared" si="31"/>
        <v>44788</v>
      </c>
      <c r="K53" s="95"/>
      <c r="L53" s="95"/>
      <c r="M53" s="104"/>
      <c r="N53" s="104"/>
      <c r="O53" s="96">
        <f t="shared" si="19"/>
        <v>33</v>
      </c>
      <c r="P53" s="81"/>
      <c r="Q53" s="93" t="str">
        <f t="shared" si="26"/>
        <v>J</v>
      </c>
      <c r="R53" s="94">
        <f t="shared" si="32"/>
        <v>44819</v>
      </c>
      <c r="S53" s="95"/>
      <c r="T53" s="95"/>
      <c r="U53" s="104"/>
      <c r="V53" s="104"/>
      <c r="W53" s="96" t="str">
        <f t="shared" si="20"/>
        <v/>
      </c>
      <c r="X53" s="81"/>
      <c r="Y53" s="98" t="str">
        <f t="shared" si="27"/>
        <v>S</v>
      </c>
      <c r="Z53" s="94">
        <f t="shared" si="33"/>
        <v>44849</v>
      </c>
      <c r="AA53" s="95"/>
      <c r="AB53" s="95"/>
      <c r="AC53" s="99"/>
      <c r="AD53" s="104"/>
      <c r="AE53" s="96" t="str">
        <f t="shared" si="21"/>
        <v/>
      </c>
      <c r="AF53" s="81"/>
      <c r="AG53" s="98" t="str">
        <f t="shared" si="28"/>
        <v>M</v>
      </c>
      <c r="AH53" s="94">
        <f t="shared" si="34"/>
        <v>44880</v>
      </c>
      <c r="AI53" s="95"/>
      <c r="AJ53" s="95"/>
      <c r="AK53" s="99"/>
      <c r="AL53" s="104"/>
      <c r="AM53" s="96" t="str">
        <f t="shared" si="22"/>
        <v/>
      </c>
      <c r="AN53" s="81"/>
      <c r="AO53" s="93" t="str">
        <f t="shared" si="29"/>
        <v>J</v>
      </c>
      <c r="AP53" s="94">
        <f t="shared" si="35"/>
        <v>44910</v>
      </c>
      <c r="AQ53" s="95"/>
      <c r="AR53" s="95"/>
      <c r="AS53" s="99"/>
      <c r="AT53" s="104"/>
      <c r="AU53" s="96" t="str">
        <f t="shared" si="23"/>
        <v/>
      </c>
      <c r="AV53" s="74"/>
      <c r="AW53" s="74"/>
      <c r="AX53" s="74"/>
      <c r="AY53" s="74"/>
      <c r="AZ53" s="74"/>
    </row>
    <row r="54" spans="1:52" x14ac:dyDescent="0.25">
      <c r="A54" s="93" t="str">
        <f t="shared" si="24"/>
        <v>S</v>
      </c>
      <c r="B54" s="94">
        <f t="shared" si="30"/>
        <v>44758</v>
      </c>
      <c r="C54" s="97"/>
      <c r="D54" s="97"/>
      <c r="E54" s="99"/>
      <c r="F54" s="104"/>
      <c r="G54" s="96" t="str">
        <f t="shared" si="18"/>
        <v/>
      </c>
      <c r="H54" s="81"/>
      <c r="I54" s="93" t="str">
        <f t="shared" si="25"/>
        <v>M</v>
      </c>
      <c r="J54" s="94">
        <f t="shared" si="31"/>
        <v>44789</v>
      </c>
      <c r="K54" s="95"/>
      <c r="L54" s="95"/>
      <c r="M54" s="104"/>
      <c r="N54" s="104"/>
      <c r="O54" s="96" t="str">
        <f t="shared" si="19"/>
        <v/>
      </c>
      <c r="P54" s="81"/>
      <c r="Q54" s="98" t="str">
        <f t="shared" si="26"/>
        <v>V</v>
      </c>
      <c r="R54" s="94">
        <f t="shared" si="32"/>
        <v>44820</v>
      </c>
      <c r="S54" s="95"/>
      <c r="T54" s="95"/>
      <c r="U54" s="104"/>
      <c r="V54" s="104"/>
      <c r="W54" s="96" t="str">
        <f t="shared" si="20"/>
        <v/>
      </c>
      <c r="X54" s="81"/>
      <c r="Y54" s="98" t="str">
        <f t="shared" si="27"/>
        <v>D</v>
      </c>
      <c r="Z54" s="94">
        <f t="shared" si="33"/>
        <v>44850</v>
      </c>
      <c r="AA54" s="95"/>
      <c r="AB54" s="95"/>
      <c r="AC54" s="99"/>
      <c r="AD54" s="104"/>
      <c r="AE54" s="96" t="str">
        <f t="shared" si="21"/>
        <v/>
      </c>
      <c r="AF54" s="81"/>
      <c r="AG54" s="93" t="str">
        <f t="shared" si="28"/>
        <v>M</v>
      </c>
      <c r="AH54" s="94">
        <f t="shared" si="34"/>
        <v>44881</v>
      </c>
      <c r="AI54" s="95"/>
      <c r="AJ54" s="95"/>
      <c r="AK54" s="99"/>
      <c r="AL54" s="104"/>
      <c r="AM54" s="96" t="str">
        <f t="shared" si="22"/>
        <v/>
      </c>
      <c r="AN54" s="81"/>
      <c r="AO54" s="93" t="str">
        <f t="shared" si="29"/>
        <v>V</v>
      </c>
      <c r="AP54" s="94">
        <f t="shared" si="35"/>
        <v>44911</v>
      </c>
      <c r="AQ54" s="95"/>
      <c r="AR54" s="95"/>
      <c r="AS54" s="99"/>
      <c r="AT54" s="104"/>
      <c r="AU54" s="96" t="str">
        <f t="shared" si="23"/>
        <v/>
      </c>
      <c r="AV54" s="74"/>
      <c r="AW54" s="74"/>
      <c r="AX54" s="74"/>
      <c r="AY54" s="74"/>
      <c r="AZ54" s="74"/>
    </row>
    <row r="55" spans="1:52" x14ac:dyDescent="0.25">
      <c r="A55" s="93" t="str">
        <f t="shared" si="24"/>
        <v>D</v>
      </c>
      <c r="B55" s="94">
        <f t="shared" si="30"/>
        <v>44759</v>
      </c>
      <c r="C55" s="97"/>
      <c r="D55" s="97"/>
      <c r="E55" s="99"/>
      <c r="F55" s="104"/>
      <c r="G55" s="96" t="str">
        <f t="shared" si="18"/>
        <v/>
      </c>
      <c r="H55" s="81"/>
      <c r="I55" s="93" t="str">
        <f t="shared" si="25"/>
        <v>M</v>
      </c>
      <c r="J55" s="94">
        <f t="shared" si="31"/>
        <v>44790</v>
      </c>
      <c r="K55" s="95"/>
      <c r="L55" s="95"/>
      <c r="M55" s="104"/>
      <c r="N55" s="104"/>
      <c r="O55" s="96" t="str">
        <f t="shared" si="19"/>
        <v/>
      </c>
      <c r="P55" s="81"/>
      <c r="Q55" s="98" t="str">
        <f t="shared" si="26"/>
        <v>S</v>
      </c>
      <c r="R55" s="94">
        <f t="shared" si="32"/>
        <v>44821</v>
      </c>
      <c r="S55" s="95"/>
      <c r="T55" s="95"/>
      <c r="U55" s="104"/>
      <c r="V55" s="104"/>
      <c r="W55" s="96" t="str">
        <f t="shared" si="20"/>
        <v/>
      </c>
      <c r="X55" s="81"/>
      <c r="Y55" s="98" t="str">
        <f t="shared" si="27"/>
        <v>L</v>
      </c>
      <c r="Z55" s="94">
        <f t="shared" si="33"/>
        <v>44851</v>
      </c>
      <c r="AA55" s="95"/>
      <c r="AB55" s="95"/>
      <c r="AC55" s="99"/>
      <c r="AD55" s="104"/>
      <c r="AE55" s="96">
        <f t="shared" si="21"/>
        <v>42</v>
      </c>
      <c r="AF55" s="81"/>
      <c r="AG55" s="93" t="str">
        <f t="shared" si="28"/>
        <v>J</v>
      </c>
      <c r="AH55" s="94">
        <f t="shared" si="34"/>
        <v>44882</v>
      </c>
      <c r="AI55" s="95"/>
      <c r="AJ55" s="95"/>
      <c r="AK55" s="99"/>
      <c r="AL55" s="104"/>
      <c r="AM55" s="96" t="str">
        <f t="shared" si="22"/>
        <v/>
      </c>
      <c r="AN55" s="81"/>
      <c r="AO55" s="93" t="str">
        <f t="shared" si="29"/>
        <v>S</v>
      </c>
      <c r="AP55" s="94">
        <f t="shared" si="35"/>
        <v>44912</v>
      </c>
      <c r="AQ55" s="95"/>
      <c r="AR55" s="95"/>
      <c r="AS55" s="99"/>
      <c r="AT55" s="104"/>
      <c r="AU55" s="96" t="str">
        <f t="shared" si="23"/>
        <v/>
      </c>
      <c r="AV55" s="74"/>
      <c r="AW55" s="74"/>
      <c r="AX55" s="74"/>
      <c r="AY55" s="74"/>
      <c r="AZ55" s="74"/>
    </row>
    <row r="56" spans="1:52" x14ac:dyDescent="0.25">
      <c r="A56" s="93" t="str">
        <f t="shared" si="24"/>
        <v>L</v>
      </c>
      <c r="B56" s="94">
        <f t="shared" si="30"/>
        <v>44760</v>
      </c>
      <c r="C56" s="97"/>
      <c r="D56" s="97"/>
      <c r="E56" s="99"/>
      <c r="F56" s="104"/>
      <c r="G56" s="96">
        <f t="shared" si="18"/>
        <v>29</v>
      </c>
      <c r="H56" s="81"/>
      <c r="I56" s="98" t="str">
        <f t="shared" si="25"/>
        <v>J</v>
      </c>
      <c r="J56" s="94">
        <f t="shared" si="31"/>
        <v>44791</v>
      </c>
      <c r="K56" s="95"/>
      <c r="L56" s="95"/>
      <c r="M56" s="104"/>
      <c r="N56" s="104"/>
      <c r="O56" s="96" t="str">
        <f t="shared" si="19"/>
        <v/>
      </c>
      <c r="P56" s="81"/>
      <c r="Q56" s="98" t="str">
        <f t="shared" si="26"/>
        <v>D</v>
      </c>
      <c r="R56" s="94">
        <f t="shared" si="32"/>
        <v>44822</v>
      </c>
      <c r="S56" s="95"/>
      <c r="T56" s="95"/>
      <c r="U56" s="104"/>
      <c r="V56" s="104"/>
      <c r="W56" s="96" t="str">
        <f t="shared" si="20"/>
        <v/>
      </c>
      <c r="X56" s="81"/>
      <c r="Y56" s="93" t="str">
        <f t="shared" si="27"/>
        <v>M</v>
      </c>
      <c r="Z56" s="94">
        <f t="shared" si="33"/>
        <v>44852</v>
      </c>
      <c r="AA56" s="95"/>
      <c r="AB56" s="95"/>
      <c r="AC56" s="99"/>
      <c r="AD56" s="104"/>
      <c r="AE56" s="96" t="str">
        <f t="shared" si="21"/>
        <v/>
      </c>
      <c r="AF56" s="81"/>
      <c r="AG56" s="93" t="str">
        <f t="shared" si="28"/>
        <v>V</v>
      </c>
      <c r="AH56" s="94">
        <f t="shared" si="34"/>
        <v>44883</v>
      </c>
      <c r="AI56" s="95"/>
      <c r="AJ56" s="95"/>
      <c r="AK56" s="99"/>
      <c r="AL56" s="104"/>
      <c r="AM56" s="96" t="str">
        <f t="shared" si="22"/>
        <v/>
      </c>
      <c r="AN56" s="81"/>
      <c r="AO56" s="93" t="str">
        <f t="shared" si="29"/>
        <v>D</v>
      </c>
      <c r="AP56" s="94">
        <f t="shared" si="35"/>
        <v>44913</v>
      </c>
      <c r="AQ56" s="95"/>
      <c r="AR56" s="95"/>
      <c r="AS56" s="99"/>
      <c r="AT56" s="104"/>
      <c r="AU56" s="96" t="str">
        <f t="shared" si="23"/>
        <v/>
      </c>
      <c r="AV56" s="74"/>
      <c r="AW56" s="74"/>
      <c r="AX56" s="74"/>
      <c r="AY56" s="74"/>
      <c r="AZ56" s="74"/>
    </row>
    <row r="57" spans="1:52" x14ac:dyDescent="0.25">
      <c r="A57" s="93" t="str">
        <f t="shared" si="24"/>
        <v>M</v>
      </c>
      <c r="B57" s="94">
        <f t="shared" si="30"/>
        <v>44761</v>
      </c>
      <c r="C57" s="97"/>
      <c r="D57" s="97"/>
      <c r="E57" s="99"/>
      <c r="F57" s="104"/>
      <c r="G57" s="96" t="str">
        <f t="shared" si="18"/>
        <v/>
      </c>
      <c r="H57" s="81"/>
      <c r="I57" s="98" t="str">
        <f t="shared" si="25"/>
        <v>V</v>
      </c>
      <c r="J57" s="94">
        <f t="shared" si="31"/>
        <v>44792</v>
      </c>
      <c r="K57" s="95"/>
      <c r="L57" s="95"/>
      <c r="M57" s="104"/>
      <c r="N57" s="104"/>
      <c r="O57" s="96" t="str">
        <f t="shared" si="19"/>
        <v/>
      </c>
      <c r="P57" s="81"/>
      <c r="Q57" s="98" t="str">
        <f t="shared" si="26"/>
        <v>L</v>
      </c>
      <c r="R57" s="94">
        <f t="shared" si="32"/>
        <v>44823</v>
      </c>
      <c r="S57" s="95"/>
      <c r="T57" s="95"/>
      <c r="U57" s="104"/>
      <c r="V57" s="104"/>
      <c r="W57" s="96">
        <f t="shared" si="20"/>
        <v>38</v>
      </c>
      <c r="X57" s="81"/>
      <c r="Y57" s="93" t="str">
        <f t="shared" si="27"/>
        <v>M</v>
      </c>
      <c r="Z57" s="94">
        <f t="shared" si="33"/>
        <v>44853</v>
      </c>
      <c r="AA57" s="95"/>
      <c r="AB57" s="95"/>
      <c r="AC57" s="99"/>
      <c r="AD57" s="104"/>
      <c r="AE57" s="96" t="str">
        <f t="shared" si="21"/>
        <v/>
      </c>
      <c r="AF57" s="81"/>
      <c r="AG57" s="93" t="str">
        <f t="shared" si="28"/>
        <v>S</v>
      </c>
      <c r="AH57" s="94">
        <f t="shared" si="34"/>
        <v>44884</v>
      </c>
      <c r="AI57" s="95"/>
      <c r="AJ57" s="95"/>
      <c r="AK57" s="99"/>
      <c r="AL57" s="104"/>
      <c r="AM57" s="96" t="str">
        <f t="shared" si="22"/>
        <v/>
      </c>
      <c r="AN57" s="81"/>
      <c r="AO57" s="93" t="str">
        <f t="shared" si="29"/>
        <v>L</v>
      </c>
      <c r="AP57" s="94">
        <f t="shared" si="35"/>
        <v>44914</v>
      </c>
      <c r="AQ57" s="95"/>
      <c r="AR57" s="95"/>
      <c r="AS57" s="99"/>
      <c r="AT57" s="104"/>
      <c r="AU57" s="96">
        <f t="shared" si="23"/>
        <v>51</v>
      </c>
      <c r="AV57" s="74"/>
      <c r="AW57" s="74"/>
      <c r="AX57" s="74"/>
      <c r="AY57" s="74"/>
      <c r="AZ57" s="74"/>
    </row>
    <row r="58" spans="1:52" x14ac:dyDescent="0.25">
      <c r="A58" s="93" t="str">
        <f t="shared" si="24"/>
        <v>M</v>
      </c>
      <c r="B58" s="94">
        <f t="shared" si="30"/>
        <v>44762</v>
      </c>
      <c r="C58" s="97"/>
      <c r="D58" s="97"/>
      <c r="E58" s="99"/>
      <c r="F58" s="104"/>
      <c r="G58" s="96" t="str">
        <f t="shared" si="18"/>
        <v/>
      </c>
      <c r="H58" s="81"/>
      <c r="I58" s="98" t="str">
        <f t="shared" si="25"/>
        <v>S</v>
      </c>
      <c r="J58" s="94">
        <f t="shared" si="31"/>
        <v>44793</v>
      </c>
      <c r="K58" s="95"/>
      <c r="L58" s="95"/>
      <c r="M58" s="104"/>
      <c r="N58" s="104"/>
      <c r="O58" s="96" t="str">
        <f t="shared" si="19"/>
        <v/>
      </c>
      <c r="P58" s="81"/>
      <c r="Q58" s="98" t="str">
        <f t="shared" si="26"/>
        <v>M</v>
      </c>
      <c r="R58" s="94">
        <f t="shared" si="32"/>
        <v>44824</v>
      </c>
      <c r="S58" s="95"/>
      <c r="T58" s="95"/>
      <c r="U58" s="104"/>
      <c r="V58" s="104"/>
      <c r="W58" s="96" t="str">
        <f t="shared" si="20"/>
        <v/>
      </c>
      <c r="X58" s="81"/>
      <c r="Y58" s="93" t="str">
        <f t="shared" si="27"/>
        <v>J</v>
      </c>
      <c r="Z58" s="94">
        <f t="shared" si="33"/>
        <v>44854</v>
      </c>
      <c r="AA58" s="95"/>
      <c r="AB58" s="99"/>
      <c r="AC58" s="99"/>
      <c r="AD58" s="104"/>
      <c r="AE58" s="96" t="str">
        <f t="shared" si="21"/>
        <v/>
      </c>
      <c r="AF58" s="81"/>
      <c r="AG58" s="93" t="str">
        <f t="shared" si="28"/>
        <v>D</v>
      </c>
      <c r="AH58" s="94">
        <f t="shared" si="34"/>
        <v>44885</v>
      </c>
      <c r="AI58" s="95"/>
      <c r="AJ58" s="95"/>
      <c r="AK58" s="99"/>
      <c r="AL58" s="104"/>
      <c r="AM58" s="96" t="str">
        <f t="shared" si="22"/>
        <v/>
      </c>
      <c r="AN58" s="81"/>
      <c r="AO58" s="93" t="str">
        <f t="shared" si="29"/>
        <v>M</v>
      </c>
      <c r="AP58" s="94">
        <f t="shared" si="35"/>
        <v>44915</v>
      </c>
      <c r="AQ58" s="95"/>
      <c r="AR58" s="95"/>
      <c r="AS58" s="99"/>
      <c r="AT58" s="104"/>
      <c r="AU58" s="96" t="str">
        <f t="shared" si="23"/>
        <v/>
      </c>
      <c r="AV58" s="74"/>
      <c r="AW58" s="74"/>
      <c r="AX58" s="74"/>
      <c r="AY58" s="74"/>
      <c r="AZ58" s="74"/>
    </row>
    <row r="59" spans="1:52" x14ac:dyDescent="0.25">
      <c r="A59" s="98" t="str">
        <f t="shared" si="24"/>
        <v>J</v>
      </c>
      <c r="B59" s="94">
        <f t="shared" si="30"/>
        <v>44763</v>
      </c>
      <c r="C59" s="97"/>
      <c r="D59" s="97"/>
      <c r="E59" s="99"/>
      <c r="F59" s="104"/>
      <c r="G59" s="96" t="str">
        <f t="shared" si="18"/>
        <v/>
      </c>
      <c r="H59" s="81"/>
      <c r="I59" s="98" t="str">
        <f t="shared" si="25"/>
        <v>D</v>
      </c>
      <c r="J59" s="94">
        <f t="shared" si="31"/>
        <v>44794</v>
      </c>
      <c r="K59" s="95"/>
      <c r="L59" s="95"/>
      <c r="M59" s="104"/>
      <c r="N59" s="104"/>
      <c r="O59" s="96" t="str">
        <f t="shared" si="19"/>
        <v/>
      </c>
      <c r="P59" s="81"/>
      <c r="Q59" s="93" t="str">
        <f t="shared" si="26"/>
        <v>M</v>
      </c>
      <c r="R59" s="94">
        <f t="shared" si="32"/>
        <v>44825</v>
      </c>
      <c r="S59" s="95"/>
      <c r="T59" s="95"/>
      <c r="U59" s="104"/>
      <c r="V59" s="104"/>
      <c r="W59" s="96" t="str">
        <f t="shared" si="20"/>
        <v/>
      </c>
      <c r="X59" s="81"/>
      <c r="Y59" s="93" t="str">
        <f t="shared" si="27"/>
        <v>V</v>
      </c>
      <c r="Z59" s="94">
        <f t="shared" si="33"/>
        <v>44855</v>
      </c>
      <c r="AA59" s="95"/>
      <c r="AB59" s="95"/>
      <c r="AC59" s="99"/>
      <c r="AD59" s="104"/>
      <c r="AE59" s="96" t="str">
        <f t="shared" si="21"/>
        <v/>
      </c>
      <c r="AF59" s="81"/>
      <c r="AG59" s="93" t="str">
        <f t="shared" si="28"/>
        <v>L</v>
      </c>
      <c r="AH59" s="94">
        <f t="shared" si="34"/>
        <v>44886</v>
      </c>
      <c r="AI59" s="95"/>
      <c r="AJ59" s="95"/>
      <c r="AK59" s="99"/>
      <c r="AL59" s="104"/>
      <c r="AM59" s="96">
        <f t="shared" si="22"/>
        <v>47</v>
      </c>
      <c r="AN59" s="81"/>
      <c r="AO59" s="93" t="str">
        <f t="shared" si="29"/>
        <v>M</v>
      </c>
      <c r="AP59" s="94">
        <f t="shared" si="35"/>
        <v>44916</v>
      </c>
      <c r="AQ59" s="95"/>
      <c r="AR59" s="95"/>
      <c r="AS59" s="99"/>
      <c r="AT59" s="104"/>
      <c r="AU59" s="96" t="str">
        <f t="shared" si="23"/>
        <v/>
      </c>
      <c r="AV59" s="74"/>
      <c r="AW59" s="74"/>
      <c r="AX59" s="74"/>
      <c r="AY59" s="74"/>
      <c r="AZ59" s="74"/>
    </row>
    <row r="60" spans="1:52" x14ac:dyDescent="0.25">
      <c r="A60" s="98" t="str">
        <f t="shared" si="24"/>
        <v>V</v>
      </c>
      <c r="B60" s="94">
        <f t="shared" si="30"/>
        <v>44764</v>
      </c>
      <c r="C60" s="97"/>
      <c r="D60" s="97"/>
      <c r="E60" s="99"/>
      <c r="F60" s="104"/>
      <c r="G60" s="96" t="str">
        <f t="shared" si="18"/>
        <v/>
      </c>
      <c r="H60" s="81"/>
      <c r="I60" s="98" t="str">
        <f t="shared" si="25"/>
        <v>L</v>
      </c>
      <c r="J60" s="94">
        <f t="shared" si="31"/>
        <v>44795</v>
      </c>
      <c r="K60" s="95"/>
      <c r="L60" s="95"/>
      <c r="M60" s="104"/>
      <c r="N60" s="104"/>
      <c r="O60" s="96">
        <f t="shared" si="19"/>
        <v>34</v>
      </c>
      <c r="P60" s="81"/>
      <c r="Q60" s="93" t="str">
        <f t="shared" si="26"/>
        <v>J</v>
      </c>
      <c r="R60" s="94">
        <f t="shared" si="32"/>
        <v>44826</v>
      </c>
      <c r="S60" s="95"/>
      <c r="T60" s="95"/>
      <c r="U60" s="104"/>
      <c r="V60" s="104"/>
      <c r="W60" s="96" t="str">
        <f t="shared" si="20"/>
        <v/>
      </c>
      <c r="X60" s="81"/>
      <c r="Y60" s="93" t="str">
        <f t="shared" si="27"/>
        <v>S</v>
      </c>
      <c r="Z60" s="94">
        <f t="shared" si="33"/>
        <v>44856</v>
      </c>
      <c r="AA60" s="95"/>
      <c r="AB60" s="95"/>
      <c r="AC60" s="99"/>
      <c r="AD60" s="104"/>
      <c r="AE60" s="96" t="str">
        <f t="shared" si="21"/>
        <v/>
      </c>
      <c r="AF60" s="81"/>
      <c r="AG60" s="93" t="str">
        <f t="shared" si="28"/>
        <v>M</v>
      </c>
      <c r="AH60" s="94">
        <f t="shared" si="34"/>
        <v>44887</v>
      </c>
      <c r="AI60" s="95"/>
      <c r="AJ60" s="95"/>
      <c r="AK60" s="99"/>
      <c r="AL60" s="104"/>
      <c r="AM60" s="96" t="str">
        <f t="shared" si="22"/>
        <v/>
      </c>
      <c r="AN60" s="81"/>
      <c r="AO60" s="93" t="str">
        <f t="shared" si="29"/>
        <v>J</v>
      </c>
      <c r="AP60" s="94">
        <f t="shared" si="35"/>
        <v>44917</v>
      </c>
      <c r="AQ60" s="95"/>
      <c r="AR60" s="95"/>
      <c r="AS60" s="99"/>
      <c r="AT60" s="104"/>
      <c r="AU60" s="96" t="str">
        <f t="shared" si="23"/>
        <v/>
      </c>
      <c r="AV60" s="74"/>
      <c r="AW60" s="74"/>
      <c r="AX60" s="74"/>
      <c r="AY60" s="74"/>
      <c r="AZ60" s="74"/>
    </row>
    <row r="61" spans="1:52" x14ac:dyDescent="0.25">
      <c r="A61" s="98" t="str">
        <f t="shared" si="24"/>
        <v>S</v>
      </c>
      <c r="B61" s="94">
        <f t="shared" si="30"/>
        <v>44765</v>
      </c>
      <c r="C61" s="97"/>
      <c r="D61" s="97"/>
      <c r="E61" s="99"/>
      <c r="F61" s="104"/>
      <c r="G61" s="96" t="str">
        <f t="shared" si="18"/>
        <v/>
      </c>
      <c r="H61" s="81"/>
      <c r="I61" s="93" t="str">
        <f t="shared" si="25"/>
        <v>M</v>
      </c>
      <c r="J61" s="94">
        <f t="shared" si="31"/>
        <v>44796</v>
      </c>
      <c r="K61" s="95"/>
      <c r="L61" s="95"/>
      <c r="M61" s="104"/>
      <c r="N61" s="104"/>
      <c r="O61" s="96" t="str">
        <f t="shared" si="19"/>
        <v/>
      </c>
      <c r="P61" s="81"/>
      <c r="Q61" s="93" t="str">
        <f t="shared" si="26"/>
        <v>V</v>
      </c>
      <c r="R61" s="94">
        <f t="shared" si="32"/>
        <v>44827</v>
      </c>
      <c r="S61" s="95"/>
      <c r="T61" s="95"/>
      <c r="U61" s="104"/>
      <c r="V61" s="104"/>
      <c r="W61" s="96" t="str">
        <f t="shared" si="20"/>
        <v/>
      </c>
      <c r="X61" s="81"/>
      <c r="Y61" s="93" t="str">
        <f t="shared" si="27"/>
        <v>D</v>
      </c>
      <c r="Z61" s="94">
        <f t="shared" si="33"/>
        <v>44857</v>
      </c>
      <c r="AA61" s="99"/>
      <c r="AB61" s="95"/>
      <c r="AC61" s="99"/>
      <c r="AD61" s="104"/>
      <c r="AE61" s="96" t="str">
        <f t="shared" si="21"/>
        <v/>
      </c>
      <c r="AF61" s="81"/>
      <c r="AG61" s="93" t="str">
        <f t="shared" si="28"/>
        <v>M</v>
      </c>
      <c r="AH61" s="94">
        <f t="shared" si="34"/>
        <v>44888</v>
      </c>
      <c r="AI61" s="95"/>
      <c r="AJ61" s="95"/>
      <c r="AK61" s="99"/>
      <c r="AL61" s="104"/>
      <c r="AM61" s="96" t="str">
        <f t="shared" si="22"/>
        <v/>
      </c>
      <c r="AN61" s="81"/>
      <c r="AO61" s="93" t="str">
        <f t="shared" si="29"/>
        <v>V</v>
      </c>
      <c r="AP61" s="94">
        <f t="shared" si="35"/>
        <v>44918</v>
      </c>
      <c r="AQ61" s="95"/>
      <c r="AR61" s="95"/>
      <c r="AS61" s="99"/>
      <c r="AT61" s="104"/>
      <c r="AU61" s="96" t="str">
        <f t="shared" si="23"/>
        <v/>
      </c>
      <c r="AV61" s="74"/>
      <c r="AW61" s="74"/>
      <c r="AX61" s="74"/>
      <c r="AY61" s="74"/>
      <c r="AZ61" s="74"/>
    </row>
    <row r="62" spans="1:52" x14ac:dyDescent="0.25">
      <c r="A62" s="98" t="str">
        <f t="shared" si="24"/>
        <v>D</v>
      </c>
      <c r="B62" s="94">
        <f t="shared" si="30"/>
        <v>44766</v>
      </c>
      <c r="C62" s="97"/>
      <c r="D62" s="97"/>
      <c r="E62" s="99"/>
      <c r="F62" s="104"/>
      <c r="G62" s="96" t="str">
        <f t="shared" si="18"/>
        <v/>
      </c>
      <c r="H62" s="81"/>
      <c r="I62" s="93" t="str">
        <f t="shared" si="25"/>
        <v>M</v>
      </c>
      <c r="J62" s="94">
        <f t="shared" si="31"/>
        <v>44797</v>
      </c>
      <c r="K62" s="95"/>
      <c r="L62" s="95"/>
      <c r="M62" s="104"/>
      <c r="N62" s="104"/>
      <c r="O62" s="96" t="str">
        <f t="shared" si="19"/>
        <v/>
      </c>
      <c r="P62" s="81"/>
      <c r="Q62" s="93" t="str">
        <f t="shared" si="26"/>
        <v>S</v>
      </c>
      <c r="R62" s="94">
        <f t="shared" si="32"/>
        <v>44828</v>
      </c>
      <c r="S62" s="95"/>
      <c r="T62" s="95"/>
      <c r="U62" s="104"/>
      <c r="V62" s="104"/>
      <c r="W62" s="96" t="str">
        <f t="shared" si="20"/>
        <v/>
      </c>
      <c r="X62" s="81"/>
      <c r="Y62" s="93" t="str">
        <f t="shared" si="27"/>
        <v>L</v>
      </c>
      <c r="Z62" s="94">
        <f t="shared" si="33"/>
        <v>44858</v>
      </c>
      <c r="AA62" s="95"/>
      <c r="AB62" s="95"/>
      <c r="AC62" s="99"/>
      <c r="AD62" s="104"/>
      <c r="AE62" s="96">
        <f t="shared" si="21"/>
        <v>43</v>
      </c>
      <c r="AF62" s="81"/>
      <c r="AG62" s="93" t="str">
        <f t="shared" si="28"/>
        <v>J</v>
      </c>
      <c r="AH62" s="94">
        <f t="shared" si="34"/>
        <v>44889</v>
      </c>
      <c r="AI62" s="95"/>
      <c r="AJ62" s="95"/>
      <c r="AK62" s="99"/>
      <c r="AL62" s="104"/>
      <c r="AM62" s="96" t="str">
        <f t="shared" si="22"/>
        <v/>
      </c>
      <c r="AN62" s="81"/>
      <c r="AO62" s="93" t="str">
        <f t="shared" si="29"/>
        <v>S</v>
      </c>
      <c r="AP62" s="94">
        <f t="shared" si="35"/>
        <v>44919</v>
      </c>
      <c r="AQ62" s="95"/>
      <c r="AR62" s="95"/>
      <c r="AS62" s="99"/>
      <c r="AT62" s="104"/>
      <c r="AU62" s="96" t="str">
        <f t="shared" si="23"/>
        <v/>
      </c>
      <c r="AV62" s="74"/>
      <c r="AW62" s="74"/>
      <c r="AX62" s="74"/>
      <c r="AY62" s="74"/>
      <c r="AZ62" s="74"/>
    </row>
    <row r="63" spans="1:52" x14ac:dyDescent="0.25">
      <c r="A63" s="98" t="str">
        <f t="shared" si="24"/>
        <v>L</v>
      </c>
      <c r="B63" s="94">
        <f t="shared" si="30"/>
        <v>44767</v>
      </c>
      <c r="C63" s="97"/>
      <c r="D63" s="97"/>
      <c r="E63" s="99"/>
      <c r="F63" s="104"/>
      <c r="G63" s="96">
        <f t="shared" si="18"/>
        <v>30</v>
      </c>
      <c r="H63" s="81"/>
      <c r="I63" s="93" t="str">
        <f t="shared" si="25"/>
        <v>J</v>
      </c>
      <c r="J63" s="94">
        <f t="shared" si="31"/>
        <v>44798</v>
      </c>
      <c r="K63" s="95"/>
      <c r="L63" s="95"/>
      <c r="M63" s="104"/>
      <c r="N63" s="104"/>
      <c r="O63" s="96" t="str">
        <f t="shared" si="19"/>
        <v/>
      </c>
      <c r="P63" s="81"/>
      <c r="Q63" s="93" t="str">
        <f t="shared" si="26"/>
        <v>D</v>
      </c>
      <c r="R63" s="94">
        <f t="shared" si="32"/>
        <v>44829</v>
      </c>
      <c r="S63" s="95"/>
      <c r="T63" s="95"/>
      <c r="U63" s="104"/>
      <c r="V63" s="104"/>
      <c r="W63" s="96" t="str">
        <f t="shared" si="20"/>
        <v/>
      </c>
      <c r="X63" s="81"/>
      <c r="Y63" s="93" t="str">
        <f t="shared" si="27"/>
        <v>M</v>
      </c>
      <c r="Z63" s="94">
        <f t="shared" si="33"/>
        <v>44859</v>
      </c>
      <c r="AA63" s="99"/>
      <c r="AB63" s="95"/>
      <c r="AC63" s="99"/>
      <c r="AD63" s="104"/>
      <c r="AE63" s="96" t="str">
        <f t="shared" si="21"/>
        <v/>
      </c>
      <c r="AF63" s="81"/>
      <c r="AG63" s="93" t="str">
        <f t="shared" si="28"/>
        <v>V</v>
      </c>
      <c r="AH63" s="94">
        <f t="shared" si="34"/>
        <v>44890</v>
      </c>
      <c r="AI63" s="95"/>
      <c r="AJ63" s="95"/>
      <c r="AK63" s="99"/>
      <c r="AL63" s="104"/>
      <c r="AM63" s="96" t="str">
        <f t="shared" si="22"/>
        <v/>
      </c>
      <c r="AN63" s="81"/>
      <c r="AO63" s="93" t="str">
        <f t="shared" si="29"/>
        <v>D</v>
      </c>
      <c r="AP63" s="94">
        <f t="shared" si="35"/>
        <v>44920</v>
      </c>
      <c r="AQ63" s="95"/>
      <c r="AR63" s="95"/>
      <c r="AS63" s="99"/>
      <c r="AT63" s="104"/>
      <c r="AU63" s="96" t="str">
        <f t="shared" si="23"/>
        <v/>
      </c>
      <c r="AV63" s="74"/>
      <c r="AW63" s="74"/>
      <c r="AX63" s="74"/>
      <c r="AY63" s="74"/>
      <c r="AZ63" s="74"/>
    </row>
    <row r="64" spans="1:52" x14ac:dyDescent="0.25">
      <c r="A64" s="93" t="str">
        <f t="shared" si="24"/>
        <v>M</v>
      </c>
      <c r="B64" s="94">
        <f t="shared" si="30"/>
        <v>44768</v>
      </c>
      <c r="C64" s="97"/>
      <c r="D64" s="97"/>
      <c r="E64" s="99"/>
      <c r="F64" s="104"/>
      <c r="G64" s="96" t="str">
        <f t="shared" si="18"/>
        <v/>
      </c>
      <c r="H64" s="81"/>
      <c r="I64" s="93" t="str">
        <f t="shared" si="25"/>
        <v>V</v>
      </c>
      <c r="J64" s="94">
        <f t="shared" si="31"/>
        <v>44799</v>
      </c>
      <c r="K64" s="95"/>
      <c r="L64" s="95"/>
      <c r="M64" s="104"/>
      <c r="N64" s="104"/>
      <c r="O64" s="96" t="str">
        <f t="shared" si="19"/>
        <v/>
      </c>
      <c r="P64" s="81"/>
      <c r="Q64" s="93" t="str">
        <f t="shared" si="26"/>
        <v>L</v>
      </c>
      <c r="R64" s="94">
        <f t="shared" si="32"/>
        <v>44830</v>
      </c>
      <c r="S64" s="95"/>
      <c r="T64" s="95"/>
      <c r="U64" s="104"/>
      <c r="V64" s="104"/>
      <c r="W64" s="96">
        <f t="shared" si="20"/>
        <v>39</v>
      </c>
      <c r="X64" s="81"/>
      <c r="Y64" s="93" t="str">
        <f t="shared" si="27"/>
        <v>M</v>
      </c>
      <c r="Z64" s="94">
        <f t="shared" si="33"/>
        <v>44860</v>
      </c>
      <c r="AA64" s="95"/>
      <c r="AB64" s="95"/>
      <c r="AC64" s="99"/>
      <c r="AD64" s="104"/>
      <c r="AE64" s="96" t="str">
        <f t="shared" si="21"/>
        <v/>
      </c>
      <c r="AF64" s="81"/>
      <c r="AG64" s="93" t="str">
        <f t="shared" si="28"/>
        <v>S</v>
      </c>
      <c r="AH64" s="94">
        <f t="shared" si="34"/>
        <v>44891</v>
      </c>
      <c r="AI64" s="95"/>
      <c r="AJ64" s="95"/>
      <c r="AK64" s="99"/>
      <c r="AL64" s="104"/>
      <c r="AM64" s="96" t="str">
        <f t="shared" si="22"/>
        <v/>
      </c>
      <c r="AN64" s="81"/>
      <c r="AO64" s="93" t="str">
        <f t="shared" si="29"/>
        <v>L</v>
      </c>
      <c r="AP64" s="94">
        <f t="shared" si="35"/>
        <v>44921</v>
      </c>
      <c r="AQ64" s="95"/>
      <c r="AR64" s="95"/>
      <c r="AS64" s="99"/>
      <c r="AT64" s="104"/>
      <c r="AU64" s="96">
        <f t="shared" si="23"/>
        <v>52</v>
      </c>
      <c r="AV64" s="74"/>
      <c r="AW64" s="74"/>
      <c r="AX64" s="74"/>
      <c r="AY64" s="74"/>
      <c r="AZ64" s="74"/>
    </row>
    <row r="65" spans="1:52" x14ac:dyDescent="0.25">
      <c r="A65" s="93" t="str">
        <f t="shared" si="24"/>
        <v>M</v>
      </c>
      <c r="B65" s="94">
        <f t="shared" si="30"/>
        <v>44769</v>
      </c>
      <c r="C65" s="97"/>
      <c r="D65" s="97"/>
      <c r="E65" s="99"/>
      <c r="F65" s="104"/>
      <c r="G65" s="96" t="str">
        <f t="shared" si="18"/>
        <v/>
      </c>
      <c r="H65" s="81"/>
      <c r="I65" s="93" t="str">
        <f t="shared" si="25"/>
        <v>S</v>
      </c>
      <c r="J65" s="94">
        <f t="shared" si="31"/>
        <v>44800</v>
      </c>
      <c r="K65" s="95"/>
      <c r="L65" s="95"/>
      <c r="M65" s="104"/>
      <c r="N65" s="104"/>
      <c r="O65" s="96" t="str">
        <f t="shared" si="19"/>
        <v/>
      </c>
      <c r="P65" s="81"/>
      <c r="Q65" s="93" t="str">
        <f t="shared" si="26"/>
        <v>M</v>
      </c>
      <c r="R65" s="94">
        <f t="shared" si="32"/>
        <v>44831</v>
      </c>
      <c r="S65" s="95"/>
      <c r="T65" s="95"/>
      <c r="U65" s="104"/>
      <c r="V65" s="104"/>
      <c r="W65" s="96" t="str">
        <f t="shared" si="20"/>
        <v/>
      </c>
      <c r="X65" s="81"/>
      <c r="Y65" s="93" t="str">
        <f t="shared" si="27"/>
        <v>J</v>
      </c>
      <c r="Z65" s="94">
        <f t="shared" si="33"/>
        <v>44861</v>
      </c>
      <c r="AA65" s="95"/>
      <c r="AB65" s="95"/>
      <c r="AC65" s="99"/>
      <c r="AD65" s="104"/>
      <c r="AE65" s="96" t="str">
        <f t="shared" si="21"/>
        <v/>
      </c>
      <c r="AF65" s="81"/>
      <c r="AG65" s="93" t="str">
        <f t="shared" si="28"/>
        <v>D</v>
      </c>
      <c r="AH65" s="94">
        <f t="shared" si="34"/>
        <v>44892</v>
      </c>
      <c r="AI65" s="95"/>
      <c r="AJ65" s="95"/>
      <c r="AK65" s="99"/>
      <c r="AL65" s="104"/>
      <c r="AM65" s="96" t="str">
        <f t="shared" si="22"/>
        <v/>
      </c>
      <c r="AN65" s="81"/>
      <c r="AO65" s="93" t="str">
        <f t="shared" si="29"/>
        <v>M</v>
      </c>
      <c r="AP65" s="94">
        <f t="shared" si="35"/>
        <v>44922</v>
      </c>
      <c r="AQ65" s="95"/>
      <c r="AR65" s="95"/>
      <c r="AS65" s="99"/>
      <c r="AT65" s="104"/>
      <c r="AU65" s="96" t="str">
        <f t="shared" si="23"/>
        <v/>
      </c>
      <c r="AV65" s="74"/>
      <c r="AW65" s="74"/>
      <c r="AX65" s="74"/>
      <c r="AY65" s="74"/>
      <c r="AZ65" s="74"/>
    </row>
    <row r="66" spans="1:52" x14ac:dyDescent="0.25">
      <c r="A66" s="93" t="str">
        <f t="shared" si="24"/>
        <v>J</v>
      </c>
      <c r="B66" s="94">
        <f t="shared" si="30"/>
        <v>44770</v>
      </c>
      <c r="C66" s="97"/>
      <c r="D66" s="97"/>
      <c r="E66" s="99"/>
      <c r="F66" s="104"/>
      <c r="G66" s="96" t="str">
        <f t="shared" si="18"/>
        <v/>
      </c>
      <c r="H66" s="81"/>
      <c r="I66" s="93" t="str">
        <f t="shared" si="25"/>
        <v>D</v>
      </c>
      <c r="J66" s="94">
        <f t="shared" si="31"/>
        <v>44801</v>
      </c>
      <c r="K66" s="95"/>
      <c r="L66" s="95"/>
      <c r="M66" s="104"/>
      <c r="N66" s="104"/>
      <c r="O66" s="96" t="str">
        <f t="shared" si="19"/>
        <v/>
      </c>
      <c r="P66" s="81"/>
      <c r="Q66" s="93" t="str">
        <f t="shared" si="26"/>
        <v>M</v>
      </c>
      <c r="R66" s="94">
        <f t="shared" si="32"/>
        <v>44832</v>
      </c>
      <c r="S66" s="95"/>
      <c r="T66" s="95"/>
      <c r="U66" s="104"/>
      <c r="V66" s="104"/>
      <c r="W66" s="96" t="str">
        <f t="shared" si="20"/>
        <v/>
      </c>
      <c r="X66" s="81"/>
      <c r="Y66" s="93" t="str">
        <f t="shared" si="27"/>
        <v>V</v>
      </c>
      <c r="Z66" s="94">
        <f t="shared" si="33"/>
        <v>44862</v>
      </c>
      <c r="AA66" s="95"/>
      <c r="AB66" s="95"/>
      <c r="AC66" s="99"/>
      <c r="AD66" s="104"/>
      <c r="AE66" s="96" t="str">
        <f t="shared" si="21"/>
        <v/>
      </c>
      <c r="AF66" s="81"/>
      <c r="AG66" s="93" t="str">
        <f t="shared" si="28"/>
        <v>L</v>
      </c>
      <c r="AH66" s="94">
        <f t="shared" si="34"/>
        <v>44893</v>
      </c>
      <c r="AI66" s="95"/>
      <c r="AJ66" s="95"/>
      <c r="AK66" s="99"/>
      <c r="AL66" s="104"/>
      <c r="AM66" s="96">
        <f t="shared" si="22"/>
        <v>48</v>
      </c>
      <c r="AN66" s="81"/>
      <c r="AO66" s="93" t="str">
        <f t="shared" si="29"/>
        <v>M</v>
      </c>
      <c r="AP66" s="94">
        <f t="shared" si="35"/>
        <v>44923</v>
      </c>
      <c r="AQ66" s="95"/>
      <c r="AR66" s="95"/>
      <c r="AS66" s="99"/>
      <c r="AT66" s="104"/>
      <c r="AU66" s="96" t="str">
        <f t="shared" si="23"/>
        <v/>
      </c>
      <c r="AV66" s="74"/>
      <c r="AW66" s="74"/>
      <c r="AX66" s="74"/>
      <c r="AY66" s="74"/>
      <c r="AZ66" s="74"/>
    </row>
    <row r="67" spans="1:52" x14ac:dyDescent="0.25">
      <c r="A67" s="93" t="str">
        <f t="shared" si="24"/>
        <v>V</v>
      </c>
      <c r="B67" s="94">
        <f>IF(B66="","",IF(MONTH(B66+1)=MONTH(B39),B66+1,""))</f>
        <v>44771</v>
      </c>
      <c r="C67" s="97"/>
      <c r="D67" s="97"/>
      <c r="E67" s="99"/>
      <c r="F67" s="104"/>
      <c r="G67" s="96" t="str">
        <f t="shared" si="18"/>
        <v/>
      </c>
      <c r="H67" s="81"/>
      <c r="I67" s="93" t="str">
        <f t="shared" si="25"/>
        <v>L</v>
      </c>
      <c r="J67" s="94">
        <f>IF(J66="","",IF(MONTH(J66+1)=MONTH(J39),J66+1,""))</f>
        <v>44802</v>
      </c>
      <c r="K67" s="95"/>
      <c r="L67" s="95"/>
      <c r="M67" s="104"/>
      <c r="N67" s="104"/>
      <c r="O67" s="96">
        <f t="shared" si="19"/>
        <v>35</v>
      </c>
      <c r="P67" s="81"/>
      <c r="Q67" s="93" t="str">
        <f t="shared" si="26"/>
        <v>J</v>
      </c>
      <c r="R67" s="94">
        <f>IF(R66="","",IF(MONTH(R66+1)=MONTH(R39),R66+1,""))</f>
        <v>44833</v>
      </c>
      <c r="S67" s="95"/>
      <c r="T67" s="95"/>
      <c r="U67" s="104"/>
      <c r="V67" s="104"/>
      <c r="W67" s="96" t="str">
        <f t="shared" si="20"/>
        <v/>
      </c>
      <c r="X67" s="81"/>
      <c r="Y67" s="93" t="str">
        <f t="shared" si="27"/>
        <v>S</v>
      </c>
      <c r="Z67" s="94">
        <f>IF(Z66="","",IF(MONTH(Z66+1)=MONTH(Z39),Z66+1,""))</f>
        <v>44863</v>
      </c>
      <c r="AA67" s="95"/>
      <c r="AB67" s="95"/>
      <c r="AC67" s="99"/>
      <c r="AD67" s="104"/>
      <c r="AE67" s="96" t="str">
        <f t="shared" si="21"/>
        <v/>
      </c>
      <c r="AF67" s="81"/>
      <c r="AG67" s="93" t="str">
        <f t="shared" si="28"/>
        <v>M</v>
      </c>
      <c r="AH67" s="94">
        <f>IF(AH66="","",IF(MONTH(AH66+1)=MONTH(AH39),AH66+1,""))</f>
        <v>44894</v>
      </c>
      <c r="AI67" s="95"/>
      <c r="AJ67" s="95"/>
      <c r="AK67" s="99"/>
      <c r="AL67" s="104"/>
      <c r="AM67" s="96" t="str">
        <f t="shared" si="22"/>
        <v/>
      </c>
      <c r="AN67" s="81"/>
      <c r="AO67" s="93" t="str">
        <f t="shared" si="29"/>
        <v>J</v>
      </c>
      <c r="AP67" s="94">
        <f>IF(AP66="","",IF(MONTH(AP66+1)=MONTH(AP39),AP66+1,""))</f>
        <v>44924</v>
      </c>
      <c r="AQ67" s="95"/>
      <c r="AR67" s="95"/>
      <c r="AS67" s="99"/>
      <c r="AT67" s="104"/>
      <c r="AU67" s="96" t="str">
        <f t="shared" si="23"/>
        <v/>
      </c>
      <c r="AV67" s="74"/>
      <c r="AW67" s="74"/>
      <c r="AX67" s="74"/>
      <c r="AY67" s="74"/>
      <c r="AZ67" s="74"/>
    </row>
    <row r="68" spans="1:52" x14ac:dyDescent="0.25">
      <c r="A68" s="93" t="str">
        <f t="shared" si="24"/>
        <v>S</v>
      </c>
      <c r="B68" s="94">
        <f t="shared" ref="B68:B69" si="36">IF(B67="","",IF(MONTH(B67+1)=MONTH(B40),B67+1,""))</f>
        <v>44772</v>
      </c>
      <c r="C68" s="97"/>
      <c r="D68" s="99"/>
      <c r="E68" s="99"/>
      <c r="F68" s="104"/>
      <c r="G68" s="96" t="str">
        <f t="shared" si="18"/>
        <v/>
      </c>
      <c r="H68" s="81"/>
      <c r="I68" s="93" t="str">
        <f t="shared" si="25"/>
        <v>M</v>
      </c>
      <c r="J68" s="94">
        <f t="shared" ref="J68:J69" si="37">IF(J67="","",IF(MONTH(J67+1)=MONTH(J40),J67+1,""))</f>
        <v>44803</v>
      </c>
      <c r="K68" s="95"/>
      <c r="L68" s="104"/>
      <c r="M68" s="104"/>
      <c r="N68" s="104"/>
      <c r="O68" s="96" t="str">
        <f t="shared" si="19"/>
        <v/>
      </c>
      <c r="P68" s="81"/>
      <c r="Q68" s="93" t="str">
        <f t="shared" si="26"/>
        <v>V</v>
      </c>
      <c r="R68" s="94">
        <f t="shared" ref="R68:R69" si="38">IF(R67="","",IF(MONTH(R67+1)=MONTH(R40),R67+1,""))</f>
        <v>44834</v>
      </c>
      <c r="S68" s="95"/>
      <c r="T68" s="104"/>
      <c r="U68" s="104"/>
      <c r="V68" s="104"/>
      <c r="W68" s="96" t="str">
        <f t="shared" si="20"/>
        <v/>
      </c>
      <c r="X68" s="81"/>
      <c r="Y68" s="93" t="str">
        <f t="shared" si="27"/>
        <v>D</v>
      </c>
      <c r="Z68" s="94">
        <f t="shared" ref="Z68:Z69" si="39">IF(Z67="","",IF(MONTH(Z67+1)=MONTH(Z40),Z67+1,""))</f>
        <v>44864</v>
      </c>
      <c r="AA68" s="95"/>
      <c r="AB68" s="99"/>
      <c r="AC68" s="99"/>
      <c r="AD68" s="104"/>
      <c r="AE68" s="96" t="str">
        <f t="shared" si="21"/>
        <v/>
      </c>
      <c r="AF68" s="81"/>
      <c r="AG68" s="93" t="str">
        <f t="shared" si="28"/>
        <v>M</v>
      </c>
      <c r="AH68" s="94">
        <f t="shared" ref="AH68:AH69" si="40">IF(AH67="","",IF(MONTH(AH67+1)=MONTH(AH40),AH67+1,""))</f>
        <v>44895</v>
      </c>
      <c r="AI68" s="95"/>
      <c r="AJ68" s="104"/>
      <c r="AK68" s="99"/>
      <c r="AL68" s="104"/>
      <c r="AM68" s="96" t="str">
        <f t="shared" si="22"/>
        <v/>
      </c>
      <c r="AN68" s="81"/>
      <c r="AO68" s="93" t="str">
        <f t="shared" si="29"/>
        <v>V</v>
      </c>
      <c r="AP68" s="94">
        <f t="shared" ref="AP68:AP69" si="41">IF(AP67="","",IF(MONTH(AP67+1)=MONTH(AP40),AP67+1,""))</f>
        <v>44925</v>
      </c>
      <c r="AQ68" s="95"/>
      <c r="AR68" s="104"/>
      <c r="AS68" s="99"/>
      <c r="AT68" s="104"/>
      <c r="AU68" s="96" t="str">
        <f t="shared" si="23"/>
        <v/>
      </c>
      <c r="AV68" s="74"/>
      <c r="AW68" s="74"/>
      <c r="AX68" s="74"/>
      <c r="AY68" s="74"/>
      <c r="AZ68" s="74"/>
    </row>
    <row r="69" spans="1:52" ht="15.75" thickBot="1" x14ac:dyDescent="0.3">
      <c r="A69" s="109" t="str">
        <f t="shared" si="24"/>
        <v>D</v>
      </c>
      <c r="B69" s="110">
        <f t="shared" si="36"/>
        <v>44773</v>
      </c>
      <c r="C69" s="116"/>
      <c r="D69" s="117"/>
      <c r="E69" s="117"/>
      <c r="F69" s="112"/>
      <c r="G69" s="115" t="str">
        <f t="shared" si="18"/>
        <v/>
      </c>
      <c r="H69" s="81"/>
      <c r="I69" s="109" t="str">
        <f t="shared" si="25"/>
        <v>M</v>
      </c>
      <c r="J69" s="110">
        <f t="shared" si="37"/>
        <v>44804</v>
      </c>
      <c r="K69" s="116"/>
      <c r="L69" s="112"/>
      <c r="M69" s="112"/>
      <c r="N69" s="112"/>
      <c r="O69" s="115" t="str">
        <f t="shared" si="19"/>
        <v/>
      </c>
      <c r="P69" s="81"/>
      <c r="Q69" s="109" t="str">
        <f t="shared" si="26"/>
        <v/>
      </c>
      <c r="R69" s="110" t="str">
        <f t="shared" si="38"/>
        <v/>
      </c>
      <c r="S69" s="111"/>
      <c r="T69" s="112"/>
      <c r="U69" s="112"/>
      <c r="V69" s="112"/>
      <c r="W69" s="115" t="str">
        <f t="shared" si="20"/>
        <v/>
      </c>
      <c r="X69" s="81"/>
      <c r="Y69" s="109" t="str">
        <f t="shared" si="27"/>
        <v>L</v>
      </c>
      <c r="Z69" s="110">
        <f t="shared" si="39"/>
        <v>44865</v>
      </c>
      <c r="AA69" s="111"/>
      <c r="AB69" s="112"/>
      <c r="AC69" s="117"/>
      <c r="AD69" s="112"/>
      <c r="AE69" s="115">
        <f t="shared" si="21"/>
        <v>44</v>
      </c>
      <c r="AF69" s="81"/>
      <c r="AG69" s="109" t="str">
        <f t="shared" si="28"/>
        <v/>
      </c>
      <c r="AH69" s="110" t="str">
        <f t="shared" si="40"/>
        <v/>
      </c>
      <c r="AI69" s="111"/>
      <c r="AJ69" s="112"/>
      <c r="AK69" s="117"/>
      <c r="AL69" s="112"/>
      <c r="AM69" s="115" t="str">
        <f t="shared" si="22"/>
        <v/>
      </c>
      <c r="AN69" s="81"/>
      <c r="AO69" s="109" t="str">
        <f t="shared" si="29"/>
        <v>S</v>
      </c>
      <c r="AP69" s="110">
        <f t="shared" si="41"/>
        <v>44926</v>
      </c>
      <c r="AQ69" s="111"/>
      <c r="AR69" s="112"/>
      <c r="AS69" s="117"/>
      <c r="AT69" s="112"/>
      <c r="AU69" s="115" t="str">
        <f t="shared" si="23"/>
        <v/>
      </c>
      <c r="AV69" s="74"/>
      <c r="AW69" s="74"/>
      <c r="AX69" s="74"/>
      <c r="AY69" s="74"/>
      <c r="AZ69" s="74"/>
    </row>
    <row r="70" spans="1:52" ht="15.75" x14ac:dyDescent="0.25">
      <c r="A70" s="121"/>
      <c r="B70" s="122"/>
      <c r="C70" s="123"/>
      <c r="D70" s="123"/>
      <c r="E70" s="124"/>
      <c r="F70" s="124"/>
      <c r="G70" s="125"/>
      <c r="H70" s="126"/>
      <c r="I70" s="126"/>
      <c r="J70" s="126"/>
      <c r="K70" s="123"/>
      <c r="L70" s="124"/>
      <c r="M70" s="124"/>
      <c r="N70" s="124"/>
      <c r="O70" s="125"/>
      <c r="P70" s="126"/>
      <c r="Q70" s="126"/>
      <c r="R70" s="126"/>
      <c r="S70" s="123"/>
      <c r="T70" s="124"/>
      <c r="U70" s="124"/>
      <c r="V70" s="124"/>
      <c r="W70" s="125"/>
      <c r="X70" s="126"/>
      <c r="Y70" s="126"/>
      <c r="Z70" s="126"/>
      <c r="AA70" s="123"/>
      <c r="AB70" s="124"/>
      <c r="AC70" s="124"/>
      <c r="AD70" s="124"/>
      <c r="AE70" s="125"/>
      <c r="AF70" s="126"/>
      <c r="AG70" s="126"/>
      <c r="AH70" s="126"/>
      <c r="AI70" s="123"/>
      <c r="AJ70" s="124"/>
      <c r="AK70" s="124"/>
      <c r="AL70" s="124"/>
      <c r="AM70" s="125"/>
      <c r="AN70" s="126"/>
      <c r="AO70" s="126"/>
      <c r="AP70" s="126"/>
      <c r="AQ70" s="123"/>
      <c r="AR70" s="124"/>
      <c r="AS70" s="124"/>
      <c r="AT70" s="124"/>
      <c r="AU70" s="125"/>
      <c r="AV70" s="74"/>
      <c r="AW70" s="74"/>
      <c r="AX70" s="74"/>
      <c r="AY70" s="74"/>
      <c r="AZ70" s="74"/>
    </row>
  </sheetData>
  <mergeCells count="16">
    <mergeCell ref="AX3:AX4"/>
    <mergeCell ref="AY3:AY4"/>
    <mergeCell ref="AX6:AX7"/>
    <mergeCell ref="AY6:AY7"/>
    <mergeCell ref="A38:G38"/>
    <mergeCell ref="I38:O38"/>
    <mergeCell ref="Q38:W38"/>
    <mergeCell ref="Y38:AE38"/>
    <mergeCell ref="AG38:AM38"/>
    <mergeCell ref="AO38:AU38"/>
    <mergeCell ref="AO2:AU2"/>
    <mergeCell ref="A2:G2"/>
    <mergeCell ref="I2:O2"/>
    <mergeCell ref="Q2:W2"/>
    <mergeCell ref="Y2:AE2"/>
    <mergeCell ref="AG2:AM2"/>
  </mergeCells>
  <conditionalFormatting sqref="AG3:AM33 AG39:AM69">
    <cfRule type="expression" dxfId="8" priority="27">
      <formula>OR(WEEKDAY($AH3,2)=7)</formula>
    </cfRule>
  </conditionalFormatting>
  <conditionalFormatting sqref="AO3:AU33 AO39:AU69">
    <cfRule type="expression" dxfId="7" priority="26">
      <formula>OR(WEEKDAY($AP3,2)=7)</formula>
    </cfRule>
  </conditionalFormatting>
  <conditionalFormatting sqref="A3:G8 A39:G69 A10:G33 A9:B9 G9">
    <cfRule type="expression" dxfId="6" priority="25">
      <formula>OR(WEEKDAY($B3,2)=7)</formula>
    </cfRule>
  </conditionalFormatting>
  <conditionalFormatting sqref="I3:O33 I39:O69">
    <cfRule type="expression" dxfId="5" priority="24">
      <formula>OR(WEEKDAY($J3,2)=7)</formula>
    </cfRule>
  </conditionalFormatting>
  <conditionalFormatting sqref="Q39:W69 Q3:W33">
    <cfRule type="expression" dxfId="4" priority="23">
      <formula>OR(WEEKDAY($R3,2)=7)</formula>
    </cfRule>
  </conditionalFormatting>
  <conditionalFormatting sqref="Y3:AE33 Y39:AE69">
    <cfRule type="expression" dxfId="3" priority="22">
      <formula>OR(WEEKDAY($Z3,2)=7)</formula>
    </cfRule>
  </conditionalFormatting>
  <conditionalFormatting sqref="E9:F9">
    <cfRule type="expression" dxfId="2" priority="9">
      <formula>OR(WEEKDAY($B9,2)=7)</formula>
    </cfRule>
  </conditionalFormatting>
  <conditionalFormatting sqref="C9:D9">
    <cfRule type="expression" dxfId="1" priority="5">
      <formula>OR(WEEKDAY($B9,2)=7)</formula>
    </cfRule>
  </conditionalFormatting>
  <conditionalFormatting sqref="A1:XFD1048576">
    <cfRule type="cellIs" dxfId="0" priority="1" operator="between">
      <formula>0.423611111111111</formula>
      <formula>0.625</formula>
    </cfRule>
  </conditionalFormatting>
  <pageMargins left="0.25" right="0.25" top="0.75" bottom="0.75" header="0.3" footer="0.3"/>
  <pageSetup paperSize="9" scale="5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pinner 1">
              <controlPr defaultSize="0" autoPict="0">
                <anchor moveWithCells="1" sizeWithCells="1">
                  <from>
                    <xdr:col>51</xdr:col>
                    <xdr:colOff>47625</xdr:colOff>
                    <xdr:row>2</xdr:row>
                    <xdr:rowOff>28575</xdr:rowOff>
                  </from>
                  <to>
                    <xdr:col>51</xdr:col>
                    <xdr:colOff>571500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pinner 2">
              <controlPr defaultSize="0" autoPict="0">
                <anchor moveWithCells="1" sizeWithCells="1">
                  <from>
                    <xdr:col>51</xdr:col>
                    <xdr:colOff>47625</xdr:colOff>
                    <xdr:row>5</xdr:row>
                    <xdr:rowOff>38100</xdr:rowOff>
                  </from>
                  <to>
                    <xdr:col>51</xdr:col>
                    <xdr:colOff>561975</xdr:colOff>
                    <xdr:row>6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RECEP-PREP</vt:lpstr>
      <vt:lpstr>EFFECTIF</vt:lpstr>
      <vt:lpstr>Suivi journée</vt:lpstr>
      <vt:lpstr>'RECEP-PREP'!Zone_d_impression</vt:lpstr>
      <vt:lpstr>'Suivi journée'!Zone_d_impression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Sansac</dc:creator>
  <cp:lastModifiedBy>expedition</cp:lastModifiedBy>
  <cp:lastPrinted>2021-11-22T06:22:48Z</cp:lastPrinted>
  <dcterms:created xsi:type="dcterms:W3CDTF">2021-06-15T09:45:14Z</dcterms:created>
  <dcterms:modified xsi:type="dcterms:W3CDTF">2022-01-15T08:11:14Z</dcterms:modified>
</cp:coreProperties>
</file>