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13_ncr:1_{EBFD09FD-22A6-4453-A6C4-2E3183E910A7}" xr6:coauthVersionLast="47" xr6:coauthVersionMax="47" xr10:uidLastSave="{00000000-0000-0000-0000-000000000000}"/>
  <bookViews>
    <workbookView xWindow="-120" yWindow="-120" windowWidth="29040" windowHeight="15840" xr2:uid="{A7A5144D-6097-4F5D-9535-B5EE195D3BBD}"/>
  </bookViews>
  <sheets>
    <sheet name="SEMAIN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9" i="1"/>
  <c r="L10" i="1"/>
  <c r="L11" i="1"/>
  <c r="L12" i="1"/>
  <c r="F10" i="1"/>
  <c r="F11" i="1"/>
  <c r="F12" i="1"/>
  <c r="F13" i="1"/>
  <c r="F14" i="1"/>
  <c r="F15" i="1"/>
  <c r="F16" i="1"/>
  <c r="F17" i="1"/>
  <c r="F9" i="1"/>
  <c r="G14" i="1"/>
  <c r="G15" i="1"/>
  <c r="G16" i="1"/>
  <c r="G17" i="1"/>
  <c r="L18" i="1" l="1"/>
  <c r="H14" i="1"/>
  <c r="I14" i="1" s="1"/>
  <c r="H17" i="1"/>
  <c r="I17" i="1" s="1"/>
  <c r="J17" i="1" s="1"/>
  <c r="K17" i="1" s="1"/>
  <c r="H16" i="1"/>
  <c r="I16" i="1" s="1"/>
  <c r="J16" i="1" s="1"/>
  <c r="K16" i="1" s="1"/>
  <c r="H15" i="1"/>
  <c r="I15" i="1" s="1"/>
  <c r="J15" i="1"/>
  <c r="K15" i="1" s="1"/>
  <c r="J14" i="1"/>
  <c r="K14" i="1" s="1"/>
  <c r="G13" i="1" l="1"/>
  <c r="G12" i="1"/>
  <c r="G11" i="1"/>
  <c r="H11" i="1"/>
  <c r="I11" i="1" s="1"/>
  <c r="G10" i="1"/>
  <c r="G9" i="1"/>
  <c r="A5" i="1"/>
  <c r="A1" i="1" s="1"/>
  <c r="F4" i="1"/>
  <c r="H13" i="1" l="1"/>
  <c r="I13" i="1" s="1"/>
  <c r="J13" i="1" s="1"/>
  <c r="K13" i="1" s="1"/>
  <c r="H9" i="1"/>
  <c r="I9" i="1" s="1"/>
  <c r="K2" i="1"/>
  <c r="J11" i="1"/>
  <c r="K11" i="1" s="1"/>
  <c r="H10" i="1"/>
  <c r="I10" i="1" s="1"/>
  <c r="H12" i="1"/>
  <c r="I12" i="1" s="1"/>
  <c r="I18" i="1" l="1"/>
  <c r="J9" i="1"/>
  <c r="K9" i="1" s="1"/>
  <c r="J10" i="1"/>
  <c r="K10" i="1" s="1"/>
  <c r="J12" i="1"/>
  <c r="K12" i="1" s="1"/>
  <c r="K18" i="1" l="1"/>
  <c r="J18" i="1"/>
</calcChain>
</file>

<file path=xl/sharedStrings.xml><?xml version="1.0" encoding="utf-8"?>
<sst xmlns="http://schemas.openxmlformats.org/spreadsheetml/2006/main" count="26" uniqueCount="26">
  <si>
    <t>Semaine</t>
  </si>
  <si>
    <t>Du</t>
  </si>
  <si>
    <t xml:space="preserve">Au </t>
  </si>
  <si>
    <t>Nom</t>
  </si>
  <si>
    <t>Prénom</t>
  </si>
  <si>
    <t>Heure prise de poste</t>
  </si>
  <si>
    <t>Heure de Fin de Poste</t>
  </si>
  <si>
    <t>Total journée</t>
  </si>
  <si>
    <t>Total pause</t>
  </si>
  <si>
    <t>Total des heures</t>
  </si>
  <si>
    <t>Heures au centièmes</t>
  </si>
  <si>
    <t xml:space="preserve">Total intérimaire présent </t>
  </si>
  <si>
    <t>Total des heures SUP</t>
  </si>
  <si>
    <t>Total</t>
  </si>
  <si>
    <t>Tireur</t>
  </si>
  <si>
    <t>Début Nuit</t>
  </si>
  <si>
    <t>Fin Nuit</t>
  </si>
  <si>
    <t>lundi</t>
  </si>
  <si>
    <t>mardi</t>
  </si>
  <si>
    <t>mercredi</t>
  </si>
  <si>
    <t>jeudi</t>
  </si>
  <si>
    <t>vendredi</t>
  </si>
  <si>
    <t xml:space="preserve">Pauses </t>
  </si>
  <si>
    <t>TOTAL</t>
  </si>
  <si>
    <t>Formule modifiée en col F pour ne pas avoir d'heures négatives</t>
  </si>
  <si>
    <t>Toutes les heures sous la forme 00:00 en col E (et pas 01/01/1900 00:00)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</si>
</sst>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20" fontId="0" fillId="2" borderId="13" xfId="0" applyNumberFormat="1" applyFill="1" applyBorder="1" applyAlignment="1" applyProtection="1">
      <alignment horizontal="center" vertical="center" wrapText="1"/>
    </xf>
    <xf numFmtId="20" fontId="0" fillId="2" borderId="14" xfId="0" applyNumberForma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20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</xf>
    <xf numFmtId="20" fontId="0" fillId="3" borderId="1" xfId="0" applyNumberFormat="1" applyFill="1" applyBorder="1" applyAlignment="1" applyProtection="1">
      <alignment horizontal="center" vertical="center"/>
      <protection locked="0"/>
    </xf>
    <xf numFmtId="165" fontId="0" fillId="2" borderId="1" xfId="0" applyNumberFormat="1" applyFill="1" applyBorder="1" applyAlignment="1" applyProtection="1">
      <alignment horizontal="center" vertical="center"/>
    </xf>
    <xf numFmtId="20" fontId="0" fillId="2" borderId="1" xfId="0" applyNumberFormat="1" applyFill="1" applyBorder="1" applyAlignment="1" applyProtection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20" fontId="0" fillId="2" borderId="0" xfId="0" applyNumberFormat="1" applyFill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</xf>
    <xf numFmtId="14" fontId="3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165" fontId="6" fillId="0" borderId="1" xfId="0" applyNumberFormat="1" applyFont="1" applyFill="1" applyBorder="1" applyAlignment="1" applyProtection="1">
      <alignment horizontal="center" vertical="center"/>
    </xf>
    <xf numFmtId="2" fontId="1" fillId="3" borderId="18" xfId="0" applyNumberFormat="1" applyFont="1" applyFill="1" applyBorder="1" applyAlignment="1" applyProtection="1">
      <alignment horizontal="center" vertical="center"/>
    </xf>
    <xf numFmtId="1" fontId="1" fillId="3" borderId="18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20" fontId="1" fillId="2" borderId="0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center" vertical="center"/>
    </xf>
    <xf numFmtId="20" fontId="8" fillId="2" borderId="0" xfId="0" applyNumberFormat="1" applyFont="1" applyFill="1" applyAlignment="1" applyProtection="1">
      <alignment horizontal="left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165" fontId="5" fillId="2" borderId="19" xfId="0" applyNumberFormat="1" applyFont="1" applyFill="1" applyBorder="1" applyAlignment="1" applyProtection="1">
      <alignment horizontal="center" vertical="center"/>
    </xf>
    <xf numFmtId="165" fontId="5" fillId="2" borderId="20" xfId="0" applyNumberFormat="1" applyFont="1" applyFill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</xf>
    <xf numFmtId="14" fontId="3" fillId="3" borderId="9" xfId="0" applyNumberFormat="1" applyFont="1" applyFill="1" applyBorder="1" applyAlignment="1" applyProtection="1">
      <alignment horizontal="center" vertical="center"/>
      <protection locked="0"/>
    </xf>
    <xf numFmtId="14" fontId="3" fillId="3" borderId="10" xfId="0" applyNumberFormat="1" applyFont="1" applyFill="1" applyBorder="1" applyAlignment="1" applyProtection="1">
      <alignment horizontal="center" vertical="center"/>
      <protection locked="0"/>
    </xf>
    <xf numFmtId="14" fontId="3" fillId="2" borderId="10" xfId="0" applyNumberFormat="1" applyFont="1" applyFill="1" applyBorder="1" applyAlignment="1" applyProtection="1">
      <alignment horizontal="center" vertical="center"/>
    </xf>
    <xf numFmtId="14" fontId="3" fillId="2" borderId="11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8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1E3D-D316-4FA2-A762-B0207381ACE3}">
  <sheetPr codeName="Feuil1"/>
  <dimension ref="A1:M20"/>
  <sheetViews>
    <sheetView tabSelected="1" zoomScaleNormal="100" workbookViewId="0">
      <pane ySplit="7" topLeftCell="A8" activePane="bottomLeft" state="frozen"/>
      <selection pane="bottomLeft" activeCell="E10" sqref="E10"/>
    </sheetView>
  </sheetViews>
  <sheetFormatPr baseColWidth="10" defaultRowHeight="15" x14ac:dyDescent="0.25"/>
  <cols>
    <col min="1" max="1" width="18.28515625" style="9" bestFit="1" customWidth="1"/>
    <col min="2" max="2" width="15.7109375" style="9" customWidth="1"/>
    <col min="3" max="3" width="12.7109375" style="18" customWidth="1"/>
    <col min="4" max="4" width="8.7109375" style="18" customWidth="1"/>
    <col min="5" max="5" width="12.7109375" style="18" customWidth="1"/>
    <col min="6" max="6" width="10.7109375" style="18" customWidth="1"/>
    <col min="7" max="7" width="8.7109375" style="18" customWidth="1"/>
    <col min="8" max="8" width="10.7109375" style="18" customWidth="1"/>
    <col min="9" max="10" width="12.7109375" style="9" customWidth="1"/>
    <col min="11" max="11" width="11" style="9" bestFit="1" customWidth="1"/>
    <col min="12" max="13" width="11" style="9" customWidth="1"/>
    <col min="14" max="14" width="5.85546875" style="9" customWidth="1"/>
    <col min="15" max="16384" width="11.42578125" style="9"/>
  </cols>
  <sheetData>
    <row r="1" spans="1:13" s="2" customFormat="1" ht="15.75" x14ac:dyDescent="0.25">
      <c r="A1" s="35" t="str">
        <f>+TEXT(A5,"mmmm")</f>
        <v>janvier</v>
      </c>
      <c r="B1" s="35"/>
      <c r="C1" s="35"/>
      <c r="D1" s="35"/>
      <c r="E1" s="35"/>
      <c r="F1" s="35"/>
      <c r="G1" s="35"/>
      <c r="H1" s="35"/>
      <c r="I1" s="35"/>
      <c r="J1" s="35"/>
      <c r="K1" s="1">
        <v>2022</v>
      </c>
      <c r="L1" s="19"/>
      <c r="M1" s="19"/>
    </row>
    <row r="2" spans="1:13" s="2" customFormat="1" ht="16.5" thickBot="1" x14ac:dyDescent="0.3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4"/>
      <c r="K2" s="3">
        <f>+_xlfn.ISOWEEKNUM(A5)</f>
        <v>1</v>
      </c>
      <c r="L2" s="20"/>
      <c r="M2" s="20"/>
    </row>
    <row r="3" spans="1:13" s="2" customFormat="1" ht="15.75" x14ac:dyDescent="0.25">
      <c r="A3" s="49" t="s">
        <v>1</v>
      </c>
      <c r="B3" s="50"/>
      <c r="C3" s="50"/>
      <c r="D3" s="50"/>
      <c r="E3" s="50"/>
      <c r="F3" s="50" t="s">
        <v>2</v>
      </c>
      <c r="G3" s="50"/>
      <c r="H3" s="50"/>
      <c r="I3" s="50"/>
      <c r="J3" s="50"/>
      <c r="K3" s="51"/>
      <c r="L3" s="20"/>
      <c r="M3" s="20"/>
    </row>
    <row r="4" spans="1:13" s="2" customFormat="1" ht="16.5" thickBot="1" x14ac:dyDescent="0.3">
      <c r="A4" s="45">
        <v>44564</v>
      </c>
      <c r="B4" s="46"/>
      <c r="C4" s="46"/>
      <c r="D4" s="46"/>
      <c r="E4" s="46"/>
      <c r="F4" s="47">
        <f>+A4+6</f>
        <v>44570</v>
      </c>
      <c r="G4" s="47"/>
      <c r="H4" s="47"/>
      <c r="I4" s="47"/>
      <c r="J4" s="47"/>
      <c r="K4" s="48"/>
      <c r="L4" s="21"/>
      <c r="M4" s="21"/>
    </row>
    <row r="5" spans="1:13" s="2" customFormat="1" ht="18.75" x14ac:dyDescent="0.25">
      <c r="A5" s="52">
        <f>+A4</f>
        <v>44564</v>
      </c>
      <c r="B5" s="53"/>
      <c r="C5" s="53"/>
      <c r="D5" s="53"/>
      <c r="E5" s="53"/>
      <c r="F5" s="53"/>
      <c r="G5" s="53"/>
      <c r="H5" s="53"/>
      <c r="I5" s="53"/>
      <c r="J5" s="53"/>
      <c r="K5" s="54"/>
      <c r="L5" s="22"/>
      <c r="M5" s="22"/>
    </row>
    <row r="6" spans="1:13" s="2" customFormat="1" ht="15.75" thickBot="1" x14ac:dyDescent="0.3">
      <c r="A6" s="55"/>
      <c r="B6" s="56"/>
      <c r="C6" s="56"/>
      <c r="D6" s="56"/>
      <c r="E6" s="56"/>
      <c r="F6" s="56"/>
      <c r="G6" s="56"/>
      <c r="H6" s="56"/>
      <c r="I6" s="56"/>
      <c r="J6" s="56"/>
      <c r="K6" s="57"/>
      <c r="L6" s="29" t="s">
        <v>15</v>
      </c>
      <c r="M6" s="29" t="s">
        <v>16</v>
      </c>
    </row>
    <row r="7" spans="1:13" s="8" customFormat="1" ht="45.75" thickBot="1" x14ac:dyDescent="0.3">
      <c r="A7" s="4" t="s">
        <v>3</v>
      </c>
      <c r="B7" s="5" t="s">
        <v>4</v>
      </c>
      <c r="C7" s="6" t="s">
        <v>5</v>
      </c>
      <c r="D7" s="6" t="s">
        <v>22</v>
      </c>
      <c r="E7" s="6" t="s">
        <v>6</v>
      </c>
      <c r="F7" s="6" t="s">
        <v>7</v>
      </c>
      <c r="G7" s="6" t="s">
        <v>8</v>
      </c>
      <c r="H7" s="6" t="s">
        <v>9</v>
      </c>
      <c r="I7" s="5" t="s">
        <v>10</v>
      </c>
      <c r="J7" s="5" t="s">
        <v>11</v>
      </c>
      <c r="K7" s="7" t="s">
        <v>12</v>
      </c>
      <c r="L7" s="30">
        <v>0.875</v>
      </c>
      <c r="M7" s="30">
        <v>0.20833333333333334</v>
      </c>
    </row>
    <row r="8" spans="1:13" ht="15.75" thickBot="1" x14ac:dyDescent="0.3">
      <c r="A8" s="37" t="s">
        <v>14</v>
      </c>
      <c r="B8" s="38"/>
      <c r="C8" s="38"/>
      <c r="D8" s="38"/>
      <c r="E8" s="38"/>
      <c r="F8" s="38"/>
      <c r="G8" s="38"/>
      <c r="H8" s="38"/>
      <c r="I8" s="38"/>
      <c r="J8" s="38"/>
      <c r="K8" s="39"/>
      <c r="L8" s="43" t="s">
        <v>23</v>
      </c>
      <c r="M8" s="44"/>
    </row>
    <row r="9" spans="1:13" x14ac:dyDescent="0.25">
      <c r="A9" s="23"/>
      <c r="B9" s="24" t="s">
        <v>17</v>
      </c>
      <c r="C9" s="12">
        <v>0.875</v>
      </c>
      <c r="D9" s="10">
        <v>4.1666666666666664E-2</v>
      </c>
      <c r="E9" s="12">
        <v>0.25</v>
      </c>
      <c r="F9" s="13">
        <f>+IF(ISTEXT(C9),"00:00",IF(E9&lt;C9,1-C9+E9,E9-C9))</f>
        <v>0.375</v>
      </c>
      <c r="G9" s="14">
        <f t="shared" ref="G9:G12" si="0">+D9</f>
        <v>4.1666666666666664E-2</v>
      </c>
      <c r="H9" s="25">
        <f t="shared" ref="H9:H12" si="1">F9-G9</f>
        <v>0.33333333333333331</v>
      </c>
      <c r="I9" s="16">
        <f t="shared" ref="I9:I12" si="2">H9*24</f>
        <v>8</v>
      </c>
      <c r="J9" s="17">
        <f t="shared" ref="J9:J12" si="3">+IF(I9&gt;0,1,"")</f>
        <v>1</v>
      </c>
      <c r="K9" s="11">
        <f t="shared" ref="K9:K12" si="4">+IFERROR(IF(I9-(J9*7)&gt;0,I9-(J9*7),""),"")</f>
        <v>1</v>
      </c>
      <c r="L9" s="40">
        <f t="shared" ref="L9:L11" si="5">IF(E9&lt;C9,MIN(1-$L$7,1-C9)+MIN(E9,$M$7)-D9,IF(E9&gt;0.875,E9-0.875,0))</f>
        <v>0.29166666666666669</v>
      </c>
      <c r="M9" s="41"/>
    </row>
    <row r="10" spans="1:13" x14ac:dyDescent="0.25">
      <c r="A10" s="23"/>
      <c r="B10" s="24" t="s">
        <v>18</v>
      </c>
      <c r="C10" s="12">
        <v>0.77083333333333337</v>
      </c>
      <c r="D10" s="10">
        <v>4.1666666666666664E-2</v>
      </c>
      <c r="E10" s="12">
        <v>0.16666666666666666</v>
      </c>
      <c r="F10" s="13">
        <f t="shared" ref="F10:F17" si="6">+IF(ISTEXT(C10),"00:00",IF(E10&lt;C10,1-C10+E10,E10-C10))</f>
        <v>0.39583333333333326</v>
      </c>
      <c r="G10" s="14">
        <f t="shared" si="0"/>
        <v>4.1666666666666664E-2</v>
      </c>
      <c r="H10" s="15">
        <f t="shared" si="1"/>
        <v>0.35416666666666657</v>
      </c>
      <c r="I10" s="16">
        <f t="shared" si="2"/>
        <v>8.4999999999999982</v>
      </c>
      <c r="J10" s="17">
        <f t="shared" si="3"/>
        <v>1</v>
      </c>
      <c r="K10" s="11">
        <f t="shared" si="4"/>
        <v>1.4999999999999982</v>
      </c>
      <c r="L10" s="40">
        <f t="shared" si="5"/>
        <v>0.24999999999999997</v>
      </c>
      <c r="M10" s="41"/>
    </row>
    <row r="11" spans="1:13" x14ac:dyDescent="0.25">
      <c r="A11" s="23"/>
      <c r="B11" s="24" t="s">
        <v>19</v>
      </c>
      <c r="C11" s="12">
        <v>0.66666666666666663</v>
      </c>
      <c r="D11" s="10">
        <v>4.1666666666666664E-2</v>
      </c>
      <c r="E11" s="12">
        <v>8.3333333333333329E-2</v>
      </c>
      <c r="F11" s="13">
        <f t="shared" si="6"/>
        <v>0.41666666666666669</v>
      </c>
      <c r="G11" s="14">
        <f t="shared" si="0"/>
        <v>4.1666666666666664E-2</v>
      </c>
      <c r="H11" s="15">
        <f t="shared" si="1"/>
        <v>0.375</v>
      </c>
      <c r="I11" s="16">
        <f t="shared" si="2"/>
        <v>9</v>
      </c>
      <c r="J11" s="17">
        <f t="shared" si="3"/>
        <v>1</v>
      </c>
      <c r="K11" s="11">
        <f t="shared" si="4"/>
        <v>2</v>
      </c>
      <c r="L11" s="40">
        <f t="shared" si="5"/>
        <v>0.16666666666666666</v>
      </c>
      <c r="M11" s="41"/>
    </row>
    <row r="12" spans="1:13" x14ac:dyDescent="0.25">
      <c r="A12" s="24"/>
      <c r="B12" s="24" t="s">
        <v>20</v>
      </c>
      <c r="C12" s="12">
        <v>0.52083333333333337</v>
      </c>
      <c r="D12" s="10">
        <v>4.1666666666666664E-2</v>
      </c>
      <c r="E12" s="12">
        <v>0.91666666666666663</v>
      </c>
      <c r="F12" s="13">
        <f t="shared" si="6"/>
        <v>0.39583333333333326</v>
      </c>
      <c r="G12" s="14">
        <f t="shared" si="0"/>
        <v>4.1666666666666664E-2</v>
      </c>
      <c r="H12" s="15">
        <f t="shared" si="1"/>
        <v>0.35416666666666657</v>
      </c>
      <c r="I12" s="16">
        <f t="shared" si="2"/>
        <v>8.4999999999999982</v>
      </c>
      <c r="J12" s="17">
        <f t="shared" si="3"/>
        <v>1</v>
      </c>
      <c r="K12" s="11">
        <f t="shared" si="4"/>
        <v>1.4999999999999982</v>
      </c>
      <c r="L12" s="40">
        <f>IF(E12&lt;C12,MIN(1-$L$7,1-C12)+MIN(E12,$M$7)-D12,IF(E12&gt;0.875,E12-0.875,0))</f>
        <v>4.166666666666663E-2</v>
      </c>
      <c r="M12" s="41"/>
    </row>
    <row r="13" spans="1:13" x14ac:dyDescent="0.25">
      <c r="A13" s="24"/>
      <c r="B13" s="24" t="s">
        <v>21</v>
      </c>
      <c r="C13" s="12">
        <v>0.4375</v>
      </c>
      <c r="D13" s="10">
        <v>4.1666666666666664E-2</v>
      </c>
      <c r="E13" s="12">
        <v>0.79166666666666663</v>
      </c>
      <c r="F13" s="13">
        <f t="shared" si="6"/>
        <v>0.35416666666666663</v>
      </c>
      <c r="G13" s="14">
        <f>+D13</f>
        <v>4.1666666666666664E-2</v>
      </c>
      <c r="H13" s="15">
        <f>F13-G13</f>
        <v>0.31249999999999994</v>
      </c>
      <c r="I13" s="16">
        <f>H13*24</f>
        <v>7.4999999999999982</v>
      </c>
      <c r="J13" s="17">
        <f>+IF(I13&gt;0,1,"")</f>
        <v>1</v>
      </c>
      <c r="K13" s="11">
        <f>+IFERROR(IF(I13-(J13*7)&gt;0,I13-(J13*7),""),"")</f>
        <v>0.49999999999999822</v>
      </c>
      <c r="L13" s="40">
        <f t="shared" ref="L13:L17" si="7">IF(E13&lt;C13,MIN(1-$L$7,1-C13)+MIN(E13,$M$7)-D13,IF(E13&gt;0.875,E13-0.875,0))</f>
        <v>0</v>
      </c>
      <c r="M13" s="41"/>
    </row>
    <row r="14" spans="1:13" x14ac:dyDescent="0.25">
      <c r="A14" s="28"/>
      <c r="B14" s="28"/>
      <c r="C14" s="12"/>
      <c r="D14" s="10"/>
      <c r="E14" s="12"/>
      <c r="F14" s="13">
        <f t="shared" si="6"/>
        <v>0</v>
      </c>
      <c r="G14" s="14">
        <f t="shared" ref="G14:G17" si="8">+D14</f>
        <v>0</v>
      </c>
      <c r="H14" s="15">
        <f t="shared" ref="H14:H17" si="9">F14-G14</f>
        <v>0</v>
      </c>
      <c r="I14" s="16">
        <f t="shared" ref="I14:I17" si="10">H14*24</f>
        <v>0</v>
      </c>
      <c r="J14" s="17" t="str">
        <f t="shared" ref="J14:J17" si="11">+IF(I14&gt;0,1,"")</f>
        <v/>
      </c>
      <c r="K14" s="11" t="str">
        <f t="shared" ref="K14:K17" si="12">+IFERROR(IF(I14-(J14*7)&gt;0,I14-(J14*7),""),"")</f>
        <v/>
      </c>
      <c r="L14" s="40">
        <f t="shared" si="7"/>
        <v>0</v>
      </c>
      <c r="M14" s="41"/>
    </row>
    <row r="15" spans="1:13" x14ac:dyDescent="0.25">
      <c r="A15" s="28"/>
      <c r="B15" s="28"/>
      <c r="C15" s="12"/>
      <c r="D15" s="10"/>
      <c r="E15" s="12"/>
      <c r="F15" s="13">
        <f t="shared" si="6"/>
        <v>0</v>
      </c>
      <c r="G15" s="14">
        <f t="shared" si="8"/>
        <v>0</v>
      </c>
      <c r="H15" s="15">
        <f t="shared" si="9"/>
        <v>0</v>
      </c>
      <c r="I15" s="16">
        <f t="shared" si="10"/>
        <v>0</v>
      </c>
      <c r="J15" s="17" t="str">
        <f t="shared" si="11"/>
        <v/>
      </c>
      <c r="K15" s="11" t="str">
        <f t="shared" si="12"/>
        <v/>
      </c>
      <c r="L15" s="40">
        <f t="shared" si="7"/>
        <v>0</v>
      </c>
      <c r="M15" s="41"/>
    </row>
    <row r="16" spans="1:13" x14ac:dyDescent="0.25">
      <c r="A16" s="28"/>
      <c r="B16" s="28"/>
      <c r="C16" s="12"/>
      <c r="D16" s="10"/>
      <c r="E16" s="12"/>
      <c r="F16" s="13">
        <f t="shared" si="6"/>
        <v>0</v>
      </c>
      <c r="G16" s="14">
        <f t="shared" si="8"/>
        <v>0</v>
      </c>
      <c r="H16" s="15">
        <f t="shared" si="9"/>
        <v>0</v>
      </c>
      <c r="I16" s="16">
        <f t="shared" si="10"/>
        <v>0</v>
      </c>
      <c r="J16" s="17" t="str">
        <f t="shared" si="11"/>
        <v/>
      </c>
      <c r="K16" s="11" t="str">
        <f t="shared" si="12"/>
        <v/>
      </c>
      <c r="L16" s="40">
        <f t="shared" si="7"/>
        <v>0</v>
      </c>
      <c r="M16" s="41"/>
    </row>
    <row r="17" spans="1:13" x14ac:dyDescent="0.25">
      <c r="A17" s="28"/>
      <c r="B17" s="28"/>
      <c r="C17" s="12"/>
      <c r="D17" s="10"/>
      <c r="E17" s="12"/>
      <c r="F17" s="13">
        <f t="shared" si="6"/>
        <v>0</v>
      </c>
      <c r="G17" s="14">
        <f t="shared" si="8"/>
        <v>0</v>
      </c>
      <c r="H17" s="15">
        <f t="shared" si="9"/>
        <v>0</v>
      </c>
      <c r="I17" s="16">
        <f t="shared" si="10"/>
        <v>0</v>
      </c>
      <c r="J17" s="17" t="str">
        <f t="shared" si="11"/>
        <v/>
      </c>
      <c r="K17" s="11" t="str">
        <f t="shared" si="12"/>
        <v/>
      </c>
      <c r="L17" s="40">
        <f t="shared" si="7"/>
        <v>0</v>
      </c>
      <c r="M17" s="41"/>
    </row>
    <row r="18" spans="1:13" x14ac:dyDescent="0.25">
      <c r="A18" s="36" t="s">
        <v>13</v>
      </c>
      <c r="B18" s="36"/>
      <c r="C18" s="36"/>
      <c r="D18" s="36"/>
      <c r="E18" s="36"/>
      <c r="F18" s="36"/>
      <c r="G18" s="36"/>
      <c r="H18" s="36"/>
      <c r="I18" s="26">
        <f>SUM(I9:I17)</f>
        <v>41.5</v>
      </c>
      <c r="J18" s="27">
        <f>SUM(J9:J17)</f>
        <v>5</v>
      </c>
      <c r="K18" s="26">
        <f>SUM(K9:K17)</f>
        <v>6.4999999999999947</v>
      </c>
      <c r="L18" s="42">
        <f>SUM(L9:M17)</f>
        <v>0.74999999999999989</v>
      </c>
      <c r="M18" s="42"/>
    </row>
    <row r="19" spans="1:13" x14ac:dyDescent="0.25">
      <c r="F19" s="31" t="s">
        <v>24</v>
      </c>
    </row>
    <row r="20" spans="1:13" x14ac:dyDescent="0.25">
      <c r="E20" s="31" t="s">
        <v>25</v>
      </c>
    </row>
  </sheetData>
  <sheetProtection formatCells="0"/>
  <mergeCells count="20">
    <mergeCell ref="L10:M10"/>
    <mergeCell ref="L11:M11"/>
    <mergeCell ref="L12:M12"/>
    <mergeCell ref="L13:M13"/>
    <mergeCell ref="A2:J2"/>
    <mergeCell ref="A1:J1"/>
    <mergeCell ref="A18:H18"/>
    <mergeCell ref="A8:K8"/>
    <mergeCell ref="L14:M14"/>
    <mergeCell ref="L15:M15"/>
    <mergeCell ref="L16:M16"/>
    <mergeCell ref="L17:M17"/>
    <mergeCell ref="L18:M18"/>
    <mergeCell ref="L8:M8"/>
    <mergeCell ref="A4:E4"/>
    <mergeCell ref="F4:K4"/>
    <mergeCell ref="A3:E3"/>
    <mergeCell ref="F3:K3"/>
    <mergeCell ref="A5:K6"/>
    <mergeCell ref="L9:M9"/>
  </mergeCells>
  <conditionalFormatting sqref="A7:K7 A1:XFD6 N7:XFD16 N18:XFD18 A22:XFD1048576 A21:D21 F21:XFD21 A19:XFD20 A8:L18">
    <cfRule type="beginsWith" dxfId="7" priority="29" operator="beginsWith" text="CONGE">
      <formula>LEFT(A1,LEN("CONGE"))="CONGE"</formula>
    </cfRule>
    <cfRule type="beginsWith" dxfId="6" priority="30" operator="beginsWith" text="ABS">
      <formula>LEFT(A1,LEN("ABS"))="ABS"</formula>
    </cfRule>
    <cfRule type="beginsWith" dxfId="5" priority="31" operator="beginsWith" text="REPOS">
      <formula>LEFT(A1,LEN("REPOS"))="REPOS"</formula>
    </cfRule>
    <cfRule type="beginsWith" dxfId="4" priority="32" operator="beginsWith" text="FDM">
      <formula>LEFT(A1,LEN("FDM"))="FDM"</formula>
    </cfRule>
  </conditionalFormatting>
  <conditionalFormatting sqref="L7:M7">
    <cfRule type="beginsWith" dxfId="3" priority="25" operator="beginsWith" text="CONGE">
      <formula>LEFT(L7,LEN("CONGE"))="CONGE"</formula>
    </cfRule>
    <cfRule type="beginsWith" dxfId="2" priority="26" operator="beginsWith" text="ABS">
      <formula>LEFT(L7,LEN("ABS"))="ABS"</formula>
    </cfRule>
    <cfRule type="beginsWith" dxfId="1" priority="27" operator="beginsWith" text="REPOS">
      <formula>LEFT(L7,LEN("REPOS"))="REPOS"</formula>
    </cfRule>
    <cfRule type="beginsWith" dxfId="0" priority="28" operator="beginsWith" text="FDM">
      <formula>LEFT(L7,LEN("FDM"))="FDM"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SEMAINE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expedition</dc:creator>
  <cp:lastModifiedBy>TISSOT</cp:lastModifiedBy>
  <dcterms:created xsi:type="dcterms:W3CDTF">2022-01-08T11:33:15Z</dcterms:created>
  <dcterms:modified xsi:type="dcterms:W3CDTF">2022-01-11T11:58:06Z</dcterms:modified>
</cp:coreProperties>
</file>