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G:\Mon Drive\stage\coceptio\travail-drofus\"/>
    </mc:Choice>
  </mc:AlternateContent>
  <xr:revisionPtr revIDLastSave="0" documentId="13_ncr:1_{3182A097-AD1F-4DD8-932F-430A31A1F168}" xr6:coauthVersionLast="47" xr6:coauthVersionMax="47" xr10:uidLastSave="{00000000-0000-0000-0000-000000000000}"/>
  <bookViews>
    <workbookView xWindow="-108" yWindow="-108" windowWidth="23256" windowHeight="12576" activeTab="1" xr2:uid="{00000000-000D-0000-FFFF-FFFF00000000}"/>
  </bookViews>
  <sheets>
    <sheet name="Donées Drofus" sheetId="6" r:id="rId1"/>
    <sheet name="Design" sheetId="5" r:id="rId2"/>
  </sheets>
  <externalReferences>
    <externalReference r:id="rId3"/>
  </externalReferenc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5" l="1" a="1"/>
  <c r="D14" i="5" s="1"/>
  <c r="D15" i="5" a="1"/>
  <c r="D15" i="5" s="1"/>
  <c r="D16" i="5" a="1"/>
  <c r="D16" i="5" s="1"/>
  <c r="D17" i="5" a="1"/>
  <c r="D17" i="5" s="1"/>
  <c r="D13" i="5" a="1"/>
  <c r="D13" i="5" s="1"/>
  <c r="D7" i="5" a="1"/>
  <c r="D7" i="5" s="1"/>
  <c r="D8" i="5" a="1"/>
  <c r="D8" i="5" s="1"/>
  <c r="D9" i="5" a="1"/>
  <c r="D9" i="5" s="1"/>
  <c r="D10" i="5" a="1"/>
  <c r="D10" i="5" s="1"/>
  <c r="D6" i="5" a="1"/>
  <c r="D6" i="5" s="1"/>
  <c r="K33" i="5"/>
  <c r="J33" i="5"/>
  <c r="I33" i="5"/>
  <c r="H33" i="5"/>
  <c r="G33" i="5"/>
  <c r="F33" i="5"/>
  <c r="E33" i="5"/>
  <c r="D33" i="5"/>
  <c r="N32" i="5"/>
  <c r="M32" i="5"/>
  <c r="K32" i="5"/>
  <c r="J32" i="5"/>
  <c r="I32" i="5"/>
  <c r="H32" i="5"/>
  <c r="G32" i="5"/>
  <c r="F32" i="5"/>
  <c r="E32" i="5"/>
  <c r="D32" i="5"/>
  <c r="N31" i="5"/>
  <c r="M31" i="5"/>
  <c r="O31" i="5" s="1"/>
  <c r="L31" i="5"/>
  <c r="K31" i="5"/>
  <c r="J31" i="5"/>
  <c r="I31" i="5"/>
  <c r="H31" i="5"/>
  <c r="G31" i="5"/>
  <c r="F31" i="5"/>
  <c r="E31" i="5"/>
  <c r="D31" i="5"/>
  <c r="O30" i="5"/>
  <c r="N30" i="5"/>
  <c r="M30" i="5"/>
  <c r="K30" i="5"/>
  <c r="J30" i="5"/>
  <c r="I30" i="5"/>
  <c r="H30" i="5"/>
  <c r="G30" i="5"/>
  <c r="F30" i="5"/>
  <c r="E30" i="5"/>
  <c r="D30" i="5"/>
  <c r="N29" i="5"/>
  <c r="M29" i="5"/>
  <c r="O29" i="5" s="1"/>
  <c r="K29" i="5"/>
  <c r="J29" i="5"/>
  <c r="I29" i="5"/>
  <c r="H29" i="5"/>
  <c r="G29" i="5"/>
  <c r="F29" i="5"/>
  <c r="E29" i="5"/>
  <c r="D29" i="5"/>
  <c r="N28" i="5"/>
  <c r="M28" i="5"/>
  <c r="K28" i="5"/>
  <c r="L28" i="5" s="1"/>
  <c r="J28" i="5"/>
  <c r="I28" i="5"/>
  <c r="H28" i="5"/>
  <c r="G28" i="5"/>
  <c r="F28" i="5"/>
  <c r="E28" i="5"/>
  <c r="D28" i="5"/>
  <c r="O27" i="5"/>
  <c r="N27" i="5"/>
  <c r="M27" i="5"/>
  <c r="K27" i="5"/>
  <c r="L27" i="5" s="1"/>
  <c r="J27" i="5"/>
  <c r="I27" i="5"/>
  <c r="H27" i="5"/>
  <c r="G27" i="5"/>
  <c r="F27" i="5"/>
  <c r="E27" i="5"/>
  <c r="D27" i="5"/>
  <c r="O26" i="5"/>
  <c r="N26" i="5"/>
  <c r="M26" i="5"/>
  <c r="K26" i="5"/>
  <c r="J26" i="5"/>
  <c r="I26" i="5"/>
  <c r="H26" i="5"/>
  <c r="G26" i="5"/>
  <c r="F26" i="5"/>
  <c r="E26" i="5"/>
  <c r="D26" i="5"/>
  <c r="N25" i="5"/>
  <c r="M25" i="5"/>
  <c r="O25" i="5" s="1"/>
  <c r="K25" i="5"/>
  <c r="J25" i="5"/>
  <c r="I25" i="5"/>
  <c r="H25" i="5"/>
  <c r="G25" i="5"/>
  <c r="F25" i="5"/>
  <c r="E25" i="5"/>
  <c r="D25" i="5"/>
  <c r="N24" i="5"/>
  <c r="M24" i="5"/>
  <c r="K24" i="5"/>
  <c r="J24" i="5"/>
  <c r="I24" i="5"/>
  <c r="H24" i="5"/>
  <c r="G24" i="5"/>
  <c r="F24" i="5"/>
  <c r="E24" i="5"/>
  <c r="D24" i="5"/>
  <c r="N23" i="5"/>
  <c r="M23" i="5"/>
  <c r="O23" i="5" s="1"/>
  <c r="K23" i="5"/>
  <c r="L23" i="5" s="1"/>
  <c r="J23" i="5"/>
  <c r="I23" i="5"/>
  <c r="H23" i="5"/>
  <c r="G23" i="5"/>
  <c r="F23" i="5"/>
  <c r="E23" i="5"/>
  <c r="D23" i="5"/>
  <c r="O22" i="5"/>
  <c r="N22" i="5"/>
  <c r="M22" i="5"/>
  <c r="K22" i="5"/>
  <c r="J22" i="5"/>
  <c r="I22" i="5"/>
  <c r="H22" i="5"/>
  <c r="G22" i="5"/>
  <c r="F22" i="5"/>
  <c r="E22" i="5"/>
  <c r="D22" i="5"/>
  <c r="N21" i="5"/>
  <c r="M21" i="5"/>
  <c r="O21" i="5" s="1"/>
  <c r="L21" i="5"/>
  <c r="K21" i="5"/>
  <c r="J21" i="5"/>
  <c r="I21" i="5"/>
  <c r="H21" i="5"/>
  <c r="G21" i="5"/>
  <c r="F21" i="5"/>
  <c r="E21" i="5"/>
  <c r="D21" i="5"/>
  <c r="N20" i="5"/>
  <c r="M20" i="5"/>
  <c r="K20" i="5"/>
  <c r="J20" i="5"/>
  <c r="I20" i="5"/>
  <c r="H20" i="5"/>
  <c r="G20" i="5"/>
  <c r="F20" i="5"/>
  <c r="E20" i="5"/>
  <c r="D20" i="5"/>
  <c r="O17" i="5"/>
  <c r="N17" i="5"/>
  <c r="M17" i="5"/>
  <c r="K17" i="5"/>
  <c r="L17" i="5" s="1"/>
  <c r="J17" i="5"/>
  <c r="I17" i="5"/>
  <c r="H17" i="5"/>
  <c r="G17" i="5"/>
  <c r="F17" i="5"/>
  <c r="E17" i="5"/>
  <c r="N16" i="5"/>
  <c r="M16" i="5"/>
  <c r="O16" i="5" s="1"/>
  <c r="K16" i="5"/>
  <c r="J16" i="5"/>
  <c r="I16" i="5"/>
  <c r="H16" i="5"/>
  <c r="G16" i="5"/>
  <c r="F16" i="5"/>
  <c r="E16" i="5"/>
  <c r="N15" i="5"/>
  <c r="M15" i="5"/>
  <c r="K15" i="5"/>
  <c r="J15" i="5"/>
  <c r="I15" i="5"/>
  <c r="H15" i="5"/>
  <c r="G15" i="5"/>
  <c r="F15" i="5"/>
  <c r="E15" i="5"/>
  <c r="N14" i="5"/>
  <c r="M14" i="5"/>
  <c r="L14" i="5"/>
  <c r="K14" i="5"/>
  <c r="J14" i="5"/>
  <c r="I14" i="5"/>
  <c r="H14" i="5"/>
  <c r="G14" i="5"/>
  <c r="F14" i="5"/>
  <c r="E14" i="5"/>
  <c r="O13" i="5"/>
  <c r="N13" i="5"/>
  <c r="M13" i="5"/>
  <c r="M18" i="5" s="1"/>
  <c r="K13" i="5"/>
  <c r="J13" i="5"/>
  <c r="I13" i="5"/>
  <c r="H13" i="5"/>
  <c r="G13" i="5"/>
  <c r="F13" i="5"/>
  <c r="E13" i="5"/>
  <c r="O10" i="5"/>
  <c r="N10" i="5"/>
  <c r="M10" i="5"/>
  <c r="K10" i="5"/>
  <c r="L10" i="5" s="1"/>
  <c r="J10" i="5"/>
  <c r="I10" i="5"/>
  <c r="H10" i="5"/>
  <c r="G10" i="5"/>
  <c r="F10" i="5"/>
  <c r="E10" i="5"/>
  <c r="O9" i="5"/>
  <c r="N9" i="5"/>
  <c r="M9" i="5"/>
  <c r="K9" i="5"/>
  <c r="J9" i="5"/>
  <c r="I9" i="5"/>
  <c r="H9" i="5"/>
  <c r="G9" i="5"/>
  <c r="F9" i="5"/>
  <c r="E9" i="5"/>
  <c r="N8" i="5"/>
  <c r="M8" i="5"/>
  <c r="O8" i="5" s="1"/>
  <c r="K8" i="5"/>
  <c r="J8" i="5"/>
  <c r="I8" i="5"/>
  <c r="H8" i="5"/>
  <c r="G8" i="5"/>
  <c r="F8" i="5"/>
  <c r="E8" i="5"/>
  <c r="N7" i="5"/>
  <c r="M7" i="5"/>
  <c r="K7" i="5"/>
  <c r="J7" i="5"/>
  <c r="I7" i="5"/>
  <c r="H7" i="5"/>
  <c r="G7" i="5"/>
  <c r="F7" i="5"/>
  <c r="E7" i="5"/>
  <c r="O6" i="5"/>
  <c r="N6" i="5"/>
  <c r="M6" i="5"/>
  <c r="K6" i="5"/>
  <c r="J6" i="5"/>
  <c r="I6" i="5"/>
  <c r="H6" i="5"/>
  <c r="G6" i="5"/>
  <c r="F6" i="5"/>
  <c r="E6" i="5"/>
  <c r="L8" i="5" l="1"/>
  <c r="L25" i="5"/>
  <c r="L20" i="5"/>
  <c r="L26" i="5"/>
  <c r="L16" i="5"/>
  <c r="L29" i="5"/>
  <c r="J18" i="5"/>
  <c r="L30" i="5"/>
  <c r="L13" i="5"/>
  <c r="L24" i="5"/>
  <c r="L7" i="5"/>
  <c r="M11" i="5"/>
  <c r="O7" i="5"/>
  <c r="L6" i="5"/>
  <c r="M34" i="5"/>
  <c r="J11" i="5"/>
  <c r="J34" i="5" s="1"/>
  <c r="L9" i="5"/>
  <c r="O20" i="5"/>
  <c r="O28" i="5"/>
  <c r="L32" i="5"/>
  <c r="O14" i="5"/>
  <c r="O32" i="5"/>
  <c r="O11" i="5"/>
  <c r="L15" i="5"/>
  <c r="L22" i="5"/>
  <c r="O24" i="5"/>
  <c r="O15" i="5"/>
  <c r="L11" i="5" l="1"/>
  <c r="O18" i="5"/>
  <c r="O34" i="5" s="1"/>
  <c r="L18" i="5"/>
  <c r="L34"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<sst xmlns="http://schemas.openxmlformats.org/spreadsheetml/2006/main" count="99" uniqueCount="65">
  <si>
    <t>Informations générale</t>
  </si>
  <si>
    <t>Nom de pièce</t>
  </si>
  <si>
    <t>CTA</t>
  </si>
  <si>
    <t>Bureau</t>
  </si>
  <si>
    <t>CTA unite 1</t>
  </si>
  <si>
    <t>Chambre</t>
  </si>
  <si>
    <t>Garage</t>
  </si>
  <si>
    <t>CTA unite 2</t>
  </si>
  <si>
    <t>Labo</t>
  </si>
  <si>
    <t>Salle de reu</t>
  </si>
  <si>
    <t>Stockage</t>
  </si>
  <si>
    <t>NOM DU LOCAL</t>
  </si>
  <si>
    <t>N° du projet</t>
  </si>
  <si>
    <t>Réf projet</t>
  </si>
  <si>
    <t>Informations générales</t>
  </si>
  <si>
    <t>Zone xx</t>
  </si>
  <si>
    <t>NOM AHU</t>
  </si>
  <si>
    <t>PIECE #</t>
  </si>
  <si>
    <t>Type de local</t>
  </si>
  <si>
    <t>Nombre de renouvellement par heure</t>
  </si>
  <si>
    <t>ACE P&amp;ID #</t>
  </si>
  <si>
    <t>CLASSE GMP</t>
  </si>
  <si>
    <t>SURF DESIGN</t>
  </si>
  <si>
    <t>HAUT DESIGN</t>
  </si>
  <si>
    <t>VOL DGN</t>
  </si>
  <si>
    <t>NBR DE PERS</t>
  </si>
  <si>
    <t>ACTIVITE PERS.</t>
  </si>
  <si>
    <t>DEBIT
AIR NEUF
MIN</t>
  </si>
  <si>
    <t>Vol/h</t>
  </si>
  <si>
    <t>m²</t>
  </si>
  <si>
    <t>mm</t>
  </si>
  <si>
    <t>m³</t>
  </si>
  <si>
    <t>Nbr</t>
  </si>
  <si>
    <t>m³/h</t>
  </si>
  <si>
    <t>TOT</t>
  </si>
  <si>
    <t>Activité modérée</t>
  </si>
  <si>
    <t>Activité importante</t>
  </si>
  <si>
    <t xml:space="preserve">Parametres critique </t>
  </si>
  <si>
    <t>Numéro de pièce</t>
  </si>
  <si>
    <t>ACH (v/h)</t>
  </si>
  <si>
    <t>P&amp;ID</t>
  </si>
  <si>
    <t>Classe GMP</t>
  </si>
  <si>
    <t>Surface (m²)</t>
  </si>
  <si>
    <t>Hauteur sous palfond (m)</t>
  </si>
  <si>
    <t>Max occupation</t>
  </si>
  <si>
    <t>Types d'activité</t>
  </si>
  <si>
    <t>Débit air neuf (m³/h)</t>
  </si>
  <si>
    <t>Pression (Pa)</t>
  </si>
  <si>
    <t>Pression tolerance +/-</t>
  </si>
  <si>
    <t>Température (C°)</t>
  </si>
  <si>
    <t>Température min (C°)</t>
  </si>
  <si>
    <t>Température max (C°)</t>
  </si>
  <si>
    <t>Humidité (%)</t>
  </si>
  <si>
    <t>Humidité min (%)</t>
  </si>
  <si>
    <t>Humidité max (%)</t>
  </si>
  <si>
    <t>5</t>
  </si>
  <si>
    <t>bureau</t>
  </si>
  <si>
    <t>6</t>
  </si>
  <si>
    <t>C</t>
  </si>
  <si>
    <t/>
  </si>
  <si>
    <t>5 (Copier)</t>
  </si>
  <si>
    <t>aaaaa</t>
  </si>
  <si>
    <t>appart</t>
  </si>
  <si>
    <t>Voila le cas concret que je dois faire, votre methode fonctionne tres bien mais bizarement le premier nom de piece qu'il est censé trouver ne s'affiche pas, le bureau n'apparait pas dans cta 1</t>
  </si>
  <si>
    <t>et le garage non plus pour cta 2 (en jaune se trouve les case a traiter)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</si>
</sst>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_-* #,##0.00\ _€_-;\-* #,##0.00\ _€_-;_-* &quot;-&quot;??\ _€_-;_-@_-"/>
    <numFmt numFmtId="166" formatCode="_-* #,##0\ _€_-;\-* #,##0\ _€_-;_-* &quot;-&quot;??\ _€_-;_-@_-"/>
    <numFmt numFmtId="167" formatCode="0.0"/>
    <numFmt numFmtId="168" formatCode="0.0;0.0;&quot;-&quot;"/>
  </numFmts>
  <fonts count="9" x14ac:knownFonts="1">
    <font>
      <sz val="11"/>
      <color theme="1"/>
      <name val="Calibri"/>
      <family val="2"/>
      <scheme val="minor"/>
    </font>
    <font>
      <sz val="11"/>
      <color theme="1"/>
      <name val="Calibri"/>
      <family val="2"/>
      <scheme val="minor"/>
    </font>
    <font>
      <sz val="10"/>
      <color theme="1"/>
      <name val="Arial"/>
      <family val="2"/>
    </font>
    <font>
      <b/>
      <sz val="14"/>
      <color theme="1"/>
      <name val="Arial"/>
      <family val="2"/>
    </font>
    <font>
      <b/>
      <sz val="10"/>
      <color theme="1"/>
      <name val="Arial"/>
      <family val="2"/>
    </font>
    <font>
      <b/>
      <sz val="7"/>
      <color theme="1"/>
      <name val="Arial"/>
      <family val="2"/>
    </font>
    <font>
      <b/>
      <sz val="11"/>
      <color theme="1"/>
      <name val="Arial"/>
      <family val="2"/>
    </font>
    <font>
      <sz val="10"/>
      <color theme="0"/>
      <name val="Arial"/>
      <family val="2"/>
    </font>
    <font>
      <b/>
      <sz val="10"/>
      <color rgb="FFFF0000"/>
      <name val="Arial"/>
      <family val="2"/>
    </font>
  </fonts>
  <fills count="11">
    <fill>
      <patternFill patternType="none"/>
    </fill>
    <fill>
      <patternFill patternType="gray125"/>
    </fill>
    <fill>
      <patternFill patternType="solid">
        <fgColor theme="9"/>
        <bgColor rgb="FF000000"/>
      </patternFill>
    </fill>
    <fill>
      <patternFill patternType="solid">
        <fgColor theme="0" tint="-0.34998626667073579"/>
        <bgColor rgb="FF000000"/>
      </patternFill>
    </fill>
    <fill>
      <patternFill patternType="solid">
        <fgColor theme="0"/>
        <bgColor rgb="FF000000"/>
      </patternFill>
    </fill>
    <fill>
      <patternFill patternType="solid">
        <fgColor theme="2" tint="-0.249977111117893"/>
        <bgColor rgb="FF000000"/>
      </patternFill>
    </fill>
    <fill>
      <patternFill patternType="solid">
        <fgColor rgb="FFFFFF00"/>
        <bgColor indexed="64"/>
      </patternFill>
    </fill>
    <fill>
      <patternFill patternType="solid">
        <fgColor theme="0" tint="-0.249977111117893"/>
        <bgColor rgb="FF000000"/>
      </patternFill>
    </fill>
    <fill>
      <patternFill patternType="solid">
        <fgColor rgb="FFFFFF00"/>
        <bgColor rgb="FF000000"/>
      </patternFill>
    </fill>
    <fill>
      <patternFill patternType="solid">
        <fgColor theme="0" tint="-0.14999847407452621"/>
        <bgColor rgb="FF000000"/>
      </patternFill>
    </fill>
    <fill>
      <patternFill patternType="solid">
        <fgColor theme="7"/>
        <bgColor rgb="FF000000"/>
      </patternFill>
    </fill>
  </fills>
  <borders count="56">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thin">
        <color rgb="FF000000"/>
      </left>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style="hair">
        <color rgb="FF000000"/>
      </left>
      <right/>
      <top/>
      <bottom style="hair">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hair">
        <color rgb="FF000000"/>
      </left>
      <right/>
      <top/>
      <bottom/>
      <diagonal/>
    </border>
    <border>
      <left/>
      <right style="hair">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right style="hair">
        <color rgb="FF000000"/>
      </right>
      <top/>
      <bottom style="hair">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s>
  <cellStyleXfs count="5">
    <xf numFmtId="0" fontId="0" fillId="0" borderId="0"/>
    <xf numFmtId="0" fontId="2" fillId="0" borderId="0"/>
    <xf numFmtId="0" fontId="1" fillId="0" borderId="0" applyFill="0" applyBorder="0" applyAlignment="0" applyProtection="0"/>
    <xf numFmtId="9" fontId="2" fillId="0" borderId="0" applyFont="0" applyFill="0" applyBorder="0" applyAlignment="0" applyProtection="0"/>
    <xf numFmtId="165" fontId="2" fillId="0" borderId="0" applyFont="0" applyFill="0" applyBorder="0" applyAlignment="0" applyProtection="0"/>
  </cellStyleXfs>
  <cellXfs count="173">
    <xf numFmtId="0" fontId="0" fillId="0" borderId="0" xfId="0"/>
    <xf numFmtId="0" fontId="2" fillId="0" borderId="0" xfId="1" applyAlignment="1">
      <alignment horizontal="center" vertical="center" wrapText="1"/>
    </xf>
    <xf numFmtId="0" fontId="2" fillId="0" borderId="4" xfId="1" applyBorder="1" applyAlignment="1">
      <alignment horizontal="center" vertical="center" wrapText="1"/>
    </xf>
    <xf numFmtId="0" fontId="2" fillId="0" borderId="7" xfId="1" applyBorder="1" applyAlignment="1">
      <alignment horizontal="center" vertical="center" wrapText="1"/>
    </xf>
    <xf numFmtId="0" fontId="2" fillId="0" borderId="0" xfId="1"/>
    <xf numFmtId="0" fontId="2" fillId="0" borderId="0" xfId="1" applyAlignment="1">
      <alignment horizontal="center"/>
    </xf>
    <xf numFmtId="3" fontId="2" fillId="0" borderId="0" xfId="1" applyNumberFormat="1"/>
    <xf numFmtId="0" fontId="2" fillId="0" borderId="11" xfId="1" applyBorder="1" applyAlignment="1">
      <alignment horizontal="center"/>
    </xf>
    <xf numFmtId="0" fontId="2" fillId="0" borderId="2" xfId="1" applyBorder="1" applyAlignment="1">
      <alignment horizontal="center"/>
    </xf>
    <xf numFmtId="0" fontId="2" fillId="0" borderId="5" xfId="1" applyBorder="1" applyAlignment="1">
      <alignment horizontal="center"/>
    </xf>
    <xf numFmtId="0" fontId="2" fillId="4" borderId="12" xfId="1" applyFill="1" applyBorder="1" applyAlignment="1">
      <alignment horizontal="center"/>
    </xf>
    <xf numFmtId="0" fontId="4" fillId="5" borderId="12" xfId="1" applyFont="1" applyFill="1" applyBorder="1" applyAlignment="1">
      <alignment horizontal="center"/>
    </xf>
    <xf numFmtId="0" fontId="4" fillId="0" borderId="0" xfId="1" applyFont="1" applyAlignment="1">
      <alignment horizontal="center"/>
    </xf>
    <xf numFmtId="0" fontId="4" fillId="0" borderId="0" xfId="1" applyFont="1" applyFill="1" applyBorder="1" applyAlignment="1">
      <alignment horizontal="center" vertical="center" wrapText="1"/>
    </xf>
    <xf numFmtId="3" fontId="4" fillId="0" borderId="0" xfId="1" applyNumberFormat="1"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6" fillId="0" borderId="0" xfId="1" applyFont="1" applyFill="1" applyBorder="1" applyAlignment="1">
      <alignment horizontal="center" vertical="center" wrapText="1"/>
    </xf>
    <xf numFmtId="9" fontId="4" fillId="0" borderId="0" xfId="1" applyNumberFormat="1" applyFont="1" applyFill="1" applyBorder="1" applyAlignment="1">
      <alignment horizontal="center" vertical="center" wrapText="1"/>
    </xf>
    <xf numFmtId="0" fontId="2" fillId="0" borderId="0" xfId="1" applyFill="1" applyBorder="1" applyAlignment="1">
      <alignment horizontal="center" vertical="center" wrapText="1"/>
    </xf>
    <xf numFmtId="0" fontId="4" fillId="0" borderId="0" xfId="1" applyFont="1" applyFill="1" applyBorder="1" applyAlignment="1">
      <alignment horizontal="center"/>
    </xf>
    <xf numFmtId="3" fontId="4" fillId="0" borderId="0" xfId="1" applyNumberFormat="1" applyFont="1" applyFill="1" applyBorder="1" applyAlignment="1">
      <alignment horizontal="center"/>
    </xf>
    <xf numFmtId="164" fontId="4" fillId="0" borderId="0" xfId="1" applyNumberFormat="1" applyFont="1" applyFill="1" applyBorder="1" applyAlignment="1">
      <alignment horizontal="center"/>
    </xf>
    <xf numFmtId="9" fontId="4" fillId="0" borderId="0" xfId="1" applyNumberFormat="1" applyFont="1" applyFill="1" applyBorder="1" applyAlignment="1">
      <alignment horizontal="center"/>
    </xf>
    <xf numFmtId="0" fontId="4" fillId="0" borderId="0" xfId="1" applyFont="1" applyFill="1" applyBorder="1" applyAlignment="1">
      <alignment horizontal="center" wrapText="1"/>
    </xf>
    <xf numFmtId="0" fontId="2" fillId="0" borderId="0" xfId="1" applyFill="1" applyBorder="1" applyAlignment="1">
      <alignment horizontal="center"/>
    </xf>
    <xf numFmtId="164" fontId="2" fillId="0" borderId="0" xfId="1" applyNumberFormat="1" applyFill="1" applyBorder="1" applyAlignment="1">
      <alignment horizontal="center"/>
    </xf>
    <xf numFmtId="3" fontId="2" fillId="0" borderId="0" xfId="1" applyNumberFormat="1" applyFill="1" applyBorder="1" applyAlignment="1">
      <alignment horizontal="center"/>
    </xf>
    <xf numFmtId="167" fontId="2" fillId="0" borderId="0" xfId="1" applyNumberFormat="1" applyFill="1" applyBorder="1" applyAlignment="1">
      <alignment horizontal="center"/>
    </xf>
    <xf numFmtId="168" fontId="2" fillId="0" borderId="0" xfId="1" applyNumberFormat="1" applyFill="1" applyBorder="1" applyAlignment="1">
      <alignment horizontal="center"/>
    </xf>
    <xf numFmtId="1" fontId="7" fillId="0" borderId="0" xfId="1" applyNumberFormat="1" applyFont="1" applyFill="1" applyBorder="1" applyAlignment="1">
      <alignment horizontal="center"/>
    </xf>
    <xf numFmtId="1" fontId="2" fillId="0" borderId="0" xfId="1" applyNumberFormat="1" applyFill="1" applyBorder="1" applyAlignment="1">
      <alignment horizontal="center"/>
    </xf>
    <xf numFmtId="9" fontId="0" fillId="0" borderId="0" xfId="3" applyFont="1" applyFill="1" applyBorder="1" applyAlignment="1">
      <alignment horizontal="center"/>
    </xf>
    <xf numFmtId="0" fontId="8" fillId="0" borderId="0" xfId="1" applyFont="1" applyFill="1" applyBorder="1" applyAlignment="1">
      <alignment horizontal="center"/>
    </xf>
    <xf numFmtId="167" fontId="4" fillId="0" borderId="0" xfId="1" applyNumberFormat="1" applyFont="1" applyFill="1" applyBorder="1" applyAlignment="1">
      <alignment horizontal="center"/>
    </xf>
    <xf numFmtId="1" fontId="4" fillId="0" borderId="0" xfId="1" applyNumberFormat="1" applyFont="1" applyFill="1" applyBorder="1" applyAlignment="1">
      <alignment horizontal="center"/>
    </xf>
    <xf numFmtId="0" fontId="2" fillId="0" borderId="0" xfId="1" applyFill="1" applyBorder="1"/>
    <xf numFmtId="3" fontId="2" fillId="0" borderId="0" xfId="1" applyNumberFormat="1" applyFill="1" applyBorder="1"/>
    <xf numFmtId="2" fontId="2" fillId="0" borderId="0" xfId="1" applyNumberFormat="1" applyFill="1" applyBorder="1"/>
    <xf numFmtId="3" fontId="4" fillId="0" borderId="0" xfId="1" applyNumberFormat="1" applyFont="1" applyFill="1" applyBorder="1"/>
    <xf numFmtId="167" fontId="2" fillId="0" borderId="0" xfId="1" applyNumberFormat="1" applyFill="1" applyBorder="1"/>
    <xf numFmtId="4" fontId="2" fillId="0" borderId="0" xfId="1" applyNumberFormat="1" applyFill="1" applyBorder="1"/>
    <xf numFmtId="9" fontId="2" fillId="0" borderId="0" xfId="1" applyNumberFormat="1" applyFill="1" applyBorder="1"/>
    <xf numFmtId="0" fontId="2" fillId="0" borderId="0" xfId="1" applyFill="1" applyBorder="1" applyAlignment="1">
      <alignment horizontal="left"/>
    </xf>
    <xf numFmtId="0" fontId="2" fillId="0" borderId="0" xfId="1" applyFill="1" applyBorder="1" applyAlignment="1">
      <alignment horizontal="right"/>
    </xf>
    <xf numFmtId="0" fontId="3" fillId="0" borderId="0" xfId="1" applyFont="1" applyFill="1" applyBorder="1"/>
    <xf numFmtId="164" fontId="2" fillId="0" borderId="0" xfId="1" applyNumberFormat="1" applyFill="1" applyBorder="1"/>
    <xf numFmtId="0" fontId="2" fillId="0" borderId="0" xfId="1" applyFill="1" applyBorder="1" applyAlignment="1">
      <alignment vertical="center"/>
    </xf>
    <xf numFmtId="3" fontId="2" fillId="0" borderId="0" xfId="1" applyNumberFormat="1" applyFill="1" applyBorder="1" applyAlignment="1">
      <alignment horizontal="right"/>
    </xf>
    <xf numFmtId="9" fontId="0" fillId="0" borderId="0" xfId="3" applyFont="1" applyFill="1" applyBorder="1"/>
    <xf numFmtId="166" fontId="0" fillId="0" borderId="0" xfId="4" applyNumberFormat="1" applyFont="1" applyFill="1" applyBorder="1"/>
    <xf numFmtId="9" fontId="0" fillId="0" borderId="0" xfId="3" applyFont="1" applyFill="1" applyBorder="1" applyAlignment="1">
      <alignment horizontal="center" vertical="center"/>
    </xf>
    <xf numFmtId="0" fontId="2" fillId="0" borderId="16" xfId="1" applyBorder="1"/>
    <xf numFmtId="3" fontId="2" fillId="0" borderId="0" xfId="1" applyNumberFormat="1" applyAlignment="1">
      <alignment horizontal="center"/>
    </xf>
    <xf numFmtId="0" fontId="3" fillId="3" borderId="10" xfId="1" applyFont="1" applyFill="1" applyBorder="1" applyAlignment="1">
      <alignment horizontal="center"/>
    </xf>
    <xf numFmtId="0" fontId="3" fillId="3" borderId="11" xfId="1" applyFont="1" applyFill="1" applyBorder="1" applyAlignment="1">
      <alignment horizontal="center"/>
    </xf>
    <xf numFmtId="0" fontId="4" fillId="3" borderId="25" xfId="1" applyFont="1" applyFill="1" applyBorder="1" applyAlignment="1">
      <alignment horizontal="center" vertical="center" wrapText="1"/>
    </xf>
    <xf numFmtId="0" fontId="4" fillId="3" borderId="26" xfId="1" applyFont="1" applyFill="1" applyBorder="1" applyAlignment="1">
      <alignment horizontal="center" vertical="center" wrapText="1"/>
    </xf>
    <xf numFmtId="0" fontId="4" fillId="3" borderId="28" xfId="1" applyFont="1" applyFill="1" applyBorder="1" applyAlignment="1">
      <alignment horizontal="center" vertical="center" wrapText="1"/>
    </xf>
    <xf numFmtId="0" fontId="4" fillId="3" borderId="2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3" xfId="1" applyFont="1" applyFill="1" applyBorder="1" applyAlignment="1">
      <alignment horizontal="center" vertical="center" wrapText="1"/>
    </xf>
    <xf numFmtId="0" fontId="4" fillId="3" borderId="34" xfId="1" applyFont="1" applyFill="1" applyBorder="1" applyAlignment="1">
      <alignment horizontal="center" vertical="center" wrapText="1"/>
    </xf>
    <xf numFmtId="0" fontId="4" fillId="3" borderId="36" xfId="1" applyFont="1" applyFill="1" applyBorder="1" applyAlignment="1">
      <alignment horizontal="center"/>
    </xf>
    <xf numFmtId="0" fontId="4" fillId="3" borderId="37" xfId="1" applyFont="1" applyFill="1" applyBorder="1" applyAlignment="1">
      <alignment horizontal="center" vertical="center" wrapText="1"/>
    </xf>
    <xf numFmtId="0" fontId="4" fillId="3" borderId="38" xfId="1" applyFont="1" applyFill="1" applyBorder="1" applyAlignment="1">
      <alignment horizontal="center"/>
    </xf>
    <xf numFmtId="0" fontId="2" fillId="7" borderId="10" xfId="1" applyFill="1" applyBorder="1" applyAlignment="1">
      <alignment horizontal="center" vertical="center" textRotation="90"/>
    </xf>
    <xf numFmtId="0" fontId="2" fillId="0" borderId="9" xfId="1" applyBorder="1" applyAlignment="1">
      <alignment horizontal="center" vertical="center" textRotation="90"/>
    </xf>
    <xf numFmtId="0" fontId="2" fillId="0" borderId="41" xfId="1" applyBorder="1" applyAlignment="1">
      <alignment horizontal="center"/>
    </xf>
    <xf numFmtId="2" fontId="2" fillId="9" borderId="2" xfId="1" applyNumberFormat="1" applyFill="1" applyBorder="1" applyAlignment="1">
      <alignment horizontal="center" vertical="center"/>
    </xf>
    <xf numFmtId="0" fontId="2" fillId="0" borderId="31" xfId="1" applyBorder="1" applyAlignment="1">
      <alignment horizontal="center" vertical="center"/>
    </xf>
    <xf numFmtId="164" fontId="2" fillId="0" borderId="2" xfId="1" applyNumberFormat="1" applyBorder="1" applyAlignment="1">
      <alignment horizontal="center"/>
    </xf>
    <xf numFmtId="164" fontId="2" fillId="9" borderId="2" xfId="1" applyNumberFormat="1" applyFill="1" applyBorder="1" applyAlignment="1">
      <alignment horizontal="center"/>
    </xf>
    <xf numFmtId="0" fontId="2" fillId="7" borderId="13" xfId="1" applyFill="1" applyBorder="1" applyAlignment="1">
      <alignment horizontal="center" vertical="center" textRotation="90"/>
    </xf>
    <xf numFmtId="0" fontId="2" fillId="0" borderId="15" xfId="1" applyBorder="1" applyAlignment="1">
      <alignment horizontal="center" vertical="center" textRotation="90"/>
    </xf>
    <xf numFmtId="0" fontId="2" fillId="0" borderId="42" xfId="1" applyBorder="1" applyAlignment="1">
      <alignment horizontal="center"/>
    </xf>
    <xf numFmtId="2" fontId="2" fillId="9" borderId="43" xfId="1" applyNumberFormat="1" applyFill="1" applyBorder="1" applyAlignment="1">
      <alignment horizontal="center" vertical="center"/>
    </xf>
    <xf numFmtId="0" fontId="2" fillId="0" borderId="44" xfId="1" applyBorder="1" applyAlignment="1">
      <alignment horizontal="center" vertical="center"/>
    </xf>
    <xf numFmtId="0" fontId="2" fillId="0" borderId="43" xfId="1" applyBorder="1" applyAlignment="1">
      <alignment horizontal="center"/>
    </xf>
    <xf numFmtId="164" fontId="2" fillId="0" borderId="43" xfId="1" applyNumberFormat="1" applyBorder="1" applyAlignment="1">
      <alignment horizontal="center"/>
    </xf>
    <xf numFmtId="164" fontId="2" fillId="9" borderId="5" xfId="1" applyNumberFormat="1" applyFill="1" applyBorder="1" applyAlignment="1">
      <alignment horizontal="center"/>
    </xf>
    <xf numFmtId="164" fontId="2" fillId="9" borderId="43" xfId="1" applyNumberFormat="1" applyFill="1" applyBorder="1" applyAlignment="1">
      <alignment horizontal="center"/>
    </xf>
    <xf numFmtId="164" fontId="2" fillId="0" borderId="5" xfId="1" applyNumberFormat="1" applyBorder="1" applyAlignment="1">
      <alignment horizontal="center"/>
    </xf>
    <xf numFmtId="164" fontId="2" fillId="9" borderId="38" xfId="1" applyNumberFormat="1" applyFill="1" applyBorder="1" applyAlignment="1">
      <alignment horizontal="center"/>
    </xf>
    <xf numFmtId="0" fontId="2" fillId="0" borderId="47" xfId="1" applyBorder="1" applyAlignment="1">
      <alignment horizontal="center"/>
    </xf>
    <xf numFmtId="2" fontId="2" fillId="9" borderId="36" xfId="1" applyNumberFormat="1" applyFill="1" applyBorder="1" applyAlignment="1">
      <alignment horizontal="center" vertical="center"/>
    </xf>
    <xf numFmtId="0" fontId="2" fillId="0" borderId="36" xfId="1" applyBorder="1" applyAlignment="1">
      <alignment horizontal="center"/>
    </xf>
    <xf numFmtId="164" fontId="2" fillId="0" borderId="36" xfId="1" applyNumberFormat="1" applyBorder="1" applyAlignment="1">
      <alignment horizontal="center"/>
    </xf>
    <xf numFmtId="0" fontId="4" fillId="7" borderId="22" xfId="1" applyFont="1" applyFill="1" applyBorder="1" applyAlignment="1">
      <alignment horizontal="center" vertical="center"/>
    </xf>
    <xf numFmtId="0" fontId="4" fillId="7" borderId="19" xfId="1" applyFont="1" applyFill="1" applyBorder="1" applyAlignment="1">
      <alignment horizontal="center" vertical="center"/>
    </xf>
    <xf numFmtId="0" fontId="2" fillId="0" borderId="49" xfId="1" applyBorder="1" applyAlignment="1">
      <alignment horizontal="center"/>
    </xf>
    <xf numFmtId="0" fontId="2" fillId="0" borderId="19" xfId="1" applyBorder="1" applyAlignment="1">
      <alignment horizontal="center"/>
    </xf>
    <xf numFmtId="2" fontId="2" fillId="9" borderId="24" xfId="1" applyNumberFormat="1" applyFill="1" applyBorder="1" applyAlignment="1">
      <alignment horizontal="center" vertical="center"/>
    </xf>
    <xf numFmtId="0" fontId="2" fillId="0" borderId="21" xfId="1" applyBorder="1" applyAlignment="1">
      <alignment horizontal="center" vertical="center" textRotation="90"/>
    </xf>
    <xf numFmtId="0" fontId="2" fillId="0" borderId="24" xfId="1" applyBorder="1" applyAlignment="1">
      <alignment horizontal="center"/>
    </xf>
    <xf numFmtId="164" fontId="2" fillId="0" borderId="24" xfId="1" applyNumberFormat="1" applyBorder="1" applyAlignment="1">
      <alignment horizontal="center"/>
    </xf>
    <xf numFmtId="164" fontId="2" fillId="9" borderId="24" xfId="1" applyNumberFormat="1" applyFill="1" applyBorder="1" applyAlignment="1">
      <alignment horizontal="center"/>
    </xf>
    <xf numFmtId="0" fontId="4" fillId="4" borderId="12" xfId="1" applyFont="1" applyFill="1" applyBorder="1" applyAlignment="1">
      <alignment horizontal="center" vertical="center"/>
    </xf>
    <xf numFmtId="0" fontId="2" fillId="7" borderId="13" xfId="1" applyFill="1" applyBorder="1" applyAlignment="1">
      <alignment vertical="center" textRotation="90"/>
    </xf>
    <xf numFmtId="0" fontId="4" fillId="7" borderId="23" xfId="1" applyFont="1" applyFill="1" applyBorder="1" applyAlignment="1">
      <alignment horizontal="center" vertical="center"/>
    </xf>
    <xf numFmtId="0" fontId="4" fillId="7" borderId="24" xfId="1" applyFont="1" applyFill="1" applyBorder="1" applyAlignment="1">
      <alignment horizontal="center" vertical="center"/>
    </xf>
    <xf numFmtId="0" fontId="2" fillId="4" borderId="24" xfId="1" applyFill="1" applyBorder="1" applyAlignment="1">
      <alignment horizontal="center"/>
    </xf>
    <xf numFmtId="2" fontId="2" fillId="4" borderId="24" xfId="1" applyNumberFormat="1" applyFill="1" applyBorder="1" applyAlignment="1">
      <alignment horizontal="center" vertical="center"/>
    </xf>
    <xf numFmtId="0" fontId="2" fillId="4" borderId="24" xfId="1" applyFill="1" applyBorder="1" applyAlignment="1">
      <alignment horizontal="center" vertical="center" textRotation="90"/>
    </xf>
    <xf numFmtId="164" fontId="2" fillId="4" borderId="24" xfId="1" applyNumberFormat="1" applyFill="1" applyBorder="1" applyAlignment="1">
      <alignment horizontal="center"/>
    </xf>
    <xf numFmtId="2" fontId="2" fillId="4" borderId="12" xfId="1" applyNumberFormat="1" applyFill="1" applyBorder="1" applyAlignment="1">
      <alignment horizontal="center" vertical="center"/>
    </xf>
    <xf numFmtId="0" fontId="2" fillId="4" borderId="12" xfId="1" applyFill="1" applyBorder="1" applyAlignment="1">
      <alignment horizontal="center" vertical="center" textRotation="90"/>
    </xf>
    <xf numFmtId="164" fontId="2" fillId="4" borderId="12" xfId="1" applyNumberFormat="1" applyFill="1" applyBorder="1" applyAlignment="1">
      <alignment horizontal="center"/>
    </xf>
    <xf numFmtId="0" fontId="2" fillId="0" borderId="32" xfId="1" applyBorder="1" applyAlignment="1">
      <alignment horizontal="center" vertical="center" textRotation="90"/>
    </xf>
    <xf numFmtId="0" fontId="4" fillId="5" borderId="33" xfId="1" applyFont="1" applyFill="1" applyBorder="1" applyAlignment="1">
      <alignment horizontal="center"/>
    </xf>
    <xf numFmtId="0" fontId="4" fillId="5" borderId="34" xfId="1" applyFont="1" applyFill="1" applyBorder="1" applyAlignment="1">
      <alignment horizontal="center"/>
    </xf>
    <xf numFmtId="0" fontId="4" fillId="5" borderId="37" xfId="1" applyFont="1" applyFill="1" applyBorder="1" applyAlignment="1">
      <alignment horizontal="center"/>
    </xf>
    <xf numFmtId="4" fontId="4" fillId="5" borderId="37" xfId="1" applyNumberFormat="1" applyFont="1" applyFill="1" applyBorder="1" applyAlignment="1">
      <alignment horizontal="center"/>
    </xf>
    <xf numFmtId="0" fontId="8" fillId="5" borderId="37" xfId="1" applyFont="1" applyFill="1" applyBorder="1" applyAlignment="1">
      <alignment horizontal="center"/>
    </xf>
    <xf numFmtId="164" fontId="4" fillId="5" borderId="37" xfId="1" applyNumberFormat="1" applyFont="1" applyFill="1" applyBorder="1" applyAlignment="1">
      <alignment horizontal="center"/>
    </xf>
    <xf numFmtId="164" fontId="4" fillId="5" borderId="53" xfId="1" applyNumberFormat="1" applyFont="1" applyFill="1" applyBorder="1" applyAlignment="1">
      <alignment horizontal="center"/>
    </xf>
    <xf numFmtId="0" fontId="2" fillId="2" borderId="1" xfId="1" applyFill="1" applyBorder="1" applyAlignment="1">
      <alignment vertical="center" wrapText="1"/>
    </xf>
    <xf numFmtId="0" fontId="2" fillId="2" borderId="2" xfId="1" applyFill="1" applyBorder="1" applyAlignment="1">
      <alignment vertical="center" wrapText="1"/>
    </xf>
    <xf numFmtId="0" fontId="2" fillId="2" borderId="29" xfId="1" applyFill="1" applyBorder="1" applyAlignment="1">
      <alignment vertical="center" wrapText="1"/>
    </xf>
    <xf numFmtId="0" fontId="2" fillId="10" borderId="1" xfId="1" applyFill="1" applyBorder="1" applyAlignment="1">
      <alignment horizontal="center" vertical="center" wrapText="1"/>
    </xf>
    <xf numFmtId="0" fontId="2" fillId="10" borderId="2" xfId="1" applyFill="1" applyBorder="1" applyAlignment="1">
      <alignment horizontal="center" vertical="center" wrapText="1"/>
    </xf>
    <xf numFmtId="0" fontId="2" fillId="10" borderId="30" xfId="1" applyFill="1" applyBorder="1" applyAlignment="1">
      <alignment horizontal="center" vertical="center" wrapText="1"/>
    </xf>
    <xf numFmtId="0" fontId="2" fillId="2" borderId="5" xfId="1" applyFill="1" applyBorder="1" applyAlignment="1">
      <alignment horizontal="center" vertical="center" wrapText="1"/>
    </xf>
    <xf numFmtId="0" fontId="2" fillId="2" borderId="46" xfId="1" applyFill="1" applyBorder="1" applyAlignment="1">
      <alignment horizontal="center" vertical="center" wrapText="1"/>
    </xf>
    <xf numFmtId="0" fontId="2" fillId="10" borderId="4" xfId="1" applyFill="1" applyBorder="1" applyAlignment="1">
      <alignment horizontal="center" vertical="center" wrapText="1"/>
    </xf>
    <xf numFmtId="0" fontId="2" fillId="10" borderId="5" xfId="1" applyFill="1" applyBorder="1" applyAlignment="1">
      <alignment horizontal="center" vertical="center" wrapText="1"/>
    </xf>
    <xf numFmtId="0" fontId="2" fillId="10" borderId="45" xfId="1" applyFill="1" applyBorder="1" applyAlignment="1">
      <alignment horizontal="center" vertical="center" wrapText="1"/>
    </xf>
    <xf numFmtId="0" fontId="2" fillId="0" borderId="5" xfId="1" applyBorder="1" applyAlignment="1">
      <alignment horizontal="center" vertical="center" wrapText="1"/>
    </xf>
    <xf numFmtId="0" fontId="2" fillId="0" borderId="46" xfId="1" applyBorder="1" applyAlignment="1">
      <alignment horizontal="center" vertical="center" wrapText="1"/>
    </xf>
    <xf numFmtId="0" fontId="2" fillId="0" borderId="45" xfId="1" applyBorder="1" applyAlignment="1">
      <alignment horizontal="center" vertical="center" wrapText="1"/>
    </xf>
    <xf numFmtId="0" fontId="2" fillId="0" borderId="52" xfId="1" applyBorder="1" applyAlignment="1">
      <alignment horizontal="center" vertical="center" wrapText="1"/>
    </xf>
    <xf numFmtId="0" fontId="2" fillId="0" borderId="54" xfId="1" applyBorder="1" applyAlignment="1">
      <alignment horizontal="center" vertical="center" wrapText="1"/>
    </xf>
    <xf numFmtId="0" fontId="2" fillId="0" borderId="55" xfId="1" applyBorder="1" applyAlignment="1">
      <alignment horizontal="center" vertical="center" wrapText="1"/>
    </xf>
    <xf numFmtId="164" fontId="2" fillId="9" borderId="30" xfId="1" applyNumberFormat="1" applyFill="1" applyBorder="1" applyAlignment="1">
      <alignment horizontal="center"/>
    </xf>
    <xf numFmtId="164" fontId="2" fillId="9" borderId="20" xfId="1" applyNumberFormat="1" applyFill="1" applyBorder="1" applyAlignment="1">
      <alignment horizontal="center"/>
    </xf>
    <xf numFmtId="164" fontId="2" fillId="9" borderId="51" xfId="1" applyNumberFormat="1" applyFill="1" applyBorder="1" applyAlignment="1">
      <alignment horizontal="center"/>
    </xf>
    <xf numFmtId="164" fontId="2" fillId="4" borderId="20" xfId="1" applyNumberFormat="1" applyFill="1" applyBorder="1" applyAlignment="1">
      <alignment horizontal="center"/>
    </xf>
    <xf numFmtId="0" fontId="2" fillId="4" borderId="21" xfId="1" applyFill="1" applyBorder="1" applyAlignment="1">
      <alignment horizontal="center"/>
    </xf>
    <xf numFmtId="0" fontId="3" fillId="0" borderId="0" xfId="1" applyFont="1" applyFill="1" applyBorder="1" applyAlignment="1">
      <alignment horizontal="center"/>
    </xf>
    <xf numFmtId="0" fontId="4" fillId="0" borderId="0" xfId="1" applyFont="1" applyFill="1" applyBorder="1" applyAlignment="1">
      <alignment horizontal="center" vertical="center" wrapText="1"/>
    </xf>
    <xf numFmtId="0" fontId="4" fillId="3" borderId="30" xfId="1" applyFont="1" applyFill="1" applyBorder="1" applyAlignment="1">
      <alignment horizontal="center" vertical="center" wrapText="1"/>
    </xf>
    <xf numFmtId="0" fontId="4" fillId="3" borderId="39" xfId="1" applyFont="1" applyFill="1" applyBorder="1" applyAlignment="1">
      <alignment horizontal="center"/>
    </xf>
    <xf numFmtId="164" fontId="2" fillId="9" borderId="16" xfId="1" applyNumberFormat="1" applyFill="1" applyBorder="1" applyAlignment="1">
      <alignment horizontal="center"/>
    </xf>
    <xf numFmtId="164" fontId="2" fillId="0" borderId="51" xfId="1" applyNumberFormat="1" applyBorder="1" applyAlignment="1">
      <alignment horizontal="center"/>
    </xf>
    <xf numFmtId="0" fontId="0" fillId="8" borderId="0" xfId="2" applyFont="1" applyFill="1" applyAlignment="1">
      <alignment horizontal="center" vertical="center"/>
    </xf>
    <xf numFmtId="0" fontId="4" fillId="8" borderId="27" xfId="1" applyFont="1" applyFill="1" applyBorder="1" applyAlignment="1">
      <alignment horizontal="center" vertical="center" wrapText="1"/>
    </xf>
    <xf numFmtId="0" fontId="4" fillId="8" borderId="35" xfId="1" applyFont="1" applyFill="1" applyBorder="1" applyAlignment="1">
      <alignment horizontal="center"/>
    </xf>
    <xf numFmtId="0" fontId="2" fillId="6" borderId="40" xfId="1" applyFill="1" applyBorder="1" applyAlignment="1">
      <alignment horizontal="center"/>
    </xf>
    <xf numFmtId="0" fontId="2" fillId="6" borderId="48" xfId="1" applyFill="1" applyBorder="1" applyAlignment="1">
      <alignment horizontal="center"/>
    </xf>
    <xf numFmtId="0" fontId="2" fillId="8" borderId="12" xfId="1" applyFill="1" applyBorder="1" applyAlignment="1">
      <alignment horizontal="center"/>
    </xf>
    <xf numFmtId="0" fontId="2" fillId="6" borderId="50" xfId="1" applyFill="1" applyBorder="1" applyAlignment="1">
      <alignment horizontal="center"/>
    </xf>
    <xf numFmtId="0" fontId="2" fillId="8" borderId="24" xfId="1" applyFill="1" applyBorder="1" applyAlignment="1">
      <alignment horizontal="center"/>
    </xf>
    <xf numFmtId="0" fontId="4" fillId="8" borderId="12" xfId="1" applyFont="1" applyFill="1" applyBorder="1" applyAlignment="1">
      <alignment horizontal="center"/>
    </xf>
    <xf numFmtId="0" fontId="2" fillId="6" borderId="0" xfId="1" applyFill="1"/>
    <xf numFmtId="0" fontId="2" fillId="8" borderId="9" xfId="1" applyFill="1" applyBorder="1" applyAlignment="1">
      <alignment horizontal="center" vertical="center"/>
    </xf>
    <xf numFmtId="0" fontId="2" fillId="8" borderId="15" xfId="1" applyFill="1" applyBorder="1" applyAlignment="1">
      <alignment horizontal="center" vertical="center"/>
    </xf>
    <xf numFmtId="0" fontId="2" fillId="8" borderId="32" xfId="1" applyFill="1" applyBorder="1" applyAlignment="1">
      <alignment horizontal="center" vertical="center"/>
    </xf>
    <xf numFmtId="0" fontId="2" fillId="6" borderId="9" xfId="1" applyFill="1" applyBorder="1" applyAlignment="1">
      <alignment horizontal="center" vertical="center"/>
    </xf>
    <xf numFmtId="0" fontId="2" fillId="6" borderId="15" xfId="1" applyFill="1" applyBorder="1" applyAlignment="1">
      <alignment horizontal="center" vertical="center"/>
    </xf>
    <xf numFmtId="0" fontId="4" fillId="8" borderId="18" xfId="1" applyFont="1" applyFill="1" applyBorder="1" applyAlignment="1">
      <alignment horizontal="center" vertical="center"/>
    </xf>
    <xf numFmtId="0" fontId="2" fillId="6" borderId="17" xfId="1" applyFill="1" applyBorder="1" applyAlignment="1">
      <alignment horizontal="center" vertical="center"/>
    </xf>
    <xf numFmtId="0" fontId="2" fillId="6" borderId="14" xfId="1" applyFill="1" applyBorder="1" applyAlignment="1">
      <alignment horizontal="center" vertical="center"/>
    </xf>
    <xf numFmtId="0" fontId="2" fillId="6" borderId="0" xfId="1" applyFill="1" applyAlignment="1">
      <alignment horizontal="center"/>
    </xf>
    <xf numFmtId="0" fontId="2" fillId="6" borderId="0" xfId="1" applyFill="1" applyAlignment="1">
      <alignment horizontal="center" vertical="center" wrapText="1"/>
    </xf>
    <xf numFmtId="0" fontId="2" fillId="8" borderId="1" xfId="1" applyFill="1" applyBorder="1" applyAlignment="1">
      <alignment vertical="center" wrapText="1"/>
    </xf>
    <xf numFmtId="0" fontId="2" fillId="8" borderId="4" xfId="1" applyFill="1" applyBorder="1" applyAlignment="1">
      <alignment horizontal="center" vertical="center" wrapText="1"/>
    </xf>
    <xf numFmtId="0" fontId="2" fillId="6" borderId="4" xfId="1" applyFill="1" applyBorder="1" applyAlignment="1">
      <alignment horizontal="center" vertical="center" wrapText="1"/>
    </xf>
    <xf numFmtId="0" fontId="2" fillId="6" borderId="7" xfId="1" applyFill="1" applyBorder="1" applyAlignment="1">
      <alignment horizontal="center" vertical="center" wrapText="1"/>
    </xf>
    <xf numFmtId="0" fontId="2" fillId="8" borderId="3" xfId="1" applyFill="1" applyBorder="1" applyAlignment="1">
      <alignment vertical="center" wrapText="1"/>
    </xf>
    <xf numFmtId="0" fontId="2" fillId="8" borderId="6" xfId="1" applyFill="1" applyBorder="1" applyAlignment="1">
      <alignment horizontal="center" vertical="center" wrapText="1"/>
    </xf>
    <xf numFmtId="0" fontId="2" fillId="6" borderId="6" xfId="1" applyFill="1" applyBorder="1" applyAlignment="1">
      <alignment horizontal="center" vertical="center" wrapText="1"/>
    </xf>
    <xf numFmtId="0" fontId="2" fillId="6" borderId="8" xfId="1" applyFill="1" applyBorder="1" applyAlignment="1">
      <alignment horizontal="center" vertical="center" wrapText="1"/>
    </xf>
    <xf numFmtId="0" fontId="4" fillId="6" borderId="0" xfId="1" applyFont="1" applyFill="1" applyBorder="1" applyAlignment="1"/>
  </cellXfs>
  <cellStyles count="5">
    <cellStyle name="Milliers 2" xfId="4" xr:uid="{1D738A98-E1B8-4FD4-9203-E25D24579C45}"/>
    <cellStyle name="Normal" xfId="0" builtinId="0"/>
    <cellStyle name="Normal 2" xfId="1" xr:uid="{7205FA00-8F91-42D6-AF5F-5757B7DC70CF}"/>
    <cellStyle name="Normal 2 2" xfId="2" xr:uid="{F2D5BADE-E05E-4FE4-8DAC-F02FE4FC4F49}"/>
    <cellStyle name="Percent 2" xfId="3" xr:uid="{A51D2527-A0C4-4F6F-A155-244DB6C905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thony%20Muratore\AppData\Local\Temp\drofus\928725c1-7c47-4eb5-845e-a131ac2c7f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Donées Drofus"/>
      <sheetName val="Equipement-apports Drofus"/>
      <sheetName val="Design"/>
      <sheetName val="Apport-Déperd"/>
      <sheetName val="CTA make up 1"/>
      <sheetName val="CTA 1"/>
      <sheetName val="CTA 2"/>
      <sheetName val="Bilan Chaud"/>
      <sheetName val="Bilan Froid"/>
      <sheetName val="Calcul PDC"/>
      <sheetName val="DATA PDC"/>
      <sheetName val="Reprises basses"/>
      <sheetName val="Fuites"/>
      <sheetName val="Portes"/>
      <sheetName val="Données P&amp;ID"/>
      <sheetName val="Couleurs"/>
    </sheetNames>
    <sheetDataSet>
      <sheetData sheetId="0">
        <row r="62">
          <cell r="B62">
            <v>20</v>
          </cell>
        </row>
      </sheetData>
      <sheetData sheetId="1">
        <row r="4">
          <cell r="B4" t="str">
            <v>5</v>
          </cell>
          <cell r="C4" t="str">
            <v>bureau</v>
          </cell>
          <cell r="D4">
            <v>10</v>
          </cell>
          <cell r="E4" t="str">
            <v>6</v>
          </cell>
          <cell r="F4" t="str">
            <v>C</v>
          </cell>
          <cell r="G4">
            <v>45</v>
          </cell>
          <cell r="H4">
            <v>2.5</v>
          </cell>
          <cell r="I4">
            <v>7</v>
          </cell>
          <cell r="J4" t="str">
            <v>Activité importante</v>
          </cell>
        </row>
        <row r="5">
          <cell r="B5" t="str">
            <v/>
          </cell>
          <cell r="C5" t="str">
            <v/>
          </cell>
          <cell r="D5">
            <v>5</v>
          </cell>
          <cell r="E5" t="str">
            <v/>
          </cell>
          <cell r="F5" t="str">
            <v/>
          </cell>
          <cell r="G5">
            <v>0</v>
          </cell>
          <cell r="H5">
            <v>0</v>
          </cell>
          <cell r="I5">
            <v>0</v>
          </cell>
          <cell r="J5" t="str">
            <v/>
          </cell>
        </row>
        <row r="6">
          <cell r="B6" t="str">
            <v/>
          </cell>
          <cell r="C6" t="str">
            <v/>
          </cell>
          <cell r="D6">
            <v>6</v>
          </cell>
          <cell r="E6" t="str">
            <v/>
          </cell>
          <cell r="F6" t="str">
            <v/>
          </cell>
          <cell r="G6">
            <v>0</v>
          </cell>
          <cell r="H6">
            <v>0</v>
          </cell>
          <cell r="I6">
            <v>0</v>
          </cell>
          <cell r="J6" t="str">
            <v/>
          </cell>
        </row>
        <row r="7">
          <cell r="B7" t="str">
            <v/>
          </cell>
          <cell r="C7" t="str">
            <v/>
          </cell>
          <cell r="D7">
            <v>9</v>
          </cell>
          <cell r="E7" t="str">
            <v/>
          </cell>
          <cell r="F7" t="str">
            <v/>
          </cell>
          <cell r="G7">
            <v>50</v>
          </cell>
          <cell r="H7">
            <v>0</v>
          </cell>
          <cell r="I7">
            <v>0</v>
          </cell>
          <cell r="J7" t="str">
            <v/>
          </cell>
        </row>
        <row r="8">
          <cell r="B8" t="str">
            <v>5 (Copier)</v>
          </cell>
          <cell r="C8" t="str">
            <v>bureau</v>
          </cell>
          <cell r="D8">
            <v>10</v>
          </cell>
          <cell r="E8" t="str">
            <v>6</v>
          </cell>
          <cell r="F8" t="str">
            <v>C</v>
          </cell>
          <cell r="G8">
            <v>45</v>
          </cell>
          <cell r="H8">
            <v>2.5</v>
          </cell>
          <cell r="I8">
            <v>7</v>
          </cell>
          <cell r="J8" t="str">
            <v>Activité modérée</v>
          </cell>
        </row>
        <row r="9">
          <cell r="B9" t="str">
            <v/>
          </cell>
          <cell r="C9" t="str">
            <v/>
          </cell>
          <cell r="D9">
            <v>4</v>
          </cell>
          <cell r="E9" t="str">
            <v/>
          </cell>
          <cell r="F9" t="str">
            <v/>
          </cell>
          <cell r="G9">
            <v>50</v>
          </cell>
          <cell r="H9">
            <v>0</v>
          </cell>
          <cell r="I9">
            <v>0</v>
          </cell>
          <cell r="J9" t="str">
            <v/>
          </cell>
        </row>
        <row r="10">
          <cell r="D10">
            <v>1</v>
          </cell>
        </row>
        <row r="11">
          <cell r="D11">
            <v>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CAA51-850D-43AE-9DFF-3E88A1A1C01D}">
  <dimension ref="A1:T39"/>
  <sheetViews>
    <sheetView zoomScale="80" workbookViewId="0">
      <selection activeCell="P22" sqref="P22"/>
    </sheetView>
  </sheetViews>
  <sheetFormatPr baseColWidth="10" defaultColWidth="11.5546875" defaultRowHeight="13.2" x14ac:dyDescent="0.3"/>
  <cols>
    <col min="1" max="1" width="11.5546875" style="163"/>
    <col min="2" max="2" width="11.5546875" style="1"/>
    <col min="3" max="3" width="13.109375" style="1" customWidth="1"/>
    <col min="4" max="4" width="13.33203125" style="1" customWidth="1"/>
    <col min="5" max="5" width="11.6640625" style="1" customWidth="1"/>
    <col min="6" max="14" width="11.5546875" style="1"/>
    <col min="15" max="15" width="12.44140625" style="1" customWidth="1"/>
    <col min="16" max="16" width="11.33203125" style="1" customWidth="1"/>
    <col min="17" max="17" width="11.5546875" style="1"/>
    <col min="18" max="18" width="11" style="1" customWidth="1"/>
    <col min="19" max="19" width="11.5546875" style="1"/>
    <col min="20" max="20" width="11.5546875" style="163"/>
    <col min="21" max="16384" width="11.5546875" style="1"/>
  </cols>
  <sheetData>
    <row r="1" spans="1:20" ht="13.8" customHeight="1" thickBot="1" x14ac:dyDescent="0.35"/>
    <row r="2" spans="1:20" ht="13.8" customHeight="1" x14ac:dyDescent="0.3">
      <c r="A2" s="164"/>
      <c r="B2" s="116" t="s">
        <v>0</v>
      </c>
      <c r="C2" s="117"/>
      <c r="D2" s="117"/>
      <c r="E2" s="117"/>
      <c r="F2" s="117"/>
      <c r="G2" s="117"/>
      <c r="H2" s="117"/>
      <c r="I2" s="117"/>
      <c r="J2" s="117"/>
      <c r="K2" s="118"/>
      <c r="L2" s="119" t="s">
        <v>37</v>
      </c>
      <c r="M2" s="120"/>
      <c r="N2" s="120"/>
      <c r="O2" s="120"/>
      <c r="P2" s="120"/>
      <c r="Q2" s="120"/>
      <c r="R2" s="120"/>
      <c r="S2" s="121"/>
      <c r="T2" s="168"/>
    </row>
    <row r="3" spans="1:20" ht="39.6" customHeight="1" x14ac:dyDescent="0.3">
      <c r="A3" s="165" t="s">
        <v>1</v>
      </c>
      <c r="B3" s="122" t="s">
        <v>38</v>
      </c>
      <c r="C3" s="122" t="s">
        <v>18</v>
      </c>
      <c r="D3" s="122" t="s">
        <v>39</v>
      </c>
      <c r="E3" s="122" t="s">
        <v>40</v>
      </c>
      <c r="F3" s="122" t="s">
        <v>41</v>
      </c>
      <c r="G3" s="122" t="s">
        <v>42</v>
      </c>
      <c r="H3" s="122" t="s">
        <v>43</v>
      </c>
      <c r="I3" s="122" t="s">
        <v>44</v>
      </c>
      <c r="J3" s="122" t="s">
        <v>45</v>
      </c>
      <c r="K3" s="123" t="s">
        <v>46</v>
      </c>
      <c r="L3" s="124" t="s">
        <v>47</v>
      </c>
      <c r="M3" s="125" t="s">
        <v>48</v>
      </c>
      <c r="N3" s="125" t="s">
        <v>49</v>
      </c>
      <c r="O3" s="125" t="s">
        <v>50</v>
      </c>
      <c r="P3" s="125" t="s">
        <v>51</v>
      </c>
      <c r="Q3" s="125" t="s">
        <v>52</v>
      </c>
      <c r="R3" s="125" t="s">
        <v>53</v>
      </c>
      <c r="S3" s="126" t="s">
        <v>54</v>
      </c>
      <c r="T3" s="169" t="s">
        <v>2</v>
      </c>
    </row>
    <row r="4" spans="1:20" ht="26.4" x14ac:dyDescent="0.3">
      <c r="A4" s="166" t="s">
        <v>3</v>
      </c>
      <c r="B4" s="127" t="s">
        <v>55</v>
      </c>
      <c r="C4" s="127" t="s">
        <v>56</v>
      </c>
      <c r="D4" s="127">
        <v>10</v>
      </c>
      <c r="E4" s="127" t="s">
        <v>57</v>
      </c>
      <c r="F4" s="127" t="s">
        <v>58</v>
      </c>
      <c r="G4" s="127">
        <v>45</v>
      </c>
      <c r="H4" s="127">
        <v>2.5</v>
      </c>
      <c r="I4" s="127">
        <v>7</v>
      </c>
      <c r="J4" s="127" t="s">
        <v>36</v>
      </c>
      <c r="K4" s="128">
        <v>500</v>
      </c>
      <c r="L4" s="2">
        <v>15</v>
      </c>
      <c r="M4" s="127">
        <v>1</v>
      </c>
      <c r="N4" s="127">
        <v>20</v>
      </c>
      <c r="O4" s="127">
        <v>23</v>
      </c>
      <c r="P4" s="127">
        <v>19</v>
      </c>
      <c r="Q4" s="127">
        <v>40</v>
      </c>
      <c r="R4" s="127">
        <v>0</v>
      </c>
      <c r="S4" s="129">
        <v>0</v>
      </c>
      <c r="T4" s="170" t="s">
        <v>4</v>
      </c>
    </row>
    <row r="5" spans="1:20" x14ac:dyDescent="0.3">
      <c r="A5" s="166" t="s">
        <v>5</v>
      </c>
      <c r="B5" s="127" t="s">
        <v>59</v>
      </c>
      <c r="C5" s="127" t="s">
        <v>59</v>
      </c>
      <c r="D5" s="127">
        <v>0</v>
      </c>
      <c r="E5" s="127" t="s">
        <v>59</v>
      </c>
      <c r="F5" s="127" t="s">
        <v>59</v>
      </c>
      <c r="G5" s="127">
        <v>0</v>
      </c>
      <c r="H5" s="127">
        <v>0</v>
      </c>
      <c r="I5" s="127">
        <v>0</v>
      </c>
      <c r="J5" s="127" t="s">
        <v>59</v>
      </c>
      <c r="K5" s="128">
        <v>0</v>
      </c>
      <c r="L5" s="2">
        <v>0</v>
      </c>
      <c r="M5" s="127">
        <v>0</v>
      </c>
      <c r="N5" s="127">
        <v>0</v>
      </c>
      <c r="O5" s="127">
        <v>0</v>
      </c>
      <c r="P5" s="127">
        <v>0</v>
      </c>
      <c r="Q5" s="127">
        <v>0</v>
      </c>
      <c r="R5" s="127">
        <v>0</v>
      </c>
      <c r="S5" s="129">
        <v>0</v>
      </c>
      <c r="T5" s="170" t="s">
        <v>4</v>
      </c>
    </row>
    <row r="6" spans="1:20" x14ac:dyDescent="0.3">
      <c r="A6" s="166" t="s">
        <v>6</v>
      </c>
      <c r="B6" s="127" t="s">
        <v>59</v>
      </c>
      <c r="C6" s="127" t="s">
        <v>59</v>
      </c>
      <c r="D6" s="127">
        <v>0</v>
      </c>
      <c r="E6" s="127" t="s">
        <v>59</v>
      </c>
      <c r="F6" s="127" t="s">
        <v>59</v>
      </c>
      <c r="G6" s="127">
        <v>0</v>
      </c>
      <c r="H6" s="127">
        <v>0</v>
      </c>
      <c r="I6" s="127">
        <v>0</v>
      </c>
      <c r="J6" s="127" t="s">
        <v>59</v>
      </c>
      <c r="K6" s="128">
        <v>0</v>
      </c>
      <c r="L6" s="2">
        <v>0</v>
      </c>
      <c r="M6" s="127">
        <v>0</v>
      </c>
      <c r="N6" s="127">
        <v>0</v>
      </c>
      <c r="O6" s="127">
        <v>0</v>
      </c>
      <c r="P6" s="127">
        <v>0</v>
      </c>
      <c r="Q6" s="127">
        <v>0</v>
      </c>
      <c r="R6" s="127">
        <v>0</v>
      </c>
      <c r="S6" s="129">
        <v>0</v>
      </c>
      <c r="T6" s="170" t="s">
        <v>7</v>
      </c>
    </row>
    <row r="7" spans="1:20" x14ac:dyDescent="0.3">
      <c r="A7" s="166" t="s">
        <v>8</v>
      </c>
      <c r="B7" s="127" t="s">
        <v>59</v>
      </c>
      <c r="C7" s="127" t="s">
        <v>59</v>
      </c>
      <c r="D7" s="127">
        <v>0</v>
      </c>
      <c r="E7" s="127" t="s">
        <v>59</v>
      </c>
      <c r="F7" s="127" t="s">
        <v>59</v>
      </c>
      <c r="G7" s="127">
        <v>50</v>
      </c>
      <c r="H7" s="127">
        <v>0</v>
      </c>
      <c r="I7" s="127">
        <v>0</v>
      </c>
      <c r="J7" s="127" t="s">
        <v>59</v>
      </c>
      <c r="K7" s="128">
        <v>0</v>
      </c>
      <c r="L7" s="2">
        <v>0</v>
      </c>
      <c r="M7" s="127">
        <v>0</v>
      </c>
      <c r="N7" s="127">
        <v>0</v>
      </c>
      <c r="O7" s="127">
        <v>0</v>
      </c>
      <c r="P7" s="127">
        <v>0</v>
      </c>
      <c r="Q7" s="127">
        <v>0</v>
      </c>
      <c r="R7" s="127">
        <v>0</v>
      </c>
      <c r="S7" s="129">
        <v>0</v>
      </c>
      <c r="T7" s="170" t="s">
        <v>4</v>
      </c>
    </row>
    <row r="8" spans="1:20" ht="26.4" x14ac:dyDescent="0.3">
      <c r="A8" s="166" t="s">
        <v>9</v>
      </c>
      <c r="B8" s="127" t="s">
        <v>60</v>
      </c>
      <c r="C8" s="127" t="s">
        <v>56</v>
      </c>
      <c r="D8" s="127">
        <v>10</v>
      </c>
      <c r="E8" s="127" t="s">
        <v>57</v>
      </c>
      <c r="F8" s="127" t="s">
        <v>58</v>
      </c>
      <c r="G8" s="127">
        <v>45</v>
      </c>
      <c r="H8" s="127">
        <v>2.5</v>
      </c>
      <c r="I8" s="127">
        <v>7</v>
      </c>
      <c r="J8" s="127" t="s">
        <v>35</v>
      </c>
      <c r="K8" s="128">
        <v>500</v>
      </c>
      <c r="L8" s="2">
        <v>15</v>
      </c>
      <c r="M8" s="127">
        <v>1</v>
      </c>
      <c r="N8" s="127">
        <v>20</v>
      </c>
      <c r="O8" s="127">
        <v>23</v>
      </c>
      <c r="P8" s="127">
        <v>19</v>
      </c>
      <c r="Q8" s="127">
        <v>40</v>
      </c>
      <c r="R8" s="127">
        <v>0</v>
      </c>
      <c r="S8" s="129">
        <v>0</v>
      </c>
      <c r="T8" s="170" t="s">
        <v>4</v>
      </c>
    </row>
    <row r="9" spans="1:20" x14ac:dyDescent="0.3">
      <c r="A9" s="166" t="s">
        <v>10</v>
      </c>
      <c r="B9" s="127" t="s">
        <v>59</v>
      </c>
      <c r="C9" s="127" t="s">
        <v>59</v>
      </c>
      <c r="D9" s="127">
        <v>0</v>
      </c>
      <c r="E9" s="127" t="s">
        <v>59</v>
      </c>
      <c r="F9" s="127" t="s">
        <v>59</v>
      </c>
      <c r="G9" s="127">
        <v>50</v>
      </c>
      <c r="H9" s="127">
        <v>0</v>
      </c>
      <c r="I9" s="127">
        <v>0</v>
      </c>
      <c r="J9" s="127" t="s">
        <v>59</v>
      </c>
      <c r="K9" s="128">
        <v>0</v>
      </c>
      <c r="L9" s="2">
        <v>0</v>
      </c>
      <c r="M9" s="127">
        <v>0</v>
      </c>
      <c r="N9" s="127">
        <v>0</v>
      </c>
      <c r="O9" s="127">
        <v>0</v>
      </c>
      <c r="P9" s="127">
        <v>0</v>
      </c>
      <c r="Q9" s="127">
        <v>0</v>
      </c>
      <c r="R9" s="127">
        <v>0</v>
      </c>
      <c r="S9" s="129">
        <v>0</v>
      </c>
      <c r="T9" s="170" t="s">
        <v>7</v>
      </c>
    </row>
    <row r="10" spans="1:20" x14ac:dyDescent="0.3">
      <c r="A10" s="166" t="s">
        <v>61</v>
      </c>
      <c r="B10" s="127"/>
      <c r="C10" s="127"/>
      <c r="D10" s="127"/>
      <c r="E10" s="127"/>
      <c r="F10" s="127"/>
      <c r="G10" s="127"/>
      <c r="H10" s="127"/>
      <c r="I10" s="127"/>
      <c r="J10" s="127"/>
      <c r="K10" s="128"/>
      <c r="L10" s="2"/>
      <c r="M10" s="127"/>
      <c r="N10" s="127"/>
      <c r="O10" s="127"/>
      <c r="P10" s="127"/>
      <c r="Q10" s="127"/>
      <c r="R10" s="127"/>
      <c r="S10" s="129"/>
      <c r="T10" s="170" t="s">
        <v>4</v>
      </c>
    </row>
    <row r="11" spans="1:20" x14ac:dyDescent="0.3">
      <c r="A11" s="166" t="s">
        <v>62</v>
      </c>
      <c r="B11" s="127"/>
      <c r="C11" s="127"/>
      <c r="D11" s="127"/>
      <c r="E11" s="127"/>
      <c r="F11" s="127"/>
      <c r="G11" s="127"/>
      <c r="H11" s="127"/>
      <c r="I11" s="127"/>
      <c r="J11" s="127"/>
      <c r="K11" s="128"/>
      <c r="L11" s="2"/>
      <c r="M11" s="127"/>
      <c r="N11" s="127"/>
      <c r="O11" s="127"/>
      <c r="P11" s="127"/>
      <c r="Q11" s="127"/>
      <c r="R11" s="127"/>
      <c r="S11" s="129"/>
      <c r="T11" s="170" t="s">
        <v>7</v>
      </c>
    </row>
    <row r="12" spans="1:20" x14ac:dyDescent="0.3">
      <c r="A12" s="166"/>
      <c r="B12" s="127"/>
      <c r="C12" s="127"/>
      <c r="D12" s="127"/>
      <c r="E12" s="127"/>
      <c r="F12" s="127"/>
      <c r="G12" s="127"/>
      <c r="H12" s="127"/>
      <c r="I12" s="127"/>
      <c r="J12" s="127"/>
      <c r="K12" s="128"/>
      <c r="L12" s="2"/>
      <c r="M12" s="127"/>
      <c r="N12" s="127"/>
      <c r="O12" s="127"/>
      <c r="P12" s="127"/>
      <c r="Q12" s="127"/>
      <c r="R12" s="127"/>
      <c r="S12" s="129"/>
      <c r="T12" s="170"/>
    </row>
    <row r="13" spans="1:20" x14ac:dyDescent="0.3">
      <c r="A13" s="166"/>
      <c r="B13" s="127"/>
      <c r="C13" s="127"/>
      <c r="D13" s="127"/>
      <c r="E13" s="127"/>
      <c r="F13" s="127"/>
      <c r="G13" s="127"/>
      <c r="H13" s="127"/>
      <c r="I13" s="127"/>
      <c r="J13" s="127"/>
      <c r="K13" s="128"/>
      <c r="L13" s="2"/>
      <c r="M13" s="127"/>
      <c r="N13" s="127"/>
      <c r="O13" s="127"/>
      <c r="P13" s="127"/>
      <c r="Q13" s="127"/>
      <c r="R13" s="127"/>
      <c r="S13" s="129"/>
      <c r="T13" s="170"/>
    </row>
    <row r="14" spans="1:20" x14ac:dyDescent="0.3">
      <c r="A14" s="166"/>
      <c r="B14" s="127"/>
      <c r="C14" s="127"/>
      <c r="D14" s="127"/>
      <c r="E14" s="127"/>
      <c r="F14" s="127"/>
      <c r="G14" s="127"/>
      <c r="H14" s="127"/>
      <c r="I14" s="127"/>
      <c r="J14" s="127"/>
      <c r="K14" s="128"/>
      <c r="L14" s="2"/>
      <c r="M14" s="127"/>
      <c r="N14" s="127"/>
      <c r="O14" s="127"/>
      <c r="P14" s="127"/>
      <c r="Q14" s="127"/>
      <c r="R14" s="127"/>
      <c r="S14" s="129"/>
      <c r="T14" s="170"/>
    </row>
    <row r="15" spans="1:20" x14ac:dyDescent="0.3">
      <c r="A15" s="166"/>
      <c r="B15" s="127"/>
      <c r="C15" s="127"/>
      <c r="D15" s="127"/>
      <c r="E15" s="127"/>
      <c r="F15" s="127"/>
      <c r="G15" s="127"/>
      <c r="H15" s="127"/>
      <c r="I15" s="127"/>
      <c r="J15" s="127"/>
      <c r="K15" s="128"/>
      <c r="L15" s="2"/>
      <c r="M15" s="127"/>
      <c r="N15" s="127"/>
      <c r="O15" s="127"/>
      <c r="P15" s="127"/>
      <c r="Q15" s="127"/>
      <c r="R15" s="127"/>
      <c r="S15" s="129"/>
      <c r="T15" s="170"/>
    </row>
    <row r="16" spans="1:20" x14ac:dyDescent="0.3">
      <c r="A16" s="166"/>
      <c r="B16" s="127"/>
      <c r="C16" s="127"/>
      <c r="D16" s="127"/>
      <c r="E16" s="127"/>
      <c r="F16" s="127"/>
      <c r="G16" s="127"/>
      <c r="H16" s="127"/>
      <c r="I16" s="127"/>
      <c r="J16" s="127"/>
      <c r="K16" s="128"/>
      <c r="L16" s="2"/>
      <c r="M16" s="127"/>
      <c r="N16" s="127"/>
      <c r="O16" s="127"/>
      <c r="P16" s="127"/>
      <c r="Q16" s="127"/>
      <c r="R16" s="127"/>
      <c r="S16" s="129"/>
      <c r="T16" s="170"/>
    </row>
    <row r="17" spans="1:20" x14ac:dyDescent="0.3">
      <c r="A17" s="166"/>
      <c r="B17" s="127"/>
      <c r="C17" s="127"/>
      <c r="D17" s="127"/>
      <c r="E17" s="127"/>
      <c r="F17" s="127"/>
      <c r="G17" s="127"/>
      <c r="H17" s="127"/>
      <c r="I17" s="127"/>
      <c r="J17" s="127"/>
      <c r="K17" s="128"/>
      <c r="L17" s="2"/>
      <c r="M17" s="127"/>
      <c r="N17" s="127"/>
      <c r="O17" s="127"/>
      <c r="P17" s="127"/>
      <c r="Q17" s="127"/>
      <c r="R17" s="127"/>
      <c r="S17" s="129"/>
      <c r="T17" s="170"/>
    </row>
    <row r="18" spans="1:20" x14ac:dyDescent="0.3">
      <c r="A18" s="166"/>
      <c r="B18" s="127"/>
      <c r="C18" s="127"/>
      <c r="D18" s="127"/>
      <c r="E18" s="127"/>
      <c r="F18" s="127"/>
      <c r="G18" s="127"/>
      <c r="H18" s="127"/>
      <c r="I18" s="127"/>
      <c r="J18" s="127"/>
      <c r="K18" s="128"/>
      <c r="L18" s="2"/>
      <c r="M18" s="127"/>
      <c r="N18" s="127"/>
      <c r="O18" s="127"/>
      <c r="P18" s="127"/>
      <c r="Q18" s="127"/>
      <c r="R18" s="127"/>
      <c r="S18" s="129"/>
      <c r="T18" s="170"/>
    </row>
    <row r="19" spans="1:20" x14ac:dyDescent="0.3">
      <c r="A19" s="166"/>
      <c r="B19" s="127"/>
      <c r="C19" s="127"/>
      <c r="D19" s="127"/>
      <c r="E19" s="127"/>
      <c r="F19" s="127"/>
      <c r="G19" s="127"/>
      <c r="H19" s="127"/>
      <c r="I19" s="127"/>
      <c r="J19" s="127"/>
      <c r="K19" s="128"/>
      <c r="L19" s="2"/>
      <c r="M19" s="127"/>
      <c r="N19" s="127"/>
      <c r="O19" s="127"/>
      <c r="P19" s="127"/>
      <c r="Q19" s="127"/>
      <c r="R19" s="127"/>
      <c r="S19" s="129"/>
      <c r="T19" s="170"/>
    </row>
    <row r="20" spans="1:20" x14ac:dyDescent="0.3">
      <c r="A20" s="166"/>
      <c r="B20" s="127"/>
      <c r="C20" s="127"/>
      <c r="D20" s="127"/>
      <c r="E20" s="127"/>
      <c r="F20" s="127"/>
      <c r="G20" s="127"/>
      <c r="H20" s="127"/>
      <c r="I20" s="127"/>
      <c r="J20" s="127"/>
      <c r="K20" s="128"/>
      <c r="L20" s="2"/>
      <c r="M20" s="127"/>
      <c r="N20" s="127"/>
      <c r="O20" s="127"/>
      <c r="P20" s="127"/>
      <c r="Q20" s="127"/>
      <c r="R20" s="127"/>
      <c r="S20" s="129"/>
      <c r="T20" s="170"/>
    </row>
    <row r="21" spans="1:20" x14ac:dyDescent="0.3">
      <c r="A21" s="166"/>
      <c r="B21" s="127"/>
      <c r="C21" s="127"/>
      <c r="D21" s="127"/>
      <c r="E21" s="127"/>
      <c r="F21" s="127"/>
      <c r="G21" s="127"/>
      <c r="H21" s="127"/>
      <c r="I21" s="127"/>
      <c r="J21" s="127"/>
      <c r="K21" s="128"/>
      <c r="L21" s="2"/>
      <c r="M21" s="127"/>
      <c r="N21" s="127"/>
      <c r="O21" s="127"/>
      <c r="P21" s="127"/>
      <c r="Q21" s="127"/>
      <c r="R21" s="127"/>
      <c r="S21" s="129"/>
      <c r="T21" s="170"/>
    </row>
    <row r="22" spans="1:20" x14ac:dyDescent="0.3">
      <c r="A22" s="166"/>
      <c r="B22" s="127"/>
      <c r="C22" s="127"/>
      <c r="D22" s="127"/>
      <c r="E22" s="127"/>
      <c r="F22" s="127"/>
      <c r="G22" s="127"/>
      <c r="H22" s="127"/>
      <c r="I22" s="127"/>
      <c r="J22" s="127"/>
      <c r="K22" s="128"/>
      <c r="L22" s="2"/>
      <c r="M22" s="127"/>
      <c r="N22" s="127"/>
      <c r="O22" s="127"/>
      <c r="P22" s="127"/>
      <c r="Q22" s="127"/>
      <c r="R22" s="127"/>
      <c r="S22" s="129"/>
      <c r="T22" s="170"/>
    </row>
    <row r="23" spans="1:20" x14ac:dyDescent="0.3">
      <c r="A23" s="166"/>
      <c r="B23" s="127"/>
      <c r="C23" s="127"/>
      <c r="D23" s="127"/>
      <c r="E23" s="127"/>
      <c r="F23" s="127"/>
      <c r="G23" s="127"/>
      <c r="H23" s="127"/>
      <c r="I23" s="127"/>
      <c r="J23" s="127"/>
      <c r="K23" s="128"/>
      <c r="L23" s="2"/>
      <c r="M23" s="127"/>
      <c r="N23" s="127"/>
      <c r="O23" s="127"/>
      <c r="P23" s="127"/>
      <c r="Q23" s="127"/>
      <c r="R23" s="127"/>
      <c r="S23" s="129"/>
      <c r="T23" s="170"/>
    </row>
    <row r="24" spans="1:20" x14ac:dyDescent="0.3">
      <c r="A24" s="166"/>
      <c r="B24" s="127"/>
      <c r="C24" s="127"/>
      <c r="D24" s="127"/>
      <c r="E24" s="127"/>
      <c r="F24" s="127"/>
      <c r="G24" s="127"/>
      <c r="H24" s="127"/>
      <c r="I24" s="127"/>
      <c r="J24" s="127"/>
      <c r="K24" s="128"/>
      <c r="L24" s="2"/>
      <c r="M24" s="127"/>
      <c r="N24" s="127"/>
      <c r="O24" s="127"/>
      <c r="P24" s="127"/>
      <c r="Q24" s="127"/>
      <c r="R24" s="127"/>
      <c r="S24" s="129"/>
      <c r="T24" s="170"/>
    </row>
    <row r="25" spans="1:20" x14ac:dyDescent="0.3">
      <c r="A25" s="166"/>
      <c r="B25" s="127"/>
      <c r="C25" s="127"/>
      <c r="D25" s="127"/>
      <c r="E25" s="127"/>
      <c r="F25" s="127"/>
      <c r="G25" s="127"/>
      <c r="H25" s="127"/>
      <c r="I25" s="127"/>
      <c r="J25" s="127"/>
      <c r="K25" s="128"/>
      <c r="L25" s="2"/>
      <c r="M25" s="127"/>
      <c r="N25" s="127"/>
      <c r="O25" s="127"/>
      <c r="P25" s="127"/>
      <c r="Q25" s="127"/>
      <c r="R25" s="127"/>
      <c r="S25" s="129"/>
      <c r="T25" s="170"/>
    </row>
    <row r="26" spans="1:20" x14ac:dyDescent="0.3">
      <c r="A26" s="166"/>
      <c r="B26" s="127"/>
      <c r="C26" s="127"/>
      <c r="D26" s="127"/>
      <c r="E26" s="127"/>
      <c r="F26" s="127"/>
      <c r="G26" s="127"/>
      <c r="H26" s="127"/>
      <c r="I26" s="127"/>
      <c r="J26" s="127"/>
      <c r="K26" s="128"/>
      <c r="L26" s="2"/>
      <c r="M26" s="127"/>
      <c r="N26" s="127"/>
      <c r="O26" s="127"/>
      <c r="P26" s="127"/>
      <c r="Q26" s="127"/>
      <c r="R26" s="127"/>
      <c r="S26" s="129"/>
      <c r="T26" s="170"/>
    </row>
    <row r="27" spans="1:20" x14ac:dyDescent="0.3">
      <c r="A27" s="166"/>
      <c r="B27" s="127"/>
      <c r="C27" s="127"/>
      <c r="D27" s="127"/>
      <c r="E27" s="127"/>
      <c r="F27" s="127"/>
      <c r="G27" s="127"/>
      <c r="H27" s="127"/>
      <c r="I27" s="127"/>
      <c r="J27" s="127"/>
      <c r="K27" s="128"/>
      <c r="L27" s="2"/>
      <c r="M27" s="127"/>
      <c r="N27" s="127"/>
      <c r="O27" s="127"/>
      <c r="P27" s="127"/>
      <c r="Q27" s="127"/>
      <c r="R27" s="127"/>
      <c r="S27" s="129"/>
      <c r="T27" s="170"/>
    </row>
    <row r="28" spans="1:20" x14ac:dyDescent="0.3">
      <c r="A28" s="166"/>
      <c r="B28" s="127"/>
      <c r="C28" s="127"/>
      <c r="D28" s="127"/>
      <c r="E28" s="127"/>
      <c r="F28" s="127"/>
      <c r="G28" s="127"/>
      <c r="H28" s="127"/>
      <c r="I28" s="127"/>
      <c r="J28" s="127"/>
      <c r="K28" s="128"/>
      <c r="L28" s="2"/>
      <c r="M28" s="127"/>
      <c r="N28" s="127"/>
      <c r="O28" s="127"/>
      <c r="P28" s="127"/>
      <c r="Q28" s="127"/>
      <c r="R28" s="127"/>
      <c r="S28" s="129"/>
      <c r="T28" s="170"/>
    </row>
    <row r="29" spans="1:20" x14ac:dyDescent="0.3">
      <c r="A29" s="166"/>
      <c r="B29" s="127"/>
      <c r="C29" s="127"/>
      <c r="D29" s="127"/>
      <c r="E29" s="127"/>
      <c r="F29" s="127"/>
      <c r="G29" s="127"/>
      <c r="H29" s="127"/>
      <c r="I29" s="127"/>
      <c r="J29" s="127"/>
      <c r="K29" s="128"/>
      <c r="L29" s="2"/>
      <c r="M29" s="127"/>
      <c r="N29" s="127"/>
      <c r="O29" s="127"/>
      <c r="P29" s="127"/>
      <c r="Q29" s="127"/>
      <c r="R29" s="127"/>
      <c r="S29" s="129"/>
      <c r="T29" s="170"/>
    </row>
    <row r="30" spans="1:20" x14ac:dyDescent="0.3">
      <c r="A30" s="166"/>
      <c r="B30" s="127"/>
      <c r="C30" s="127"/>
      <c r="D30" s="127"/>
      <c r="E30" s="127"/>
      <c r="F30" s="127"/>
      <c r="G30" s="127"/>
      <c r="H30" s="127"/>
      <c r="I30" s="127"/>
      <c r="J30" s="127"/>
      <c r="K30" s="128"/>
      <c r="L30" s="2"/>
      <c r="M30" s="127"/>
      <c r="N30" s="127"/>
      <c r="O30" s="127"/>
      <c r="P30" s="127"/>
      <c r="Q30" s="127"/>
      <c r="R30" s="127"/>
      <c r="S30" s="129"/>
      <c r="T30" s="170"/>
    </row>
    <row r="31" spans="1:20" x14ac:dyDescent="0.3">
      <c r="A31" s="166"/>
      <c r="B31" s="127"/>
      <c r="C31" s="127"/>
      <c r="D31" s="127"/>
      <c r="E31" s="127"/>
      <c r="F31" s="127"/>
      <c r="G31" s="127"/>
      <c r="H31" s="127"/>
      <c r="I31" s="127"/>
      <c r="J31" s="127"/>
      <c r="K31" s="128"/>
      <c r="L31" s="2"/>
      <c r="M31" s="127"/>
      <c r="N31" s="127"/>
      <c r="O31" s="127"/>
      <c r="P31" s="127"/>
      <c r="Q31" s="127"/>
      <c r="R31" s="127"/>
      <c r="S31" s="129"/>
      <c r="T31" s="170"/>
    </row>
    <row r="32" spans="1:20" x14ac:dyDescent="0.3">
      <c r="A32" s="166"/>
      <c r="B32" s="127"/>
      <c r="C32" s="127"/>
      <c r="D32" s="127"/>
      <c r="E32" s="127"/>
      <c r="F32" s="127"/>
      <c r="G32" s="127"/>
      <c r="H32" s="127"/>
      <c r="I32" s="127"/>
      <c r="J32" s="127"/>
      <c r="K32" s="128"/>
      <c r="L32" s="2"/>
      <c r="M32" s="127"/>
      <c r="N32" s="127"/>
      <c r="O32" s="127"/>
      <c r="P32" s="127"/>
      <c r="Q32" s="127"/>
      <c r="R32" s="127"/>
      <c r="S32" s="129"/>
      <c r="T32" s="170"/>
    </row>
    <row r="33" spans="1:20" x14ac:dyDescent="0.3">
      <c r="A33" s="166"/>
      <c r="B33" s="127"/>
      <c r="C33" s="127"/>
      <c r="D33" s="127"/>
      <c r="E33" s="127"/>
      <c r="F33" s="127"/>
      <c r="G33" s="127"/>
      <c r="H33" s="127"/>
      <c r="I33" s="127"/>
      <c r="J33" s="127"/>
      <c r="K33" s="128"/>
      <c r="L33" s="2"/>
      <c r="M33" s="127"/>
      <c r="N33" s="127"/>
      <c r="O33" s="127"/>
      <c r="P33" s="127"/>
      <c r="Q33" s="127"/>
      <c r="R33" s="127"/>
      <c r="S33" s="129"/>
      <c r="T33" s="170"/>
    </row>
    <row r="34" spans="1:20" x14ac:dyDescent="0.3">
      <c r="A34" s="166"/>
      <c r="B34" s="127"/>
      <c r="C34" s="127"/>
      <c r="D34" s="127"/>
      <c r="E34" s="127"/>
      <c r="F34" s="127"/>
      <c r="G34" s="127"/>
      <c r="H34" s="127"/>
      <c r="I34" s="127"/>
      <c r="J34" s="127"/>
      <c r="K34" s="128"/>
      <c r="L34" s="2"/>
      <c r="M34" s="127"/>
      <c r="N34" s="127"/>
      <c r="O34" s="127"/>
      <c r="P34" s="127"/>
      <c r="Q34" s="127"/>
      <c r="R34" s="127"/>
      <c r="S34" s="129"/>
      <c r="T34" s="170"/>
    </row>
    <row r="35" spans="1:20" x14ac:dyDescent="0.3">
      <c r="A35" s="166"/>
      <c r="B35" s="127"/>
      <c r="C35" s="127"/>
      <c r="D35" s="127"/>
      <c r="E35" s="127"/>
      <c r="F35" s="127"/>
      <c r="G35" s="127"/>
      <c r="H35" s="127"/>
      <c r="I35" s="127"/>
      <c r="J35" s="127"/>
      <c r="K35" s="128"/>
      <c r="L35" s="2"/>
      <c r="M35" s="127"/>
      <c r="N35" s="127"/>
      <c r="O35" s="127"/>
      <c r="P35" s="127"/>
      <c r="Q35" s="127"/>
      <c r="R35" s="127"/>
      <c r="S35" s="129"/>
      <c r="T35" s="170"/>
    </row>
    <row r="36" spans="1:20" x14ac:dyDescent="0.3">
      <c r="A36" s="166"/>
      <c r="B36" s="127"/>
      <c r="C36" s="127"/>
      <c r="D36" s="127"/>
      <c r="E36" s="127"/>
      <c r="F36" s="127"/>
      <c r="G36" s="127"/>
      <c r="H36" s="127"/>
      <c r="I36" s="127"/>
      <c r="J36" s="127"/>
      <c r="K36" s="128"/>
      <c r="L36" s="2"/>
      <c r="M36" s="127"/>
      <c r="N36" s="127"/>
      <c r="O36" s="127"/>
      <c r="P36" s="127"/>
      <c r="Q36" s="127"/>
      <c r="R36" s="127"/>
      <c r="S36" s="129"/>
      <c r="T36" s="170"/>
    </row>
    <row r="37" spans="1:20" x14ac:dyDescent="0.3">
      <c r="A37" s="166"/>
      <c r="B37" s="127"/>
      <c r="C37" s="127"/>
      <c r="D37" s="127"/>
      <c r="E37" s="127"/>
      <c r="F37" s="127"/>
      <c r="G37" s="127"/>
      <c r="H37" s="127"/>
      <c r="I37" s="127"/>
      <c r="J37" s="127"/>
      <c r="K37" s="128"/>
      <c r="L37" s="2"/>
      <c r="M37" s="127"/>
      <c r="N37" s="127"/>
      <c r="O37" s="127"/>
      <c r="P37" s="127"/>
      <c r="Q37" s="127"/>
      <c r="R37" s="127"/>
      <c r="S37" s="129"/>
      <c r="T37" s="170"/>
    </row>
    <row r="38" spans="1:20" x14ac:dyDescent="0.3">
      <c r="A38" s="166"/>
      <c r="B38" s="127"/>
      <c r="C38" s="127"/>
      <c r="D38" s="127"/>
      <c r="E38" s="127"/>
      <c r="F38" s="127"/>
      <c r="G38" s="127"/>
      <c r="H38" s="127"/>
      <c r="I38" s="127"/>
      <c r="J38" s="127"/>
      <c r="K38" s="128"/>
      <c r="L38" s="2"/>
      <c r="M38" s="127"/>
      <c r="N38" s="127"/>
      <c r="O38" s="127"/>
      <c r="P38" s="127"/>
      <c r="Q38" s="127"/>
      <c r="R38" s="127"/>
      <c r="S38" s="129"/>
      <c r="T38" s="170"/>
    </row>
    <row r="39" spans="1:20" ht="13.8" customHeight="1" thickBot="1" x14ac:dyDescent="0.35">
      <c r="A39" s="167"/>
      <c r="B39" s="130"/>
      <c r="C39" s="130"/>
      <c r="D39" s="130"/>
      <c r="E39" s="130"/>
      <c r="F39" s="130"/>
      <c r="G39" s="130"/>
      <c r="H39" s="130"/>
      <c r="I39" s="130"/>
      <c r="J39" s="130"/>
      <c r="K39" s="131"/>
      <c r="L39" s="3"/>
      <c r="M39" s="130"/>
      <c r="N39" s="130"/>
      <c r="O39" s="130"/>
      <c r="P39" s="130"/>
      <c r="Q39" s="130"/>
      <c r="R39" s="130"/>
      <c r="S39" s="132"/>
      <c r="T39" s="171"/>
    </row>
  </sheetData>
  <mergeCells count="1">
    <mergeCell ref="L2:S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EF0C-AE58-44C3-B9B1-33CAA311A2A0}">
  <sheetPr>
    <pageSetUpPr fitToPage="1"/>
  </sheetPr>
  <dimension ref="A1:HN38"/>
  <sheetViews>
    <sheetView tabSelected="1" zoomScale="70" workbookViewId="0">
      <pane xSplit="4" topLeftCell="P1" activePane="topRight" state="frozen"/>
      <selection pane="topRight" activeCell="T8" sqref="T8"/>
    </sheetView>
  </sheetViews>
  <sheetFormatPr baseColWidth="10" defaultColWidth="9.109375" defaultRowHeight="13.2" x14ac:dyDescent="0.25"/>
  <cols>
    <col min="1" max="1" width="10.6640625" style="153" customWidth="1"/>
    <col min="2" max="2" width="14" style="4" customWidth="1"/>
    <col min="3" max="3" width="7.109375" style="5" customWidth="1"/>
    <col min="4" max="4" width="11.33203125" style="153" customWidth="1"/>
    <col min="5" max="6" width="8.6640625" style="4" customWidth="1"/>
    <col min="7" max="7" width="8" style="5" customWidth="1"/>
    <col min="8" max="8" width="7.44140625" style="5" customWidth="1"/>
    <col min="9" max="9" width="8.44140625" style="4" customWidth="1"/>
    <col min="10" max="10" width="10.44140625" style="4" customWidth="1"/>
    <col min="11" max="11" width="8.88671875" style="4" customWidth="1"/>
    <col min="12" max="12" width="11.6640625" style="4" customWidth="1"/>
    <col min="13" max="13" width="9.6640625" style="4" customWidth="1"/>
    <col min="14" max="14" width="15.5546875" style="4" customWidth="1"/>
    <col min="15" max="15" width="8.109375" style="4" customWidth="1"/>
    <col min="16" max="16" width="17.33203125" style="36" customWidth="1"/>
    <col min="17" max="17" width="8.44140625" style="36" customWidth="1"/>
    <col min="18" max="18" width="13.109375" style="36" customWidth="1"/>
    <col min="19" max="19" width="7.33203125" style="36" customWidth="1"/>
    <col min="20" max="22" width="8.88671875" style="36" customWidth="1"/>
    <col min="23" max="23" width="9.33203125" style="36" customWidth="1"/>
    <col min="24" max="25" width="6.109375" style="36" customWidth="1"/>
    <col min="26" max="26" width="8.109375" style="36" customWidth="1"/>
    <col min="27" max="27" width="11.109375" style="37" customWidth="1"/>
    <col min="28" max="28" width="13.44140625" style="37" customWidth="1"/>
    <col min="29" max="30" width="12.88671875" style="36" customWidth="1"/>
    <col min="31" max="31" width="14.44140625" style="46" customWidth="1"/>
    <col min="32" max="32" width="11.33203125" style="36" customWidth="1"/>
    <col min="33" max="33" width="10.44140625" style="36" customWidth="1"/>
    <col min="34" max="36" width="13.88671875" style="36" customWidth="1"/>
    <col min="37" max="37" width="12.109375" style="36" customWidth="1"/>
    <col min="38" max="38" width="11" style="36" customWidth="1"/>
    <col min="39" max="39" width="9" style="36" customWidth="1"/>
    <col min="40" max="41" width="11" style="36" customWidth="1"/>
    <col min="42" max="42" width="46.6640625" style="36" customWidth="1"/>
    <col min="43" max="43" width="12" style="36" customWidth="1"/>
    <col min="44" max="44" width="16" style="36" customWidth="1"/>
    <col min="45" max="45" width="12.6640625" style="36" customWidth="1"/>
    <col min="46" max="48" width="12.5546875" style="36" customWidth="1"/>
    <col min="49" max="49" width="14.109375" style="36" customWidth="1"/>
    <col min="50" max="50" width="15.33203125" style="36" customWidth="1"/>
    <col min="51" max="54" width="13" style="36" customWidth="1"/>
    <col min="55" max="55" width="15.44140625" style="36" customWidth="1"/>
    <col min="56" max="56" width="14.109375" style="36" customWidth="1"/>
    <col min="57" max="57" width="16.33203125" style="36" customWidth="1"/>
    <col min="58" max="58" width="17.109375" style="36" customWidth="1"/>
    <col min="59" max="59" width="16.88671875" style="36" customWidth="1"/>
    <col min="60" max="60" width="15.109375" style="36" customWidth="1"/>
    <col min="61" max="61" width="17.6640625" style="36" customWidth="1"/>
    <col min="62" max="62" width="15.6640625" style="36" customWidth="1"/>
    <col min="63" max="63" width="16.6640625" style="36" customWidth="1"/>
    <col min="64" max="64" width="12.109375" style="36" customWidth="1"/>
    <col min="65" max="66" width="12.88671875" style="37" customWidth="1"/>
    <col min="67" max="67" width="11.5546875" style="36" customWidth="1"/>
    <col min="68" max="68" width="10.33203125" style="36" customWidth="1"/>
    <col min="69" max="69" width="16.44140625" style="37" customWidth="1"/>
    <col min="70" max="70" width="10.33203125" style="36" customWidth="1"/>
    <col min="71" max="71" width="8.6640625" style="36" customWidth="1"/>
    <col min="72" max="72" width="8" style="36" customWidth="1"/>
    <col min="73" max="73" width="8.5546875" style="36" customWidth="1"/>
    <col min="74" max="74" width="11.33203125" style="36" customWidth="1"/>
    <col min="75" max="75" width="9.44140625" style="36" customWidth="1"/>
    <col min="76" max="76" width="15" style="36" customWidth="1"/>
    <col min="77" max="77" width="8.44140625" style="36" customWidth="1"/>
    <col min="78" max="79" width="10.88671875" style="25" customWidth="1"/>
    <col min="80" max="80" width="12" style="36" customWidth="1"/>
    <col min="81" max="81" width="15.6640625" style="42" customWidth="1"/>
    <col min="82" max="82" width="7.33203125" style="36" customWidth="1"/>
    <col min="83" max="86" width="4.33203125" style="36" customWidth="1"/>
    <col min="87" max="87" width="7.6640625" style="36" customWidth="1"/>
    <col min="88" max="89" width="9.109375" style="36" customWidth="1"/>
    <col min="90" max="91" width="4.44140625" style="36" customWidth="1"/>
    <col min="92" max="93" width="7.6640625" style="36" customWidth="1"/>
    <col min="94" max="94" width="7.44140625" style="36" customWidth="1"/>
    <col min="95" max="95" width="25" style="36" customWidth="1"/>
    <col min="96" max="96" width="12.88671875" style="37" customWidth="1"/>
    <col min="97" max="97" width="11" style="36" customWidth="1"/>
    <col min="98" max="98" width="13.44140625" style="37" customWidth="1"/>
    <col min="99" max="99" width="12" style="36" customWidth="1"/>
    <col min="100" max="100" width="9" style="36" customWidth="1"/>
    <col min="101" max="101" width="10.88671875" style="25" customWidth="1"/>
    <col min="102" max="102" width="11.33203125" style="36" customWidth="1"/>
    <col min="103" max="103" width="10.44140625" style="36" customWidth="1"/>
    <col min="104" max="104" width="9.109375" style="36"/>
    <col min="105" max="105" width="10.44140625" style="36" customWidth="1"/>
    <col min="106" max="130" width="9.109375" style="36"/>
    <col min="131" max="16384" width="9.109375" style="4"/>
  </cols>
  <sheetData>
    <row r="1" spans="1:222" ht="13.8" customHeight="1" x14ac:dyDescent="0.25">
      <c r="B1" s="52" t="s">
        <v>12</v>
      </c>
      <c r="D1" s="144"/>
      <c r="I1" s="5"/>
      <c r="J1" s="53"/>
      <c r="K1" s="53"/>
      <c r="L1" s="53"/>
      <c r="M1" s="53"/>
      <c r="R1" s="27"/>
      <c r="S1" s="27"/>
      <c r="AC1" s="25"/>
      <c r="AL1" s="25"/>
      <c r="AM1" s="47"/>
      <c r="AN1" s="47"/>
      <c r="AO1" s="47"/>
      <c r="AP1" s="47"/>
      <c r="AQ1" s="47"/>
      <c r="CX1" s="43"/>
      <c r="CY1" s="44"/>
    </row>
    <row r="2" spans="1:222" ht="13.8" customHeight="1" thickBot="1" x14ac:dyDescent="0.35">
      <c r="B2" s="52" t="s">
        <v>13</v>
      </c>
      <c r="D2" s="144"/>
      <c r="AC2" s="25"/>
      <c r="AE2" s="48"/>
      <c r="AK2" s="49"/>
      <c r="AL2" s="50"/>
      <c r="AM2" s="49"/>
      <c r="AN2" s="49"/>
      <c r="AO2" s="49"/>
      <c r="AP2" s="49"/>
      <c r="AQ2" s="47"/>
      <c r="BZ2" s="44"/>
      <c r="CA2" s="44"/>
      <c r="CW2" s="44"/>
    </row>
    <row r="3" spans="1:222" ht="18" customHeight="1" thickBot="1" x14ac:dyDescent="0.35">
      <c r="A3" s="154" t="s">
        <v>2</v>
      </c>
      <c r="B3" s="54" t="s">
        <v>14</v>
      </c>
      <c r="C3" s="55"/>
      <c r="D3" s="55"/>
      <c r="E3" s="55"/>
      <c r="F3" s="55"/>
      <c r="G3" s="55"/>
      <c r="H3" s="55"/>
      <c r="I3" s="55"/>
      <c r="J3" s="55"/>
      <c r="K3" s="55"/>
      <c r="L3" s="55"/>
      <c r="M3" s="55"/>
      <c r="N3" s="55"/>
      <c r="O3" s="55"/>
      <c r="P3" s="138"/>
      <c r="Q3" s="138"/>
      <c r="R3" s="138"/>
      <c r="S3" s="138"/>
      <c r="T3" s="138"/>
      <c r="U3" s="138"/>
      <c r="V3" s="138"/>
      <c r="W3" s="138"/>
      <c r="X3" s="138"/>
      <c r="Y3" s="138"/>
      <c r="Z3" s="138"/>
      <c r="AA3" s="139"/>
      <c r="AB3" s="139"/>
      <c r="AC3" s="139"/>
      <c r="AD3" s="139"/>
      <c r="AE3" s="139"/>
      <c r="AF3" s="139"/>
      <c r="AG3" s="139"/>
      <c r="AH3" s="139"/>
      <c r="AI3" s="139"/>
      <c r="AJ3" s="139"/>
      <c r="AK3" s="138"/>
      <c r="AL3" s="138"/>
      <c r="AM3" s="138"/>
      <c r="AN3" s="138"/>
      <c r="AO3" s="138"/>
      <c r="AP3" s="45"/>
      <c r="AQ3" s="45"/>
      <c r="AR3" s="45"/>
      <c r="AS3" s="45"/>
      <c r="AT3" s="45"/>
      <c r="AU3" s="45"/>
      <c r="AV3" s="45"/>
      <c r="AW3" s="138"/>
      <c r="AX3" s="138"/>
      <c r="AY3" s="138"/>
      <c r="AZ3" s="138"/>
      <c r="BA3" s="138"/>
      <c r="BB3" s="138"/>
      <c r="BC3" s="138"/>
      <c r="BD3" s="45"/>
      <c r="BE3" s="45"/>
      <c r="BF3" s="138"/>
      <c r="BG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
      <c r="CQ3" s="13"/>
      <c r="CR3" s="13"/>
      <c r="CS3" s="13"/>
      <c r="CT3" s="13"/>
      <c r="CU3" s="13"/>
      <c r="CV3" s="45"/>
      <c r="CW3" s="45"/>
    </row>
    <row r="4" spans="1:222" s="1" customFormat="1" ht="78.75" customHeight="1" x14ac:dyDescent="0.3">
      <c r="A4" s="155"/>
      <c r="B4" s="56" t="s">
        <v>15</v>
      </c>
      <c r="C4" s="57" t="s">
        <v>16</v>
      </c>
      <c r="D4" s="145" t="s">
        <v>11</v>
      </c>
      <c r="E4" s="58" t="s">
        <v>17</v>
      </c>
      <c r="F4" s="59" t="s">
        <v>18</v>
      </c>
      <c r="G4" s="60" t="s">
        <v>19</v>
      </c>
      <c r="H4" s="60" t="s">
        <v>20</v>
      </c>
      <c r="I4" s="60" t="s">
        <v>21</v>
      </c>
      <c r="J4" s="60" t="s">
        <v>22</v>
      </c>
      <c r="K4" s="60" t="s">
        <v>23</v>
      </c>
      <c r="L4" s="60" t="s">
        <v>24</v>
      </c>
      <c r="M4" s="60" t="s">
        <v>25</v>
      </c>
      <c r="N4" s="60" t="s">
        <v>26</v>
      </c>
      <c r="O4" s="140" t="s">
        <v>27</v>
      </c>
      <c r="P4" s="13"/>
      <c r="Q4" s="13"/>
      <c r="R4" s="13"/>
      <c r="S4" s="13"/>
      <c r="T4" s="13"/>
      <c r="U4" s="13"/>
      <c r="V4" s="13"/>
      <c r="W4" s="13"/>
      <c r="X4" s="13"/>
      <c r="Y4" s="14"/>
      <c r="Z4" s="14"/>
      <c r="AA4" s="13"/>
      <c r="AB4" s="13"/>
      <c r="AC4" s="15"/>
      <c r="AD4" s="13"/>
      <c r="AE4" s="13"/>
      <c r="AF4" s="13"/>
      <c r="AG4" s="13"/>
      <c r="AH4" s="13"/>
      <c r="AI4" s="13"/>
      <c r="AJ4" s="13"/>
      <c r="AK4" s="13"/>
      <c r="AL4" s="16"/>
      <c r="AM4" s="16"/>
      <c r="AN4" s="16"/>
      <c r="AO4" s="13"/>
      <c r="AP4" s="13"/>
      <c r="AQ4" s="13"/>
      <c r="AR4" s="13"/>
      <c r="AS4" s="13"/>
      <c r="AT4" s="13"/>
      <c r="AU4" s="17"/>
      <c r="AV4" s="17"/>
      <c r="AW4" s="13"/>
      <c r="AX4" s="13"/>
      <c r="AY4" s="13"/>
      <c r="AZ4" s="13"/>
      <c r="BA4" s="13"/>
      <c r="BB4" s="17"/>
      <c r="BC4" s="17"/>
      <c r="BD4" s="13"/>
      <c r="BE4" s="13"/>
      <c r="BF4" s="17"/>
      <c r="BG4" s="17"/>
      <c r="BH4" s="13"/>
      <c r="BI4" s="13"/>
      <c r="BJ4" s="13"/>
      <c r="BK4" s="14"/>
      <c r="BL4" s="14"/>
      <c r="BM4" s="13"/>
      <c r="BN4" s="13"/>
      <c r="BO4" s="14"/>
      <c r="BP4" s="13"/>
      <c r="BQ4" s="13"/>
      <c r="BR4" s="13"/>
      <c r="BS4" s="13"/>
      <c r="BT4" s="13"/>
      <c r="BU4" s="13"/>
      <c r="BV4" s="13"/>
      <c r="BW4" s="13"/>
      <c r="BX4" s="13"/>
      <c r="BY4" s="13"/>
      <c r="BZ4" s="13"/>
      <c r="CA4" s="18"/>
      <c r="CB4" s="13"/>
      <c r="CC4" s="139"/>
      <c r="CD4" s="139"/>
      <c r="CE4" s="139"/>
      <c r="CF4" s="139"/>
      <c r="CG4" s="13"/>
      <c r="CH4" s="139"/>
      <c r="CI4" s="139"/>
      <c r="CJ4" s="139"/>
      <c r="CK4" s="139"/>
      <c r="CL4" s="13"/>
      <c r="CM4" s="13"/>
      <c r="CN4" s="13"/>
      <c r="CO4" s="13"/>
      <c r="CP4" s="14"/>
      <c r="CQ4" s="13"/>
      <c r="CR4" s="14"/>
      <c r="CS4" s="13"/>
      <c r="CT4" s="13"/>
      <c r="CU4" s="13"/>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row>
    <row r="5" spans="1:222" s="5" customFormat="1" ht="25.5" customHeight="1" thickBot="1" x14ac:dyDescent="0.3">
      <c r="A5" s="156"/>
      <c r="B5" s="61"/>
      <c r="C5" s="62"/>
      <c r="D5" s="146"/>
      <c r="E5" s="63"/>
      <c r="F5" s="64"/>
      <c r="G5" s="65" t="s">
        <v>28</v>
      </c>
      <c r="H5" s="65"/>
      <c r="I5" s="65"/>
      <c r="J5" s="65" t="s">
        <v>29</v>
      </c>
      <c r="K5" s="65" t="s">
        <v>30</v>
      </c>
      <c r="L5" s="65" t="s">
        <v>31</v>
      </c>
      <c r="M5" s="65" t="s">
        <v>32</v>
      </c>
      <c r="N5" s="65"/>
      <c r="O5" s="141" t="s">
        <v>33</v>
      </c>
      <c r="P5" s="20"/>
      <c r="Q5" s="20"/>
      <c r="R5" s="172" t="s">
        <v>63</v>
      </c>
      <c r="S5" s="172"/>
      <c r="T5" s="172"/>
      <c r="U5" s="172"/>
      <c r="V5" s="172"/>
      <c r="W5" s="172"/>
      <c r="X5" s="172"/>
      <c r="Y5" s="172"/>
      <c r="Z5" s="172"/>
      <c r="AA5" s="172"/>
      <c r="AB5" s="172"/>
      <c r="AC5" s="172"/>
      <c r="AD5" s="172"/>
      <c r="AE5" s="172"/>
      <c r="AF5" s="172"/>
      <c r="AG5" s="172"/>
      <c r="AH5" s="172"/>
      <c r="AI5" s="20"/>
      <c r="AJ5" s="20"/>
      <c r="AK5" s="21"/>
      <c r="AL5" s="21"/>
      <c r="AM5" s="21"/>
      <c r="AN5" s="21"/>
      <c r="AO5" s="21"/>
      <c r="AP5" s="20"/>
      <c r="AQ5" s="20"/>
      <c r="AR5" s="20"/>
      <c r="AS5" s="20"/>
      <c r="AT5" s="20"/>
      <c r="AU5" s="20"/>
      <c r="AV5" s="20"/>
      <c r="AW5" s="20"/>
      <c r="AX5" s="20"/>
      <c r="AY5" s="20"/>
      <c r="AZ5" s="20"/>
      <c r="BA5" s="20"/>
      <c r="BB5" s="20"/>
      <c r="BC5" s="20"/>
      <c r="BD5" s="20"/>
      <c r="BE5" s="20"/>
      <c r="BF5" s="20"/>
      <c r="BG5" s="20"/>
      <c r="BH5" s="20"/>
      <c r="BI5" s="20"/>
      <c r="BJ5" s="21"/>
      <c r="BK5" s="21"/>
      <c r="BL5" s="21"/>
      <c r="BM5" s="20"/>
      <c r="BN5" s="20"/>
      <c r="BO5" s="20"/>
      <c r="BP5" s="20"/>
      <c r="BQ5" s="20"/>
      <c r="BR5" s="20"/>
      <c r="BS5" s="20"/>
      <c r="BT5" s="20"/>
      <c r="BU5" s="20"/>
      <c r="BV5" s="20"/>
      <c r="BW5" s="20"/>
      <c r="BX5" s="20"/>
      <c r="BY5" s="20"/>
      <c r="BZ5" s="20"/>
      <c r="CA5" s="23"/>
      <c r="CB5" s="20"/>
      <c r="CC5" s="20"/>
      <c r="CD5" s="20"/>
      <c r="CE5" s="20"/>
      <c r="CF5" s="20"/>
      <c r="CG5" s="24"/>
      <c r="CH5" s="20"/>
      <c r="CI5" s="20"/>
      <c r="CJ5" s="20"/>
      <c r="CK5" s="20"/>
      <c r="CL5" s="20"/>
      <c r="CM5" s="20"/>
      <c r="CN5" s="20"/>
      <c r="CO5" s="20"/>
      <c r="CP5" s="20"/>
      <c r="CQ5" s="20"/>
      <c r="CR5" s="20"/>
      <c r="CS5" s="20"/>
      <c r="CT5" s="20"/>
      <c r="CU5" s="20"/>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row>
    <row r="6" spans="1:222" s="8" customFormat="1" ht="26.1" customHeight="1" thickBot="1" x14ac:dyDescent="0.35">
      <c r="A6" s="157" t="s">
        <v>4</v>
      </c>
      <c r="B6" s="66"/>
      <c r="C6" s="67"/>
      <c r="D6" s="147" t="str">
        <f t="array" ref="D6">IFERROR(INDEX('Donées Drofus'!$A$1:$A$100,SMALL(IF('Donées Drofus'!$T$1:$T$100=$A$6,ROW($A$1:$A$100)),ROW(A2))),"")</f>
        <v>Chambre</v>
      </c>
      <c r="E6" s="68" t="str">
        <f>'[1]Donées Drofus'!B4</f>
        <v>5</v>
      </c>
      <c r="F6" s="7" t="str">
        <f>'[1]Donées Drofus'!C4</f>
        <v>bureau</v>
      </c>
      <c r="G6" s="69">
        <f>'[1]Donées Drofus'!D4</f>
        <v>10</v>
      </c>
      <c r="H6" s="70" t="str">
        <f>'[1]Donées Drofus'!E4</f>
        <v>6</v>
      </c>
      <c r="I6" s="8" t="str">
        <f>'[1]Donées Drofus'!F4</f>
        <v>C</v>
      </c>
      <c r="J6" s="71">
        <f>'[1]Donées Drofus'!G4</f>
        <v>45</v>
      </c>
      <c r="K6" s="8">
        <f>'[1]Donées Drofus'!H4*1000</f>
        <v>2500</v>
      </c>
      <c r="L6" s="72">
        <f>+K6*J6/1000</f>
        <v>112.5</v>
      </c>
      <c r="M6" s="8">
        <f>'[1]Donées Drofus'!I4</f>
        <v>7</v>
      </c>
      <c r="N6" s="8" t="str">
        <f>'[1]Donées Drofus'!J4</f>
        <v>Activité importante</v>
      </c>
      <c r="O6" s="133">
        <f>M6*50*(1+[1]Paramètres!$B$62/100)</f>
        <v>420</v>
      </c>
      <c r="P6" s="25"/>
      <c r="Q6" s="25"/>
      <c r="R6" s="172" t="s">
        <v>64</v>
      </c>
      <c r="S6" s="172"/>
      <c r="T6" s="172"/>
      <c r="U6" s="172"/>
      <c r="V6" s="172"/>
      <c r="W6" s="172"/>
      <c r="X6" s="172"/>
      <c r="Y6" s="172"/>
      <c r="Z6" s="172"/>
      <c r="AA6" s="172"/>
      <c r="AB6" s="172"/>
      <c r="AC6" s="172"/>
      <c r="AD6" s="172"/>
      <c r="AE6" s="172"/>
      <c r="AF6" s="172"/>
      <c r="AG6" s="172"/>
      <c r="AH6" s="172"/>
      <c r="AI6" s="26"/>
      <c r="AJ6" s="26"/>
      <c r="AK6" s="28"/>
      <c r="AL6" s="28"/>
      <c r="AM6" s="28"/>
      <c r="AN6" s="28"/>
      <c r="AO6" s="29"/>
      <c r="AP6" s="29"/>
      <c r="AQ6" s="29"/>
      <c r="AR6" s="29"/>
      <c r="AS6" s="29"/>
      <c r="AT6" s="29"/>
      <c r="AU6" s="29"/>
      <c r="AV6" s="29"/>
      <c r="AW6" s="26"/>
      <c r="AX6" s="29"/>
      <c r="AY6" s="29"/>
      <c r="AZ6" s="29"/>
      <c r="BA6" s="29"/>
      <c r="BB6" s="29"/>
      <c r="BC6" s="29"/>
      <c r="BD6" s="29"/>
      <c r="BE6" s="29"/>
      <c r="BF6" s="29"/>
      <c r="BG6" s="29"/>
      <c r="BH6" s="29"/>
      <c r="BI6" s="29"/>
      <c r="BJ6" s="30"/>
      <c r="BK6" s="28"/>
      <c r="BL6" s="27"/>
      <c r="BM6" s="28"/>
      <c r="BN6" s="28"/>
      <c r="BO6" s="27"/>
      <c r="BP6" s="28"/>
      <c r="BQ6" s="25"/>
      <c r="BR6" s="25"/>
      <c r="BS6" s="25"/>
      <c r="BT6" s="25"/>
      <c r="BU6" s="25"/>
      <c r="BV6" s="27"/>
      <c r="BW6" s="51"/>
      <c r="BX6" s="27"/>
      <c r="BY6" s="27"/>
      <c r="BZ6" s="31"/>
      <c r="CA6" s="32"/>
      <c r="CB6" s="28"/>
      <c r="CC6" s="25"/>
      <c r="CD6" s="25"/>
      <c r="CE6" s="25"/>
      <c r="CF6" s="25"/>
      <c r="CG6" s="25"/>
      <c r="CH6" s="25"/>
      <c r="CI6" s="25"/>
      <c r="CJ6" s="25"/>
      <c r="CK6" s="25"/>
      <c r="CL6" s="25"/>
      <c r="CM6" s="25"/>
      <c r="CN6" s="25"/>
      <c r="CO6" s="25"/>
      <c r="CP6" s="27"/>
      <c r="CQ6" s="27"/>
      <c r="CR6" s="27"/>
      <c r="CS6" s="27"/>
      <c r="CT6" s="51"/>
      <c r="CU6" s="27"/>
      <c r="CV6" s="25"/>
      <c r="CW6" s="31"/>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row>
    <row r="7" spans="1:222" s="9" customFormat="1" ht="26.1" customHeight="1" thickBot="1" x14ac:dyDescent="0.35">
      <c r="A7" s="158"/>
      <c r="B7" s="73"/>
      <c r="C7" s="74"/>
      <c r="D7" s="147" t="str">
        <f t="array" ref="D7">IFERROR(INDEX('Donées Drofus'!$A$1:$A$100,SMALL(IF('Donées Drofus'!$T$1:$T$100=$A$6,ROW($A$1:$A$100)),ROW(A3))),"")</f>
        <v>Labo</v>
      </c>
      <c r="E7" s="75" t="str">
        <f>'[1]Donées Drofus'!B5</f>
        <v/>
      </c>
      <c r="F7" s="5" t="str">
        <f>'[1]Donées Drofus'!C5</f>
        <v/>
      </c>
      <c r="G7" s="76">
        <f>'[1]Donées Drofus'!D5</f>
        <v>5</v>
      </c>
      <c r="H7" s="77" t="str">
        <f>'[1]Donées Drofus'!E5</f>
        <v/>
      </c>
      <c r="I7" s="78" t="str">
        <f>'[1]Donées Drofus'!F5</f>
        <v/>
      </c>
      <c r="J7" s="79">
        <f>'[1]Donées Drofus'!G5</f>
        <v>0</v>
      </c>
      <c r="K7" s="78">
        <f>'[1]Donées Drofus'!H5*1000</f>
        <v>0</v>
      </c>
      <c r="L7" s="80">
        <f>+K7*J7/1000</f>
        <v>0</v>
      </c>
      <c r="M7" s="78">
        <f>'[1]Donées Drofus'!I5</f>
        <v>0</v>
      </c>
      <c r="N7" s="78" t="str">
        <f>'[1]Donées Drofus'!J5</f>
        <v/>
      </c>
      <c r="O7" s="135">
        <f>M7*50*(1+[1]Paramètres!$B$62/100)</f>
        <v>0</v>
      </c>
      <c r="P7" s="25"/>
      <c r="Q7" s="25"/>
      <c r="R7" s="25"/>
      <c r="S7" s="25"/>
      <c r="T7" s="25"/>
      <c r="U7" s="25"/>
      <c r="V7" s="25"/>
      <c r="W7" s="25"/>
      <c r="X7" s="25"/>
      <c r="Y7" s="27"/>
      <c r="Z7" s="27"/>
      <c r="AA7" s="26"/>
      <c r="AB7" s="26"/>
      <c r="AC7" s="26"/>
      <c r="AD7" s="26"/>
      <c r="AE7" s="26"/>
      <c r="AF7" s="26"/>
      <c r="AG7" s="26"/>
      <c r="AH7" s="26"/>
      <c r="AI7" s="26"/>
      <c r="AJ7" s="26"/>
      <c r="AK7" s="28"/>
      <c r="AL7" s="28"/>
      <c r="AM7" s="28"/>
      <c r="AN7" s="28"/>
      <c r="AO7" s="29"/>
      <c r="AP7" s="29"/>
      <c r="AQ7" s="29"/>
      <c r="AR7" s="29"/>
      <c r="AS7" s="29"/>
      <c r="AT7" s="29"/>
      <c r="AU7" s="29"/>
      <c r="AV7" s="29"/>
      <c r="AW7" s="26"/>
      <c r="AX7" s="29"/>
      <c r="AY7" s="29"/>
      <c r="AZ7" s="29"/>
      <c r="BA7" s="29"/>
      <c r="BB7" s="29"/>
      <c r="BC7" s="29"/>
      <c r="BD7" s="29"/>
      <c r="BE7" s="29"/>
      <c r="BF7" s="29"/>
      <c r="BG7" s="29"/>
      <c r="BH7" s="29"/>
      <c r="BI7" s="29"/>
      <c r="BJ7" s="30"/>
      <c r="BK7" s="28"/>
      <c r="BL7" s="27"/>
      <c r="BM7" s="28"/>
      <c r="BN7" s="28"/>
      <c r="BO7" s="27"/>
      <c r="BP7" s="28"/>
      <c r="BQ7" s="25"/>
      <c r="BR7" s="25"/>
      <c r="BS7" s="25"/>
      <c r="BT7" s="25"/>
      <c r="BU7" s="25"/>
      <c r="BV7" s="27"/>
      <c r="BW7" s="51"/>
      <c r="BX7" s="27"/>
      <c r="BY7" s="27"/>
      <c r="BZ7" s="31"/>
      <c r="CA7" s="32"/>
      <c r="CB7" s="28"/>
      <c r="CC7" s="25"/>
      <c r="CD7" s="25"/>
      <c r="CE7" s="25"/>
      <c r="CF7" s="25"/>
      <c r="CG7" s="25"/>
      <c r="CH7" s="25"/>
      <c r="CI7" s="25"/>
      <c r="CJ7" s="25"/>
      <c r="CK7" s="25"/>
      <c r="CL7" s="25"/>
      <c r="CM7" s="25"/>
      <c r="CN7" s="25"/>
      <c r="CO7" s="25"/>
      <c r="CP7" s="27"/>
      <c r="CQ7" s="27"/>
      <c r="CR7" s="27"/>
      <c r="CS7" s="27"/>
      <c r="CT7" s="51"/>
      <c r="CU7" s="27"/>
      <c r="CV7" s="25"/>
      <c r="CW7" s="31"/>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row>
    <row r="8" spans="1:222" s="9" customFormat="1" ht="26.1" customHeight="1" thickBot="1" x14ac:dyDescent="0.35">
      <c r="A8" s="158"/>
      <c r="B8" s="73"/>
      <c r="C8" s="74"/>
      <c r="D8" s="147" t="str">
        <f t="array" ref="D8">IFERROR(INDEX('Donées Drofus'!$A$1:$A$100,SMALL(IF('Donées Drofus'!$T$1:$T$100=$A$6,ROW($A$1:$A$100)),ROW(A4))),"")</f>
        <v>Salle de reu</v>
      </c>
      <c r="E8" s="75" t="str">
        <f>'[1]Donées Drofus'!B6</f>
        <v/>
      </c>
      <c r="F8" s="5" t="str">
        <f>'[1]Donées Drofus'!C6</f>
        <v/>
      </c>
      <c r="G8" s="76">
        <f>'[1]Donées Drofus'!D6</f>
        <v>6</v>
      </c>
      <c r="H8" s="77" t="str">
        <f>'[1]Donées Drofus'!E6</f>
        <v/>
      </c>
      <c r="I8" s="78" t="str">
        <f>'[1]Donées Drofus'!F6</f>
        <v/>
      </c>
      <c r="J8" s="79">
        <f>'[1]Donées Drofus'!G6</f>
        <v>0</v>
      </c>
      <c r="K8" s="78">
        <f>'[1]Donées Drofus'!H6*1000</f>
        <v>0</v>
      </c>
      <c r="L8" s="80">
        <f>+K8*J8/1000</f>
        <v>0</v>
      </c>
      <c r="M8" s="78">
        <f>'[1]Donées Drofus'!I6</f>
        <v>0</v>
      </c>
      <c r="N8" s="78" t="str">
        <f>'[1]Donées Drofus'!J6</f>
        <v/>
      </c>
      <c r="O8" s="135">
        <f>M8*50*(1+[1]Paramètres!$B$62/100)</f>
        <v>0</v>
      </c>
      <c r="P8" s="25"/>
      <c r="Q8" s="25"/>
      <c r="R8" s="25"/>
      <c r="S8" s="25"/>
      <c r="T8" s="25"/>
      <c r="U8" s="25"/>
      <c r="V8" s="25"/>
      <c r="W8" s="25"/>
      <c r="X8" s="25"/>
      <c r="Y8" s="27"/>
      <c r="Z8" s="27"/>
      <c r="AA8" s="26"/>
      <c r="AB8" s="26"/>
      <c r="AC8" s="26"/>
      <c r="AD8" s="26"/>
      <c r="AE8" s="26"/>
      <c r="AF8" s="26"/>
      <c r="AG8" s="26"/>
      <c r="AH8" s="26"/>
      <c r="AI8" s="26"/>
      <c r="AJ8" s="26"/>
      <c r="AK8" s="28"/>
      <c r="AL8" s="28"/>
      <c r="AM8" s="28"/>
      <c r="AN8" s="28"/>
      <c r="AO8" s="29"/>
      <c r="AP8" s="29"/>
      <c r="AQ8" s="29"/>
      <c r="AR8" s="29"/>
      <c r="AS8" s="29"/>
      <c r="AT8" s="29"/>
      <c r="AU8" s="29"/>
      <c r="AV8" s="29"/>
      <c r="AW8" s="26"/>
      <c r="AX8" s="29"/>
      <c r="AY8" s="29"/>
      <c r="AZ8" s="29"/>
      <c r="BA8" s="29"/>
      <c r="BB8" s="29"/>
      <c r="BC8" s="29"/>
      <c r="BD8" s="29"/>
      <c r="BE8" s="29"/>
      <c r="BF8" s="29"/>
      <c r="BG8" s="29"/>
      <c r="BH8" s="29"/>
      <c r="BI8" s="29"/>
      <c r="BJ8" s="30"/>
      <c r="BK8" s="28"/>
      <c r="BL8" s="27"/>
      <c r="BM8" s="28"/>
      <c r="BN8" s="28"/>
      <c r="BO8" s="27"/>
      <c r="BP8" s="28"/>
      <c r="BQ8" s="25"/>
      <c r="BR8" s="25"/>
      <c r="BS8" s="25"/>
      <c r="BT8" s="25"/>
      <c r="BU8" s="25"/>
      <c r="BV8" s="27"/>
      <c r="BW8" s="51"/>
      <c r="BX8" s="27"/>
      <c r="BY8" s="27"/>
      <c r="BZ8" s="31"/>
      <c r="CA8" s="32"/>
      <c r="CB8" s="28"/>
      <c r="CC8" s="25"/>
      <c r="CD8" s="25"/>
      <c r="CE8" s="25"/>
      <c r="CF8" s="25"/>
      <c r="CG8" s="25"/>
      <c r="CH8" s="25"/>
      <c r="CI8" s="25"/>
      <c r="CJ8" s="25"/>
      <c r="CK8" s="25"/>
      <c r="CL8" s="25"/>
      <c r="CM8" s="25"/>
      <c r="CN8" s="25"/>
      <c r="CO8" s="25"/>
      <c r="CP8" s="27"/>
      <c r="CQ8" s="27"/>
      <c r="CR8" s="27"/>
      <c r="CS8" s="27"/>
      <c r="CT8" s="51"/>
      <c r="CU8" s="27"/>
      <c r="CV8" s="25"/>
      <c r="CW8" s="31"/>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row>
    <row r="9" spans="1:222" s="5" customFormat="1" ht="26.1" customHeight="1" thickBot="1" x14ac:dyDescent="0.35">
      <c r="A9" s="158"/>
      <c r="B9" s="73"/>
      <c r="C9" s="74"/>
      <c r="D9" s="147" t="str">
        <f t="array" ref="D9">IFERROR(INDEX('Donées Drofus'!$A$1:$A$100,SMALL(IF('Donées Drofus'!$T$1:$T$100=$A$6,ROW($A$1:$A$100)),ROW(A5))),"")</f>
        <v>aaaaa</v>
      </c>
      <c r="E9" s="75" t="str">
        <f>'[1]Donées Drofus'!B7</f>
        <v/>
      </c>
      <c r="F9" s="5" t="str">
        <f>'[1]Donées Drofus'!C7</f>
        <v/>
      </c>
      <c r="G9" s="76">
        <f>'[1]Donées Drofus'!D7</f>
        <v>9</v>
      </c>
      <c r="H9" s="77" t="str">
        <f>'[1]Donées Drofus'!E7</f>
        <v/>
      </c>
      <c r="I9" s="78" t="str">
        <f>'[1]Donées Drofus'!F7</f>
        <v/>
      </c>
      <c r="J9" s="79">
        <f>'[1]Donées Drofus'!G7</f>
        <v>50</v>
      </c>
      <c r="K9" s="78">
        <f>'[1]Donées Drofus'!H7*1000</f>
        <v>0</v>
      </c>
      <c r="L9" s="80">
        <f>+K9*J9/1000</f>
        <v>0</v>
      </c>
      <c r="M9" s="78">
        <f>'[1]Donées Drofus'!I7</f>
        <v>0</v>
      </c>
      <c r="N9" s="78" t="str">
        <f>'[1]Donées Drofus'!J7</f>
        <v/>
      </c>
      <c r="O9" s="135">
        <f>M9*50*(1+[1]Paramètres!$B$62/100)</f>
        <v>0</v>
      </c>
      <c r="P9" s="25"/>
      <c r="Q9" s="25"/>
      <c r="R9" s="25"/>
      <c r="S9" s="25"/>
      <c r="T9" s="25"/>
      <c r="U9" s="25"/>
      <c r="V9" s="25"/>
      <c r="W9" s="25"/>
      <c r="X9" s="25"/>
      <c r="Y9" s="27"/>
      <c r="Z9" s="27"/>
      <c r="AA9" s="26"/>
      <c r="AB9" s="26"/>
      <c r="AC9" s="26"/>
      <c r="AD9" s="26"/>
      <c r="AE9" s="26"/>
      <c r="AF9" s="26"/>
      <c r="AG9" s="26"/>
      <c r="AH9" s="26"/>
      <c r="AI9" s="26"/>
      <c r="AJ9" s="26"/>
      <c r="AK9" s="28"/>
      <c r="AL9" s="28"/>
      <c r="AM9" s="28"/>
      <c r="AN9" s="28"/>
      <c r="AO9" s="29"/>
      <c r="AP9" s="29"/>
      <c r="AQ9" s="29"/>
      <c r="AR9" s="29"/>
      <c r="AS9" s="29"/>
      <c r="AT9" s="29"/>
      <c r="AU9" s="29"/>
      <c r="AV9" s="29"/>
      <c r="AW9" s="26"/>
      <c r="AX9" s="29"/>
      <c r="AY9" s="29"/>
      <c r="AZ9" s="29"/>
      <c r="BA9" s="29"/>
      <c r="BB9" s="29"/>
      <c r="BC9" s="29"/>
      <c r="BD9" s="29"/>
      <c r="BE9" s="29"/>
      <c r="BF9" s="29"/>
      <c r="BG9" s="29"/>
      <c r="BH9" s="29"/>
      <c r="BI9" s="29"/>
      <c r="BJ9" s="30"/>
      <c r="BK9" s="28"/>
      <c r="BL9" s="27"/>
      <c r="BM9" s="28"/>
      <c r="BN9" s="28"/>
      <c r="BO9" s="27"/>
      <c r="BP9" s="28"/>
      <c r="BQ9" s="25"/>
      <c r="BR9" s="25"/>
      <c r="BS9" s="25"/>
      <c r="BT9" s="25"/>
      <c r="BU9" s="25"/>
      <c r="BV9" s="27"/>
      <c r="BW9" s="51"/>
      <c r="BX9" s="27"/>
      <c r="BY9" s="27"/>
      <c r="BZ9" s="31"/>
      <c r="CA9" s="32"/>
      <c r="CB9" s="28"/>
      <c r="CC9" s="25"/>
      <c r="CD9" s="25"/>
      <c r="CE9" s="25"/>
      <c r="CF9" s="25"/>
      <c r="CG9" s="25"/>
      <c r="CH9" s="25"/>
      <c r="CI9" s="25"/>
      <c r="CJ9" s="25"/>
      <c r="CK9" s="25"/>
      <c r="CL9" s="25"/>
      <c r="CM9" s="25"/>
      <c r="CN9" s="25"/>
      <c r="CO9" s="25"/>
      <c r="CP9" s="27"/>
      <c r="CQ9" s="27"/>
      <c r="CR9" s="27"/>
      <c r="CS9" s="27"/>
      <c r="CT9" s="51"/>
      <c r="CU9" s="27"/>
      <c r="CV9" s="25"/>
      <c r="CW9" s="31"/>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row>
    <row r="10" spans="1:222" s="5" customFormat="1" ht="26.1" customHeight="1" thickBot="1" x14ac:dyDescent="0.35">
      <c r="A10" s="158"/>
      <c r="B10" s="73"/>
      <c r="C10" s="74"/>
      <c r="D10" s="147" t="str">
        <f t="array" ref="D10">IFERROR(INDEX('Donées Drofus'!$A$1:$A$100,SMALL(IF('Donées Drofus'!$T$1:$T$100=$A$6,ROW($A$1:$A$100)),ROW(A6))),"")</f>
        <v/>
      </c>
      <c r="E10" s="84" t="str">
        <f>'[1]Donées Drofus'!B8</f>
        <v>5 (Copier)</v>
      </c>
      <c r="F10" s="5" t="str">
        <f>'[1]Donées Drofus'!C8</f>
        <v>bureau</v>
      </c>
      <c r="G10" s="85">
        <f>'[1]Donées Drofus'!D8</f>
        <v>10</v>
      </c>
      <c r="H10" s="77" t="str">
        <f>'[1]Donées Drofus'!E8</f>
        <v>6</v>
      </c>
      <c r="I10" s="86" t="str">
        <f>'[1]Donées Drofus'!F8</f>
        <v>C</v>
      </c>
      <c r="J10" s="87">
        <f>'[1]Donées Drofus'!G8</f>
        <v>45</v>
      </c>
      <c r="K10" s="86">
        <f>'[1]Donées Drofus'!H8*1000</f>
        <v>2500</v>
      </c>
      <c r="L10" s="83">
        <f>+K10*J10/1000</f>
        <v>112.5</v>
      </c>
      <c r="M10" s="86">
        <f>'[1]Donées Drofus'!I8</f>
        <v>7</v>
      </c>
      <c r="N10" s="86" t="str">
        <f>'[1]Donées Drofus'!J8</f>
        <v>Activité modérée</v>
      </c>
      <c r="O10" s="142">
        <f>M10*50*(1+[1]Paramètres!$B$62/100)</f>
        <v>420</v>
      </c>
      <c r="P10" s="25"/>
      <c r="Q10" s="25"/>
      <c r="R10" s="25"/>
      <c r="S10" s="25"/>
      <c r="T10" s="25"/>
      <c r="U10" s="25"/>
      <c r="V10" s="25"/>
      <c r="W10" s="25"/>
      <c r="X10" s="25"/>
      <c r="Y10" s="27"/>
      <c r="Z10" s="27"/>
      <c r="AA10" s="26"/>
      <c r="AB10" s="26"/>
      <c r="AC10" s="26"/>
      <c r="AD10" s="26"/>
      <c r="AE10" s="26"/>
      <c r="AF10" s="26"/>
      <c r="AG10" s="26"/>
      <c r="AH10" s="26"/>
      <c r="AI10" s="26"/>
      <c r="AJ10" s="26"/>
      <c r="AK10" s="28"/>
      <c r="AL10" s="28"/>
      <c r="AM10" s="28"/>
      <c r="AN10" s="28"/>
      <c r="AO10" s="29"/>
      <c r="AP10" s="29"/>
      <c r="AQ10" s="29"/>
      <c r="AR10" s="29"/>
      <c r="AS10" s="29"/>
      <c r="AT10" s="29"/>
      <c r="AU10" s="29"/>
      <c r="AV10" s="29"/>
      <c r="AW10" s="26"/>
      <c r="AX10" s="29"/>
      <c r="AY10" s="29"/>
      <c r="AZ10" s="29"/>
      <c r="BA10" s="29"/>
      <c r="BB10" s="29"/>
      <c r="BC10" s="29"/>
      <c r="BD10" s="29"/>
      <c r="BE10" s="29"/>
      <c r="BF10" s="29"/>
      <c r="BG10" s="29"/>
      <c r="BH10" s="29"/>
      <c r="BI10" s="29"/>
      <c r="BJ10" s="30"/>
      <c r="BK10" s="28"/>
      <c r="BL10" s="27"/>
      <c r="BM10" s="28"/>
      <c r="BN10" s="28"/>
      <c r="BO10" s="27"/>
      <c r="BP10" s="28"/>
      <c r="BQ10" s="25"/>
      <c r="BR10" s="25"/>
      <c r="BS10" s="25"/>
      <c r="BT10" s="25"/>
      <c r="BU10" s="25"/>
      <c r="BV10" s="27"/>
      <c r="BW10" s="51"/>
      <c r="BX10" s="27"/>
      <c r="BY10" s="27"/>
      <c r="BZ10" s="31"/>
      <c r="CA10" s="32"/>
      <c r="CB10" s="28"/>
      <c r="CC10" s="25"/>
      <c r="CD10" s="25"/>
      <c r="CE10" s="25"/>
      <c r="CF10" s="25"/>
      <c r="CG10" s="25"/>
      <c r="CH10" s="25"/>
      <c r="CI10" s="25"/>
      <c r="CJ10" s="25"/>
      <c r="CK10" s="25"/>
      <c r="CL10" s="25"/>
      <c r="CM10" s="25"/>
      <c r="CN10" s="25"/>
      <c r="CO10" s="25"/>
      <c r="CP10" s="27"/>
      <c r="CQ10" s="27"/>
      <c r="CR10" s="27"/>
      <c r="CS10" s="27"/>
      <c r="CT10" s="51"/>
      <c r="CU10" s="27"/>
      <c r="CV10" s="25"/>
      <c r="CW10" s="31"/>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row>
    <row r="11" spans="1:222" s="91" customFormat="1" ht="26.1" customHeight="1" thickBot="1" x14ac:dyDescent="0.3">
      <c r="A11" s="88" t="s">
        <v>34</v>
      </c>
      <c r="B11" s="89"/>
      <c r="C11" s="74"/>
      <c r="D11" s="148"/>
      <c r="E11" s="90"/>
      <c r="G11" s="92"/>
      <c r="H11" s="93"/>
      <c r="I11" s="94"/>
      <c r="J11" s="95">
        <f>SUM(J6:J10)</f>
        <v>140</v>
      </c>
      <c r="K11" s="94"/>
      <c r="L11" s="96">
        <f>SUM(L6:L10)</f>
        <v>225</v>
      </c>
      <c r="M11" s="95">
        <f>SUM(M6:M10)</f>
        <v>14</v>
      </c>
      <c r="N11" s="94"/>
      <c r="O11" s="134">
        <f>SUM(O6:O10)</f>
        <v>840</v>
      </c>
      <c r="P11" s="25"/>
      <c r="Q11" s="25"/>
      <c r="R11" s="25"/>
      <c r="S11" s="25"/>
      <c r="T11" s="25"/>
      <c r="U11" s="25"/>
      <c r="V11" s="25"/>
      <c r="W11" s="25"/>
      <c r="X11" s="25"/>
      <c r="Y11" s="27"/>
      <c r="Z11" s="27"/>
      <c r="AA11" s="27"/>
      <c r="AB11" s="26"/>
      <c r="AC11" s="26"/>
      <c r="AD11" s="26"/>
      <c r="AE11" s="26"/>
      <c r="AF11" s="26"/>
      <c r="AG11" s="26"/>
      <c r="AH11" s="26"/>
      <c r="AI11" s="26"/>
      <c r="AJ11" s="26"/>
      <c r="AK11" s="28"/>
      <c r="AL11" s="28"/>
      <c r="AM11" s="28"/>
      <c r="AN11" s="28"/>
      <c r="AO11" s="29"/>
      <c r="AP11" s="29"/>
      <c r="AQ11" s="29"/>
      <c r="AR11" s="29"/>
      <c r="AS11" s="29"/>
      <c r="AT11" s="29"/>
      <c r="AU11" s="29"/>
      <c r="AV11" s="29"/>
      <c r="AW11" s="26"/>
      <c r="AX11" s="29"/>
      <c r="AY11" s="29"/>
      <c r="AZ11" s="29"/>
      <c r="BA11" s="29"/>
      <c r="BB11" s="29"/>
      <c r="BC11" s="29"/>
      <c r="BD11" s="29"/>
      <c r="BE11" s="29"/>
      <c r="BF11" s="29"/>
      <c r="BG11" s="29"/>
      <c r="BH11" s="29"/>
      <c r="BI11" s="29"/>
      <c r="BJ11" s="30"/>
      <c r="BK11" s="28"/>
      <c r="BL11" s="27"/>
      <c r="BM11" s="27"/>
      <c r="BN11" s="27"/>
      <c r="BO11" s="27"/>
      <c r="BP11" s="27"/>
      <c r="BQ11" s="27"/>
      <c r="BR11" s="27"/>
      <c r="BS11" s="27"/>
      <c r="BT11" s="27"/>
      <c r="BU11" s="27"/>
      <c r="BV11" s="27"/>
      <c r="BW11" s="51"/>
      <c r="BX11" s="27"/>
      <c r="BY11" s="27"/>
      <c r="BZ11" s="27"/>
      <c r="CA11" s="27"/>
      <c r="CB11" s="27"/>
      <c r="CC11" s="25"/>
      <c r="CD11" s="25"/>
      <c r="CE11" s="25"/>
      <c r="CF11" s="25"/>
      <c r="CG11" s="25"/>
      <c r="CH11" s="25"/>
      <c r="CI11" s="25"/>
      <c r="CJ11" s="25"/>
      <c r="CK11" s="25"/>
      <c r="CL11" s="25"/>
      <c r="CM11" s="25"/>
      <c r="CN11" s="25"/>
      <c r="CO11" s="25"/>
      <c r="CP11" s="27"/>
      <c r="CQ11" s="27"/>
      <c r="CR11" s="27"/>
      <c r="CS11" s="27"/>
      <c r="CT11" s="51"/>
      <c r="CU11" s="27"/>
      <c r="CV11" s="25"/>
      <c r="CW11" s="31"/>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row>
    <row r="12" spans="1:222" s="10" customFormat="1" ht="26.1" customHeight="1" thickBot="1" x14ac:dyDescent="0.35">
      <c r="A12" s="159"/>
      <c r="B12" s="97"/>
      <c r="C12" s="74"/>
      <c r="D12" s="149"/>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51"/>
      <c r="BX12" s="27"/>
      <c r="BY12" s="27"/>
      <c r="BZ12" s="31"/>
      <c r="CA12" s="32"/>
      <c r="CB12" s="28"/>
      <c r="CC12" s="25"/>
      <c r="CD12" s="25"/>
      <c r="CE12" s="25"/>
      <c r="CF12" s="25"/>
      <c r="CG12" s="25"/>
      <c r="CH12" s="25"/>
      <c r="CI12" s="25"/>
      <c r="CJ12" s="25"/>
      <c r="CK12" s="25"/>
      <c r="CL12" s="25"/>
      <c r="CM12" s="25"/>
      <c r="CN12" s="25"/>
      <c r="CO12" s="25"/>
      <c r="CP12" s="27"/>
      <c r="CQ12" s="27"/>
      <c r="CR12" s="27"/>
      <c r="CS12" s="27"/>
      <c r="CT12" s="51"/>
      <c r="CU12" s="27"/>
      <c r="CV12" s="25"/>
      <c r="CW12" s="31"/>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row>
    <row r="13" spans="1:222" s="5" customFormat="1" ht="26.1" customHeight="1" x14ac:dyDescent="0.3">
      <c r="A13" s="160" t="s">
        <v>7</v>
      </c>
      <c r="B13" s="98"/>
      <c r="C13" s="74"/>
      <c r="D13" s="150" t="str" cm="1">
        <f t="array" ref="D13">IFERROR(INDEX('Donées Drofus'!$A$1:$A$100,SMALL(IF('Donées Drofus'!$T$1:$T$100=$A$13,ROW($A$1:$A$100)),ROW(A2))),"")</f>
        <v>Stockage</v>
      </c>
      <c r="E13" s="75" t="str">
        <f>'[1]Donées Drofus'!B9</f>
        <v/>
      </c>
      <c r="F13" s="5" t="str">
        <f>'[1]Donées Drofus'!C9</f>
        <v/>
      </c>
      <c r="G13" s="76">
        <f>'[1]Donées Drofus'!D9</f>
        <v>4</v>
      </c>
      <c r="H13" s="77" t="str">
        <f>'[1]Donées Drofus'!E9</f>
        <v/>
      </c>
      <c r="I13" s="78" t="str">
        <f>'[1]Donées Drofus'!F9</f>
        <v/>
      </c>
      <c r="J13" s="79">
        <f>'[1]Donées Drofus'!G9</f>
        <v>50</v>
      </c>
      <c r="K13" s="78">
        <f>'[1]Donées Drofus'!H9*1000</f>
        <v>0</v>
      </c>
      <c r="L13" s="81">
        <f>+K13*J13/1000</f>
        <v>0</v>
      </c>
      <c r="M13" s="78">
        <f>'[1]Donées Drofus'!I9</f>
        <v>0</v>
      </c>
      <c r="N13" s="78" t="str">
        <f>'[1]Donées Drofus'!J9</f>
        <v/>
      </c>
      <c r="O13" s="135">
        <f>M13*50*(1+[1]Paramètres!$B$62/100)</f>
        <v>0</v>
      </c>
      <c r="P13" s="25"/>
      <c r="Q13" s="25"/>
      <c r="R13" s="25"/>
      <c r="S13" s="25"/>
      <c r="T13" s="25"/>
      <c r="U13" s="25"/>
      <c r="V13" s="25"/>
      <c r="W13" s="25"/>
      <c r="X13" s="25"/>
      <c r="Y13" s="27"/>
      <c r="Z13" s="27"/>
      <c r="AA13" s="26"/>
      <c r="AB13" s="26"/>
      <c r="AC13" s="26"/>
      <c r="AD13" s="26"/>
      <c r="AE13" s="26"/>
      <c r="AF13" s="26"/>
      <c r="AG13" s="26"/>
      <c r="AH13" s="26"/>
      <c r="AI13" s="26"/>
      <c r="AJ13" s="26"/>
      <c r="AK13" s="28"/>
      <c r="AL13" s="28"/>
      <c r="AM13" s="28"/>
      <c r="AN13" s="28"/>
      <c r="AO13" s="29"/>
      <c r="AP13" s="29"/>
      <c r="AQ13" s="29"/>
      <c r="AR13" s="29"/>
      <c r="AS13" s="29"/>
      <c r="AT13" s="29"/>
      <c r="AU13" s="29"/>
      <c r="AV13" s="29"/>
      <c r="AW13" s="26"/>
      <c r="AX13" s="29"/>
      <c r="AY13" s="29"/>
      <c r="AZ13" s="29"/>
      <c r="BA13" s="29"/>
      <c r="BB13" s="29"/>
      <c r="BC13" s="29"/>
      <c r="BD13" s="29"/>
      <c r="BE13" s="29"/>
      <c r="BF13" s="29"/>
      <c r="BG13" s="29"/>
      <c r="BH13" s="29"/>
      <c r="BI13" s="29"/>
      <c r="BJ13" s="30"/>
      <c r="BK13" s="28"/>
      <c r="BL13" s="27"/>
      <c r="BM13" s="28"/>
      <c r="BN13" s="28"/>
      <c r="BO13" s="27"/>
      <c r="BP13" s="28"/>
      <c r="BQ13" s="25"/>
      <c r="BR13" s="25"/>
      <c r="BS13" s="25"/>
      <c r="BT13" s="25"/>
      <c r="BU13" s="25"/>
      <c r="BV13" s="27"/>
      <c r="BW13" s="51"/>
      <c r="BX13" s="27"/>
      <c r="BY13" s="27"/>
      <c r="BZ13" s="31"/>
      <c r="CA13" s="32"/>
      <c r="CB13" s="28"/>
      <c r="CC13" s="25"/>
      <c r="CD13" s="25"/>
      <c r="CE13" s="25"/>
      <c r="CF13" s="25"/>
      <c r="CG13" s="25"/>
      <c r="CH13" s="25"/>
      <c r="CI13" s="25"/>
      <c r="CJ13" s="25"/>
      <c r="CK13" s="25"/>
      <c r="CL13" s="25"/>
      <c r="CM13" s="25"/>
      <c r="CN13" s="25"/>
      <c r="CO13" s="25"/>
      <c r="CP13" s="27"/>
      <c r="CQ13" s="27"/>
      <c r="CR13" s="27"/>
      <c r="CS13" s="27"/>
      <c r="CT13" s="51"/>
      <c r="CU13" s="27"/>
      <c r="CV13" s="25"/>
      <c r="CW13" s="31"/>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row>
    <row r="14" spans="1:222" s="5" customFormat="1" ht="24" customHeight="1" x14ac:dyDescent="0.3">
      <c r="A14" s="161"/>
      <c r="B14" s="98"/>
      <c r="C14" s="74"/>
      <c r="D14" s="150" t="str" cm="1">
        <f t="array" ref="D14">IFERROR(INDEX('Donées Drofus'!$A$1:$A$100,SMALL(IF('Donées Drofus'!$T$1:$T$100=$A$13,ROW($A$1:$A$100)),ROW(A3))),"")</f>
        <v>appart</v>
      </c>
      <c r="E14" s="75">
        <f>'[1]Donées Drofus'!B10</f>
        <v>0</v>
      </c>
      <c r="F14" s="5">
        <f>'[1]Donées Drofus'!C10</f>
        <v>0</v>
      </c>
      <c r="G14" s="76">
        <f>'[1]Donées Drofus'!D10</f>
        <v>1</v>
      </c>
      <c r="H14" s="77">
        <f>'[1]Donées Drofus'!E10</f>
        <v>0</v>
      </c>
      <c r="I14" s="78">
        <f>'[1]Donées Drofus'!F10</f>
        <v>0</v>
      </c>
      <c r="J14" s="79">
        <f>'[1]Donées Drofus'!G10</f>
        <v>0</v>
      </c>
      <c r="K14" s="78">
        <f>'[1]Donées Drofus'!H10*1000</f>
        <v>0</v>
      </c>
      <c r="L14" s="80">
        <f>+K14*J14/1000</f>
        <v>0</v>
      </c>
      <c r="M14" s="78">
        <f>'[1]Donées Drofus'!I10</f>
        <v>0</v>
      </c>
      <c r="N14" s="78">
        <f>'[1]Donées Drofus'!J10</f>
        <v>0</v>
      </c>
      <c r="O14" s="135">
        <f>M14*50*(1+[1]Paramètres!$B$62/100)</f>
        <v>0</v>
      </c>
      <c r="P14" s="25"/>
      <c r="Q14" s="25"/>
      <c r="R14" s="25"/>
      <c r="S14" s="25"/>
      <c r="T14" s="25"/>
      <c r="U14" s="25"/>
      <c r="V14" s="25"/>
      <c r="W14" s="25"/>
      <c r="X14" s="25"/>
      <c r="Y14" s="27"/>
      <c r="Z14" s="27"/>
      <c r="AA14" s="26"/>
      <c r="AB14" s="26"/>
      <c r="AC14" s="26"/>
      <c r="AD14" s="26"/>
      <c r="AE14" s="26"/>
      <c r="AF14" s="26"/>
      <c r="AG14" s="26"/>
      <c r="AH14" s="26"/>
      <c r="AI14" s="26"/>
      <c r="AJ14" s="26"/>
      <c r="AK14" s="28"/>
      <c r="AL14" s="28"/>
      <c r="AM14" s="28"/>
      <c r="AN14" s="28"/>
      <c r="AO14" s="29"/>
      <c r="AP14" s="29"/>
      <c r="AQ14" s="29"/>
      <c r="AR14" s="29"/>
      <c r="AS14" s="29"/>
      <c r="AT14" s="29"/>
      <c r="AU14" s="29"/>
      <c r="AV14" s="29"/>
      <c r="AW14" s="26"/>
      <c r="AX14" s="29"/>
      <c r="AY14" s="29"/>
      <c r="AZ14" s="29"/>
      <c r="BA14" s="29"/>
      <c r="BB14" s="29"/>
      <c r="BC14" s="29"/>
      <c r="BD14" s="29"/>
      <c r="BE14" s="29"/>
      <c r="BF14" s="29"/>
      <c r="BG14" s="29"/>
      <c r="BH14" s="29"/>
      <c r="BI14" s="29"/>
      <c r="BJ14" s="30"/>
      <c r="BK14" s="28"/>
      <c r="BL14" s="27"/>
      <c r="BM14" s="28"/>
      <c r="BN14" s="28"/>
      <c r="BO14" s="27"/>
      <c r="BP14" s="28"/>
      <c r="BQ14" s="25"/>
      <c r="BR14" s="25"/>
      <c r="BS14" s="25"/>
      <c r="BT14" s="25"/>
      <c r="BU14" s="25"/>
      <c r="BV14" s="27"/>
      <c r="BW14" s="51"/>
      <c r="BX14" s="27"/>
      <c r="BY14" s="27"/>
      <c r="BZ14" s="31"/>
      <c r="CA14" s="32"/>
      <c r="CB14" s="28"/>
      <c r="CC14" s="25"/>
      <c r="CD14" s="25"/>
      <c r="CE14" s="25"/>
      <c r="CF14" s="25"/>
      <c r="CG14" s="25"/>
      <c r="CH14" s="25"/>
      <c r="CI14" s="25"/>
      <c r="CJ14" s="25"/>
      <c r="CK14" s="25"/>
      <c r="CL14" s="25"/>
      <c r="CM14" s="25"/>
      <c r="CN14" s="25"/>
      <c r="CO14" s="25"/>
      <c r="CP14" s="27"/>
      <c r="CQ14" s="27"/>
      <c r="CR14" s="27"/>
      <c r="CS14" s="27"/>
      <c r="CT14" s="51"/>
      <c r="CU14" s="27"/>
      <c r="CV14" s="25"/>
      <c r="CW14" s="31"/>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row>
    <row r="15" spans="1:222" s="5" customFormat="1" ht="26.1" customHeight="1" x14ac:dyDescent="0.3">
      <c r="A15" s="161"/>
      <c r="B15" s="98"/>
      <c r="C15" s="74"/>
      <c r="D15" s="150" t="str" cm="1">
        <f t="array" ref="D15">IFERROR(INDEX('Donées Drofus'!$A$1:$A$100,SMALL(IF('Donées Drofus'!$T$1:$T$100=$A$13,ROW($A$1:$A$100)),ROW(A4))),"")</f>
        <v/>
      </c>
      <c r="E15" s="75">
        <f>'[1]Donées Drofus'!B11</f>
        <v>0</v>
      </c>
      <c r="F15" s="5">
        <f>'[1]Donées Drofus'!C11</f>
        <v>0</v>
      </c>
      <c r="G15" s="76">
        <f>'[1]Donées Drofus'!D11</f>
        <v>23</v>
      </c>
      <c r="H15" s="77">
        <f>'[1]Donées Drofus'!E11</f>
        <v>0</v>
      </c>
      <c r="I15" s="78">
        <f>'[1]Donées Drofus'!F11</f>
        <v>0</v>
      </c>
      <c r="J15" s="79">
        <f>'[1]Donées Drofus'!G11</f>
        <v>0</v>
      </c>
      <c r="K15" s="78">
        <f>'[1]Donées Drofus'!H11*1000</f>
        <v>0</v>
      </c>
      <c r="L15" s="80">
        <f>+K15*J15/1000</f>
        <v>0</v>
      </c>
      <c r="M15" s="78">
        <f>'[1]Donées Drofus'!I11</f>
        <v>0</v>
      </c>
      <c r="N15" s="78">
        <f>'[1]Donées Drofus'!J11</f>
        <v>0</v>
      </c>
      <c r="O15" s="135">
        <f>M15*50*(1+[1]Paramètres!$B$62/100)</f>
        <v>0</v>
      </c>
      <c r="P15" s="25"/>
      <c r="Q15" s="25"/>
      <c r="R15" s="25"/>
      <c r="S15" s="25"/>
      <c r="T15" s="25"/>
      <c r="U15" s="25"/>
      <c r="V15" s="25"/>
      <c r="W15" s="25"/>
      <c r="X15" s="25"/>
      <c r="Y15" s="27"/>
      <c r="Z15" s="27"/>
      <c r="AA15" s="26"/>
      <c r="AB15" s="26"/>
      <c r="AC15" s="26"/>
      <c r="AD15" s="26"/>
      <c r="AE15" s="26"/>
      <c r="AF15" s="26"/>
      <c r="AG15" s="26"/>
      <c r="AH15" s="26"/>
      <c r="AI15" s="26"/>
      <c r="AJ15" s="26"/>
      <c r="AK15" s="28"/>
      <c r="AL15" s="28"/>
      <c r="AM15" s="28"/>
      <c r="AN15" s="28"/>
      <c r="AO15" s="29"/>
      <c r="AP15" s="29"/>
      <c r="AQ15" s="29"/>
      <c r="AR15" s="29"/>
      <c r="AS15" s="29"/>
      <c r="AT15" s="29"/>
      <c r="AU15" s="29"/>
      <c r="AV15" s="29"/>
      <c r="AW15" s="26"/>
      <c r="AX15" s="29"/>
      <c r="AY15" s="29"/>
      <c r="AZ15" s="29"/>
      <c r="BA15" s="29"/>
      <c r="BB15" s="29"/>
      <c r="BC15" s="29"/>
      <c r="BD15" s="29"/>
      <c r="BE15" s="29"/>
      <c r="BF15" s="29"/>
      <c r="BG15" s="29"/>
      <c r="BH15" s="29"/>
      <c r="BI15" s="29"/>
      <c r="BJ15" s="30"/>
      <c r="BK15" s="28"/>
      <c r="BL15" s="27"/>
      <c r="BM15" s="28"/>
      <c r="BN15" s="28"/>
      <c r="BO15" s="27"/>
      <c r="BP15" s="28"/>
      <c r="BQ15" s="25"/>
      <c r="BR15" s="25"/>
      <c r="BS15" s="25"/>
      <c r="BT15" s="25"/>
      <c r="BU15" s="25"/>
      <c r="BV15" s="27"/>
      <c r="BW15" s="51"/>
      <c r="BX15" s="27"/>
      <c r="BY15" s="27"/>
      <c r="BZ15" s="31"/>
      <c r="CA15" s="32"/>
      <c r="CB15" s="28"/>
      <c r="CC15" s="25"/>
      <c r="CD15" s="25"/>
      <c r="CE15" s="25"/>
      <c r="CF15" s="25"/>
      <c r="CG15" s="25"/>
      <c r="CH15" s="25"/>
      <c r="CI15" s="25"/>
      <c r="CJ15" s="25"/>
      <c r="CK15" s="25"/>
      <c r="CL15" s="25"/>
      <c r="CM15" s="25"/>
      <c r="CN15" s="25"/>
      <c r="CO15" s="25"/>
      <c r="CP15" s="27"/>
      <c r="CQ15" s="27"/>
      <c r="CR15" s="27"/>
      <c r="CS15" s="27"/>
      <c r="CT15" s="51"/>
      <c r="CU15" s="27"/>
      <c r="CV15" s="25"/>
      <c r="CW15" s="31"/>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row>
    <row r="16" spans="1:222" s="5" customFormat="1" ht="26.1" customHeight="1" x14ac:dyDescent="0.3">
      <c r="A16" s="161"/>
      <c r="B16" s="98"/>
      <c r="C16" s="74"/>
      <c r="D16" s="150" t="str" cm="1">
        <f t="array" ref="D16">IFERROR(INDEX('Donées Drofus'!$A$1:$A$100,SMALL(IF('Donées Drofus'!$T$1:$T$100=$A$13,ROW($A$1:$A$100)),ROW(A5))),"")</f>
        <v/>
      </c>
      <c r="E16" s="75">
        <f>'[1]Donées Drofus'!B12</f>
        <v>0</v>
      </c>
      <c r="F16" s="5">
        <f>'[1]Donées Drofus'!C12</f>
        <v>0</v>
      </c>
      <c r="G16" s="76">
        <f>'[1]Donées Drofus'!D12</f>
        <v>0</v>
      </c>
      <c r="H16" s="77">
        <f>'[1]Donées Drofus'!E12</f>
        <v>0</v>
      </c>
      <c r="I16" s="78">
        <f>'[1]Donées Drofus'!F12</f>
        <v>0</v>
      </c>
      <c r="J16" s="79">
        <f>'[1]Donées Drofus'!G12</f>
        <v>0</v>
      </c>
      <c r="K16" s="78">
        <f>'[1]Donées Drofus'!H12*1000</f>
        <v>0</v>
      </c>
      <c r="L16" s="80">
        <f>+K16*J16/1000</f>
        <v>0</v>
      </c>
      <c r="M16" s="78">
        <f>'[1]Donées Drofus'!I12</f>
        <v>0</v>
      </c>
      <c r="N16" s="78">
        <f>'[1]Donées Drofus'!J12</f>
        <v>0</v>
      </c>
      <c r="O16" s="135">
        <f>M16*50*(1+[1]Paramètres!$B$62/100)</f>
        <v>0</v>
      </c>
      <c r="P16" s="25"/>
      <c r="Q16" s="25"/>
      <c r="R16" s="25"/>
      <c r="S16" s="25"/>
      <c r="T16" s="25"/>
      <c r="U16" s="25"/>
      <c r="V16" s="25"/>
      <c r="W16" s="25"/>
      <c r="X16" s="25"/>
      <c r="Y16" s="27"/>
      <c r="Z16" s="27"/>
      <c r="AA16" s="26"/>
      <c r="AB16" s="26"/>
      <c r="AC16" s="26"/>
      <c r="AD16" s="26"/>
      <c r="AE16" s="26"/>
      <c r="AF16" s="26"/>
      <c r="AG16" s="26"/>
      <c r="AH16" s="26"/>
      <c r="AI16" s="26"/>
      <c r="AJ16" s="26"/>
      <c r="AK16" s="28"/>
      <c r="AL16" s="28"/>
      <c r="AM16" s="28"/>
      <c r="AN16" s="28"/>
      <c r="AO16" s="29"/>
      <c r="AP16" s="29"/>
      <c r="AQ16" s="29"/>
      <c r="AR16" s="29"/>
      <c r="AS16" s="29"/>
      <c r="AT16" s="29"/>
      <c r="AU16" s="29"/>
      <c r="AV16" s="29"/>
      <c r="AW16" s="26"/>
      <c r="AX16" s="29"/>
      <c r="AY16" s="29"/>
      <c r="AZ16" s="29"/>
      <c r="BA16" s="29"/>
      <c r="BB16" s="29"/>
      <c r="BC16" s="29"/>
      <c r="BD16" s="29"/>
      <c r="BE16" s="29"/>
      <c r="BF16" s="29"/>
      <c r="BG16" s="29"/>
      <c r="BH16" s="29"/>
      <c r="BI16" s="29"/>
      <c r="BJ16" s="30"/>
      <c r="BK16" s="28"/>
      <c r="BL16" s="27"/>
      <c r="BM16" s="28"/>
      <c r="BN16" s="28"/>
      <c r="BO16" s="27"/>
      <c r="BP16" s="28"/>
      <c r="BQ16" s="25"/>
      <c r="BR16" s="25"/>
      <c r="BS16" s="25"/>
      <c r="BT16" s="25"/>
      <c r="BU16" s="25"/>
      <c r="BV16" s="27"/>
      <c r="BW16" s="51"/>
      <c r="BX16" s="27"/>
      <c r="BY16" s="27"/>
      <c r="BZ16" s="31"/>
      <c r="CA16" s="32"/>
      <c r="CB16" s="28"/>
      <c r="CC16" s="25"/>
      <c r="CD16" s="25"/>
      <c r="CE16" s="25"/>
      <c r="CF16" s="25"/>
      <c r="CG16" s="25"/>
      <c r="CH16" s="25"/>
      <c r="CI16" s="25"/>
      <c r="CJ16" s="25"/>
      <c r="CK16" s="25"/>
      <c r="CL16" s="25"/>
      <c r="CM16" s="25"/>
      <c r="CN16" s="25"/>
      <c r="CO16" s="25"/>
      <c r="CP16" s="27"/>
      <c r="CQ16" s="27"/>
      <c r="CR16" s="27"/>
      <c r="CS16" s="27"/>
      <c r="CT16" s="51"/>
      <c r="CU16" s="27"/>
      <c r="CV16" s="25"/>
      <c r="CW16" s="31"/>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row>
    <row r="17" spans="1:131" s="5" customFormat="1" ht="26.1" customHeight="1" thickBot="1" x14ac:dyDescent="0.35">
      <c r="A17" s="161"/>
      <c r="B17" s="98"/>
      <c r="C17" s="74"/>
      <c r="D17" s="150" t="str" cm="1">
        <f t="array" ref="D17">IFERROR(INDEX('Donées Drofus'!$A$1:$A$100,SMALL(IF('Donées Drofus'!$T$1:$T$100=$A$13,ROW($A$1:$A$100)),ROW(A6))),"")</f>
        <v/>
      </c>
      <c r="E17" s="84">
        <f>'[1]Donées Drofus'!B13</f>
        <v>0</v>
      </c>
      <c r="F17" s="5">
        <f>'[1]Donées Drofus'!C13</f>
        <v>0</v>
      </c>
      <c r="G17" s="85">
        <f>'[1]Donées Drofus'!D13</f>
        <v>0</v>
      </c>
      <c r="H17" s="77">
        <f>'[1]Donées Drofus'!E13</f>
        <v>0</v>
      </c>
      <c r="I17" s="86">
        <f>'[1]Donées Drofus'!F13</f>
        <v>0</v>
      </c>
      <c r="J17" s="87">
        <f>'[1]Donées Drofus'!G13</f>
        <v>0</v>
      </c>
      <c r="K17" s="86">
        <f>'[1]Donées Drofus'!H13*1000</f>
        <v>0</v>
      </c>
      <c r="L17" s="83">
        <f>+K17*J17/1000</f>
        <v>0</v>
      </c>
      <c r="M17" s="86">
        <f>'[1]Donées Drofus'!I13</f>
        <v>0</v>
      </c>
      <c r="N17" s="86">
        <f>'[1]Donées Drofus'!J13</f>
        <v>0</v>
      </c>
      <c r="O17" s="142">
        <f>M17*50*(1+[1]Paramètres!$B$62/100)</f>
        <v>0</v>
      </c>
      <c r="P17" s="25"/>
      <c r="Q17" s="25"/>
      <c r="R17" s="25"/>
      <c r="S17" s="25"/>
      <c r="T17" s="25"/>
      <c r="U17" s="25"/>
      <c r="V17" s="25"/>
      <c r="W17" s="25"/>
      <c r="X17" s="25"/>
      <c r="Y17" s="27"/>
      <c r="Z17" s="27"/>
      <c r="AA17" s="26"/>
      <c r="AB17" s="26"/>
      <c r="AC17" s="26"/>
      <c r="AD17" s="26"/>
      <c r="AE17" s="26"/>
      <c r="AF17" s="26"/>
      <c r="AG17" s="26"/>
      <c r="AH17" s="26"/>
      <c r="AI17" s="26"/>
      <c r="AJ17" s="26"/>
      <c r="AK17" s="28"/>
      <c r="AL17" s="28"/>
      <c r="AM17" s="28"/>
      <c r="AN17" s="28"/>
      <c r="AO17" s="29"/>
      <c r="AP17" s="29"/>
      <c r="AQ17" s="29"/>
      <c r="AR17" s="29"/>
      <c r="AS17" s="29"/>
      <c r="AT17" s="29"/>
      <c r="AU17" s="29"/>
      <c r="AV17" s="29"/>
      <c r="AW17" s="26"/>
      <c r="AX17" s="29"/>
      <c r="AY17" s="29"/>
      <c r="AZ17" s="29"/>
      <c r="BA17" s="29"/>
      <c r="BB17" s="29"/>
      <c r="BC17" s="29"/>
      <c r="BD17" s="29"/>
      <c r="BE17" s="29"/>
      <c r="BF17" s="29"/>
      <c r="BG17" s="29"/>
      <c r="BH17" s="29"/>
      <c r="BI17" s="29"/>
      <c r="BJ17" s="30"/>
      <c r="BK17" s="28"/>
      <c r="BL17" s="27"/>
      <c r="BM17" s="28"/>
      <c r="BN17" s="28"/>
      <c r="BO17" s="27"/>
      <c r="BP17" s="28"/>
      <c r="BQ17" s="25"/>
      <c r="BR17" s="25"/>
      <c r="BS17" s="25"/>
      <c r="BT17" s="25"/>
      <c r="BU17" s="25"/>
      <c r="BV17" s="27"/>
      <c r="BW17" s="51"/>
      <c r="BX17" s="27"/>
      <c r="BY17" s="27"/>
      <c r="BZ17" s="31"/>
      <c r="CA17" s="32"/>
      <c r="CB17" s="28"/>
      <c r="CC17" s="25"/>
      <c r="CD17" s="25"/>
      <c r="CE17" s="25"/>
      <c r="CF17" s="25"/>
      <c r="CG17" s="25"/>
      <c r="CH17" s="25"/>
      <c r="CI17" s="25"/>
      <c r="CJ17" s="25"/>
      <c r="CK17" s="25"/>
      <c r="CL17" s="25"/>
      <c r="CM17" s="25"/>
      <c r="CN17" s="25"/>
      <c r="CO17" s="25"/>
      <c r="CP17" s="27"/>
      <c r="CQ17" s="27"/>
      <c r="CR17" s="27"/>
      <c r="CS17" s="27"/>
      <c r="CT17" s="51"/>
      <c r="CU17" s="27"/>
      <c r="CV17" s="25"/>
      <c r="CW17" s="31"/>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row>
    <row r="18" spans="1:131" s="101" customFormat="1" ht="26.1" customHeight="1" thickBot="1" x14ac:dyDescent="0.3">
      <c r="A18" s="99" t="s">
        <v>34</v>
      </c>
      <c r="B18" s="100"/>
      <c r="C18" s="74"/>
      <c r="D18" s="151"/>
      <c r="G18" s="102"/>
      <c r="H18" s="103"/>
      <c r="J18" s="104">
        <f>SUM(J13:J17)</f>
        <v>50</v>
      </c>
      <c r="L18" s="104">
        <f>SUM(L13:L17)</f>
        <v>0</v>
      </c>
      <c r="M18" s="104">
        <f>SUM(M13:M17)</f>
        <v>0</v>
      </c>
      <c r="O18" s="136">
        <f>SUM(O13:O17)</f>
        <v>0</v>
      </c>
      <c r="P18" s="25"/>
      <c r="Q18" s="25"/>
      <c r="R18" s="25"/>
      <c r="S18" s="25"/>
      <c r="T18" s="25"/>
      <c r="U18" s="25"/>
      <c r="V18" s="25"/>
      <c r="W18" s="25"/>
      <c r="X18" s="25"/>
      <c r="Y18" s="27"/>
      <c r="Z18" s="27"/>
      <c r="AA18" s="27"/>
      <c r="AB18" s="26"/>
      <c r="AC18" s="26"/>
      <c r="AD18" s="26"/>
      <c r="AE18" s="26"/>
      <c r="AF18" s="26"/>
      <c r="AG18" s="26"/>
      <c r="AH18" s="26"/>
      <c r="AI18" s="26"/>
      <c r="AJ18" s="26"/>
      <c r="AK18" s="28"/>
      <c r="AL18" s="28"/>
      <c r="AM18" s="28"/>
      <c r="AN18" s="28"/>
      <c r="AO18" s="29"/>
      <c r="AP18" s="29"/>
      <c r="AQ18" s="29"/>
      <c r="AR18" s="29"/>
      <c r="AS18" s="29"/>
      <c r="AT18" s="29"/>
      <c r="AU18" s="29"/>
      <c r="AV18" s="29"/>
      <c r="AW18" s="26"/>
      <c r="AX18" s="29"/>
      <c r="AY18" s="29"/>
      <c r="AZ18" s="29"/>
      <c r="BA18" s="29"/>
      <c r="BB18" s="29"/>
      <c r="BC18" s="29"/>
      <c r="BD18" s="29"/>
      <c r="BE18" s="29"/>
      <c r="BF18" s="29"/>
      <c r="BG18" s="29"/>
      <c r="BH18" s="29"/>
      <c r="BI18" s="29"/>
      <c r="BJ18" s="30"/>
      <c r="BK18" s="28"/>
      <c r="BL18" s="27"/>
      <c r="BM18" s="27"/>
      <c r="BN18" s="27"/>
      <c r="BO18" s="27"/>
      <c r="BP18" s="27"/>
      <c r="BQ18" s="27"/>
      <c r="BR18" s="27"/>
      <c r="BS18" s="27"/>
      <c r="BT18" s="27"/>
      <c r="BU18" s="27"/>
      <c r="BV18" s="27"/>
      <c r="BW18" s="51"/>
      <c r="BX18" s="27"/>
      <c r="BY18" s="27"/>
      <c r="BZ18" s="27"/>
      <c r="CA18" s="27"/>
      <c r="CB18" s="27"/>
      <c r="CC18" s="25"/>
      <c r="CD18" s="25"/>
      <c r="CE18" s="25"/>
      <c r="CF18" s="25"/>
      <c r="CG18" s="25"/>
      <c r="CH18" s="25"/>
      <c r="CI18" s="25"/>
      <c r="CJ18" s="25"/>
      <c r="CK18" s="25"/>
      <c r="CL18" s="25"/>
      <c r="CM18" s="25"/>
      <c r="CN18" s="25"/>
      <c r="CO18" s="25"/>
      <c r="CP18" s="27"/>
      <c r="CQ18" s="27"/>
      <c r="CR18" s="27"/>
      <c r="CS18" s="27"/>
      <c r="CT18" s="51"/>
      <c r="CU18" s="27"/>
      <c r="CV18" s="25"/>
      <c r="CW18" s="31"/>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137"/>
    </row>
    <row r="19" spans="1:131" s="10" customFormat="1" ht="26.1" customHeight="1" thickBot="1" x14ac:dyDescent="0.35">
      <c r="A19" s="159"/>
      <c r="B19" s="97"/>
      <c r="C19" s="74"/>
      <c r="D19" s="149"/>
      <c r="G19" s="105"/>
      <c r="H19" s="106"/>
      <c r="J19" s="107"/>
      <c r="L19" s="107"/>
      <c r="O19" s="107"/>
      <c r="P19" s="25"/>
      <c r="Q19" s="25"/>
      <c r="R19" s="25"/>
      <c r="S19" s="25"/>
      <c r="T19" s="25"/>
      <c r="U19" s="25"/>
      <c r="V19" s="25"/>
      <c r="W19" s="25"/>
      <c r="X19" s="25"/>
      <c r="Y19" s="27"/>
      <c r="Z19" s="27"/>
      <c r="AA19" s="26"/>
      <c r="AB19" s="26"/>
      <c r="AC19" s="26"/>
      <c r="AD19" s="26"/>
      <c r="AE19" s="26"/>
      <c r="AF19" s="26"/>
      <c r="AG19" s="26"/>
      <c r="AH19" s="26"/>
      <c r="AI19" s="26"/>
      <c r="AJ19" s="26"/>
      <c r="AK19" s="28"/>
      <c r="AL19" s="28"/>
      <c r="AM19" s="28"/>
      <c r="AN19" s="28"/>
      <c r="AO19" s="29"/>
      <c r="AP19" s="29"/>
      <c r="AQ19" s="29"/>
      <c r="AR19" s="29"/>
      <c r="AS19" s="29"/>
      <c r="AT19" s="29"/>
      <c r="AU19" s="29"/>
      <c r="AV19" s="29"/>
      <c r="AW19" s="26"/>
      <c r="AX19" s="29"/>
      <c r="AY19" s="29"/>
      <c r="AZ19" s="29"/>
      <c r="BA19" s="29"/>
      <c r="BB19" s="29"/>
      <c r="BC19" s="29"/>
      <c r="BD19" s="29"/>
      <c r="BE19" s="29"/>
      <c r="BF19" s="29"/>
      <c r="BG19" s="29"/>
      <c r="BH19" s="29"/>
      <c r="BI19" s="29"/>
      <c r="BJ19" s="28"/>
      <c r="BK19" s="28"/>
      <c r="BL19" s="27"/>
      <c r="BM19" s="28"/>
      <c r="BN19" s="31"/>
      <c r="BO19" s="27"/>
      <c r="BP19" s="28"/>
      <c r="BQ19" s="25"/>
      <c r="BR19" s="25"/>
      <c r="BS19" s="25"/>
      <c r="BT19" s="25"/>
      <c r="BU19" s="25"/>
      <c r="BV19" s="27"/>
      <c r="BW19" s="51"/>
      <c r="BX19" s="27"/>
      <c r="BY19" s="27"/>
      <c r="BZ19" s="31"/>
      <c r="CA19" s="32"/>
      <c r="CB19" s="28"/>
      <c r="CC19" s="25"/>
      <c r="CD19" s="25"/>
      <c r="CE19" s="25"/>
      <c r="CF19" s="25"/>
      <c r="CG19" s="25"/>
      <c r="CH19" s="25"/>
      <c r="CI19" s="25"/>
      <c r="CJ19" s="25"/>
      <c r="CK19" s="25"/>
      <c r="CL19" s="25"/>
      <c r="CM19" s="25"/>
      <c r="CN19" s="25"/>
      <c r="CO19" s="25"/>
      <c r="CP19" s="27"/>
      <c r="CQ19" s="27"/>
      <c r="CR19" s="27"/>
      <c r="CS19" s="27"/>
      <c r="CT19" s="51"/>
      <c r="CU19" s="27"/>
      <c r="CV19" s="25"/>
      <c r="CW19" s="31"/>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row>
    <row r="20" spans="1:131" s="5" customFormat="1" ht="26.1" customHeight="1" x14ac:dyDescent="0.3">
      <c r="A20" s="162"/>
      <c r="B20" s="98"/>
      <c r="C20" s="74"/>
      <c r="D20" s="150">
        <f>'[1]Donées Drofus'!A15</f>
        <v>0</v>
      </c>
      <c r="E20" s="75">
        <f>'[1]Donées Drofus'!B15</f>
        <v>0</v>
      </c>
      <c r="F20" s="5">
        <f>'[1]Donées Drofus'!C15</f>
        <v>0</v>
      </c>
      <c r="G20" s="76">
        <f>'[1]Donées Drofus'!D15</f>
        <v>0</v>
      </c>
      <c r="H20" s="77">
        <f>'[1]Donées Drofus'!E15</f>
        <v>0</v>
      </c>
      <c r="I20" s="78">
        <f>'[1]Donées Drofus'!F15</f>
        <v>0</v>
      </c>
      <c r="J20" s="79">
        <f>'[1]Donées Drofus'!G15</f>
        <v>0</v>
      </c>
      <c r="K20" s="78">
        <f>'[1]Donées Drofus'!H15*1000</f>
        <v>0</v>
      </c>
      <c r="L20" s="81">
        <f t="shared" ref="L20:L32" si="0">+K20*J20/1000</f>
        <v>0</v>
      </c>
      <c r="M20" s="78">
        <f>'[1]Donées Drofus'!I15</f>
        <v>0</v>
      </c>
      <c r="N20" s="78">
        <f>'[1]Donées Drofus'!J15</f>
        <v>0</v>
      </c>
      <c r="O20" s="135">
        <f>M20*50*(1+[1]Paramètres!$B$62/100)</f>
        <v>0</v>
      </c>
      <c r="P20" s="25"/>
      <c r="Q20" s="25"/>
      <c r="R20" s="25"/>
      <c r="S20" s="25"/>
      <c r="T20" s="25"/>
      <c r="U20" s="25"/>
      <c r="V20" s="25"/>
      <c r="W20" s="25"/>
      <c r="X20" s="25"/>
      <c r="Y20" s="27"/>
      <c r="Z20" s="27"/>
      <c r="AA20" s="26"/>
      <c r="AB20" s="26"/>
      <c r="AC20" s="26"/>
      <c r="AD20" s="26"/>
      <c r="AE20" s="26"/>
      <c r="AF20" s="26"/>
      <c r="AG20" s="26"/>
      <c r="AH20" s="26"/>
      <c r="AI20" s="26"/>
      <c r="AJ20" s="26"/>
      <c r="AK20" s="28"/>
      <c r="AL20" s="28"/>
      <c r="AM20" s="28"/>
      <c r="AN20" s="28"/>
      <c r="AO20" s="29"/>
      <c r="AP20" s="29"/>
      <c r="AQ20" s="29"/>
      <c r="AR20" s="29"/>
      <c r="AS20" s="29"/>
      <c r="AT20" s="29"/>
      <c r="AU20" s="29"/>
      <c r="AV20" s="29"/>
      <c r="AW20" s="26"/>
      <c r="AX20" s="29"/>
      <c r="AY20" s="29"/>
      <c r="AZ20" s="29"/>
      <c r="BA20" s="29"/>
      <c r="BB20" s="29"/>
      <c r="BC20" s="29"/>
      <c r="BD20" s="29"/>
      <c r="BE20" s="29"/>
      <c r="BF20" s="29"/>
      <c r="BG20" s="29"/>
      <c r="BH20" s="29"/>
      <c r="BI20" s="29"/>
      <c r="BJ20" s="30"/>
      <c r="BK20" s="28"/>
      <c r="BL20" s="27"/>
      <c r="BM20" s="28"/>
      <c r="BN20" s="28"/>
      <c r="BO20" s="27"/>
      <c r="BP20" s="28"/>
      <c r="BQ20" s="25"/>
      <c r="BR20" s="25"/>
      <c r="BS20" s="25"/>
      <c r="BT20" s="25"/>
      <c r="BU20" s="25"/>
      <c r="BV20" s="27"/>
      <c r="BW20" s="51"/>
      <c r="BX20" s="27"/>
      <c r="BY20" s="27"/>
      <c r="BZ20" s="31"/>
      <c r="CA20" s="32"/>
      <c r="CB20" s="28"/>
      <c r="CC20" s="25"/>
      <c r="CD20" s="25"/>
      <c r="CE20" s="25"/>
      <c r="CF20" s="25"/>
      <c r="CG20" s="25"/>
      <c r="CH20" s="25"/>
      <c r="CI20" s="25"/>
      <c r="CJ20" s="25"/>
      <c r="CK20" s="25"/>
      <c r="CL20" s="25"/>
      <c r="CM20" s="25"/>
      <c r="CN20" s="25"/>
      <c r="CO20" s="25"/>
      <c r="CP20" s="27"/>
      <c r="CQ20" s="27"/>
      <c r="CR20" s="27"/>
      <c r="CS20" s="27"/>
      <c r="CT20" s="51"/>
      <c r="CU20" s="27"/>
      <c r="CV20" s="25"/>
      <c r="CW20" s="31"/>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row>
    <row r="21" spans="1:131" s="5" customFormat="1" ht="26.1" customHeight="1" x14ac:dyDescent="0.3">
      <c r="A21" s="162"/>
      <c r="B21" s="98"/>
      <c r="C21" s="74"/>
      <c r="D21" s="150">
        <f>'[1]Donées Drofus'!A16</f>
        <v>0</v>
      </c>
      <c r="E21" s="75">
        <f>'[1]Donées Drofus'!B16</f>
        <v>0</v>
      </c>
      <c r="F21" s="5">
        <f>'[1]Donées Drofus'!C16</f>
        <v>0</v>
      </c>
      <c r="G21" s="76">
        <f>'[1]Donées Drofus'!D16</f>
        <v>0</v>
      </c>
      <c r="H21" s="77">
        <f>'[1]Donées Drofus'!E16</f>
        <v>0</v>
      </c>
      <c r="I21" s="78">
        <f>'[1]Donées Drofus'!F16</f>
        <v>0</v>
      </c>
      <c r="J21" s="79">
        <f>'[1]Donées Drofus'!G16</f>
        <v>0</v>
      </c>
      <c r="K21" s="78">
        <f>'[1]Donées Drofus'!H16*1000</f>
        <v>0</v>
      </c>
      <c r="L21" s="80">
        <f t="shared" si="0"/>
        <v>0</v>
      </c>
      <c r="M21" s="78">
        <f>'[1]Donées Drofus'!I16</f>
        <v>0</v>
      </c>
      <c r="N21" s="78">
        <f>'[1]Donées Drofus'!J16</f>
        <v>0</v>
      </c>
      <c r="O21" s="135">
        <f>M21*50*(1+[1]Paramètres!$B$62/100)</f>
        <v>0</v>
      </c>
      <c r="P21" s="25"/>
      <c r="Q21" s="25"/>
      <c r="R21" s="25"/>
      <c r="S21" s="25"/>
      <c r="T21" s="25"/>
      <c r="U21" s="25"/>
      <c r="V21" s="25"/>
      <c r="W21" s="25"/>
      <c r="X21" s="25"/>
      <c r="Y21" s="27"/>
      <c r="Z21" s="27"/>
      <c r="AA21" s="26"/>
      <c r="AB21" s="26"/>
      <c r="AC21" s="26"/>
      <c r="AD21" s="26"/>
      <c r="AE21" s="26"/>
      <c r="AF21" s="26"/>
      <c r="AG21" s="26"/>
      <c r="AH21" s="26"/>
      <c r="AI21" s="26"/>
      <c r="AJ21" s="26"/>
      <c r="AK21" s="28"/>
      <c r="AL21" s="28"/>
      <c r="AM21" s="28"/>
      <c r="AN21" s="28"/>
      <c r="AO21" s="29"/>
      <c r="AP21" s="29"/>
      <c r="AQ21" s="29"/>
      <c r="AR21" s="29"/>
      <c r="AS21" s="29"/>
      <c r="AT21" s="29"/>
      <c r="AU21" s="29"/>
      <c r="AV21" s="29"/>
      <c r="AW21" s="26"/>
      <c r="AX21" s="29"/>
      <c r="AY21" s="29"/>
      <c r="AZ21" s="29"/>
      <c r="BA21" s="29"/>
      <c r="BB21" s="29"/>
      <c r="BC21" s="29"/>
      <c r="BD21" s="29"/>
      <c r="BE21" s="29"/>
      <c r="BF21" s="29"/>
      <c r="BG21" s="29"/>
      <c r="BH21" s="29"/>
      <c r="BI21" s="29"/>
      <c r="BJ21" s="30"/>
      <c r="BK21" s="28"/>
      <c r="BL21" s="27"/>
      <c r="BM21" s="28"/>
      <c r="BN21" s="28"/>
      <c r="BO21" s="27"/>
      <c r="BP21" s="28"/>
      <c r="BQ21" s="25"/>
      <c r="BR21" s="25"/>
      <c r="BS21" s="25"/>
      <c r="BT21" s="25"/>
      <c r="BU21" s="25"/>
      <c r="BV21" s="27"/>
      <c r="BW21" s="51"/>
      <c r="BX21" s="27"/>
      <c r="BY21" s="27"/>
      <c r="BZ21" s="31"/>
      <c r="CA21" s="32"/>
      <c r="CB21" s="28"/>
      <c r="CC21" s="25"/>
      <c r="CD21" s="25"/>
      <c r="CE21" s="25"/>
      <c r="CF21" s="25"/>
      <c r="CG21" s="25"/>
      <c r="CH21" s="25"/>
      <c r="CI21" s="25"/>
      <c r="CJ21" s="25"/>
      <c r="CK21" s="25"/>
      <c r="CL21" s="25"/>
      <c r="CM21" s="25"/>
      <c r="CN21" s="25"/>
      <c r="CO21" s="25"/>
      <c r="CP21" s="27"/>
      <c r="CQ21" s="27"/>
      <c r="CR21" s="27"/>
      <c r="CS21" s="27"/>
      <c r="CT21" s="51"/>
      <c r="CU21" s="27"/>
      <c r="CV21" s="25"/>
      <c r="CW21" s="31"/>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row>
    <row r="22" spans="1:131" s="5" customFormat="1" ht="26.1" customHeight="1" x14ac:dyDescent="0.3">
      <c r="A22" s="162"/>
      <c r="B22" s="98"/>
      <c r="C22" s="74"/>
      <c r="D22" s="150">
        <f>'[1]Donées Drofus'!A17</f>
        <v>0</v>
      </c>
      <c r="E22" s="75">
        <f>'[1]Donées Drofus'!B17</f>
        <v>0</v>
      </c>
      <c r="F22" s="5">
        <f>'[1]Donées Drofus'!C17</f>
        <v>0</v>
      </c>
      <c r="G22" s="76">
        <f>'[1]Donées Drofus'!D17</f>
        <v>0</v>
      </c>
      <c r="H22" s="77">
        <f>'[1]Donées Drofus'!E17</f>
        <v>0</v>
      </c>
      <c r="I22" s="78">
        <f>'[1]Donées Drofus'!F17</f>
        <v>0</v>
      </c>
      <c r="J22" s="79">
        <f>'[1]Donées Drofus'!G17</f>
        <v>0</v>
      </c>
      <c r="K22" s="78">
        <f>'[1]Donées Drofus'!H17*1000</f>
        <v>0</v>
      </c>
      <c r="L22" s="80">
        <f t="shared" si="0"/>
        <v>0</v>
      </c>
      <c r="M22" s="78">
        <f>'[1]Donées Drofus'!I17</f>
        <v>0</v>
      </c>
      <c r="N22" s="78">
        <f>'[1]Donées Drofus'!J17</f>
        <v>0</v>
      </c>
      <c r="O22" s="135">
        <f>M22*50*(1+[1]Paramètres!$B$62/100)</f>
        <v>0</v>
      </c>
      <c r="P22" s="25"/>
      <c r="Q22" s="25"/>
      <c r="R22" s="25"/>
      <c r="S22" s="25"/>
      <c r="T22" s="25"/>
      <c r="U22" s="25"/>
      <c r="V22" s="25"/>
      <c r="W22" s="25"/>
      <c r="X22" s="25"/>
      <c r="Y22" s="27"/>
      <c r="Z22" s="27"/>
      <c r="AA22" s="26"/>
      <c r="AB22" s="26"/>
      <c r="AC22" s="26"/>
      <c r="AD22" s="26"/>
      <c r="AE22" s="26"/>
      <c r="AF22" s="26"/>
      <c r="AG22" s="26"/>
      <c r="AH22" s="26"/>
      <c r="AI22" s="26"/>
      <c r="AJ22" s="26"/>
      <c r="AK22" s="28"/>
      <c r="AL22" s="28"/>
      <c r="AM22" s="28"/>
      <c r="AN22" s="28"/>
      <c r="AO22" s="29"/>
      <c r="AP22" s="29"/>
      <c r="AQ22" s="29"/>
      <c r="AR22" s="29"/>
      <c r="AS22" s="29"/>
      <c r="AT22" s="29"/>
      <c r="AU22" s="29"/>
      <c r="AV22" s="29"/>
      <c r="AW22" s="26"/>
      <c r="AX22" s="29"/>
      <c r="AY22" s="29"/>
      <c r="AZ22" s="29"/>
      <c r="BA22" s="29"/>
      <c r="BB22" s="29"/>
      <c r="BC22" s="29"/>
      <c r="BD22" s="29"/>
      <c r="BE22" s="29"/>
      <c r="BF22" s="29"/>
      <c r="BG22" s="29"/>
      <c r="BH22" s="29"/>
      <c r="BI22" s="29"/>
      <c r="BJ22" s="30"/>
      <c r="BK22" s="28"/>
      <c r="BL22" s="27"/>
      <c r="BM22" s="28"/>
      <c r="BN22" s="28"/>
      <c r="BO22" s="27"/>
      <c r="BP22" s="28"/>
      <c r="BQ22" s="25"/>
      <c r="BR22" s="25"/>
      <c r="BS22" s="25"/>
      <c r="BT22" s="25"/>
      <c r="BU22" s="25"/>
      <c r="BV22" s="27"/>
      <c r="BW22" s="51"/>
      <c r="BX22" s="27"/>
      <c r="BY22" s="27"/>
      <c r="BZ22" s="31"/>
      <c r="CA22" s="32"/>
      <c r="CB22" s="28"/>
      <c r="CC22" s="25"/>
      <c r="CD22" s="25"/>
      <c r="CE22" s="25"/>
      <c r="CF22" s="25"/>
      <c r="CG22" s="25"/>
      <c r="CH22" s="25"/>
      <c r="CI22" s="25"/>
      <c r="CJ22" s="25"/>
      <c r="CK22" s="25"/>
      <c r="CL22" s="25"/>
      <c r="CM22" s="25"/>
      <c r="CN22" s="25"/>
      <c r="CO22" s="25"/>
      <c r="CP22" s="27"/>
      <c r="CQ22" s="27"/>
      <c r="CR22" s="27"/>
      <c r="CS22" s="27"/>
      <c r="CT22" s="51"/>
      <c r="CU22" s="27"/>
      <c r="CV22" s="25"/>
      <c r="CW22" s="31"/>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row>
    <row r="23" spans="1:131" s="5" customFormat="1" ht="26.1" customHeight="1" x14ac:dyDescent="0.3">
      <c r="A23" s="162"/>
      <c r="B23" s="98"/>
      <c r="C23" s="74"/>
      <c r="D23" s="150">
        <f>'[1]Donées Drofus'!A18</f>
        <v>0</v>
      </c>
      <c r="E23" s="75">
        <f>'[1]Donées Drofus'!B18</f>
        <v>0</v>
      </c>
      <c r="F23" s="5">
        <f>'[1]Donées Drofus'!C18</f>
        <v>0</v>
      </c>
      <c r="G23" s="76">
        <f>'[1]Donées Drofus'!D18</f>
        <v>0</v>
      </c>
      <c r="H23" s="77">
        <f>'[1]Donées Drofus'!E18</f>
        <v>0</v>
      </c>
      <c r="I23" s="78">
        <f>'[1]Donées Drofus'!F18</f>
        <v>0</v>
      </c>
      <c r="J23" s="79">
        <f>'[1]Donées Drofus'!G18</f>
        <v>0</v>
      </c>
      <c r="K23" s="78">
        <f>'[1]Donées Drofus'!H18*1000</f>
        <v>0</v>
      </c>
      <c r="L23" s="80">
        <f t="shared" si="0"/>
        <v>0</v>
      </c>
      <c r="M23" s="78">
        <f>'[1]Donées Drofus'!I18</f>
        <v>0</v>
      </c>
      <c r="N23" s="78">
        <f>'[1]Donées Drofus'!J18</f>
        <v>0</v>
      </c>
      <c r="O23" s="135">
        <f>M23*50*(1+[1]Paramètres!$B$62/100)</f>
        <v>0</v>
      </c>
      <c r="P23" s="25"/>
      <c r="Q23" s="25"/>
      <c r="R23" s="25"/>
      <c r="S23" s="25"/>
      <c r="T23" s="25"/>
      <c r="U23" s="25"/>
      <c r="V23" s="25"/>
      <c r="W23" s="25"/>
      <c r="X23" s="25"/>
      <c r="Y23" s="27"/>
      <c r="Z23" s="27"/>
      <c r="AA23" s="26"/>
      <c r="AB23" s="26"/>
      <c r="AC23" s="26"/>
      <c r="AD23" s="26"/>
      <c r="AE23" s="26"/>
      <c r="AF23" s="26"/>
      <c r="AG23" s="26"/>
      <c r="AH23" s="26"/>
      <c r="AI23" s="26"/>
      <c r="AJ23" s="26"/>
      <c r="AK23" s="28"/>
      <c r="AL23" s="28"/>
      <c r="AM23" s="28"/>
      <c r="AN23" s="28"/>
      <c r="AO23" s="29"/>
      <c r="AP23" s="29"/>
      <c r="AQ23" s="29"/>
      <c r="AR23" s="29"/>
      <c r="AS23" s="29"/>
      <c r="AT23" s="29"/>
      <c r="AU23" s="29"/>
      <c r="AV23" s="29"/>
      <c r="AW23" s="26"/>
      <c r="AX23" s="29"/>
      <c r="AY23" s="29"/>
      <c r="AZ23" s="29"/>
      <c r="BA23" s="29"/>
      <c r="BB23" s="29"/>
      <c r="BC23" s="29"/>
      <c r="BD23" s="29"/>
      <c r="BE23" s="29"/>
      <c r="BF23" s="29"/>
      <c r="BG23" s="29"/>
      <c r="BH23" s="29"/>
      <c r="BI23" s="29"/>
      <c r="BJ23" s="30"/>
      <c r="BK23" s="28"/>
      <c r="BL23" s="27"/>
      <c r="BM23" s="28"/>
      <c r="BN23" s="28"/>
      <c r="BO23" s="27"/>
      <c r="BP23" s="28"/>
      <c r="BQ23" s="25"/>
      <c r="BR23" s="25"/>
      <c r="BS23" s="25"/>
      <c r="BT23" s="25"/>
      <c r="BU23" s="25"/>
      <c r="BV23" s="27"/>
      <c r="BW23" s="51"/>
      <c r="BX23" s="27"/>
      <c r="BY23" s="27"/>
      <c r="BZ23" s="31"/>
      <c r="CA23" s="32"/>
      <c r="CB23" s="28"/>
      <c r="CC23" s="25"/>
      <c r="CD23" s="25"/>
      <c r="CE23" s="25"/>
      <c r="CF23" s="25"/>
      <c r="CG23" s="25"/>
      <c r="CH23" s="25"/>
      <c r="CI23" s="25"/>
      <c r="CJ23" s="25"/>
      <c r="CK23" s="25"/>
      <c r="CL23" s="25"/>
      <c r="CM23" s="25"/>
      <c r="CN23" s="25"/>
      <c r="CO23" s="25"/>
      <c r="CP23" s="27"/>
      <c r="CQ23" s="27"/>
      <c r="CR23" s="27"/>
      <c r="CS23" s="27"/>
      <c r="CT23" s="51"/>
      <c r="CU23" s="27"/>
      <c r="CV23" s="25"/>
      <c r="CW23" s="31"/>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row>
    <row r="24" spans="1:131" s="5" customFormat="1" ht="26.1" customHeight="1" x14ac:dyDescent="0.3">
      <c r="A24" s="162"/>
      <c r="B24" s="98"/>
      <c r="C24" s="74"/>
      <c r="D24" s="150">
        <f>'[1]Donées Drofus'!A19</f>
        <v>0</v>
      </c>
      <c r="E24" s="75">
        <f>'[1]Donées Drofus'!B19</f>
        <v>0</v>
      </c>
      <c r="F24" s="5">
        <f>'[1]Donées Drofus'!C19</f>
        <v>0</v>
      </c>
      <c r="G24" s="76">
        <f>'[1]Donées Drofus'!D19</f>
        <v>0</v>
      </c>
      <c r="H24" s="77">
        <f>'[1]Donées Drofus'!E19</f>
        <v>0</v>
      </c>
      <c r="I24" s="78">
        <f>'[1]Donées Drofus'!F19</f>
        <v>0</v>
      </c>
      <c r="J24" s="79">
        <f>'[1]Donées Drofus'!G19</f>
        <v>0</v>
      </c>
      <c r="K24" s="78">
        <f>'[1]Donées Drofus'!H19*1000</f>
        <v>0</v>
      </c>
      <c r="L24" s="80">
        <f t="shared" si="0"/>
        <v>0</v>
      </c>
      <c r="M24" s="78">
        <f>'[1]Donées Drofus'!I19</f>
        <v>0</v>
      </c>
      <c r="N24" s="78">
        <f>'[1]Donées Drofus'!J19</f>
        <v>0</v>
      </c>
      <c r="O24" s="135">
        <f>M24*50*(1+[1]Paramètres!$B$62/100)</f>
        <v>0</v>
      </c>
      <c r="P24" s="25"/>
      <c r="Q24" s="25"/>
      <c r="R24" s="25"/>
      <c r="S24" s="25"/>
      <c r="T24" s="25"/>
      <c r="U24" s="25"/>
      <c r="V24" s="25"/>
      <c r="W24" s="25"/>
      <c r="X24" s="25"/>
      <c r="Y24" s="27"/>
      <c r="Z24" s="27"/>
      <c r="AA24" s="26"/>
      <c r="AB24" s="26"/>
      <c r="AC24" s="26"/>
      <c r="AD24" s="26"/>
      <c r="AE24" s="26"/>
      <c r="AF24" s="26"/>
      <c r="AG24" s="26"/>
      <c r="AH24" s="26"/>
      <c r="AI24" s="26"/>
      <c r="AJ24" s="26"/>
      <c r="AK24" s="28"/>
      <c r="AL24" s="28"/>
      <c r="AM24" s="28"/>
      <c r="AN24" s="28"/>
      <c r="AO24" s="29"/>
      <c r="AP24" s="29"/>
      <c r="AQ24" s="29"/>
      <c r="AR24" s="29"/>
      <c r="AS24" s="29"/>
      <c r="AT24" s="29"/>
      <c r="AU24" s="29"/>
      <c r="AV24" s="29"/>
      <c r="AW24" s="26"/>
      <c r="AX24" s="29"/>
      <c r="AY24" s="29"/>
      <c r="AZ24" s="29"/>
      <c r="BA24" s="29"/>
      <c r="BB24" s="29"/>
      <c r="BC24" s="29"/>
      <c r="BD24" s="29"/>
      <c r="BE24" s="29"/>
      <c r="BF24" s="29"/>
      <c r="BG24" s="29"/>
      <c r="BH24" s="29"/>
      <c r="BI24" s="29"/>
      <c r="BJ24" s="30"/>
      <c r="BK24" s="28"/>
      <c r="BL24" s="27"/>
      <c r="BM24" s="28"/>
      <c r="BN24" s="28"/>
      <c r="BO24" s="27"/>
      <c r="BP24" s="28"/>
      <c r="BQ24" s="25"/>
      <c r="BR24" s="25"/>
      <c r="BS24" s="25"/>
      <c r="BT24" s="25"/>
      <c r="BU24" s="25"/>
      <c r="BV24" s="27"/>
      <c r="BW24" s="51"/>
      <c r="BX24" s="27"/>
      <c r="BY24" s="27"/>
      <c r="BZ24" s="31"/>
      <c r="CA24" s="32"/>
      <c r="CB24" s="28"/>
      <c r="CC24" s="25"/>
      <c r="CD24" s="25"/>
      <c r="CE24" s="25"/>
      <c r="CF24" s="25"/>
      <c r="CG24" s="25"/>
      <c r="CH24" s="25"/>
      <c r="CI24" s="25"/>
      <c r="CJ24" s="25"/>
      <c r="CK24" s="25"/>
      <c r="CL24" s="25"/>
      <c r="CM24" s="25"/>
      <c r="CN24" s="25"/>
      <c r="CO24" s="25"/>
      <c r="CP24" s="27"/>
      <c r="CQ24" s="27"/>
      <c r="CR24" s="27"/>
      <c r="CS24" s="27"/>
      <c r="CT24" s="51"/>
      <c r="CU24" s="27"/>
      <c r="CV24" s="25"/>
      <c r="CW24" s="31"/>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row>
    <row r="25" spans="1:131" s="5" customFormat="1" ht="26.1" customHeight="1" x14ac:dyDescent="0.3">
      <c r="A25" s="162"/>
      <c r="B25" s="98"/>
      <c r="C25" s="74"/>
      <c r="D25" s="150">
        <f>'[1]Donées Drofus'!A20</f>
        <v>0</v>
      </c>
      <c r="E25" s="75">
        <f>'[1]Donées Drofus'!B20</f>
        <v>0</v>
      </c>
      <c r="F25" s="5">
        <f>'[1]Donées Drofus'!C20</f>
        <v>0</v>
      </c>
      <c r="G25" s="76">
        <f>'[1]Donées Drofus'!D20</f>
        <v>0</v>
      </c>
      <c r="H25" s="77">
        <f>'[1]Donées Drofus'!E20</f>
        <v>0</v>
      </c>
      <c r="I25" s="78">
        <f>'[1]Donées Drofus'!F20</f>
        <v>0</v>
      </c>
      <c r="J25" s="79">
        <f>'[1]Donées Drofus'!G20</f>
        <v>0</v>
      </c>
      <c r="K25" s="78">
        <f>'[1]Donées Drofus'!H20*1000</f>
        <v>0</v>
      </c>
      <c r="L25" s="80">
        <f t="shared" si="0"/>
        <v>0</v>
      </c>
      <c r="M25" s="78">
        <f>'[1]Donées Drofus'!I20</f>
        <v>0</v>
      </c>
      <c r="N25" s="78">
        <f>'[1]Donées Drofus'!J20</f>
        <v>0</v>
      </c>
      <c r="O25" s="135">
        <f>M25*50*(1+[1]Paramètres!$B$62/100)</f>
        <v>0</v>
      </c>
      <c r="P25" s="25"/>
      <c r="Q25" s="25"/>
      <c r="R25" s="25"/>
      <c r="S25" s="25"/>
      <c r="T25" s="25"/>
      <c r="U25" s="25"/>
      <c r="V25" s="25"/>
      <c r="W25" s="25"/>
      <c r="X25" s="25"/>
      <c r="Y25" s="27"/>
      <c r="Z25" s="27"/>
      <c r="AA25" s="26"/>
      <c r="AB25" s="26"/>
      <c r="AC25" s="26"/>
      <c r="AD25" s="26"/>
      <c r="AE25" s="26"/>
      <c r="AF25" s="26"/>
      <c r="AG25" s="26"/>
      <c r="AH25" s="26"/>
      <c r="AI25" s="26"/>
      <c r="AJ25" s="26"/>
      <c r="AK25" s="28"/>
      <c r="AL25" s="28"/>
      <c r="AM25" s="28"/>
      <c r="AN25" s="28"/>
      <c r="AO25" s="29"/>
      <c r="AP25" s="29"/>
      <c r="AQ25" s="29"/>
      <c r="AR25" s="29"/>
      <c r="AS25" s="29"/>
      <c r="AT25" s="29"/>
      <c r="AU25" s="29"/>
      <c r="AV25" s="29"/>
      <c r="AW25" s="26"/>
      <c r="AX25" s="29"/>
      <c r="AY25" s="29"/>
      <c r="AZ25" s="29"/>
      <c r="BA25" s="29"/>
      <c r="BB25" s="29"/>
      <c r="BC25" s="29"/>
      <c r="BD25" s="29"/>
      <c r="BE25" s="29"/>
      <c r="BF25" s="29"/>
      <c r="BG25" s="29"/>
      <c r="BH25" s="29"/>
      <c r="BI25" s="29"/>
      <c r="BJ25" s="30"/>
      <c r="BK25" s="28"/>
      <c r="BL25" s="27"/>
      <c r="BM25" s="28"/>
      <c r="BN25" s="28"/>
      <c r="BO25" s="27"/>
      <c r="BP25" s="28"/>
      <c r="BQ25" s="25"/>
      <c r="BR25" s="25"/>
      <c r="BS25" s="25"/>
      <c r="BT25" s="25"/>
      <c r="BU25" s="25"/>
      <c r="BV25" s="27"/>
      <c r="BW25" s="51"/>
      <c r="BX25" s="27"/>
      <c r="BY25" s="27"/>
      <c r="BZ25" s="31"/>
      <c r="CA25" s="32"/>
      <c r="CB25" s="28"/>
      <c r="CC25" s="25"/>
      <c r="CD25" s="25"/>
      <c r="CE25" s="25"/>
      <c r="CF25" s="25"/>
      <c r="CG25" s="25"/>
      <c r="CH25" s="25"/>
      <c r="CI25" s="25"/>
      <c r="CJ25" s="25"/>
      <c r="CK25" s="25"/>
      <c r="CL25" s="25"/>
      <c r="CM25" s="25"/>
      <c r="CN25" s="25"/>
      <c r="CO25" s="25"/>
      <c r="CP25" s="27"/>
      <c r="CQ25" s="27"/>
      <c r="CR25" s="27"/>
      <c r="CS25" s="27"/>
      <c r="CT25" s="51"/>
      <c r="CU25" s="27"/>
      <c r="CV25" s="25"/>
      <c r="CW25" s="31"/>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row>
    <row r="26" spans="1:131" s="5" customFormat="1" ht="24" customHeight="1" x14ac:dyDescent="0.3">
      <c r="A26" s="162"/>
      <c r="B26" s="98"/>
      <c r="C26" s="74"/>
      <c r="D26" s="150">
        <f>'[1]Donées Drofus'!A21</f>
        <v>0</v>
      </c>
      <c r="E26" s="75">
        <f>'[1]Donées Drofus'!B21</f>
        <v>0</v>
      </c>
      <c r="F26" s="5">
        <f>'[1]Donées Drofus'!C21</f>
        <v>0</v>
      </c>
      <c r="G26" s="76">
        <f>'[1]Donées Drofus'!D21</f>
        <v>0</v>
      </c>
      <c r="H26" s="77">
        <f>'[1]Donées Drofus'!E21</f>
        <v>0</v>
      </c>
      <c r="I26" s="78">
        <f>'[1]Donées Drofus'!F21</f>
        <v>0</v>
      </c>
      <c r="J26" s="79">
        <f>'[1]Donées Drofus'!G21</f>
        <v>0</v>
      </c>
      <c r="K26" s="78">
        <f>'[1]Donées Drofus'!H21*1000</f>
        <v>0</v>
      </c>
      <c r="L26" s="80">
        <f t="shared" si="0"/>
        <v>0</v>
      </c>
      <c r="M26" s="78">
        <f>'[1]Donées Drofus'!I21</f>
        <v>0</v>
      </c>
      <c r="N26" s="78">
        <f>'[1]Donées Drofus'!J21</f>
        <v>0</v>
      </c>
      <c r="O26" s="135">
        <f>M26*50*(1+[1]Paramètres!$B$62/100)</f>
        <v>0</v>
      </c>
      <c r="P26" s="25"/>
      <c r="Q26" s="25"/>
      <c r="R26" s="25"/>
      <c r="S26" s="25"/>
      <c r="T26" s="25"/>
      <c r="U26" s="25"/>
      <c r="V26" s="25"/>
      <c r="W26" s="25"/>
      <c r="X26" s="25"/>
      <c r="Y26" s="27"/>
      <c r="Z26" s="27"/>
      <c r="AA26" s="26"/>
      <c r="AB26" s="26"/>
      <c r="AC26" s="26"/>
      <c r="AD26" s="26"/>
      <c r="AE26" s="26"/>
      <c r="AF26" s="26"/>
      <c r="AG26" s="26"/>
      <c r="AH26" s="26"/>
      <c r="AI26" s="26"/>
      <c r="AJ26" s="26"/>
      <c r="AK26" s="28"/>
      <c r="AL26" s="28"/>
      <c r="AM26" s="28"/>
      <c r="AN26" s="28"/>
      <c r="AO26" s="29"/>
      <c r="AP26" s="29"/>
      <c r="AQ26" s="29"/>
      <c r="AR26" s="29"/>
      <c r="AS26" s="29"/>
      <c r="AT26" s="29"/>
      <c r="AU26" s="29"/>
      <c r="AV26" s="29"/>
      <c r="AW26" s="26"/>
      <c r="AX26" s="29"/>
      <c r="AY26" s="29"/>
      <c r="AZ26" s="29"/>
      <c r="BA26" s="29"/>
      <c r="BB26" s="29"/>
      <c r="BC26" s="29"/>
      <c r="BD26" s="29"/>
      <c r="BE26" s="29"/>
      <c r="BF26" s="29"/>
      <c r="BG26" s="29"/>
      <c r="BH26" s="29"/>
      <c r="BI26" s="29"/>
      <c r="BJ26" s="30"/>
      <c r="BK26" s="28"/>
      <c r="BL26" s="27"/>
      <c r="BM26" s="28"/>
      <c r="BN26" s="28"/>
      <c r="BO26" s="27"/>
      <c r="BP26" s="28"/>
      <c r="BQ26" s="25"/>
      <c r="BR26" s="25"/>
      <c r="BS26" s="25"/>
      <c r="BT26" s="25"/>
      <c r="BU26" s="25"/>
      <c r="BV26" s="27"/>
      <c r="BW26" s="51"/>
      <c r="BX26" s="27"/>
      <c r="BY26" s="27"/>
      <c r="BZ26" s="31"/>
      <c r="CA26" s="32"/>
      <c r="CB26" s="28"/>
      <c r="CC26" s="25"/>
      <c r="CD26" s="25"/>
      <c r="CE26" s="25"/>
      <c r="CF26" s="25"/>
      <c r="CG26" s="25"/>
      <c r="CH26" s="25"/>
      <c r="CI26" s="25"/>
      <c r="CJ26" s="25"/>
      <c r="CK26" s="25"/>
      <c r="CL26" s="25"/>
      <c r="CM26" s="25"/>
      <c r="CN26" s="25"/>
      <c r="CO26" s="25"/>
      <c r="CP26" s="27"/>
      <c r="CQ26" s="27"/>
      <c r="CR26" s="27"/>
      <c r="CS26" s="27"/>
      <c r="CT26" s="51"/>
      <c r="CU26" s="27"/>
      <c r="CV26" s="25"/>
      <c r="CW26" s="31"/>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row>
    <row r="27" spans="1:131" s="5" customFormat="1" ht="26.1" customHeight="1" x14ac:dyDescent="0.3">
      <c r="A27" s="162"/>
      <c r="B27" s="98"/>
      <c r="C27" s="74"/>
      <c r="D27" s="150">
        <f>'[1]Donées Drofus'!A22</f>
        <v>0</v>
      </c>
      <c r="E27" s="75">
        <f>'[1]Donées Drofus'!B22</f>
        <v>0</v>
      </c>
      <c r="F27" s="5">
        <f>'[1]Donées Drofus'!C22</f>
        <v>0</v>
      </c>
      <c r="G27" s="76">
        <f>'[1]Donées Drofus'!D22</f>
        <v>0</v>
      </c>
      <c r="H27" s="77">
        <f>'[1]Donées Drofus'!E22</f>
        <v>0</v>
      </c>
      <c r="I27" s="78">
        <f>'[1]Donées Drofus'!F22</f>
        <v>0</v>
      </c>
      <c r="J27" s="79">
        <f>'[1]Donées Drofus'!G22</f>
        <v>0</v>
      </c>
      <c r="K27" s="78">
        <f>'[1]Donées Drofus'!H22*1000</f>
        <v>0</v>
      </c>
      <c r="L27" s="80">
        <f t="shared" si="0"/>
        <v>0</v>
      </c>
      <c r="M27" s="78">
        <f>'[1]Donées Drofus'!I22</f>
        <v>0</v>
      </c>
      <c r="N27" s="78">
        <f>'[1]Donées Drofus'!J22</f>
        <v>0</v>
      </c>
      <c r="O27" s="135">
        <f>M27*50*(1+[1]Paramètres!$B$62/100)</f>
        <v>0</v>
      </c>
      <c r="P27" s="25"/>
      <c r="Q27" s="25"/>
      <c r="R27" s="25"/>
      <c r="S27" s="25"/>
      <c r="T27" s="25"/>
      <c r="U27" s="25"/>
      <c r="V27" s="25"/>
      <c r="W27" s="25"/>
      <c r="X27" s="25"/>
      <c r="Y27" s="27"/>
      <c r="Z27" s="27"/>
      <c r="AA27" s="26"/>
      <c r="AB27" s="26"/>
      <c r="AC27" s="26"/>
      <c r="AD27" s="26"/>
      <c r="AE27" s="26"/>
      <c r="AF27" s="26"/>
      <c r="AG27" s="26"/>
      <c r="AH27" s="26"/>
      <c r="AI27" s="26"/>
      <c r="AJ27" s="26"/>
      <c r="AK27" s="28"/>
      <c r="AL27" s="28"/>
      <c r="AM27" s="28"/>
      <c r="AN27" s="28"/>
      <c r="AO27" s="29"/>
      <c r="AP27" s="29"/>
      <c r="AQ27" s="29"/>
      <c r="AR27" s="29"/>
      <c r="AS27" s="29"/>
      <c r="AT27" s="29"/>
      <c r="AU27" s="29"/>
      <c r="AV27" s="29"/>
      <c r="AW27" s="26"/>
      <c r="AX27" s="29"/>
      <c r="AY27" s="29"/>
      <c r="AZ27" s="29"/>
      <c r="BA27" s="29"/>
      <c r="BB27" s="29"/>
      <c r="BC27" s="29"/>
      <c r="BD27" s="29"/>
      <c r="BE27" s="29"/>
      <c r="BF27" s="29"/>
      <c r="BG27" s="29"/>
      <c r="BH27" s="29"/>
      <c r="BI27" s="29"/>
      <c r="BJ27" s="30"/>
      <c r="BK27" s="28"/>
      <c r="BL27" s="27"/>
      <c r="BM27" s="28"/>
      <c r="BN27" s="28"/>
      <c r="BO27" s="27"/>
      <c r="BP27" s="28"/>
      <c r="BQ27" s="25"/>
      <c r="BR27" s="25"/>
      <c r="BS27" s="25"/>
      <c r="BT27" s="25"/>
      <c r="BU27" s="25"/>
      <c r="BV27" s="27"/>
      <c r="BW27" s="51"/>
      <c r="BX27" s="27"/>
      <c r="BY27" s="27"/>
      <c r="BZ27" s="31"/>
      <c r="CA27" s="32"/>
      <c r="CB27" s="28"/>
      <c r="CC27" s="25"/>
      <c r="CD27" s="25"/>
      <c r="CE27" s="25"/>
      <c r="CF27" s="25"/>
      <c r="CG27" s="25"/>
      <c r="CH27" s="25"/>
      <c r="CI27" s="25"/>
      <c r="CJ27" s="25"/>
      <c r="CK27" s="25"/>
      <c r="CL27" s="25"/>
      <c r="CM27" s="25"/>
      <c r="CN27" s="25"/>
      <c r="CO27" s="25"/>
      <c r="CP27" s="27"/>
      <c r="CQ27" s="27"/>
      <c r="CR27" s="27"/>
      <c r="CS27" s="27"/>
      <c r="CT27" s="51"/>
      <c r="CU27" s="27"/>
      <c r="CV27" s="25"/>
      <c r="CW27" s="31"/>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row>
    <row r="28" spans="1:131" s="5" customFormat="1" ht="26.1" customHeight="1" x14ac:dyDescent="0.3">
      <c r="A28" s="162"/>
      <c r="B28" s="98"/>
      <c r="C28" s="74"/>
      <c r="D28" s="150">
        <f>'[1]Donées Drofus'!A23</f>
        <v>0</v>
      </c>
      <c r="E28" s="75">
        <f>'[1]Donées Drofus'!B23</f>
        <v>0</v>
      </c>
      <c r="F28" s="5">
        <f>'[1]Donées Drofus'!C23</f>
        <v>0</v>
      </c>
      <c r="G28" s="76">
        <f>'[1]Donées Drofus'!D23</f>
        <v>0</v>
      </c>
      <c r="H28" s="77">
        <f>'[1]Donées Drofus'!E23</f>
        <v>0</v>
      </c>
      <c r="I28" s="78">
        <f>'[1]Donées Drofus'!F23</f>
        <v>0</v>
      </c>
      <c r="J28" s="79">
        <f>'[1]Donées Drofus'!G23</f>
        <v>0</v>
      </c>
      <c r="K28" s="78">
        <f>'[1]Donées Drofus'!H23*1000</f>
        <v>0</v>
      </c>
      <c r="L28" s="80">
        <f t="shared" si="0"/>
        <v>0</v>
      </c>
      <c r="M28" s="78">
        <f>'[1]Donées Drofus'!I23</f>
        <v>0</v>
      </c>
      <c r="N28" s="78">
        <f>'[1]Donées Drofus'!J23</f>
        <v>0</v>
      </c>
      <c r="O28" s="135">
        <f>M28*50*(1+[1]Paramètres!$B$62/100)</f>
        <v>0</v>
      </c>
      <c r="P28" s="25"/>
      <c r="Q28" s="25"/>
      <c r="R28" s="25"/>
      <c r="S28" s="25"/>
      <c r="T28" s="25"/>
      <c r="U28" s="25"/>
      <c r="V28" s="25"/>
      <c r="W28" s="25"/>
      <c r="X28" s="25"/>
      <c r="Y28" s="27"/>
      <c r="Z28" s="27"/>
      <c r="AA28" s="26"/>
      <c r="AB28" s="26"/>
      <c r="AC28" s="26"/>
      <c r="AD28" s="26"/>
      <c r="AE28" s="26"/>
      <c r="AF28" s="26"/>
      <c r="AG28" s="26"/>
      <c r="AH28" s="26"/>
      <c r="AI28" s="26"/>
      <c r="AJ28" s="26"/>
      <c r="AK28" s="28"/>
      <c r="AL28" s="28"/>
      <c r="AM28" s="28"/>
      <c r="AN28" s="28"/>
      <c r="AO28" s="29"/>
      <c r="AP28" s="29"/>
      <c r="AQ28" s="29"/>
      <c r="AR28" s="29"/>
      <c r="AS28" s="29"/>
      <c r="AT28" s="29"/>
      <c r="AU28" s="29"/>
      <c r="AV28" s="29"/>
      <c r="AW28" s="26"/>
      <c r="AX28" s="29"/>
      <c r="AY28" s="29"/>
      <c r="AZ28" s="29"/>
      <c r="BA28" s="29"/>
      <c r="BB28" s="29"/>
      <c r="BC28" s="29"/>
      <c r="BD28" s="29"/>
      <c r="BE28" s="29"/>
      <c r="BF28" s="29"/>
      <c r="BG28" s="29"/>
      <c r="BH28" s="29"/>
      <c r="BI28" s="29"/>
      <c r="BJ28" s="30"/>
      <c r="BK28" s="28"/>
      <c r="BL28" s="27"/>
      <c r="BM28" s="28"/>
      <c r="BN28" s="28"/>
      <c r="BO28" s="27"/>
      <c r="BP28" s="28"/>
      <c r="BQ28" s="25"/>
      <c r="BR28" s="25"/>
      <c r="BS28" s="25"/>
      <c r="BT28" s="25"/>
      <c r="BU28" s="25"/>
      <c r="BV28" s="27"/>
      <c r="BW28" s="51"/>
      <c r="BX28" s="27"/>
      <c r="BY28" s="27"/>
      <c r="BZ28" s="31"/>
      <c r="CA28" s="32"/>
      <c r="CB28" s="28"/>
      <c r="CC28" s="25"/>
      <c r="CD28" s="25"/>
      <c r="CE28" s="25"/>
      <c r="CF28" s="25"/>
      <c r="CG28" s="25"/>
      <c r="CH28" s="25"/>
      <c r="CI28" s="25"/>
      <c r="CJ28" s="25"/>
      <c r="CK28" s="25"/>
      <c r="CL28" s="25"/>
      <c r="CM28" s="25"/>
      <c r="CN28" s="25"/>
      <c r="CO28" s="25"/>
      <c r="CP28" s="27"/>
      <c r="CQ28" s="27"/>
      <c r="CR28" s="27"/>
      <c r="CS28" s="27"/>
      <c r="CT28" s="51"/>
      <c r="CU28" s="27"/>
      <c r="CV28" s="25"/>
      <c r="CW28" s="31"/>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row>
    <row r="29" spans="1:131" s="5" customFormat="1" ht="26.1" customHeight="1" x14ac:dyDescent="0.3">
      <c r="A29" s="162"/>
      <c r="B29" s="98"/>
      <c r="C29" s="74"/>
      <c r="D29" s="150">
        <f>'[1]Donées Drofus'!A24</f>
        <v>0</v>
      </c>
      <c r="E29" s="75">
        <f>'[1]Donées Drofus'!B24</f>
        <v>0</v>
      </c>
      <c r="F29" s="5">
        <f>'[1]Donées Drofus'!C24</f>
        <v>0</v>
      </c>
      <c r="G29" s="76">
        <f>'[1]Donées Drofus'!D24</f>
        <v>0</v>
      </c>
      <c r="H29" s="77">
        <f>'[1]Donées Drofus'!E24</f>
        <v>0</v>
      </c>
      <c r="I29" s="78">
        <f>'[1]Donées Drofus'!F24</f>
        <v>0</v>
      </c>
      <c r="J29" s="79">
        <f>'[1]Donées Drofus'!G24</f>
        <v>0</v>
      </c>
      <c r="K29" s="78">
        <f>'[1]Donées Drofus'!H24*1000</f>
        <v>0</v>
      </c>
      <c r="L29" s="80">
        <f t="shared" si="0"/>
        <v>0</v>
      </c>
      <c r="M29" s="78">
        <f>'[1]Donées Drofus'!I24</f>
        <v>0</v>
      </c>
      <c r="N29" s="78">
        <f>'[1]Donées Drofus'!J24</f>
        <v>0</v>
      </c>
      <c r="O29" s="135">
        <f>M29*50*(1+[1]Paramètres!$B$62/100)</f>
        <v>0</v>
      </c>
      <c r="P29" s="25"/>
      <c r="Q29" s="25"/>
      <c r="R29" s="25"/>
      <c r="S29" s="25"/>
      <c r="T29" s="25"/>
      <c r="U29" s="25"/>
      <c r="V29" s="25"/>
      <c r="W29" s="25"/>
      <c r="X29" s="25"/>
      <c r="Y29" s="27"/>
      <c r="Z29" s="27"/>
      <c r="AA29" s="26"/>
      <c r="AB29" s="26"/>
      <c r="AC29" s="26"/>
      <c r="AD29" s="26"/>
      <c r="AE29" s="26"/>
      <c r="AF29" s="26"/>
      <c r="AG29" s="26"/>
      <c r="AH29" s="26"/>
      <c r="AI29" s="26"/>
      <c r="AJ29" s="26"/>
      <c r="AK29" s="28"/>
      <c r="AL29" s="28"/>
      <c r="AM29" s="28"/>
      <c r="AN29" s="28"/>
      <c r="AO29" s="29"/>
      <c r="AP29" s="29"/>
      <c r="AQ29" s="29"/>
      <c r="AR29" s="29"/>
      <c r="AS29" s="29"/>
      <c r="AT29" s="29"/>
      <c r="AU29" s="29"/>
      <c r="AV29" s="29"/>
      <c r="AW29" s="26"/>
      <c r="AX29" s="29"/>
      <c r="AY29" s="29"/>
      <c r="AZ29" s="29"/>
      <c r="BA29" s="29"/>
      <c r="BB29" s="29"/>
      <c r="BC29" s="29"/>
      <c r="BD29" s="29"/>
      <c r="BE29" s="29"/>
      <c r="BF29" s="29"/>
      <c r="BG29" s="29"/>
      <c r="BH29" s="29"/>
      <c r="BI29" s="29"/>
      <c r="BJ29" s="30"/>
      <c r="BK29" s="28"/>
      <c r="BL29" s="27"/>
      <c r="BM29" s="28"/>
      <c r="BN29" s="28"/>
      <c r="BO29" s="27"/>
      <c r="BP29" s="28"/>
      <c r="BQ29" s="25"/>
      <c r="BR29" s="25"/>
      <c r="BS29" s="25"/>
      <c r="BT29" s="25"/>
      <c r="BU29" s="25"/>
      <c r="BV29" s="27"/>
      <c r="BW29" s="51"/>
      <c r="BX29" s="27"/>
      <c r="BY29" s="27"/>
      <c r="BZ29" s="31"/>
      <c r="CA29" s="32"/>
      <c r="CB29" s="28"/>
      <c r="CC29" s="25"/>
      <c r="CD29" s="25"/>
      <c r="CE29" s="25"/>
      <c r="CF29" s="25"/>
      <c r="CG29" s="25"/>
      <c r="CH29" s="25"/>
      <c r="CI29" s="25"/>
      <c r="CJ29" s="25"/>
      <c r="CK29" s="25"/>
      <c r="CL29" s="25"/>
      <c r="CM29" s="25"/>
      <c r="CN29" s="25"/>
      <c r="CO29" s="25"/>
      <c r="CP29" s="27"/>
      <c r="CQ29" s="27"/>
      <c r="CR29" s="27"/>
      <c r="CS29" s="27"/>
      <c r="CT29" s="51"/>
      <c r="CU29" s="27"/>
      <c r="CV29" s="25"/>
      <c r="CW29" s="31"/>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row>
    <row r="30" spans="1:131" s="5" customFormat="1" ht="26.1" customHeight="1" x14ac:dyDescent="0.3">
      <c r="A30" s="162"/>
      <c r="B30" s="98"/>
      <c r="C30" s="74"/>
      <c r="D30" s="150">
        <f>'[1]Donées Drofus'!A25</f>
        <v>0</v>
      </c>
      <c r="E30" s="75">
        <f>'[1]Donées Drofus'!B25</f>
        <v>0</v>
      </c>
      <c r="F30" s="5">
        <f>'[1]Donées Drofus'!C25</f>
        <v>0</v>
      </c>
      <c r="G30" s="76">
        <f>'[1]Donées Drofus'!D25</f>
        <v>0</v>
      </c>
      <c r="H30" s="77">
        <f>'[1]Donées Drofus'!E25</f>
        <v>0</v>
      </c>
      <c r="I30" s="78">
        <f>'[1]Donées Drofus'!F25</f>
        <v>0</v>
      </c>
      <c r="J30" s="79">
        <f>'[1]Donées Drofus'!G25</f>
        <v>0</v>
      </c>
      <c r="K30" s="78">
        <f>'[1]Donées Drofus'!H25*1000</f>
        <v>0</v>
      </c>
      <c r="L30" s="80">
        <f t="shared" si="0"/>
        <v>0</v>
      </c>
      <c r="M30" s="78">
        <f>'[1]Donées Drofus'!I25</f>
        <v>0</v>
      </c>
      <c r="N30" s="78">
        <f>'[1]Donées Drofus'!J25</f>
        <v>0</v>
      </c>
      <c r="O30" s="135">
        <f>M30*50*(1+[1]Paramètres!$B$62/100)</f>
        <v>0</v>
      </c>
      <c r="P30" s="25"/>
      <c r="Q30" s="25"/>
      <c r="R30" s="25"/>
      <c r="S30" s="25"/>
      <c r="T30" s="25"/>
      <c r="U30" s="25"/>
      <c r="V30" s="25"/>
      <c r="W30" s="25"/>
      <c r="X30" s="25"/>
      <c r="Y30" s="27"/>
      <c r="Z30" s="27"/>
      <c r="AA30" s="26"/>
      <c r="AB30" s="26"/>
      <c r="AC30" s="26"/>
      <c r="AD30" s="26"/>
      <c r="AE30" s="26"/>
      <c r="AF30" s="26"/>
      <c r="AG30" s="26"/>
      <c r="AH30" s="26"/>
      <c r="AI30" s="26"/>
      <c r="AJ30" s="26"/>
      <c r="AK30" s="28"/>
      <c r="AL30" s="28"/>
      <c r="AM30" s="28"/>
      <c r="AN30" s="28"/>
      <c r="AO30" s="29"/>
      <c r="AP30" s="29"/>
      <c r="AQ30" s="29"/>
      <c r="AR30" s="29"/>
      <c r="AS30" s="29"/>
      <c r="AT30" s="29"/>
      <c r="AU30" s="29"/>
      <c r="AV30" s="29"/>
      <c r="AW30" s="26"/>
      <c r="AX30" s="29"/>
      <c r="AY30" s="29"/>
      <c r="AZ30" s="29"/>
      <c r="BA30" s="29"/>
      <c r="BB30" s="29"/>
      <c r="BC30" s="29"/>
      <c r="BD30" s="29"/>
      <c r="BE30" s="29"/>
      <c r="BF30" s="29"/>
      <c r="BG30" s="29"/>
      <c r="BH30" s="29"/>
      <c r="BI30" s="29"/>
      <c r="BJ30" s="30"/>
      <c r="BK30" s="28"/>
      <c r="BL30" s="27"/>
      <c r="BM30" s="28"/>
      <c r="BN30" s="31"/>
      <c r="BO30" s="27"/>
      <c r="BP30" s="28"/>
      <c r="BQ30" s="25"/>
      <c r="BR30" s="25"/>
      <c r="BS30" s="25"/>
      <c r="BT30" s="25"/>
      <c r="BU30" s="25"/>
      <c r="BV30" s="27"/>
      <c r="BW30" s="51"/>
      <c r="BX30" s="27"/>
      <c r="BY30" s="27"/>
      <c r="BZ30" s="31"/>
      <c r="CA30" s="32"/>
      <c r="CB30" s="28"/>
      <c r="CC30" s="25"/>
      <c r="CD30" s="25"/>
      <c r="CE30" s="25"/>
      <c r="CF30" s="25"/>
      <c r="CG30" s="25"/>
      <c r="CH30" s="25"/>
      <c r="CI30" s="25"/>
      <c r="CJ30" s="25"/>
      <c r="CK30" s="25"/>
      <c r="CL30" s="25"/>
      <c r="CM30" s="25"/>
      <c r="CN30" s="25"/>
      <c r="CO30" s="25"/>
      <c r="CP30" s="27"/>
      <c r="CQ30" s="27"/>
      <c r="CR30" s="27"/>
      <c r="CS30" s="27"/>
      <c r="CT30" s="51"/>
      <c r="CU30" s="27"/>
      <c r="CV30" s="25"/>
      <c r="CW30" s="31"/>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row>
    <row r="31" spans="1:131" s="5" customFormat="1" ht="26.1" customHeight="1" x14ac:dyDescent="0.3">
      <c r="A31" s="162"/>
      <c r="B31" s="98"/>
      <c r="C31" s="74"/>
      <c r="D31" s="150">
        <f>'[1]Donées Drofus'!A26</f>
        <v>0</v>
      </c>
      <c r="E31" s="75">
        <f>'[1]Donées Drofus'!B26</f>
        <v>0</v>
      </c>
      <c r="F31" s="5">
        <f>'[1]Donées Drofus'!C26</f>
        <v>0</v>
      </c>
      <c r="G31" s="76">
        <f>'[1]Donées Drofus'!D26</f>
        <v>0</v>
      </c>
      <c r="H31" s="77">
        <f>'[1]Donées Drofus'!E26</f>
        <v>0</v>
      </c>
      <c r="I31" s="78">
        <f>'[1]Donées Drofus'!F26</f>
        <v>0</v>
      </c>
      <c r="J31" s="79">
        <f>'[1]Donées Drofus'!G26</f>
        <v>0</v>
      </c>
      <c r="K31" s="78">
        <f>'[1]Donées Drofus'!H26*1000</f>
        <v>0</v>
      </c>
      <c r="L31" s="80">
        <f t="shared" si="0"/>
        <v>0</v>
      </c>
      <c r="M31" s="78">
        <f>'[1]Donées Drofus'!I26</f>
        <v>0</v>
      </c>
      <c r="N31" s="78">
        <f>'[1]Donées Drofus'!J26</f>
        <v>0</v>
      </c>
      <c r="O31" s="135">
        <f>M31*50*(1+[1]Paramètres!$B$62/100)</f>
        <v>0</v>
      </c>
      <c r="P31" s="25"/>
      <c r="Q31" s="25"/>
      <c r="R31" s="25"/>
      <c r="S31" s="25"/>
      <c r="T31" s="25"/>
      <c r="U31" s="25"/>
      <c r="V31" s="25"/>
      <c r="W31" s="25"/>
      <c r="X31" s="25"/>
      <c r="Y31" s="27"/>
      <c r="Z31" s="27"/>
      <c r="AA31" s="26"/>
      <c r="AB31" s="26"/>
      <c r="AC31" s="26"/>
      <c r="AD31" s="26"/>
      <c r="AE31" s="26"/>
      <c r="AF31" s="26"/>
      <c r="AG31" s="26"/>
      <c r="AH31" s="26"/>
      <c r="AI31" s="26"/>
      <c r="AJ31" s="26"/>
      <c r="AK31" s="28"/>
      <c r="AL31" s="28"/>
      <c r="AM31" s="28"/>
      <c r="AN31" s="28"/>
      <c r="AO31" s="29"/>
      <c r="AP31" s="29"/>
      <c r="AQ31" s="29"/>
      <c r="AR31" s="29"/>
      <c r="AS31" s="29"/>
      <c r="AT31" s="29"/>
      <c r="AU31" s="29"/>
      <c r="AV31" s="29"/>
      <c r="AW31" s="26"/>
      <c r="AX31" s="29"/>
      <c r="AY31" s="29"/>
      <c r="AZ31" s="29"/>
      <c r="BA31" s="29"/>
      <c r="BB31" s="29"/>
      <c r="BC31" s="29"/>
      <c r="BD31" s="29"/>
      <c r="BE31" s="29"/>
      <c r="BF31" s="29"/>
      <c r="BG31" s="29"/>
      <c r="BH31" s="29"/>
      <c r="BI31" s="29"/>
      <c r="BJ31" s="30"/>
      <c r="BK31" s="28"/>
      <c r="BL31" s="27"/>
      <c r="BM31" s="28"/>
      <c r="BN31" s="28"/>
      <c r="BO31" s="27"/>
      <c r="BP31" s="28"/>
      <c r="BQ31" s="25"/>
      <c r="BR31" s="25"/>
      <c r="BS31" s="25"/>
      <c r="BT31" s="25"/>
      <c r="BU31" s="25"/>
      <c r="BV31" s="27"/>
      <c r="BW31" s="51"/>
      <c r="BX31" s="27"/>
      <c r="BY31" s="27"/>
      <c r="BZ31" s="31"/>
      <c r="CA31" s="32"/>
      <c r="CB31" s="28"/>
      <c r="CC31" s="25"/>
      <c r="CD31" s="25"/>
      <c r="CE31" s="25"/>
      <c r="CF31" s="25"/>
      <c r="CG31" s="25"/>
      <c r="CH31" s="25"/>
      <c r="CI31" s="25"/>
      <c r="CJ31" s="25"/>
      <c r="CK31" s="25"/>
      <c r="CL31" s="25"/>
      <c r="CM31" s="25"/>
      <c r="CN31" s="25"/>
      <c r="CO31" s="25"/>
      <c r="CP31" s="27"/>
      <c r="CQ31" s="27"/>
      <c r="CR31" s="27"/>
      <c r="CS31" s="27"/>
      <c r="CT31" s="51"/>
      <c r="CU31" s="27"/>
      <c r="CV31" s="25"/>
      <c r="CW31" s="31"/>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row>
    <row r="32" spans="1:131" s="5" customFormat="1" ht="26.1" customHeight="1" x14ac:dyDescent="0.3">
      <c r="A32" s="162"/>
      <c r="B32" s="98"/>
      <c r="C32" s="74"/>
      <c r="D32" s="150">
        <f>'[1]Donées Drofus'!A27</f>
        <v>0</v>
      </c>
      <c r="E32" s="75">
        <f>'[1]Donées Drofus'!B27</f>
        <v>0</v>
      </c>
      <c r="F32" s="5">
        <f>'[1]Donées Drofus'!C27</f>
        <v>0</v>
      </c>
      <c r="G32" s="76">
        <f>'[1]Donées Drofus'!D27</f>
        <v>0</v>
      </c>
      <c r="H32" s="77">
        <f>'[1]Donées Drofus'!E27</f>
        <v>0</v>
      </c>
      <c r="I32" s="78">
        <f>'[1]Donées Drofus'!F27</f>
        <v>0</v>
      </c>
      <c r="J32" s="79">
        <f>'[1]Donées Drofus'!G27</f>
        <v>0</v>
      </c>
      <c r="K32" s="78">
        <f>'[1]Donées Drofus'!H27*1000</f>
        <v>0</v>
      </c>
      <c r="L32" s="80">
        <f t="shared" si="0"/>
        <v>0</v>
      </c>
      <c r="M32" s="78">
        <f>'[1]Donées Drofus'!I27</f>
        <v>0</v>
      </c>
      <c r="N32" s="78">
        <f>'[1]Donées Drofus'!J27</f>
        <v>0</v>
      </c>
      <c r="O32" s="135">
        <f>M32*50*(1+[1]Paramètres!$B$62/100)</f>
        <v>0</v>
      </c>
      <c r="P32" s="25"/>
      <c r="Q32" s="25"/>
      <c r="R32" s="25"/>
      <c r="S32" s="25"/>
      <c r="T32" s="25"/>
      <c r="U32" s="25"/>
      <c r="V32" s="25"/>
      <c r="W32" s="25"/>
      <c r="X32" s="25"/>
      <c r="Y32" s="27"/>
      <c r="Z32" s="27"/>
      <c r="AA32" s="26"/>
      <c r="AB32" s="26"/>
      <c r="AC32" s="26"/>
      <c r="AD32" s="26"/>
      <c r="AE32" s="26"/>
      <c r="AF32" s="26"/>
      <c r="AG32" s="26"/>
      <c r="AH32" s="26"/>
      <c r="AI32" s="26"/>
      <c r="AJ32" s="26"/>
      <c r="AK32" s="28"/>
      <c r="AL32" s="28"/>
      <c r="AM32" s="28"/>
      <c r="AN32" s="28"/>
      <c r="AO32" s="29"/>
      <c r="AP32" s="29"/>
      <c r="AQ32" s="29"/>
      <c r="AR32" s="29"/>
      <c r="AS32" s="29"/>
      <c r="AT32" s="29"/>
      <c r="AU32" s="29"/>
      <c r="AV32" s="29"/>
      <c r="AW32" s="26"/>
      <c r="AX32" s="29"/>
      <c r="AY32" s="29"/>
      <c r="AZ32" s="29"/>
      <c r="BA32" s="29"/>
      <c r="BB32" s="29"/>
      <c r="BC32" s="29"/>
      <c r="BD32" s="29"/>
      <c r="BE32" s="29"/>
      <c r="BF32" s="29"/>
      <c r="BG32" s="29"/>
      <c r="BH32" s="29"/>
      <c r="BI32" s="29"/>
      <c r="BJ32" s="30"/>
      <c r="BK32" s="28"/>
      <c r="BL32" s="27"/>
      <c r="BM32" s="28"/>
      <c r="BN32" s="28"/>
      <c r="BO32" s="27"/>
      <c r="BP32" s="28"/>
      <c r="BQ32" s="25"/>
      <c r="BR32" s="25"/>
      <c r="BS32" s="25"/>
      <c r="BT32" s="25"/>
      <c r="BU32" s="25"/>
      <c r="BV32" s="27"/>
      <c r="BW32" s="51"/>
      <c r="BX32" s="27"/>
      <c r="BY32" s="27"/>
      <c r="BZ32" s="31"/>
      <c r="CA32" s="32"/>
      <c r="CB32" s="28"/>
      <c r="CC32" s="25"/>
      <c r="CD32" s="25"/>
      <c r="CE32" s="25"/>
      <c r="CF32" s="25"/>
      <c r="CG32" s="25"/>
      <c r="CH32" s="25"/>
      <c r="CI32" s="25"/>
      <c r="CJ32" s="25"/>
      <c r="CK32" s="25"/>
      <c r="CL32" s="25"/>
      <c r="CM32" s="25"/>
      <c r="CN32" s="25"/>
      <c r="CO32" s="25"/>
      <c r="CP32" s="27"/>
      <c r="CQ32" s="27"/>
      <c r="CR32" s="27"/>
      <c r="CS32" s="27"/>
      <c r="CT32" s="51"/>
      <c r="CU32" s="27"/>
      <c r="CV32" s="25"/>
      <c r="CW32" s="31"/>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row>
    <row r="33" spans="1:222" s="5" customFormat="1" ht="26.1" customHeight="1" thickBot="1" x14ac:dyDescent="0.35">
      <c r="A33" s="162"/>
      <c r="B33" s="98"/>
      <c r="C33" s="108"/>
      <c r="D33" s="150">
        <f>'[1]Donées Drofus'!A28</f>
        <v>0</v>
      </c>
      <c r="E33" s="75">
        <f>'[1]Donées Drofus'!B28</f>
        <v>0</v>
      </c>
      <c r="F33" s="5">
        <f>'[1]Donées Drofus'!C28</f>
        <v>0</v>
      </c>
      <c r="G33" s="76">
        <f>'[1]Donées Drofus'!D28</f>
        <v>0</v>
      </c>
      <c r="H33" s="77">
        <f>'[1]Donées Drofus'!E28</f>
        <v>0</v>
      </c>
      <c r="I33" s="78">
        <f>'[1]Donées Drofus'!F28</f>
        <v>0</v>
      </c>
      <c r="J33" s="79">
        <f>'[1]Donées Drofus'!G28</f>
        <v>0</v>
      </c>
      <c r="K33" s="78">
        <f>'[1]Donées Drofus'!H28*1000</f>
        <v>0</v>
      </c>
      <c r="L33" s="82"/>
      <c r="M33" s="9"/>
      <c r="N33" s="78"/>
      <c r="O33" s="143"/>
      <c r="P33" s="25"/>
      <c r="Q33" s="25"/>
      <c r="R33" s="25"/>
      <c r="S33" s="25"/>
      <c r="T33" s="25"/>
      <c r="U33" s="25"/>
      <c r="V33" s="25"/>
      <c r="W33" s="25"/>
      <c r="X33" s="25"/>
      <c r="Y33" s="27"/>
      <c r="Z33" s="27"/>
      <c r="AA33" s="26"/>
      <c r="AB33" s="26"/>
      <c r="AC33" s="26"/>
      <c r="AD33" s="26"/>
      <c r="AE33" s="26"/>
      <c r="AF33" s="26"/>
      <c r="AG33" s="26"/>
      <c r="AH33" s="26"/>
      <c r="AI33" s="26"/>
      <c r="AJ33" s="26"/>
      <c r="AK33" s="28"/>
      <c r="AL33" s="28"/>
      <c r="AM33" s="28"/>
      <c r="AN33" s="28"/>
      <c r="AO33" s="29"/>
      <c r="AP33" s="29"/>
      <c r="AQ33" s="29"/>
      <c r="AR33" s="29"/>
      <c r="AS33" s="29"/>
      <c r="AT33" s="29"/>
      <c r="AU33" s="29"/>
      <c r="AV33" s="29"/>
      <c r="AW33" s="26"/>
      <c r="AX33" s="29"/>
      <c r="AY33" s="29"/>
      <c r="AZ33" s="29"/>
      <c r="BA33" s="29"/>
      <c r="BB33" s="29"/>
      <c r="BC33" s="29"/>
      <c r="BD33" s="29"/>
      <c r="BE33" s="29"/>
      <c r="BF33" s="29"/>
      <c r="BG33" s="29"/>
      <c r="BH33" s="29"/>
      <c r="BI33" s="29"/>
      <c r="BJ33" s="30"/>
      <c r="BK33" s="28"/>
      <c r="BL33" s="27"/>
      <c r="BM33" s="28"/>
      <c r="BN33" s="28"/>
      <c r="BO33" s="27"/>
      <c r="BP33" s="28"/>
      <c r="BQ33" s="25"/>
      <c r="BR33" s="25"/>
      <c r="BS33" s="25"/>
      <c r="BT33" s="25"/>
      <c r="BU33" s="25"/>
      <c r="BV33" s="27"/>
      <c r="BW33" s="51"/>
      <c r="BX33" s="27"/>
      <c r="BY33" s="27"/>
      <c r="BZ33" s="31"/>
      <c r="CA33" s="32"/>
      <c r="CB33" s="28"/>
      <c r="CC33" s="25"/>
      <c r="CD33" s="25"/>
      <c r="CE33" s="25"/>
      <c r="CF33" s="25"/>
      <c r="CG33" s="25"/>
      <c r="CH33" s="25"/>
      <c r="CI33" s="25"/>
      <c r="CJ33" s="25"/>
      <c r="CK33" s="25"/>
      <c r="CL33" s="25"/>
      <c r="CM33" s="25"/>
      <c r="CN33" s="25"/>
      <c r="CO33" s="25"/>
      <c r="CP33" s="27"/>
      <c r="CQ33" s="27"/>
      <c r="CR33" s="27"/>
      <c r="CS33" s="27"/>
      <c r="CT33" s="51"/>
      <c r="CU33" s="27"/>
      <c r="CV33" s="25"/>
      <c r="CW33" s="31"/>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row>
    <row r="34" spans="1:222" s="11" customFormat="1" ht="20.100000000000001" customHeight="1" thickBot="1" x14ac:dyDescent="0.3">
      <c r="A34" s="152"/>
      <c r="B34" s="109" t="s">
        <v>34</v>
      </c>
      <c r="C34" s="110"/>
      <c r="D34" s="152"/>
      <c r="E34" s="111"/>
      <c r="F34" s="111"/>
      <c r="G34" s="111"/>
      <c r="H34" s="111"/>
      <c r="I34" s="111"/>
      <c r="J34" s="112">
        <f>SUM(J6:J33)</f>
        <v>380</v>
      </c>
      <c r="K34" s="113"/>
      <c r="L34" s="114">
        <f>SUM(L6:L33)</f>
        <v>450</v>
      </c>
      <c r="M34" s="111">
        <f>SUM(M6:M33)</f>
        <v>28</v>
      </c>
      <c r="N34" s="111"/>
      <c r="O34" s="115">
        <f>SUM(O6:O33)</f>
        <v>1680</v>
      </c>
      <c r="P34" s="20"/>
      <c r="Q34" s="20"/>
      <c r="R34" s="25"/>
      <c r="S34" s="20"/>
      <c r="T34" s="20"/>
      <c r="U34" s="20"/>
      <c r="V34" s="20"/>
      <c r="W34" s="20"/>
      <c r="X34" s="20"/>
      <c r="Y34" s="21"/>
      <c r="Z34" s="21"/>
      <c r="AA34" s="22"/>
      <c r="AB34" s="22"/>
      <c r="AC34" s="22"/>
      <c r="AD34" s="22"/>
      <c r="AE34" s="22"/>
      <c r="AF34" s="22"/>
      <c r="AG34" s="22"/>
      <c r="AH34" s="22"/>
      <c r="AI34" s="22"/>
      <c r="AJ34" s="22"/>
      <c r="AK34" s="22"/>
      <c r="AL34" s="22"/>
      <c r="AM34" s="22"/>
      <c r="AN34" s="22"/>
      <c r="AO34" s="22"/>
      <c r="AP34" s="29"/>
      <c r="AQ34" s="22"/>
      <c r="AR34" s="29"/>
      <c r="AS34" s="22"/>
      <c r="AT34" s="22"/>
      <c r="AU34" s="29"/>
      <c r="AV34" s="22"/>
      <c r="AW34" s="22"/>
      <c r="AX34" s="22"/>
      <c r="AY34" s="22"/>
      <c r="AZ34" s="22"/>
      <c r="BA34" s="22"/>
      <c r="BB34" s="29"/>
      <c r="BC34" s="22"/>
      <c r="BD34" s="22"/>
      <c r="BE34" s="22"/>
      <c r="BF34" s="29"/>
      <c r="BG34" s="22"/>
      <c r="BH34" s="22"/>
      <c r="BI34" s="22"/>
      <c r="BJ34" s="22"/>
      <c r="BK34" s="21"/>
      <c r="BL34" s="21"/>
      <c r="BM34" s="20"/>
      <c r="BN34" s="34"/>
      <c r="BO34" s="21"/>
      <c r="BP34" s="28"/>
      <c r="BQ34" s="20"/>
      <c r="BR34" s="20"/>
      <c r="BS34" s="20"/>
      <c r="BT34" s="20"/>
      <c r="BU34" s="20"/>
      <c r="BV34" s="21"/>
      <c r="BW34" s="21"/>
      <c r="BX34" s="35"/>
      <c r="BY34" s="35"/>
      <c r="BZ34" s="21"/>
      <c r="CA34" s="23"/>
      <c r="CB34" s="20"/>
      <c r="CC34" s="20"/>
      <c r="CD34" s="20"/>
      <c r="CE34" s="20"/>
      <c r="CF34" s="20"/>
      <c r="CG34" s="20"/>
      <c r="CH34" s="20"/>
      <c r="CI34" s="20"/>
      <c r="CJ34" s="20"/>
      <c r="CK34" s="20"/>
      <c r="CL34" s="20"/>
      <c r="CM34" s="20"/>
      <c r="CN34" s="20"/>
      <c r="CO34" s="20"/>
      <c r="CP34" s="21"/>
      <c r="CQ34" s="21"/>
      <c r="CR34" s="21"/>
      <c r="CS34" s="21"/>
      <c r="CT34" s="21"/>
      <c r="CU34" s="35"/>
      <c r="CV34" s="35"/>
      <c r="CW34" s="35"/>
      <c r="CX34" s="21"/>
      <c r="CY34" s="33"/>
      <c r="CZ34" s="33"/>
      <c r="DA34" s="25"/>
      <c r="DB34" s="25"/>
      <c r="DC34" s="20"/>
      <c r="DD34" s="25"/>
      <c r="DE34" s="25"/>
      <c r="DF34" s="25"/>
      <c r="DG34" s="25"/>
      <c r="DH34" s="25"/>
      <c r="DI34" s="25"/>
      <c r="DJ34" s="25"/>
      <c r="DK34" s="20"/>
      <c r="DL34" s="25"/>
      <c r="DM34" s="25"/>
      <c r="DN34" s="25"/>
      <c r="DO34" s="20"/>
      <c r="DP34" s="25"/>
      <c r="DQ34" s="20"/>
      <c r="DR34" s="20"/>
      <c r="DS34" s="20"/>
      <c r="DT34" s="20"/>
      <c r="DU34" s="20"/>
      <c r="DV34" s="20"/>
      <c r="DW34" s="20"/>
      <c r="DX34" s="20"/>
      <c r="DY34" s="20"/>
      <c r="DZ34" s="20"/>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row>
    <row r="35" spans="1:222" x14ac:dyDescent="0.25">
      <c r="E35" s="5"/>
      <c r="F35" s="5"/>
      <c r="J35" s="6"/>
      <c r="K35" s="6"/>
      <c r="M35" s="6"/>
      <c r="P35" s="25"/>
      <c r="R35" s="37"/>
      <c r="S35" s="37"/>
      <c r="AA35" s="36"/>
      <c r="AE35" s="36"/>
      <c r="AK35" s="38"/>
      <c r="AL35" s="21"/>
      <c r="AM35" s="21"/>
      <c r="AN35" s="21"/>
      <c r="AO35" s="21"/>
      <c r="AP35" s="21"/>
      <c r="AQ35" s="21"/>
      <c r="BL35" s="21"/>
      <c r="BM35" s="39"/>
      <c r="BN35" s="39"/>
      <c r="BQ35" s="39"/>
      <c r="BR35" s="21"/>
      <c r="BZ35" s="36"/>
      <c r="CA35" s="36"/>
      <c r="CC35" s="36"/>
      <c r="CR35" s="39"/>
      <c r="CT35" s="39"/>
      <c r="CW35" s="36"/>
    </row>
    <row r="36" spans="1:222" x14ac:dyDescent="0.25">
      <c r="J36" s="6"/>
      <c r="K36" s="6"/>
      <c r="M36" s="6"/>
      <c r="P36" s="25"/>
      <c r="R36" s="37"/>
      <c r="S36" s="37"/>
      <c r="AA36" s="36"/>
      <c r="AB36" s="40"/>
      <c r="AE36" s="36"/>
      <c r="AL36" s="21"/>
      <c r="AM36" s="21"/>
      <c r="AN36" s="21"/>
      <c r="AO36" s="21"/>
      <c r="AP36" s="21"/>
      <c r="AQ36" s="21"/>
      <c r="BL36" s="21"/>
      <c r="BM36" s="39"/>
      <c r="BN36" s="39"/>
      <c r="BQ36" s="39"/>
      <c r="BR36" s="21"/>
      <c r="BZ36" s="36"/>
      <c r="CA36" s="36"/>
      <c r="CC36" s="36"/>
      <c r="CR36" s="39"/>
      <c r="CT36" s="39"/>
      <c r="CW36" s="36"/>
    </row>
    <row r="37" spans="1:222" x14ac:dyDescent="0.25">
      <c r="J37" s="6"/>
      <c r="K37" s="6"/>
      <c r="M37" s="6"/>
      <c r="P37" s="25"/>
      <c r="R37" s="37"/>
      <c r="S37" s="37"/>
      <c r="AA37" s="36"/>
      <c r="AB37" s="36"/>
      <c r="AD37" s="41"/>
      <c r="AE37" s="36"/>
      <c r="AL37" s="21"/>
      <c r="AM37" s="21"/>
      <c r="AN37" s="21"/>
      <c r="AO37" s="21"/>
      <c r="AP37" s="21"/>
      <c r="AQ37" s="21"/>
      <c r="BL37" s="21"/>
      <c r="BM37" s="39"/>
      <c r="BN37" s="39"/>
      <c r="BQ37" s="39"/>
      <c r="BR37" s="21"/>
      <c r="BZ37" s="36"/>
      <c r="CA37" s="36"/>
      <c r="CC37" s="36"/>
      <c r="CR37" s="39"/>
      <c r="CT37" s="39"/>
      <c r="CW37" s="36"/>
    </row>
    <row r="38" spans="1:222" x14ac:dyDescent="0.25">
      <c r="J38" s="6"/>
      <c r="K38" s="6"/>
      <c r="M38" s="6"/>
      <c r="P38" s="25"/>
      <c r="R38" s="37"/>
      <c r="S38" s="37"/>
      <c r="AA38" s="36"/>
      <c r="AB38" s="36"/>
      <c r="AD38" s="41"/>
      <c r="AE38" s="36"/>
      <c r="AL38" s="21"/>
      <c r="AM38" s="21"/>
      <c r="AN38" s="21"/>
      <c r="AO38" s="21"/>
      <c r="AP38" s="21"/>
      <c r="AQ38" s="21"/>
      <c r="BL38" s="21"/>
      <c r="BM38" s="39"/>
      <c r="BN38" s="39"/>
      <c r="BQ38" s="39"/>
      <c r="BR38" s="21"/>
      <c r="BZ38" s="36"/>
      <c r="CA38" s="36"/>
      <c r="CC38" s="36"/>
      <c r="CR38" s="39"/>
      <c r="CT38" s="39"/>
      <c r="CW38" s="36"/>
    </row>
  </sheetData>
  <mergeCells count="25">
    <mergeCell ref="CJ4:CK4"/>
    <mergeCell ref="A6:A10"/>
    <mergeCell ref="B6:B10"/>
    <mergeCell ref="C6:C33"/>
    <mergeCell ref="BW6:BW33"/>
    <mergeCell ref="CT6:CT33"/>
    <mergeCell ref="A11:B11"/>
    <mergeCell ref="A13:A17"/>
    <mergeCell ref="A18:B18"/>
    <mergeCell ref="BB3:BC3"/>
    <mergeCell ref="BF3:BG3"/>
    <mergeCell ref="BJ3:CA3"/>
    <mergeCell ref="CB3:CO3"/>
    <mergeCell ref="B4:B5"/>
    <mergeCell ref="C4:C5"/>
    <mergeCell ref="F4:F5"/>
    <mergeCell ref="CC4:CD4"/>
    <mergeCell ref="CE4:CF4"/>
    <mergeCell ref="CH4:CI4"/>
    <mergeCell ref="A3:A5"/>
    <mergeCell ref="B3:O3"/>
    <mergeCell ref="P3:Z3"/>
    <mergeCell ref="AA3:AJ3"/>
    <mergeCell ref="AK3:AO3"/>
    <mergeCell ref="AW3:BA3"/>
  </mergeCells>
  <dataValidations count="1">
    <dataValidation type="list" allowBlank="1" showInputMessage="1" showErrorMessage="1" sqref="N33" xr:uid="{B628E858-5C5E-4744-B4B5-46A21AC02D48}">
      <formula1>$P$35:$P$38</formula1>
    </dataValidation>
  </dataValidations>
  <printOptions horizontalCentered="1"/>
  <pageMargins left="0.35433070866141703" right="0.31496062992126" top="1.1811023622047201" bottom="0.39370078740157499" header="0.196850393700787" footer="0.23622047244094499"/>
  <pageSetup paperSize="8" scale="74" fitToWidth="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Donées Drofus</vt:lpstr>
      <vt:lpstr>Design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Muratore</dc:creator>
  <cp:lastModifiedBy>Anthony Muratore</cp:lastModifiedBy>
  <dcterms:created xsi:type="dcterms:W3CDTF">2015-06-05T18:19:34Z</dcterms:created>
  <dcterms:modified xsi:type="dcterms:W3CDTF">2022-01-05T12:57:46Z</dcterms:modified>
</cp:coreProperties>
</file>