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082166\Desktop\"/>
    </mc:Choice>
  </mc:AlternateContent>
  <xr:revisionPtr revIDLastSave="0" documentId="13_ncr:1_{524C2122-6A65-4ACB-89D6-8CD757CF913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odèle" sheetId="4" r:id="rId1"/>
    <sheet name="Feuil1" sheetId="5" r:id="rId2"/>
  </sheets>
  <definedNames>
    <definedName name="_xlnm.Print_Area" localSheetId="0">Modèle!$A$3:$H$64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4" l="1"/>
  <c r="G26" i="4"/>
  <c r="G27" i="4"/>
  <c r="G28" i="4"/>
  <c r="F7" i="4"/>
  <c r="F8" i="4"/>
  <c r="F9" i="4"/>
  <c r="F10" i="4"/>
  <c r="G10" i="4" s="1"/>
  <c r="F11" i="4"/>
  <c r="G11" i="4" s="1"/>
  <c r="F12" i="4"/>
  <c r="G12" i="4" s="1"/>
  <c r="F13" i="4"/>
  <c r="G13" i="4" s="1"/>
  <c r="F14" i="4"/>
  <c r="G14" i="4" s="1"/>
  <c r="F15" i="4"/>
  <c r="G15" i="4" s="1"/>
  <c r="F16" i="4"/>
  <c r="G16" i="4" s="1"/>
  <c r="F17" i="4"/>
  <c r="G17" i="4" s="1"/>
  <c r="F18" i="4"/>
  <c r="G18" i="4" s="1"/>
  <c r="F19" i="4"/>
  <c r="F20" i="4"/>
  <c r="G20" i="4" s="1"/>
  <c r="F21" i="4"/>
  <c r="G21" i="4" s="1"/>
  <c r="F22" i="4"/>
  <c r="G22" i="4" s="1"/>
  <c r="F23" i="4"/>
  <c r="F24" i="4"/>
  <c r="G37" i="4"/>
  <c r="G36" i="4" s="1"/>
  <c r="G19" i="4" l="1"/>
  <c r="G24" i="4"/>
  <c r="G9" i="4"/>
  <c r="G23" i="4"/>
  <c r="G8" i="4"/>
  <c r="G7" i="4"/>
  <c r="G29" i="4" l="1"/>
  <c r="G30" i="4" s="1"/>
  <c r="G34" i="4" s="1"/>
  <c r="G39" i="4" l="1"/>
  <c r="G41" i="4" s="1"/>
  <c r="G38" i="4"/>
</calcChain>
</file>

<file path=xl/sharedStrings.xml><?xml version="1.0" encoding="utf-8"?>
<sst xmlns="http://schemas.openxmlformats.org/spreadsheetml/2006/main" count="81" uniqueCount="53">
  <si>
    <t>Nom du plat</t>
  </si>
  <si>
    <t>Denrées</t>
  </si>
  <si>
    <t>Fournisseurs</t>
  </si>
  <si>
    <t>P.A. H.T.</t>
  </si>
  <si>
    <t>Qté</t>
  </si>
  <si>
    <t>P.R. H.T.</t>
  </si>
  <si>
    <t>Progression</t>
  </si>
  <si>
    <t>Fabrication</t>
  </si>
  <si>
    <t>Prix de vente H.T.</t>
  </si>
  <si>
    <t>Conditionnement</t>
  </si>
  <si>
    <t>Date mise à jour</t>
  </si>
  <si>
    <t>Nombre de portions de préparation</t>
  </si>
  <si>
    <t>Prix de vente TTC</t>
  </si>
  <si>
    <t xml:space="preserve">- TVA </t>
  </si>
  <si>
    <t>Taux de TVA</t>
  </si>
  <si>
    <t>Ratio sur PVHT</t>
  </si>
  <si>
    <t>Kg</t>
  </si>
  <si>
    <t>Marge brute</t>
  </si>
  <si>
    <t>Frais de personnel de production</t>
  </si>
  <si>
    <t>Marge après frais de personnel de production</t>
  </si>
  <si>
    <t>Prix de revient unitaire H.T. TOTAL</t>
  </si>
  <si>
    <t>Total prix de revient H.T.des X portions</t>
  </si>
  <si>
    <t>Prix de revient unitaire H.T. avant autres coûts denrées</t>
  </si>
  <si>
    <t>+ coût du pain par portion</t>
  </si>
  <si>
    <t>+ coût des non vendus par portion</t>
  </si>
  <si>
    <t>+ coût des pertes selon le plat et par portion</t>
  </si>
  <si>
    <t>Blanquette de veau à l'ancienne</t>
  </si>
  <si>
    <t>Epaule de veau sous la mère fraîche en muscle</t>
  </si>
  <si>
    <t>Carottes fraiches</t>
  </si>
  <si>
    <t>Oignons frais</t>
  </si>
  <si>
    <t>Clous de girofle</t>
  </si>
  <si>
    <t>Pièce</t>
  </si>
  <si>
    <t>Poireaux frais</t>
  </si>
  <si>
    <t>Céleri branche frais</t>
  </si>
  <si>
    <t>Bouquet garni</t>
  </si>
  <si>
    <t>Beurre</t>
  </si>
  <si>
    <t>Farine</t>
  </si>
  <si>
    <t>Crème épaisse</t>
  </si>
  <si>
    <t>Litre</t>
  </si>
  <si>
    <t>Œufs frais</t>
  </si>
  <si>
    <t>Champignons de Paris frais</t>
  </si>
  <si>
    <t>Citron</t>
  </si>
  <si>
    <t>Petits oignons frais</t>
  </si>
  <si>
    <t>Sucre semoule</t>
  </si>
  <si>
    <t>P.M</t>
  </si>
  <si>
    <t>Gros sel</t>
  </si>
  <si>
    <t>Sel fin, poivre blanc</t>
  </si>
  <si>
    <t>Riz haut de gamme</t>
  </si>
  <si>
    <t>BOUCHER</t>
  </si>
  <si>
    <t>FRUITS &amp; LEGUMES</t>
  </si>
  <si>
    <t>EPICERIE</t>
  </si>
  <si>
    <t>BOF</t>
  </si>
  <si>
    <t>Fiche technique détaillée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</si>
</sst>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0.000"/>
    <numFmt numFmtId="166" formatCode="_-* #,##0.00\ [$€-40C]_-;\-* #,##0.00\ [$€-40C]_-;_-* &quot;-&quot;??\ [$€-40C]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Comic Sans MS"/>
      <family val="4"/>
    </font>
    <font>
      <sz val="2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24"/>
      <name val="Times New Roman"/>
      <family val="1"/>
    </font>
    <font>
      <i/>
      <u/>
      <sz val="10"/>
      <name val="Times New Roman"/>
      <family val="1"/>
    </font>
    <font>
      <b/>
      <sz val="12"/>
      <name val="Times New Roman"/>
      <family val="1"/>
    </font>
    <font>
      <b/>
      <sz val="10"/>
      <color indexed="16"/>
      <name val="Times New Roman"/>
      <family val="1"/>
    </font>
    <font>
      <u/>
      <sz val="10"/>
      <name val="Times New Roman"/>
      <family val="1"/>
    </font>
    <font>
      <b/>
      <sz val="20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6"/>
      <name val="Times New Roman"/>
      <family val="1"/>
    </font>
    <font>
      <b/>
      <sz val="36"/>
      <color theme="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3" fillId="0" borderId="0" xfId="0" applyFont="1"/>
    <xf numFmtId="164" fontId="5" fillId="0" borderId="15" xfId="0" applyNumberFormat="1" applyFont="1" applyBorder="1" applyAlignment="1">
      <alignment vertical="center"/>
    </xf>
    <xf numFmtId="0" fontId="5" fillId="0" borderId="16" xfId="0" quotePrefix="1" applyFont="1" applyBorder="1" applyAlignment="1">
      <alignment vertical="center"/>
    </xf>
    <xf numFmtId="164" fontId="5" fillId="0" borderId="17" xfId="0" applyNumberFormat="1" applyFont="1" applyBorder="1" applyAlignment="1">
      <alignment horizontal="right" vertical="center"/>
    </xf>
    <xf numFmtId="166" fontId="5" fillId="0" borderId="18" xfId="0" applyNumberFormat="1" applyFont="1" applyBorder="1" applyAlignment="1">
      <alignment horizontal="right" vertical="center"/>
    </xf>
    <xf numFmtId="164" fontId="5" fillId="0" borderId="18" xfId="0" applyNumberFormat="1" applyFont="1" applyBorder="1" applyAlignment="1">
      <alignment horizontal="right" vertical="center"/>
    </xf>
    <xf numFmtId="164" fontId="9" fillId="0" borderId="18" xfId="0" applyNumberFormat="1" applyFont="1" applyBorder="1" applyAlignment="1">
      <alignment horizontal="right" vertical="center"/>
    </xf>
    <xf numFmtId="10" fontId="5" fillId="0" borderId="18" xfId="2" applyNumberFormat="1" applyFont="1" applyBorder="1" applyAlignment="1">
      <alignment horizontal="right" vertical="center"/>
    </xf>
    <xf numFmtId="164" fontId="5" fillId="0" borderId="18" xfId="2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0" fontId="5" fillId="0" borderId="10" xfId="0" quotePrefix="1" applyFont="1" applyBorder="1" applyAlignment="1">
      <alignment vertical="center"/>
    </xf>
    <xf numFmtId="166" fontId="4" fillId="0" borderId="18" xfId="0" applyNumberFormat="1" applyFont="1" applyBorder="1" applyAlignment="1">
      <alignment horizontal="right" vertical="center"/>
    </xf>
    <xf numFmtId="10" fontId="8" fillId="0" borderId="12" xfId="0" applyNumberFormat="1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14" fillId="0" borderId="12" xfId="0" applyFont="1" applyBorder="1"/>
    <xf numFmtId="165" fontId="14" fillId="0" borderId="12" xfId="0" applyNumberFormat="1" applyFont="1" applyBorder="1"/>
    <xf numFmtId="2" fontId="14" fillId="0" borderId="12" xfId="0" applyNumberFormat="1" applyFont="1" applyBorder="1"/>
    <xf numFmtId="0" fontId="14" fillId="0" borderId="12" xfId="0" applyFont="1" applyBorder="1" applyAlignment="1">
      <alignment wrapText="1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164" fontId="5" fillId="0" borderId="21" xfId="0" applyNumberFormat="1" applyFont="1" applyBorder="1" applyAlignment="1">
      <alignment vertical="center"/>
    </xf>
    <xf numFmtId="0" fontId="8" fillId="2" borderId="29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164" fontId="8" fillId="3" borderId="34" xfId="0" applyNumberFormat="1" applyFont="1" applyFill="1" applyBorder="1" applyAlignment="1">
      <alignment horizontal="right" vertical="center"/>
    </xf>
    <xf numFmtId="164" fontId="8" fillId="3" borderId="18" xfId="0" applyNumberFormat="1" applyFont="1" applyFill="1" applyBorder="1" applyAlignment="1">
      <alignment horizontal="right" vertical="center"/>
    </xf>
    <xf numFmtId="0" fontId="8" fillId="3" borderId="23" xfId="0" applyFont="1" applyFill="1" applyBorder="1" applyAlignment="1">
      <alignment horizontal="left" vertical="center"/>
    </xf>
    <xf numFmtId="0" fontId="7" fillId="3" borderId="24" xfId="0" applyFont="1" applyFill="1" applyBorder="1" applyAlignment="1">
      <alignment horizontal="left" vertical="center"/>
    </xf>
    <xf numFmtId="0" fontId="7" fillId="3" borderId="33" xfId="0" applyFont="1" applyFill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22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/>
    </xf>
    <xf numFmtId="0" fontId="8" fillId="2" borderId="27" xfId="0" applyFont="1" applyFill="1" applyBorder="1" applyAlignment="1">
      <alignment horizontal="left"/>
    </xf>
    <xf numFmtId="0" fontId="8" fillId="2" borderId="28" xfId="0" applyFont="1" applyFill="1" applyBorder="1" applyAlignment="1">
      <alignment horizontal="left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8" fillId="2" borderId="26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14" fontId="15" fillId="0" borderId="23" xfId="0" applyNumberFormat="1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8</xdr:row>
      <xdr:rowOff>76200</xdr:rowOff>
    </xdr:from>
    <xdr:to>
      <xdr:col>7</xdr:col>
      <xdr:colOff>3025775</xdr:colOff>
      <xdr:row>38</xdr:row>
      <xdr:rowOff>19050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AF916C99-9639-490E-A6E0-F2E2FB4FFA2C}"/>
            </a:ext>
          </a:extLst>
        </xdr:cNvPr>
        <xdr:cNvSpPr txBox="1">
          <a:spLocks noChangeArrowheads="1"/>
        </xdr:cNvSpPr>
      </xdr:nvSpPr>
      <xdr:spPr bwMode="auto">
        <a:xfrm>
          <a:off x="5734050" y="1704975"/>
          <a:ext cx="2857500" cy="5638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Ecrire</a:t>
          </a:r>
          <a:r>
            <a:rPr lang="fr-FR" sz="1000" b="0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la progression de la recette dans ce cadre.....</a:t>
          </a:r>
          <a:endParaRPr lang="fr-FR" sz="10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2</xdr:col>
      <xdr:colOff>327026</xdr:colOff>
      <xdr:row>42</xdr:row>
      <xdr:rowOff>53974</xdr:rowOff>
    </xdr:from>
    <xdr:to>
      <xdr:col>7</xdr:col>
      <xdr:colOff>2003422</xdr:colOff>
      <xdr:row>61</xdr:row>
      <xdr:rowOff>104771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921F29E2-96D7-4439-BFE7-A67B4D966BFC}"/>
            </a:ext>
          </a:extLst>
        </xdr:cNvPr>
        <xdr:cNvSpPr>
          <a:spLocks noChangeArrowheads="1"/>
        </xdr:cNvSpPr>
      </xdr:nvSpPr>
      <xdr:spPr bwMode="auto">
        <a:xfrm>
          <a:off x="1809751" y="9458324"/>
          <a:ext cx="5810250" cy="37814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pPr algn="ctr"/>
          <a:endParaRPr lang="fr-FR" sz="4000"/>
        </a:p>
        <a:p>
          <a:pPr algn="ctr"/>
          <a:endParaRPr lang="fr-FR" sz="6000"/>
        </a:p>
        <a:p>
          <a:pPr algn="ctr"/>
          <a:r>
            <a:rPr lang="fr-FR" sz="6000"/>
            <a:t>Photo du plat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62"/>
  <sheetViews>
    <sheetView showGridLines="0" tabSelected="1" zoomScale="75" zoomScaleNormal="57" workbookViewId="0">
      <selection activeCell="M8" sqref="M8"/>
    </sheetView>
  </sheetViews>
  <sheetFormatPr baseColWidth="10" defaultRowHeight="12.5" x14ac:dyDescent="0.25"/>
  <cols>
    <col min="1" max="1" width="1.453125" customWidth="1"/>
    <col min="2" max="2" width="21" customWidth="1"/>
    <col min="3" max="3" width="19.453125" customWidth="1"/>
    <col min="4" max="4" width="15.54296875" bestFit="1" customWidth="1"/>
    <col min="5" max="5" width="11.7265625" customWidth="1"/>
    <col min="6" max="6" width="11.26953125" customWidth="1"/>
    <col min="7" max="7" width="12.81640625" customWidth="1"/>
    <col min="8" max="8" width="46.1796875" customWidth="1"/>
    <col min="10" max="10" width="0" hidden="1" customWidth="1"/>
  </cols>
  <sheetData>
    <row r="1" spans="2:10" ht="45.5" x14ac:dyDescent="0.9">
      <c r="B1" s="64" t="s">
        <v>52</v>
      </c>
      <c r="C1" s="64"/>
      <c r="D1" s="64"/>
      <c r="E1" s="64"/>
      <c r="F1" s="64"/>
      <c r="G1" s="64"/>
      <c r="H1" s="64"/>
    </row>
    <row r="2" spans="2:10" ht="13" thickBot="1" x14ac:dyDescent="0.3"/>
    <row r="3" spans="2:10" ht="15.5" x14ac:dyDescent="0.35">
      <c r="B3" s="71" t="s">
        <v>0</v>
      </c>
      <c r="C3" s="72"/>
      <c r="D3" s="73"/>
      <c r="E3" s="27"/>
      <c r="F3" s="77" t="s">
        <v>10</v>
      </c>
      <c r="G3" s="78"/>
      <c r="H3" s="52" t="s">
        <v>11</v>
      </c>
    </row>
    <row r="4" spans="2:10" ht="39" customHeight="1" thickBot="1" x14ac:dyDescent="0.35">
      <c r="B4" s="74" t="s">
        <v>26</v>
      </c>
      <c r="C4" s="75"/>
      <c r="D4" s="76"/>
      <c r="E4" s="4"/>
      <c r="F4" s="79">
        <v>44227</v>
      </c>
      <c r="G4" s="80"/>
      <c r="H4" s="42">
        <v>33</v>
      </c>
    </row>
    <row r="5" spans="2:10" ht="13.5" thickBot="1" x14ac:dyDescent="0.35">
      <c r="B5" s="4"/>
      <c r="C5" s="4"/>
      <c r="D5" s="4"/>
      <c r="E5" s="4"/>
      <c r="F5" s="4"/>
      <c r="G5" s="4"/>
      <c r="H5" s="4"/>
    </row>
    <row r="6" spans="2:10" s="1" customFormat="1" ht="25" x14ac:dyDescent="0.25">
      <c r="B6" s="53" t="s">
        <v>1</v>
      </c>
      <c r="C6" s="54" t="s">
        <v>2</v>
      </c>
      <c r="D6" s="55" t="s">
        <v>9</v>
      </c>
      <c r="E6" s="56" t="s">
        <v>3</v>
      </c>
      <c r="F6" s="56" t="s">
        <v>4</v>
      </c>
      <c r="G6" s="57" t="s">
        <v>5</v>
      </c>
      <c r="H6" s="58" t="s">
        <v>6</v>
      </c>
    </row>
    <row r="7" spans="2:10" s="3" customFormat="1" ht="20" x14ac:dyDescent="0.2">
      <c r="B7" s="46" t="s">
        <v>27</v>
      </c>
      <c r="C7" s="44" t="s">
        <v>48</v>
      </c>
      <c r="D7" s="43" t="s">
        <v>16</v>
      </c>
      <c r="E7" s="45">
        <v>11</v>
      </c>
      <c r="F7" s="44">
        <f>IF(J7=0,"",J7*$H$4)</f>
        <v>6.6000000000000005</v>
      </c>
      <c r="G7" s="28">
        <f t="shared" ref="G7:G28" si="0">IF(AND(E7&lt;&gt;"",F7&lt;&gt;""),E7*F7,"")</f>
        <v>72.600000000000009</v>
      </c>
      <c r="H7" s="9"/>
      <c r="J7" s="3">
        <v>0.2</v>
      </c>
    </row>
    <row r="8" spans="2:10" s="3" customFormat="1" ht="17.25" customHeight="1" x14ac:dyDescent="0.2">
      <c r="B8" s="46" t="s">
        <v>28</v>
      </c>
      <c r="C8" s="44" t="s">
        <v>49</v>
      </c>
      <c r="D8" s="43" t="s">
        <v>16</v>
      </c>
      <c r="E8" s="45">
        <v>0.6</v>
      </c>
      <c r="F8" s="44">
        <f t="shared" ref="F8:F24" si="1">IF(J8=0,"",J8*$H$4)</f>
        <v>0.82500000000000007</v>
      </c>
      <c r="G8" s="28">
        <f t="shared" si="0"/>
        <v>0.495</v>
      </c>
      <c r="H8" s="10" t="s">
        <v>7</v>
      </c>
      <c r="J8" s="3">
        <v>2.5000000000000001E-2</v>
      </c>
    </row>
    <row r="9" spans="2:10" s="3" customFormat="1" ht="17.25" customHeight="1" x14ac:dyDescent="0.2">
      <c r="B9" s="46" t="s">
        <v>29</v>
      </c>
      <c r="C9" s="44" t="s">
        <v>49</v>
      </c>
      <c r="D9" s="43" t="s">
        <v>16</v>
      </c>
      <c r="E9" s="45">
        <v>0.55000000000000004</v>
      </c>
      <c r="F9" s="44">
        <f t="shared" si="1"/>
        <v>0.82500000000000007</v>
      </c>
      <c r="G9" s="28">
        <f t="shared" si="0"/>
        <v>0.4537500000000001</v>
      </c>
      <c r="H9" s="9"/>
      <c r="J9" s="3">
        <v>2.5000000000000001E-2</v>
      </c>
    </row>
    <row r="10" spans="2:10" s="3" customFormat="1" ht="17.25" customHeight="1" x14ac:dyDescent="0.2">
      <c r="B10" s="46" t="s">
        <v>30</v>
      </c>
      <c r="C10" s="44" t="s">
        <v>50</v>
      </c>
      <c r="D10" s="43" t="s">
        <v>31</v>
      </c>
      <c r="E10" s="45">
        <v>0.01</v>
      </c>
      <c r="F10" s="44">
        <f t="shared" si="1"/>
        <v>6.6000000000000005</v>
      </c>
      <c r="G10" s="28">
        <f t="shared" si="0"/>
        <v>6.6000000000000003E-2</v>
      </c>
      <c r="H10" s="9"/>
      <c r="J10" s="3">
        <v>0.2</v>
      </c>
    </row>
    <row r="11" spans="2:10" s="3" customFormat="1" ht="17.25" customHeight="1" x14ac:dyDescent="0.2">
      <c r="B11" s="46" t="s">
        <v>32</v>
      </c>
      <c r="C11" s="44" t="s">
        <v>49</v>
      </c>
      <c r="D11" s="43" t="s">
        <v>16</v>
      </c>
      <c r="E11" s="45">
        <v>1.6</v>
      </c>
      <c r="F11" s="44">
        <f t="shared" si="1"/>
        <v>0.82500000000000007</v>
      </c>
      <c r="G11" s="28">
        <f t="shared" si="0"/>
        <v>1.3200000000000003</v>
      </c>
      <c r="H11" s="9"/>
      <c r="J11" s="3">
        <v>2.5000000000000001E-2</v>
      </c>
    </row>
    <row r="12" spans="2:10" s="3" customFormat="1" ht="17.25" customHeight="1" x14ac:dyDescent="0.2">
      <c r="B12" s="46" t="s">
        <v>33</v>
      </c>
      <c r="C12" s="44" t="s">
        <v>49</v>
      </c>
      <c r="D12" s="43" t="s">
        <v>16</v>
      </c>
      <c r="E12" s="45">
        <v>1.45</v>
      </c>
      <c r="F12" s="44">
        <f t="shared" si="1"/>
        <v>0.41250000000000003</v>
      </c>
      <c r="G12" s="28">
        <f t="shared" si="0"/>
        <v>0.59812500000000002</v>
      </c>
      <c r="H12" s="9"/>
      <c r="J12" s="3">
        <v>1.2500000000000001E-2</v>
      </c>
    </row>
    <row r="13" spans="2:10" s="3" customFormat="1" ht="17.25" customHeight="1" x14ac:dyDescent="0.2">
      <c r="B13" s="46" t="s">
        <v>34</v>
      </c>
      <c r="C13" s="44" t="s">
        <v>49</v>
      </c>
      <c r="D13" s="43" t="s">
        <v>31</v>
      </c>
      <c r="E13" s="45">
        <v>0.02</v>
      </c>
      <c r="F13" s="44">
        <f t="shared" si="1"/>
        <v>3.3000000000000003</v>
      </c>
      <c r="G13" s="28">
        <f t="shared" si="0"/>
        <v>6.6000000000000003E-2</v>
      </c>
      <c r="H13" s="9"/>
      <c r="J13" s="3">
        <v>0.1</v>
      </c>
    </row>
    <row r="14" spans="2:10" s="3" customFormat="1" ht="17.25" customHeight="1" x14ac:dyDescent="0.2">
      <c r="B14" s="46" t="s">
        <v>35</v>
      </c>
      <c r="C14" s="44" t="s">
        <v>51</v>
      </c>
      <c r="D14" s="43" t="s">
        <v>16</v>
      </c>
      <c r="E14" s="45">
        <v>4</v>
      </c>
      <c r="F14" s="44">
        <f t="shared" si="1"/>
        <v>0.41250000000000003</v>
      </c>
      <c r="G14" s="28">
        <f t="shared" si="0"/>
        <v>1.6500000000000001</v>
      </c>
      <c r="H14" s="9"/>
      <c r="J14" s="3">
        <v>1.2500000000000001E-2</v>
      </c>
    </row>
    <row r="15" spans="2:10" s="3" customFormat="1" ht="17.25" customHeight="1" x14ac:dyDescent="0.2">
      <c r="B15" s="46" t="s">
        <v>36</v>
      </c>
      <c r="C15" s="44" t="s">
        <v>50</v>
      </c>
      <c r="D15" s="43" t="s">
        <v>16</v>
      </c>
      <c r="E15" s="45">
        <v>2.7</v>
      </c>
      <c r="F15" s="44">
        <f t="shared" si="1"/>
        <v>0.2475</v>
      </c>
      <c r="G15" s="28">
        <f t="shared" si="0"/>
        <v>0.66825000000000001</v>
      </c>
      <c r="H15" s="9"/>
      <c r="J15" s="3">
        <v>7.4999999999999997E-3</v>
      </c>
    </row>
    <row r="16" spans="2:10" s="3" customFormat="1" ht="17.25" customHeight="1" x14ac:dyDescent="0.2">
      <c r="B16" s="46" t="s">
        <v>37</v>
      </c>
      <c r="C16" s="44" t="s">
        <v>51</v>
      </c>
      <c r="D16" s="43" t="s">
        <v>38</v>
      </c>
      <c r="E16" s="45">
        <v>2.5</v>
      </c>
      <c r="F16" s="44">
        <f t="shared" si="1"/>
        <v>0.82500000000000007</v>
      </c>
      <c r="G16" s="28">
        <f t="shared" si="0"/>
        <v>2.0625</v>
      </c>
      <c r="H16" s="9"/>
      <c r="J16" s="3">
        <v>2.5000000000000001E-2</v>
      </c>
    </row>
    <row r="17" spans="2:10" s="3" customFormat="1" ht="17.25" customHeight="1" x14ac:dyDescent="0.2">
      <c r="B17" s="46" t="s">
        <v>39</v>
      </c>
      <c r="C17" s="44" t="s">
        <v>51</v>
      </c>
      <c r="D17" s="43" t="s">
        <v>31</v>
      </c>
      <c r="E17" s="45">
        <v>0.15</v>
      </c>
      <c r="F17" s="44">
        <f t="shared" si="1"/>
        <v>6.6000000000000005</v>
      </c>
      <c r="G17" s="28">
        <f t="shared" si="0"/>
        <v>0.99</v>
      </c>
      <c r="H17" s="9"/>
      <c r="J17" s="3">
        <v>0.2</v>
      </c>
    </row>
    <row r="18" spans="2:10" s="3" customFormat="1" ht="17.25" customHeight="1" x14ac:dyDescent="0.2">
      <c r="B18" s="46" t="s">
        <v>40</v>
      </c>
      <c r="C18" s="44" t="s">
        <v>49</v>
      </c>
      <c r="D18" s="43" t="s">
        <v>16</v>
      </c>
      <c r="E18" s="45">
        <v>2.6</v>
      </c>
      <c r="F18" s="44">
        <f t="shared" si="1"/>
        <v>0.82500000000000007</v>
      </c>
      <c r="G18" s="28">
        <f t="shared" si="0"/>
        <v>2.1450000000000005</v>
      </c>
      <c r="H18" s="9"/>
      <c r="J18" s="3">
        <v>2.5000000000000001E-2</v>
      </c>
    </row>
    <row r="19" spans="2:10" s="3" customFormat="1" ht="17.25" customHeight="1" x14ac:dyDescent="0.2">
      <c r="B19" s="46" t="s">
        <v>41</v>
      </c>
      <c r="C19" s="44" t="s">
        <v>49</v>
      </c>
      <c r="D19" s="43" t="s">
        <v>16</v>
      </c>
      <c r="E19" s="45">
        <v>1.8</v>
      </c>
      <c r="F19" s="44">
        <f t="shared" si="1"/>
        <v>0.33</v>
      </c>
      <c r="G19" s="28">
        <f t="shared" si="0"/>
        <v>0.59400000000000008</v>
      </c>
      <c r="H19" s="9"/>
      <c r="J19" s="3">
        <v>0.01</v>
      </c>
    </row>
    <row r="20" spans="2:10" s="3" customFormat="1" ht="17.25" customHeight="1" x14ac:dyDescent="0.2">
      <c r="B20" s="46" t="s">
        <v>42</v>
      </c>
      <c r="C20" s="44" t="s">
        <v>49</v>
      </c>
      <c r="D20" s="43" t="s">
        <v>16</v>
      </c>
      <c r="E20" s="45">
        <v>2.1</v>
      </c>
      <c r="F20" s="44">
        <f t="shared" si="1"/>
        <v>0.99</v>
      </c>
      <c r="G20" s="28">
        <f t="shared" si="0"/>
        <v>2.0790000000000002</v>
      </c>
      <c r="H20" s="9"/>
      <c r="J20" s="3">
        <v>0.03</v>
      </c>
    </row>
    <row r="21" spans="2:10" s="3" customFormat="1" ht="17.25" customHeight="1" x14ac:dyDescent="0.2">
      <c r="B21" s="46" t="s">
        <v>43</v>
      </c>
      <c r="C21" s="44" t="s">
        <v>50</v>
      </c>
      <c r="D21" s="43" t="s">
        <v>44</v>
      </c>
      <c r="E21" s="45"/>
      <c r="F21" s="44" t="str">
        <f t="shared" si="1"/>
        <v/>
      </c>
      <c r="G21" s="28" t="str">
        <f t="shared" si="0"/>
        <v/>
      </c>
      <c r="H21" s="10"/>
      <c r="J21" s="3">
        <v>0</v>
      </c>
    </row>
    <row r="22" spans="2:10" s="3" customFormat="1" ht="17.25" customHeight="1" x14ac:dyDescent="0.2">
      <c r="B22" s="46" t="s">
        <v>45</v>
      </c>
      <c r="C22" s="44" t="s">
        <v>50</v>
      </c>
      <c r="D22" s="43" t="s">
        <v>44</v>
      </c>
      <c r="E22" s="45"/>
      <c r="F22" s="44" t="str">
        <f t="shared" si="1"/>
        <v/>
      </c>
      <c r="G22" s="28" t="str">
        <f t="shared" si="0"/>
        <v/>
      </c>
      <c r="H22" s="9"/>
      <c r="J22" s="3">
        <v>0</v>
      </c>
    </row>
    <row r="23" spans="2:10" s="3" customFormat="1" ht="17.25" customHeight="1" x14ac:dyDescent="0.2">
      <c r="B23" s="46" t="s">
        <v>46</v>
      </c>
      <c r="C23" s="44" t="s">
        <v>50</v>
      </c>
      <c r="D23" s="43" t="s">
        <v>44</v>
      </c>
      <c r="E23" s="45"/>
      <c r="F23" s="44" t="str">
        <f t="shared" si="1"/>
        <v/>
      </c>
      <c r="G23" s="28" t="str">
        <f t="shared" si="0"/>
        <v/>
      </c>
      <c r="H23" s="9"/>
      <c r="J23" s="3">
        <v>0</v>
      </c>
    </row>
    <row r="24" spans="2:10" s="3" customFormat="1" ht="17.25" customHeight="1" x14ac:dyDescent="0.2">
      <c r="B24" s="49" t="s">
        <v>47</v>
      </c>
      <c r="C24" s="44" t="s">
        <v>50</v>
      </c>
      <c r="D24" s="50" t="s">
        <v>16</v>
      </c>
      <c r="E24" s="51">
        <v>6</v>
      </c>
      <c r="F24" s="44">
        <f t="shared" si="1"/>
        <v>1.6500000000000001</v>
      </c>
      <c r="G24" s="28">
        <f t="shared" si="0"/>
        <v>9.9</v>
      </c>
      <c r="H24" s="9"/>
      <c r="J24" s="3">
        <v>0.05</v>
      </c>
    </row>
    <row r="25" spans="2:10" s="3" customFormat="1" ht="17.25" customHeight="1" x14ac:dyDescent="0.25">
      <c r="B25" s="47"/>
      <c r="C25" s="6"/>
      <c r="D25" s="7"/>
      <c r="E25" s="8"/>
      <c r="F25" s="7"/>
      <c r="G25" s="28" t="str">
        <f t="shared" si="0"/>
        <v/>
      </c>
      <c r="H25" s="9"/>
    </row>
    <row r="26" spans="2:10" s="3" customFormat="1" ht="17.25" customHeight="1" x14ac:dyDescent="0.25">
      <c r="B26" s="47"/>
      <c r="C26" s="6"/>
      <c r="D26" s="7"/>
      <c r="E26" s="8"/>
      <c r="F26" s="7"/>
      <c r="G26" s="28" t="str">
        <f t="shared" si="0"/>
        <v/>
      </c>
      <c r="H26" s="9"/>
    </row>
    <row r="27" spans="2:10" s="3" customFormat="1" ht="17.25" customHeight="1" x14ac:dyDescent="0.25">
      <c r="B27" s="47"/>
      <c r="C27" s="6"/>
      <c r="D27" s="7"/>
      <c r="E27" s="8"/>
      <c r="F27" s="7"/>
      <c r="G27" s="28" t="str">
        <f t="shared" si="0"/>
        <v/>
      </c>
      <c r="H27" s="9"/>
    </row>
    <row r="28" spans="2:10" s="3" customFormat="1" ht="17.25" customHeight="1" thickBot="1" x14ac:dyDescent="0.3">
      <c r="B28" s="48"/>
      <c r="C28" s="12"/>
      <c r="D28" s="13"/>
      <c r="E28" s="14"/>
      <c r="F28" s="13"/>
      <c r="G28" s="28" t="str">
        <f t="shared" si="0"/>
        <v/>
      </c>
      <c r="H28" s="10"/>
    </row>
    <row r="29" spans="2:10" s="3" customFormat="1" ht="17.25" customHeight="1" x14ac:dyDescent="0.25">
      <c r="B29" s="15" t="s">
        <v>21</v>
      </c>
      <c r="C29" s="16"/>
      <c r="D29" s="16"/>
      <c r="E29" s="16"/>
      <c r="F29" s="16"/>
      <c r="G29" s="30">
        <f>SUM(G7:G28)</f>
        <v>95.687624999999997</v>
      </c>
      <c r="H29" s="9"/>
    </row>
    <row r="30" spans="2:10" s="3" customFormat="1" ht="17.25" customHeight="1" x14ac:dyDescent="0.25">
      <c r="B30" s="17" t="s">
        <v>22</v>
      </c>
      <c r="C30" s="18"/>
      <c r="D30" s="18"/>
      <c r="E30" s="18"/>
      <c r="F30" s="18"/>
      <c r="G30" s="31">
        <f>G29/H4</f>
        <v>2.8996249999999999</v>
      </c>
      <c r="H30" s="9"/>
    </row>
    <row r="31" spans="2:10" s="3" customFormat="1" ht="17.25" customHeight="1" x14ac:dyDescent="0.25">
      <c r="B31" s="37" t="s">
        <v>23</v>
      </c>
      <c r="C31" s="18"/>
      <c r="D31" s="18"/>
      <c r="E31" s="18"/>
      <c r="F31" s="18"/>
      <c r="G31" s="31">
        <v>0.2</v>
      </c>
      <c r="H31" s="9"/>
    </row>
    <row r="32" spans="2:10" s="3" customFormat="1" ht="17.25" customHeight="1" x14ac:dyDescent="0.25">
      <c r="B32" s="37" t="s">
        <v>24</v>
      </c>
      <c r="C32" s="18"/>
      <c r="D32" s="18"/>
      <c r="E32" s="18"/>
      <c r="F32" s="18"/>
      <c r="G32" s="31">
        <v>0.2</v>
      </c>
      <c r="H32" s="9"/>
    </row>
    <row r="33" spans="2:8" s="3" customFormat="1" ht="17.25" customHeight="1" x14ac:dyDescent="0.25">
      <c r="B33" s="37" t="s">
        <v>25</v>
      </c>
      <c r="C33" s="18"/>
      <c r="D33" s="18"/>
      <c r="E33" s="18"/>
      <c r="F33" s="18"/>
      <c r="G33" s="31">
        <v>0</v>
      </c>
      <c r="H33" s="9"/>
    </row>
    <row r="34" spans="2:8" s="3" customFormat="1" ht="17.25" customHeight="1" x14ac:dyDescent="0.25">
      <c r="B34" s="17" t="s">
        <v>20</v>
      </c>
      <c r="C34" s="18"/>
      <c r="D34" s="18"/>
      <c r="E34" s="18"/>
      <c r="F34" s="18"/>
      <c r="G34" s="38">
        <f>G30+G31+G32+G33</f>
        <v>3.2996250000000003</v>
      </c>
      <c r="H34" s="9"/>
    </row>
    <row r="35" spans="2:8" s="3" customFormat="1" ht="17.25" customHeight="1" x14ac:dyDescent="0.25">
      <c r="B35" s="68" t="s">
        <v>12</v>
      </c>
      <c r="C35" s="69"/>
      <c r="D35" s="69"/>
      <c r="E35" s="69"/>
      <c r="F35" s="70"/>
      <c r="G35" s="60">
        <v>15</v>
      </c>
      <c r="H35" s="9"/>
    </row>
    <row r="36" spans="2:8" s="3" customFormat="1" ht="17.25" customHeight="1" x14ac:dyDescent="0.25">
      <c r="B36" s="29" t="s">
        <v>13</v>
      </c>
      <c r="C36" s="19"/>
      <c r="D36" s="19" t="s">
        <v>14</v>
      </c>
      <c r="E36" s="39">
        <v>0.1</v>
      </c>
      <c r="F36" s="19"/>
      <c r="G36" s="32">
        <f>G35-G37</f>
        <v>1.3636363636363651</v>
      </c>
      <c r="H36" s="9"/>
    </row>
    <row r="37" spans="2:8" s="3" customFormat="1" ht="17.25" customHeight="1" x14ac:dyDescent="0.25">
      <c r="B37" s="65" t="s">
        <v>8</v>
      </c>
      <c r="C37" s="66"/>
      <c r="D37" s="66"/>
      <c r="E37" s="66"/>
      <c r="F37" s="67"/>
      <c r="G37" s="33">
        <f>G35/(1+E36)</f>
        <v>13.636363636363635</v>
      </c>
      <c r="H37" s="2"/>
    </row>
    <row r="38" spans="2:8" s="3" customFormat="1" ht="17.25" customHeight="1" x14ac:dyDescent="0.25">
      <c r="B38" s="17" t="s">
        <v>15</v>
      </c>
      <c r="C38" s="18"/>
      <c r="D38" s="18"/>
      <c r="E38" s="18"/>
      <c r="F38" s="18"/>
      <c r="G38" s="34">
        <f>G34/G37</f>
        <v>0.24197250000000003</v>
      </c>
      <c r="H38" s="9"/>
    </row>
    <row r="39" spans="2:8" s="3" customFormat="1" ht="17.25" customHeight="1" x14ac:dyDescent="0.25">
      <c r="B39" s="65" t="s">
        <v>17</v>
      </c>
      <c r="C39" s="66"/>
      <c r="D39" s="66"/>
      <c r="E39" s="66"/>
      <c r="F39" s="67"/>
      <c r="G39" s="35">
        <f>G37-G34</f>
        <v>10.336738636363634</v>
      </c>
      <c r="H39" s="9"/>
    </row>
    <row r="40" spans="2:8" s="3" customFormat="1" ht="17.25" customHeight="1" x14ac:dyDescent="0.25">
      <c r="B40" s="65" t="s">
        <v>18</v>
      </c>
      <c r="C40" s="66"/>
      <c r="D40" s="66"/>
      <c r="E40" s="66"/>
      <c r="F40" s="67"/>
      <c r="G40" s="36">
        <v>5</v>
      </c>
      <c r="H40" s="40"/>
    </row>
    <row r="41" spans="2:8" s="3" customFormat="1" ht="17.25" customHeight="1" thickBot="1" x14ac:dyDescent="0.3">
      <c r="B41" s="61" t="s">
        <v>19</v>
      </c>
      <c r="C41" s="62"/>
      <c r="D41" s="62"/>
      <c r="E41" s="62"/>
      <c r="F41" s="63"/>
      <c r="G41" s="59">
        <f>G39-G40</f>
        <v>5.3367386363636342</v>
      </c>
      <c r="H41" s="41"/>
    </row>
    <row r="42" spans="2:8" s="3" customFormat="1" ht="17.25" customHeight="1" x14ac:dyDescent="0.25">
      <c r="B42" s="20"/>
      <c r="C42" s="21"/>
      <c r="D42" s="21"/>
      <c r="E42" s="22"/>
      <c r="F42" s="22"/>
      <c r="G42" s="22"/>
      <c r="H42" s="9"/>
    </row>
    <row r="43" spans="2:8" s="3" customFormat="1" ht="17.25" customHeight="1" x14ac:dyDescent="0.25">
      <c r="B43" s="20"/>
      <c r="C43" s="21"/>
      <c r="D43" s="21"/>
      <c r="E43" s="22"/>
      <c r="F43" s="22"/>
      <c r="G43" s="22"/>
      <c r="H43" s="9"/>
    </row>
    <row r="44" spans="2:8" s="3" customFormat="1" ht="17.25" customHeight="1" x14ac:dyDescent="0.25">
      <c r="B44" s="20"/>
      <c r="C44" s="21"/>
      <c r="D44" s="21"/>
      <c r="E44" s="22"/>
      <c r="F44" s="22"/>
      <c r="G44" s="22"/>
      <c r="H44" s="9"/>
    </row>
    <row r="45" spans="2:8" s="3" customFormat="1" ht="17.25" customHeight="1" x14ac:dyDescent="0.25">
      <c r="B45" s="20"/>
      <c r="C45" s="21"/>
      <c r="D45" s="21"/>
      <c r="E45" s="22"/>
      <c r="F45" s="22"/>
      <c r="G45" s="22"/>
      <c r="H45" s="9"/>
    </row>
    <row r="46" spans="2:8" s="3" customFormat="1" ht="17.25" customHeight="1" x14ac:dyDescent="0.25">
      <c r="B46" s="23"/>
      <c r="C46" s="24"/>
      <c r="D46" s="24"/>
      <c r="E46" s="22"/>
      <c r="F46" s="22"/>
      <c r="G46" s="22"/>
      <c r="H46" s="9"/>
    </row>
    <row r="47" spans="2:8" s="3" customFormat="1" ht="17.25" customHeight="1" x14ac:dyDescent="0.25">
      <c r="B47" s="23"/>
      <c r="C47" s="24"/>
      <c r="D47" s="24"/>
      <c r="E47" s="22"/>
      <c r="F47" s="22"/>
      <c r="G47" s="22"/>
      <c r="H47" s="9"/>
    </row>
    <row r="48" spans="2:8" s="3" customFormat="1" ht="17.25" customHeight="1" x14ac:dyDescent="0.25">
      <c r="B48" s="23"/>
      <c r="C48" s="24"/>
      <c r="D48" s="24"/>
      <c r="E48" s="22"/>
      <c r="F48" s="22"/>
      <c r="G48" s="22"/>
      <c r="H48" s="9"/>
    </row>
    <row r="49" spans="2:8" s="3" customFormat="1" ht="17.25" customHeight="1" x14ac:dyDescent="0.25">
      <c r="B49" s="23"/>
      <c r="C49" s="24"/>
      <c r="D49" s="24"/>
      <c r="E49" s="22"/>
      <c r="F49" s="22"/>
      <c r="G49" s="22"/>
      <c r="H49" s="9"/>
    </row>
    <row r="50" spans="2:8" s="3" customFormat="1" ht="17.25" customHeight="1" x14ac:dyDescent="0.25">
      <c r="B50" s="23"/>
      <c r="C50" s="24"/>
      <c r="D50" s="24"/>
      <c r="E50" s="22"/>
      <c r="F50" s="22"/>
      <c r="G50" s="22"/>
      <c r="H50" s="9"/>
    </row>
    <row r="51" spans="2:8" s="3" customFormat="1" ht="17.25" customHeight="1" x14ac:dyDescent="0.25">
      <c r="B51" s="23"/>
      <c r="C51" s="24"/>
      <c r="D51" s="24"/>
      <c r="E51" s="22"/>
      <c r="F51" s="22"/>
      <c r="G51" s="22"/>
      <c r="H51" s="9"/>
    </row>
    <row r="52" spans="2:8" s="3" customFormat="1" ht="17.25" customHeight="1" x14ac:dyDescent="0.25">
      <c r="B52" s="23"/>
      <c r="C52" s="24"/>
      <c r="D52" s="24"/>
      <c r="E52" s="22"/>
      <c r="F52" s="22"/>
      <c r="G52" s="22"/>
      <c r="H52" s="9"/>
    </row>
    <row r="53" spans="2:8" s="3" customFormat="1" ht="17.25" customHeight="1" x14ac:dyDescent="0.25">
      <c r="B53" s="23"/>
      <c r="C53" s="24"/>
      <c r="D53" s="24"/>
      <c r="E53" s="22"/>
      <c r="F53" s="22"/>
      <c r="G53" s="22"/>
      <c r="H53" s="9"/>
    </row>
    <row r="54" spans="2:8" s="3" customFormat="1" ht="17.25" customHeight="1" x14ac:dyDescent="0.25">
      <c r="B54" s="23"/>
      <c r="C54" s="24"/>
      <c r="D54" s="24"/>
      <c r="E54" s="22"/>
      <c r="F54" s="22"/>
      <c r="G54" s="22"/>
      <c r="H54" s="9"/>
    </row>
    <row r="55" spans="2:8" s="3" customFormat="1" ht="17.25" customHeight="1" x14ac:dyDescent="0.25">
      <c r="B55" s="5"/>
      <c r="C55" s="22"/>
      <c r="D55" s="22"/>
      <c r="E55" s="22"/>
      <c r="F55" s="22"/>
      <c r="G55" s="22"/>
      <c r="H55" s="9"/>
    </row>
    <row r="56" spans="2:8" s="3" customFormat="1" ht="17.25" customHeight="1" x14ac:dyDescent="0.25">
      <c r="B56" s="5"/>
      <c r="C56" s="22"/>
      <c r="D56" s="22"/>
      <c r="E56" s="22"/>
      <c r="F56" s="22"/>
      <c r="G56" s="22"/>
      <c r="H56" s="9"/>
    </row>
    <row r="57" spans="2:8" s="3" customFormat="1" ht="17.25" customHeight="1" x14ac:dyDescent="0.25">
      <c r="B57" s="5"/>
      <c r="C57" s="22"/>
      <c r="D57" s="22"/>
      <c r="E57" s="22"/>
      <c r="F57" s="22"/>
      <c r="G57" s="22"/>
      <c r="H57" s="9"/>
    </row>
    <row r="58" spans="2:8" s="3" customFormat="1" ht="17.25" customHeight="1" x14ac:dyDescent="0.25">
      <c r="B58" s="5"/>
      <c r="C58" s="22"/>
      <c r="D58" s="22"/>
      <c r="E58" s="22"/>
      <c r="F58" s="22"/>
      <c r="G58" s="22"/>
      <c r="H58" s="9"/>
    </row>
    <row r="59" spans="2:8" s="3" customFormat="1" ht="17.25" customHeight="1" x14ac:dyDescent="0.25">
      <c r="B59" s="5"/>
      <c r="C59" s="22"/>
      <c r="D59" s="22"/>
      <c r="E59" s="22"/>
      <c r="F59" s="22"/>
      <c r="G59" s="22"/>
      <c r="H59" s="9"/>
    </row>
    <row r="60" spans="2:8" s="3" customFormat="1" ht="17.25" customHeight="1" x14ac:dyDescent="0.25">
      <c r="B60" s="5"/>
      <c r="C60" s="22"/>
      <c r="D60" s="22"/>
      <c r="E60" s="22"/>
      <c r="F60" s="22"/>
      <c r="G60" s="22"/>
      <c r="H60" s="9"/>
    </row>
    <row r="61" spans="2:8" s="3" customFormat="1" ht="17.25" customHeight="1" x14ac:dyDescent="0.25">
      <c r="B61" s="5"/>
      <c r="C61" s="22"/>
      <c r="D61" s="22"/>
      <c r="E61" s="22"/>
      <c r="F61" s="22"/>
      <c r="G61" s="22"/>
      <c r="H61" s="9"/>
    </row>
    <row r="62" spans="2:8" s="3" customFormat="1" ht="17.25" customHeight="1" thickBot="1" x14ac:dyDescent="0.3">
      <c r="B62" s="11"/>
      <c r="C62" s="25"/>
      <c r="D62" s="25"/>
      <c r="E62" s="25"/>
      <c r="F62" s="25"/>
      <c r="G62" s="25"/>
      <c r="H62" s="26"/>
    </row>
  </sheetData>
  <mergeCells count="10">
    <mergeCell ref="B41:F41"/>
    <mergeCell ref="B1:H1"/>
    <mergeCell ref="B37:F37"/>
    <mergeCell ref="B35:F35"/>
    <mergeCell ref="B39:F39"/>
    <mergeCell ref="B40:F40"/>
    <mergeCell ref="B3:D3"/>
    <mergeCell ref="B4:D4"/>
    <mergeCell ref="F3:G3"/>
    <mergeCell ref="F4:G4"/>
  </mergeCells>
  <phoneticPr fontId="0" type="noConversion"/>
  <pageMargins left="0" right="0" top="0" bottom="0" header="0.51181102362204722" footer="0.51181102362204722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Modèle</vt:lpstr>
      <vt:lpstr>Feuil1</vt:lpstr>
      <vt:lpstr>Modèle!Zone_d_impression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PHL</dc:creator>
  <cp:lastModifiedBy>Yo YD</cp:lastModifiedBy>
  <cp:lastPrinted>2008-05-12T07:27:56Z</cp:lastPrinted>
  <dcterms:created xsi:type="dcterms:W3CDTF">2004-01-21T10:35:42Z</dcterms:created>
  <dcterms:modified xsi:type="dcterms:W3CDTF">2022-01-27T10:07:15Z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2022-01-27T09:50:50Z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2382618a-e478-44d0-aae7-de93156d108b</vt:lpwstr>
  </property>
  <property fmtid="{D5CDD505-2E9C-101B-9397-08002B2CF9AE}" pid="8" name="MSIP_Label_19540963-e559-4020-8a90-fe8a502c2801_ContentBits">
    <vt:lpwstr>0</vt:lpwstr>
  </property>
</Properties>
</file>