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ydrive.effem.com/personal/christophe_dirheimer_effem_com/Documents/Desktop/"/>
    </mc:Choice>
  </mc:AlternateContent>
  <bookViews>
    <workbookView xWindow="0" yWindow="0" windowWidth="28800" windowHeight="11775" activeTab="1"/>
  </bookViews>
  <sheets>
    <sheet name="FW Listing" sheetId="2" r:id="rId1"/>
    <sheet name="FM" sheetId="1" r:id="rId2"/>
  </sheets>
  <externalReferences>
    <externalReference r:id="rId3"/>
  </externalReferences>
  <definedNames>
    <definedName name="_Order1" hidden="1">255</definedName>
    <definedName name="ANOMALIE" localSheetId="1">#REF!</definedName>
    <definedName name="ANOMALIE">#REF!</definedName>
    <definedName name="CHGT_IMP" localSheetId="1">#REF!</definedName>
    <definedName name="CHGT_IMP">#REF!</definedName>
    <definedName name="CHGT_RAZ" localSheetId="1">#REF!</definedName>
    <definedName name="CHGT_RAZ">#REF!</definedName>
    <definedName name="Code_MP_Inv" localSheetId="1">#REF!</definedName>
    <definedName name="Code_MP_Inv">#REF!</definedName>
    <definedName name="Code_MP_L1" localSheetId="1">#REF!</definedName>
    <definedName name="Code_MP_L1">#REF!</definedName>
    <definedName name="Code_MP_L2" localSheetId="1">#REF!</definedName>
    <definedName name="Code_MP_L2">#REF!</definedName>
    <definedName name="FM_IMP" localSheetId="1">#REF!</definedName>
    <definedName name="FM_IMP">#REF!</definedName>
    <definedName name="inter" localSheetId="1">FM!$M$4:$M$123</definedName>
    <definedName name="PALETTE" localSheetId="1">FM!$O$4:$O$123</definedName>
    <definedName name="PLAN_IMP" localSheetId="1">#REF!</definedName>
    <definedName name="PLAN_IMP">#REF!</definedName>
    <definedName name="PLANL1" localSheetId="1">#REF!</definedName>
    <definedName name="PLANL1">#REF!</definedName>
    <definedName name="PLANL2" localSheetId="1">#REF!</definedName>
    <definedName name="PLANL2">#REF!</definedName>
    <definedName name="PLANL3" localSheetId="1">#REF!</definedName>
    <definedName name="PLANL3">#REF!</definedName>
    <definedName name="_xlnm.Print_Area" localSheetId="1">FM!$B$3:$J$32</definedName>
    <definedName name="RAZ_PLANL1" localSheetId="1">#REF!</definedName>
    <definedName name="RAZ_PLANL1">#REF!</definedName>
    <definedName name="RAZ_PLANL2" localSheetId="1">#REF!</definedName>
    <definedName name="RAZ_PLANL2">#REF!</definedName>
    <definedName name="RAZ_PLANL3" localSheetId="1">#REF!</definedName>
    <definedName name="RAZ_PLANL3">#REF!</definedName>
    <definedName name="STEF_IMP" localSheetId="1">#REF!</definedName>
    <definedName name="STEF_IMP">#REF!</definedName>
    <definedName name="STEF_RAZ" localSheetId="1">#REF!</definedName>
    <definedName name="STEF_RAZ">#REF!</definedName>
    <definedName name="TRI_BASE" localSheetId="1">#REF!</definedName>
    <definedName name="TRI_BASE">#REF!</definedName>
    <definedName name="Z_D5A03C80_D8BE_440F_A363_402A2A5D3EDC_.wvu.PrintArea" localSheetId="1" hidden="1">FM!$A$3:$K$32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S28" i="1"/>
  <c r="U22" i="1"/>
  <c r="V22" i="1" s="1"/>
  <c r="L31" i="1" l="1"/>
  <c r="H29" i="1"/>
  <c r="H28" i="1"/>
  <c r="H27" i="1"/>
  <c r="H26" i="1"/>
  <c r="H25" i="1"/>
  <c r="H24" i="1"/>
  <c r="H23" i="1"/>
  <c r="H22" i="1"/>
  <c r="H21" i="1"/>
  <c r="H20" i="1"/>
  <c r="H19" i="1"/>
  <c r="H18" i="1"/>
  <c r="I29" i="1"/>
  <c r="I28" i="1"/>
  <c r="I27" i="1"/>
  <c r="I26" i="1"/>
  <c r="I25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<sst xmlns="http://schemas.openxmlformats.org/spreadsheetml/2006/main" count="72" uniqueCount="39">
  <si>
    <t>Equipe</t>
  </si>
  <si>
    <t>22H30</t>
  </si>
  <si>
    <t>Saisie manuelle</t>
  </si>
  <si>
    <t xml:space="preserve"> </t>
  </si>
  <si>
    <t>Matières Premières</t>
  </si>
  <si>
    <t xml:space="preserve">A livrer au </t>
  </si>
  <si>
    <t xml:space="preserve"> Désignation</t>
  </si>
  <si>
    <t>Qté</t>
  </si>
  <si>
    <t xml:space="preserve"> Référence</t>
  </si>
  <si>
    <t>Poids en Kg</t>
  </si>
  <si>
    <t>Condt</t>
  </si>
  <si>
    <t>Réception</t>
  </si>
  <si>
    <t xml:space="preserve"> Emballages</t>
  </si>
  <si>
    <t>condt / M²</t>
  </si>
  <si>
    <t>Quai ligne 4</t>
  </si>
  <si>
    <t>Quai Goods-In</t>
  </si>
  <si>
    <t>Mettre le solde</t>
  </si>
  <si>
    <t>L1 TR1</t>
  </si>
  <si>
    <t>L1 TR2</t>
  </si>
  <si>
    <t>L1 TR1&amp;TR2</t>
  </si>
  <si>
    <t>L2 TR3</t>
  </si>
  <si>
    <t>L2 TR4</t>
  </si>
  <si>
    <t>L2 TR5</t>
  </si>
  <si>
    <t>L2 TR6</t>
  </si>
  <si>
    <t>L2 TR3/4</t>
  </si>
  <si>
    <t>L2 TR5/6</t>
  </si>
  <si>
    <t>REPACKING</t>
  </si>
  <si>
    <t>Big Bag</t>
  </si>
  <si>
    <t>Palette</t>
  </si>
  <si>
    <t>Werith</t>
  </si>
  <si>
    <t>Bidon</t>
  </si>
  <si>
    <t>palette</t>
  </si>
  <si>
    <t>Fûts</t>
  </si>
  <si>
    <t>Faire le total des bidons</t>
  </si>
  <si>
    <t>divisé par le nombre qu'il est possible de mettre sur 1 palette</t>
  </si>
  <si>
    <t>Faire 1 recherche par types de support</t>
  </si>
  <si>
    <t xml:space="preserve">Résultat </t>
  </si>
  <si>
    <t>Arrondir le résultat au nombre supérieur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</si>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</sst>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6"/>
      <name val="Arial"/>
      <family val="2"/>
    </font>
    <font>
      <b/>
      <i/>
      <sz val="26"/>
      <name val="Arial"/>
      <family val="2"/>
    </font>
    <font>
      <sz val="26"/>
      <color theme="1"/>
      <name val="Calibri"/>
      <family val="2"/>
      <scheme val="minor"/>
    </font>
    <font>
      <b/>
      <sz val="18"/>
      <name val="Arial"/>
      <family val="2"/>
    </font>
    <font>
      <b/>
      <sz val="26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9"/>
      <name val="Antique Olive Roman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2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gray06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64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medium">
        <color theme="0" tint="-0.34998626667073579"/>
      </top>
      <bottom style="thin">
        <color indexed="23"/>
      </bottom>
      <diagonal/>
    </border>
    <border>
      <left/>
      <right/>
      <top style="medium">
        <color theme="0" tint="-0.34998626667073579"/>
      </top>
      <bottom style="thin">
        <color indexed="23"/>
      </bottom>
      <diagonal/>
    </border>
    <border>
      <left/>
      <right style="thin">
        <color indexed="23"/>
      </right>
      <top style="medium">
        <color theme="0" tint="-0.34998626667073579"/>
      </top>
      <bottom style="thin">
        <color indexed="2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23"/>
      </bottom>
      <diagonal/>
    </border>
    <border>
      <left style="thin">
        <color rgb="FFFF0000"/>
      </left>
      <right style="thin">
        <color rgb="FFFF0000"/>
      </right>
      <top style="thin">
        <color indexed="23"/>
      </top>
      <bottom style="thin">
        <color indexed="23"/>
      </bottom>
      <diagonal/>
    </border>
    <border>
      <left style="thin">
        <color rgb="FFFF0000"/>
      </left>
      <right style="thin">
        <color rgb="FFFF0000"/>
      </right>
      <top style="thin">
        <color indexed="23"/>
      </top>
      <bottom style="thin">
        <color rgb="FFFF0000"/>
      </bottom>
      <diagonal/>
    </border>
    <border>
      <left/>
      <right/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20" fillId="0" borderId="0"/>
    <xf numFmtId="0" fontId="22" fillId="0" borderId="0"/>
  </cellStyleXfs>
  <cellXfs count="109">
    <xf numFmtId="0" fontId="0" fillId="0" borderId="0" xfId="0"/>
    <xf numFmtId="0" fontId="2" fillId="2" borderId="0" xfId="1" applyFill="1"/>
    <xf numFmtId="0" fontId="2" fillId="2" borderId="0" xfId="1" applyFill="1" applyBorder="1"/>
    <xf numFmtId="0" fontId="3" fillId="2" borderId="0" xfId="1" applyFont="1" applyFill="1" applyAlignment="1">
      <alignment horizontal="left" wrapText="1"/>
    </xf>
    <xf numFmtId="0" fontId="4" fillId="2" borderId="0" xfId="1" applyFont="1" applyFill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2" fillId="0" borderId="0" xfId="1" applyAlignment="1">
      <alignment wrapText="1"/>
    </xf>
    <xf numFmtId="0" fontId="6" fillId="2" borderId="0" xfId="1" applyFont="1" applyFill="1" applyAlignment="1">
      <alignment horizontal="left" wrapText="1"/>
    </xf>
    <xf numFmtId="14" fontId="7" fillId="3" borderId="0" xfId="1" applyNumberFormat="1" applyFont="1" applyFill="1" applyAlignment="1" applyProtection="1">
      <alignment horizontal="center" wrapText="1"/>
      <protection locked="0"/>
    </xf>
    <xf numFmtId="0" fontId="2" fillId="0" borderId="0" xfId="1" applyAlignment="1" applyProtection="1">
      <alignment wrapText="1"/>
      <protection locked="0"/>
    </xf>
    <xf numFmtId="0" fontId="7" fillId="3" borderId="0" xfId="1" applyFont="1" applyFill="1" applyAlignment="1" applyProtection="1">
      <alignment horizontal="center" shrinkToFit="1"/>
      <protection locked="0"/>
    </xf>
    <xf numFmtId="0" fontId="2" fillId="4" borderId="0" xfId="1" applyFill="1" applyAlignment="1" applyProtection="1">
      <alignment horizontal="center" shrinkToFit="1"/>
      <protection locked="0"/>
    </xf>
    <xf numFmtId="0" fontId="8" fillId="5" borderId="1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wrapText="1"/>
    </xf>
    <xf numFmtId="0" fontId="9" fillId="3" borderId="4" xfId="1" applyFont="1" applyFill="1" applyBorder="1" applyAlignment="1">
      <alignment horizontal="center" wrapText="1"/>
    </xf>
    <xf numFmtId="0" fontId="10" fillId="0" borderId="4" xfId="1" applyFont="1" applyBorder="1" applyAlignment="1">
      <alignment wrapText="1"/>
    </xf>
    <xf numFmtId="0" fontId="10" fillId="0" borderId="5" xfId="1" applyFont="1" applyBorder="1" applyAlignment="1">
      <alignment wrapText="1"/>
    </xf>
    <xf numFmtId="0" fontId="8" fillId="5" borderId="6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shrinkToFit="1"/>
    </xf>
    <xf numFmtId="0" fontId="8" fillId="2" borderId="7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 wrapText="1"/>
    </xf>
    <xf numFmtId="0" fontId="2" fillId="0" borderId="9" xfId="1" applyBorder="1" applyAlignment="1">
      <alignment horizontal="center" wrapText="1"/>
    </xf>
    <xf numFmtId="0" fontId="2" fillId="0" borderId="10" xfId="1" applyBorder="1" applyAlignment="1">
      <alignment horizontal="center" wrapText="1"/>
    </xf>
    <xf numFmtId="0" fontId="8" fillId="0" borderId="11" xfId="1" applyFont="1" applyBorder="1" applyAlignment="1"/>
    <xf numFmtId="0" fontId="8" fillId="2" borderId="11" xfId="1" applyFont="1" applyFill="1" applyBorder="1" applyAlignment="1"/>
    <xf numFmtId="0" fontId="12" fillId="2" borderId="11" xfId="1" applyFont="1" applyFill="1" applyBorder="1" applyAlignment="1">
      <alignment horizontal="center"/>
    </xf>
    <xf numFmtId="0" fontId="8" fillId="2" borderId="12" xfId="1" applyFont="1" applyFill="1" applyBorder="1"/>
    <xf numFmtId="0" fontId="12" fillId="2" borderId="13" xfId="1" applyFont="1" applyFill="1" applyBorder="1" applyAlignment="1">
      <alignment horizontal="center"/>
    </xf>
    <xf numFmtId="0" fontId="12" fillId="6" borderId="12" xfId="1" applyFont="1" applyFill="1" applyBorder="1" applyAlignment="1" applyProtection="1">
      <protection locked="0"/>
    </xf>
    <xf numFmtId="0" fontId="13" fillId="7" borderId="12" xfId="3" applyFont="1" applyFill="1" applyBorder="1" applyAlignment="1" applyProtection="1">
      <alignment horizontal="center" shrinkToFit="1"/>
    </xf>
    <xf numFmtId="3" fontId="14" fillId="8" borderId="12" xfId="1" applyNumberFormat="1" applyFont="1" applyFill="1" applyBorder="1" applyAlignment="1"/>
    <xf numFmtId="3" fontId="12" fillId="8" borderId="12" xfId="1" applyNumberFormat="1" applyFont="1" applyFill="1" applyBorder="1" applyAlignment="1">
      <alignment horizontal="center"/>
    </xf>
    <xf numFmtId="0" fontId="8" fillId="2" borderId="14" xfId="1" applyFont="1" applyFill="1" applyBorder="1" applyAlignment="1" applyProtection="1">
      <alignment horizontal="center"/>
      <protection locked="0"/>
    </xf>
    <xf numFmtId="0" fontId="2" fillId="9" borderId="15" xfId="1" applyFill="1" applyBorder="1" applyProtection="1">
      <protection locked="0"/>
    </xf>
    <xf numFmtId="0" fontId="2" fillId="2" borderId="14" xfId="1" applyFill="1" applyBorder="1" applyAlignment="1" applyProtection="1">
      <protection locked="0"/>
    </xf>
    <xf numFmtId="0" fontId="13" fillId="7" borderId="11" xfId="3" applyFont="1" applyFill="1" applyBorder="1" applyAlignment="1" applyProtection="1">
      <alignment horizontal="center" shrinkToFit="1"/>
    </xf>
    <xf numFmtId="3" fontId="12" fillId="8" borderId="11" xfId="1" applyNumberFormat="1" applyFont="1" applyFill="1" applyBorder="1" applyAlignment="1">
      <alignment horizontal="center"/>
    </xf>
    <xf numFmtId="0" fontId="2" fillId="2" borderId="16" xfId="1" applyFill="1" applyBorder="1" applyAlignment="1" applyProtection="1">
      <protection locked="0"/>
    </xf>
    <xf numFmtId="0" fontId="12" fillId="2" borderId="17" xfId="1" applyFont="1" applyFill="1" applyBorder="1" applyAlignment="1" applyProtection="1">
      <alignment vertical="center"/>
      <protection locked="0"/>
    </xf>
    <xf numFmtId="0" fontId="13" fillId="10" borderId="17" xfId="3" applyFont="1" applyFill="1" applyBorder="1" applyAlignment="1" applyProtection="1">
      <alignment horizontal="center" vertical="center" shrinkToFit="1"/>
    </xf>
    <xf numFmtId="0" fontId="14" fillId="2" borderId="17" xfId="1" applyFont="1" applyFill="1" applyBorder="1" applyAlignment="1" applyProtection="1">
      <alignment horizontal="center"/>
      <protection locked="0"/>
    </xf>
    <xf numFmtId="3" fontId="15" fillId="2" borderId="17" xfId="1" applyNumberFormat="1" applyFont="1" applyFill="1" applyBorder="1" applyAlignment="1">
      <alignment vertical="center"/>
    </xf>
    <xf numFmtId="3" fontId="12" fillId="2" borderId="17" xfId="1" applyNumberFormat="1" applyFont="1" applyFill="1" applyBorder="1" applyAlignment="1">
      <alignment vertical="center"/>
    </xf>
    <xf numFmtId="0" fontId="2" fillId="2" borderId="17" xfId="1" applyFill="1" applyBorder="1" applyProtection="1">
      <protection locked="0"/>
    </xf>
    <xf numFmtId="0" fontId="16" fillId="3" borderId="18" xfId="1" applyFont="1" applyFill="1" applyBorder="1" applyAlignment="1">
      <alignment horizontal="center" wrapText="1"/>
    </xf>
    <xf numFmtId="0" fontId="16" fillId="3" borderId="17" xfId="1" applyFont="1" applyFill="1" applyBorder="1" applyAlignment="1">
      <alignment horizontal="center" wrapText="1"/>
    </xf>
    <xf numFmtId="0" fontId="8" fillId="2" borderId="20" xfId="1" applyFont="1" applyFill="1" applyBorder="1" applyAlignment="1"/>
    <xf numFmtId="0" fontId="8" fillId="2" borderId="20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12" fillId="2" borderId="21" xfId="1" applyFont="1" applyFill="1" applyBorder="1" applyAlignment="1">
      <alignment horizontal="center"/>
    </xf>
    <xf numFmtId="0" fontId="17" fillId="2" borderId="0" xfId="1" applyFont="1" applyFill="1"/>
    <xf numFmtId="0" fontId="2" fillId="2" borderId="0" xfId="1" applyFont="1" applyFill="1"/>
    <xf numFmtId="0" fontId="2" fillId="0" borderId="0" xfId="1"/>
    <xf numFmtId="0" fontId="8" fillId="0" borderId="22" xfId="1" applyFont="1" applyBorder="1" applyAlignment="1" applyProtection="1">
      <alignment horizontal="left"/>
      <protection locked="0"/>
    </xf>
    <xf numFmtId="0" fontId="18" fillId="0" borderId="22" xfId="3" applyFont="1" applyFill="1" applyBorder="1" applyAlignment="1" applyProtection="1">
      <alignment horizontal="left"/>
      <protection locked="0"/>
    </xf>
    <xf numFmtId="0" fontId="8" fillId="0" borderId="22" xfId="1" applyFont="1" applyBorder="1" applyProtection="1">
      <protection locked="0"/>
    </xf>
    <xf numFmtId="164" fontId="8" fillId="0" borderId="22" xfId="3" applyNumberFormat="1" applyFont="1" applyFill="1" applyBorder="1" applyAlignment="1" applyProtection="1">
      <alignment horizontal="left"/>
      <protection locked="0"/>
    </xf>
    <xf numFmtId="0" fontId="8" fillId="0" borderId="0" xfId="1" applyFont="1"/>
    <xf numFmtId="0" fontId="18" fillId="0" borderId="22" xfId="4" applyFont="1" applyFill="1" applyBorder="1" applyAlignment="1" applyProtection="1">
      <alignment horizontal="left"/>
    </xf>
    <xf numFmtId="0" fontId="21" fillId="0" borderId="22" xfId="4" applyFont="1" applyFill="1" applyBorder="1" applyAlignment="1" applyProtection="1">
      <alignment horizontal="left"/>
    </xf>
    <xf numFmtId="0" fontId="2" fillId="0" borderId="22" xfId="1" applyFont="1" applyBorder="1" applyAlignment="1" applyProtection="1">
      <alignment horizontal="left"/>
    </xf>
    <xf numFmtId="0" fontId="8" fillId="0" borderId="22" xfId="1" applyFont="1" applyFill="1" applyBorder="1" applyAlignment="1" applyProtection="1">
      <alignment horizontal="left"/>
    </xf>
    <xf numFmtId="0" fontId="2" fillId="0" borderId="22" xfId="1" applyFont="1" applyBorder="1" applyAlignment="1" applyProtection="1"/>
    <xf numFmtId="0" fontId="21" fillId="0" borderId="23" xfId="4" applyFont="1" applyFill="1" applyBorder="1" applyAlignment="1" applyProtection="1">
      <alignment horizontal="left"/>
    </xf>
    <xf numFmtId="0" fontId="18" fillId="6" borderId="22" xfId="4" applyFont="1" applyFill="1" applyBorder="1" applyAlignment="1" applyProtection="1">
      <alignment horizontal="left"/>
    </xf>
    <xf numFmtId="0" fontId="21" fillId="6" borderId="22" xfId="4" applyFont="1" applyFill="1" applyBorder="1" applyAlignment="1" applyProtection="1">
      <alignment horizontal="left"/>
    </xf>
    <xf numFmtId="0" fontId="21" fillId="6" borderId="23" xfId="4" applyFont="1" applyFill="1" applyBorder="1" applyAlignment="1" applyProtection="1">
      <alignment horizontal="left"/>
    </xf>
    <xf numFmtId="0" fontId="8" fillId="0" borderId="0" xfId="1" applyFont="1" applyAlignment="1">
      <alignment horizontal="left"/>
    </xf>
    <xf numFmtId="0" fontId="2" fillId="0" borderId="0" xfId="1" applyFont="1"/>
    <xf numFmtId="0" fontId="15" fillId="0" borderId="22" xfId="3" applyFont="1" applyBorder="1" applyAlignment="1" applyProtection="1">
      <alignment horizontal="left"/>
      <protection locked="0"/>
    </xf>
    <xf numFmtId="0" fontId="15" fillId="0" borderId="22" xfId="1" applyFont="1" applyBorder="1" applyAlignment="1" applyProtection="1">
      <alignment horizontal="left"/>
      <protection locked="0"/>
    </xf>
    <xf numFmtId="0" fontId="15" fillId="0" borderId="22" xfId="1" applyFont="1" applyBorder="1" applyProtection="1">
      <protection locked="0"/>
    </xf>
    <xf numFmtId="0" fontId="19" fillId="0" borderId="22" xfId="1" applyFont="1" applyBorder="1" applyProtection="1">
      <protection locked="0"/>
    </xf>
    <xf numFmtId="0" fontId="15" fillId="0" borderId="0" xfId="1" applyFont="1"/>
    <xf numFmtId="0" fontId="19" fillId="0" borderId="0" xfId="1" applyFont="1"/>
    <xf numFmtId="0" fontId="8" fillId="2" borderId="24" xfId="1" applyFont="1" applyFill="1" applyBorder="1" applyAlignment="1"/>
    <xf numFmtId="0" fontId="8" fillId="2" borderId="25" xfId="1" applyFont="1" applyFill="1" applyBorder="1" applyAlignment="1"/>
    <xf numFmtId="0" fontId="8" fillId="2" borderId="26" xfId="1" applyFont="1" applyFill="1" applyBorder="1" applyAlignment="1"/>
    <xf numFmtId="0" fontId="16" fillId="3" borderId="19" xfId="1" applyFont="1" applyFill="1" applyBorder="1" applyAlignment="1">
      <alignment horizontal="center" wrapText="1"/>
    </xf>
    <xf numFmtId="0" fontId="13" fillId="7" borderId="28" xfId="3" applyFont="1" applyFill="1" applyBorder="1" applyAlignment="1" applyProtection="1">
      <alignment horizontal="center" shrinkToFit="1"/>
    </xf>
    <xf numFmtId="0" fontId="13" fillId="7" borderId="29" xfId="3" applyFont="1" applyFill="1" applyBorder="1" applyAlignment="1" applyProtection="1">
      <alignment horizontal="center" shrinkToFit="1"/>
    </xf>
    <xf numFmtId="0" fontId="14" fillId="2" borderId="30" xfId="1" applyFont="1" applyFill="1" applyBorder="1" applyAlignment="1" applyProtection="1">
      <alignment horizontal="center"/>
      <protection locked="0"/>
    </xf>
    <xf numFmtId="0" fontId="14" fillId="2" borderId="31" xfId="1" applyFont="1" applyFill="1" applyBorder="1" applyAlignment="1" applyProtection="1">
      <alignment horizontal="center"/>
      <protection locked="0"/>
    </xf>
    <xf numFmtId="0" fontId="8" fillId="2" borderId="32" xfId="1" applyFont="1" applyFill="1" applyBorder="1" applyAlignment="1" applyProtection="1">
      <protection locked="0"/>
    </xf>
    <xf numFmtId="0" fontId="14" fillId="2" borderId="33" xfId="1" applyFont="1" applyFill="1" applyBorder="1" applyAlignment="1" applyProtection="1">
      <protection locked="0"/>
    </xf>
    <xf numFmtId="0" fontId="14" fillId="2" borderId="34" xfId="1" applyFont="1" applyFill="1" applyBorder="1" applyAlignment="1" applyProtection="1">
      <protection locked="0"/>
    </xf>
    <xf numFmtId="0" fontId="14" fillId="2" borderId="35" xfId="1" applyFont="1" applyFill="1" applyBorder="1" applyAlignment="1" applyProtection="1">
      <protection locked="0"/>
    </xf>
    <xf numFmtId="3" fontId="8" fillId="2" borderId="27" xfId="1" applyNumberFormat="1" applyFont="1" applyFill="1" applyBorder="1" applyAlignment="1" applyProtection="1"/>
    <xf numFmtId="0" fontId="14" fillId="11" borderId="34" xfId="1" applyFont="1" applyFill="1" applyBorder="1" applyAlignment="1" applyProtection="1">
      <protection locked="0"/>
    </xf>
    <xf numFmtId="0" fontId="14" fillId="11" borderId="30" xfId="1" applyFont="1" applyFill="1" applyBorder="1" applyAlignment="1" applyProtection="1">
      <alignment horizontal="center"/>
      <protection locked="0"/>
    </xf>
    <xf numFmtId="3" fontId="14" fillId="11" borderId="12" xfId="1" applyNumberFormat="1" applyFont="1" applyFill="1" applyBorder="1" applyAlignment="1"/>
    <xf numFmtId="3" fontId="12" fillId="11" borderId="12" xfId="1" applyNumberFormat="1" applyFont="1" applyFill="1" applyBorder="1" applyAlignment="1">
      <alignment horizontal="center"/>
    </xf>
    <xf numFmtId="0" fontId="2" fillId="12" borderId="22" xfId="1" applyFill="1" applyBorder="1"/>
    <xf numFmtId="0" fontId="2" fillId="12" borderId="36" xfId="1" applyFill="1" applyBorder="1" applyAlignment="1">
      <alignment vertical="top" wrapText="1"/>
    </xf>
    <xf numFmtId="0" fontId="2" fillId="2" borderId="37" xfId="1" applyFill="1" applyBorder="1"/>
    <xf numFmtId="0" fontId="2" fillId="2" borderId="38" xfId="1" applyFill="1" applyBorder="1"/>
    <xf numFmtId="0" fontId="2" fillId="2" borderId="39" xfId="1" applyFill="1" applyBorder="1"/>
    <xf numFmtId="0" fontId="2" fillId="2" borderId="40" xfId="1" applyFill="1" applyBorder="1"/>
    <xf numFmtId="0" fontId="2" fillId="11" borderId="0" xfId="1" applyFill="1" applyBorder="1" applyAlignment="1">
      <alignment wrapText="1"/>
    </xf>
    <xf numFmtId="0" fontId="2" fillId="2" borderId="41" xfId="1" applyFill="1" applyBorder="1"/>
    <xf numFmtId="0" fontId="0" fillId="0" borderId="0" xfId="0" applyBorder="1" applyAlignment="1">
      <alignment wrapText="1"/>
    </xf>
    <xf numFmtId="0" fontId="2" fillId="2" borderId="0" xfId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12" borderId="0" xfId="0" applyFill="1" applyBorder="1" applyAlignment="1">
      <alignment vertical="top" wrapText="1"/>
    </xf>
    <xf numFmtId="0" fontId="11" fillId="13" borderId="0" xfId="1" applyFont="1" applyFill="1" applyBorder="1" applyAlignment="1">
      <alignment horizontal="center"/>
    </xf>
    <xf numFmtId="0" fontId="2" fillId="2" borderId="42" xfId="1" applyFill="1" applyBorder="1"/>
    <xf numFmtId="0" fontId="2" fillId="2" borderId="43" xfId="1" applyFill="1" applyBorder="1"/>
    <xf numFmtId="0" fontId="2" fillId="2" borderId="44" xfId="1" applyFill="1" applyBorder="1"/>
  </cellXfs>
  <cellStyles count="6">
    <cellStyle name="Normal" xfId="0" builtinId="0"/>
    <cellStyle name="Normal 2" xfId="1"/>
    <cellStyle name="Normal 2 2" xfId="3"/>
    <cellStyle name="Normal 2 3" xfId="5"/>
    <cellStyle name="Normal 5" xfId="2"/>
    <cellStyle name="Normal_Sheet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43963</xdr:colOff>
      <xdr:row>9</xdr:row>
      <xdr:rowOff>102576</xdr:rowOff>
    </xdr:from>
    <xdr:to>
      <xdr:col>9</xdr:col>
      <xdr:colOff>564173</xdr:colOff>
      <xdr:row>13</xdr:row>
      <xdr:rowOff>16851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120163" y="1321776"/>
          <a:ext cx="6444760" cy="409575"/>
        </a:xfrm>
        <a:prstGeom prst="flowChartAlternateProcess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36635</xdr:colOff>
      <xdr:row>2</xdr:row>
      <xdr:rowOff>95250</xdr:rowOff>
    </xdr:from>
    <xdr:to>
      <xdr:col>9</xdr:col>
      <xdr:colOff>534865</xdr:colOff>
      <xdr:row>9</xdr:row>
      <xdr:rowOff>57150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112835" y="257175"/>
          <a:ext cx="6422780" cy="1019175"/>
        </a:xfrm>
        <a:prstGeom prst="flowChartAlternateProcess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307732</xdr:colOff>
      <xdr:row>10</xdr:row>
      <xdr:rowOff>51288</xdr:rowOff>
    </xdr:from>
    <xdr:to>
      <xdr:col>2</xdr:col>
      <xdr:colOff>461596</xdr:colOff>
      <xdr:row>12</xdr:row>
      <xdr:rowOff>37367</xdr:rowOff>
    </xdr:to>
    <xdr:sp macro="" textlink="">
      <xdr:nvSpPr>
        <xdr:cNvPr id="6" name="WordArt 8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3932" y="1384788"/>
          <a:ext cx="1144464" cy="20515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Navette du </a:t>
          </a:r>
        </a:p>
      </xdr:txBody>
    </xdr:sp>
    <xdr:clientData/>
  </xdr:twoCellAnchor>
  <xdr:twoCellAnchor>
    <xdr:from>
      <xdr:col>15</xdr:col>
      <xdr:colOff>0</xdr:colOff>
      <xdr:row>5</xdr:row>
      <xdr:rowOff>133350</xdr:rowOff>
    </xdr:from>
    <xdr:to>
      <xdr:col>15</xdr:col>
      <xdr:colOff>0</xdr:colOff>
      <xdr:row>7</xdr:row>
      <xdr:rowOff>0</xdr:rowOff>
    </xdr:to>
    <xdr:sp macro="" textlink="">
      <xdr:nvSpPr>
        <xdr:cNvPr id="9" name="WordArt 1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315450" y="781050"/>
          <a:ext cx="0" cy="1524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F&amp;M Logistic, Brumath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</xdr:row>
          <xdr:rowOff>104775</xdr:rowOff>
        </xdr:from>
        <xdr:to>
          <xdr:col>15</xdr:col>
          <xdr:colOff>9525</xdr:colOff>
          <xdr:row>7</xdr:row>
          <xdr:rowOff>28575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2</xdr:row>
          <xdr:rowOff>104775</xdr:rowOff>
        </xdr:from>
        <xdr:to>
          <xdr:col>15</xdr:col>
          <xdr:colOff>9525</xdr:colOff>
          <xdr:row>7</xdr:row>
          <xdr:rowOff>28575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500-0000038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8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701387</xdr:colOff>
      <xdr:row>13</xdr:row>
      <xdr:rowOff>69273</xdr:rowOff>
    </xdr:from>
    <xdr:to>
      <xdr:col>8</xdr:col>
      <xdr:colOff>181842</xdr:colOff>
      <xdr:row>14</xdr:row>
      <xdr:rowOff>207818</xdr:rowOff>
    </xdr:to>
    <xdr:sp macro="" textlink="">
      <xdr:nvSpPr>
        <xdr:cNvPr id="14" name="TextBox 13"/>
        <xdr:cNvSpPr txBox="1"/>
      </xdr:nvSpPr>
      <xdr:spPr>
        <a:xfrm>
          <a:off x="4482812" y="1783773"/>
          <a:ext cx="1071130" cy="21474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900"/>
            <a:t>Poids théorique</a:t>
          </a:r>
        </a:p>
      </xdr:txBody>
    </xdr:sp>
    <xdr:clientData/>
  </xdr:twoCellAnchor>
  <xdr:twoCellAnchor>
    <xdr:from>
      <xdr:col>7</xdr:col>
      <xdr:colOff>445944</xdr:colOff>
      <xdr:row>14</xdr:row>
      <xdr:rowOff>207818</xdr:rowOff>
    </xdr:from>
    <xdr:to>
      <xdr:col>7</xdr:col>
      <xdr:colOff>450273</xdr:colOff>
      <xdr:row>16</xdr:row>
      <xdr:rowOff>60614</xdr:rowOff>
    </xdr:to>
    <xdr:cxnSp macro="">
      <xdr:nvCxnSpPr>
        <xdr:cNvPr id="15" name="Straight Arrow Connector 14"/>
        <xdr:cNvCxnSpPr>
          <a:stCxn id="14" idx="2"/>
        </xdr:cNvCxnSpPr>
      </xdr:nvCxnSpPr>
      <xdr:spPr bwMode="auto">
        <a:xfrm>
          <a:off x="5084619" y="1998518"/>
          <a:ext cx="4329" cy="148071"/>
        </a:xfrm>
        <a:prstGeom prst="straightConnector1">
          <a:avLst/>
        </a:prstGeom>
        <a:solidFill>
          <a:srgbClr val="FFFFFF"/>
        </a:solidFill>
        <a:ln w="3492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11</xdr:col>
      <xdr:colOff>16564</xdr:colOff>
      <xdr:row>5</xdr:row>
      <xdr:rowOff>33131</xdr:rowOff>
    </xdr:from>
    <xdr:to>
      <xdr:col>15</xdr:col>
      <xdr:colOff>563217</xdr:colOff>
      <xdr:row>9</xdr:row>
      <xdr:rowOff>99391</xdr:rowOff>
    </xdr:to>
    <xdr:sp macro="" textlink="">
      <xdr:nvSpPr>
        <xdr:cNvPr id="16" name="TextBox 15"/>
        <xdr:cNvSpPr txBox="1"/>
      </xdr:nvSpPr>
      <xdr:spPr>
        <a:xfrm>
          <a:off x="6836464" y="680831"/>
          <a:ext cx="3042203" cy="63776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À utiliser si un conditionnement, une quantité devait changer , ou pour mettre un texte.</a:t>
          </a:r>
          <a:endParaRPr lang="fr-FR" sz="1200"/>
        </a:p>
      </xdr:txBody>
    </xdr:sp>
    <xdr:clientData/>
  </xdr:twoCellAnchor>
  <xdr:twoCellAnchor>
    <xdr:from>
      <xdr:col>12</xdr:col>
      <xdr:colOff>231916</xdr:colOff>
      <xdr:row>10</xdr:row>
      <xdr:rowOff>8282</xdr:rowOff>
    </xdr:from>
    <xdr:to>
      <xdr:col>12</xdr:col>
      <xdr:colOff>389285</xdr:colOff>
      <xdr:row>11</xdr:row>
      <xdr:rowOff>124239</xdr:rowOff>
    </xdr:to>
    <xdr:sp macro="" textlink="">
      <xdr:nvSpPr>
        <xdr:cNvPr id="17" name="Down Arrow 16"/>
        <xdr:cNvSpPr/>
      </xdr:nvSpPr>
      <xdr:spPr bwMode="auto">
        <a:xfrm>
          <a:off x="7661416" y="1341782"/>
          <a:ext cx="157369" cy="201682"/>
        </a:xfrm>
        <a:prstGeom prst="downArrow">
          <a:avLst/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fr-FR" sz="1100"/>
        </a:p>
      </xdr:txBody>
    </xdr:sp>
    <xdr:clientData/>
  </xdr:twoCellAnchor>
  <xdr:oneCellAnchor>
    <xdr:from>
      <xdr:col>4</xdr:col>
      <xdr:colOff>828676</xdr:colOff>
      <xdr:row>33</xdr:row>
      <xdr:rowOff>114300</xdr:rowOff>
    </xdr:from>
    <xdr:ext cx="4391024" cy="1626471"/>
    <xdr:sp macro="" textlink="">
      <xdr:nvSpPr>
        <xdr:cNvPr id="10" name="TextBox 9"/>
        <xdr:cNvSpPr txBox="1"/>
      </xdr:nvSpPr>
      <xdr:spPr>
        <a:xfrm>
          <a:off x="3400426" y="5524500"/>
          <a:ext cx="4391024" cy="162647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400"/>
            <a:t>Dans nos commandes,</a:t>
          </a:r>
          <a:r>
            <a:rPr lang="fr-FR" sz="1400" baseline="0"/>
            <a:t> on a des palettes, des fûts, des wériths et des Big-Bags. Toutes ces matières premières prennent la même la place dans le camion.</a:t>
          </a:r>
        </a:p>
        <a:p>
          <a:r>
            <a:rPr lang="fr-FR" sz="1400" baseline="0"/>
            <a:t>Par contre, </a:t>
          </a:r>
          <a:r>
            <a:rPr lang="fr-FR" sz="1400" baseline="0">
              <a:solidFill>
                <a:schemeClr val="tx1"/>
              </a:solidFill>
              <a:latin typeface="+mn-lt"/>
              <a:ea typeface="+mn-ea"/>
              <a:cs typeface="+mn-cs"/>
            </a:rPr>
            <a:t>les bidons </a:t>
          </a:r>
          <a:r>
            <a:rPr lang="fr-FR" sz="1400" baseline="0"/>
            <a:t>ne prennent pas autant de place, on peut mettre 12 bidons sur 1 palette.</a:t>
          </a:r>
        </a:p>
        <a:p>
          <a:r>
            <a:rPr lang="fr-FR" sz="1400" baseline="0"/>
            <a:t>Comment pourrais-je faire pour que le total des matières dans la case "L31" soit de 8 et non pas de 13 ?</a:t>
          </a:r>
          <a:endParaRPr lang="fr-FR" sz="1400"/>
        </a:p>
      </xdr:txBody>
    </xdr:sp>
    <xdr:clientData/>
  </xdr:oneCellAnchor>
  <xdr:twoCellAnchor>
    <xdr:from>
      <xdr:col>8</xdr:col>
      <xdr:colOff>223838</xdr:colOff>
      <xdr:row>24</xdr:row>
      <xdr:rowOff>85725</xdr:rowOff>
    </xdr:from>
    <xdr:to>
      <xdr:col>8</xdr:col>
      <xdr:colOff>247650</xdr:colOff>
      <xdr:row>33</xdr:row>
      <xdr:rowOff>114300</xdr:rowOff>
    </xdr:to>
    <xdr:cxnSp macro="">
      <xdr:nvCxnSpPr>
        <xdr:cNvPr id="12" name="Straight Arrow Connector 11"/>
        <xdr:cNvCxnSpPr>
          <a:stCxn id="10" idx="0"/>
        </xdr:cNvCxnSpPr>
      </xdr:nvCxnSpPr>
      <xdr:spPr>
        <a:xfrm flipV="1">
          <a:off x="5595938" y="3810000"/>
          <a:ext cx="23812" cy="1714500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18</xdr:col>
      <xdr:colOff>438150</xdr:colOff>
      <xdr:row>29</xdr:row>
      <xdr:rowOff>0</xdr:rowOff>
    </xdr:from>
    <xdr:ext cx="1969450" cy="264560"/>
    <xdr:sp macro="" textlink="">
      <xdr:nvSpPr>
        <xdr:cNvPr id="20" name="TextBox 19"/>
        <xdr:cNvSpPr txBox="1"/>
      </xdr:nvSpPr>
      <xdr:spPr>
        <a:xfrm>
          <a:off x="11639550" y="4772025"/>
          <a:ext cx="1969450" cy="26456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Cela pourrais ressembler à cela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lanning%20Site\CALLOFF-PACKS\Version%20de%20Back%20Up%20-%20Ne%20pas%20Modifier%20ou%20supprimer\Quai%202014%20V2%20(Autosaved)%20(Autosaved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des références"/>
      <sheetName val="suivi envoi"/>
      <sheetName val="feuille d'Inventaire "/>
      <sheetName val="Rapport"/>
      <sheetName val="FM  origine"/>
      <sheetName val="FM"/>
      <sheetName val="Stef"/>
      <sheetName val="Retour"/>
      <sheetName val="BMS FM"/>
      <sheetName val="Base"/>
      <sheetName val="FW Listing"/>
      <sheetName val="PlanL1 "/>
      <sheetName val=" Plan L2"/>
      <sheetName val="Chgt1-2"/>
      <sheetName val="Chgt3-4"/>
      <sheetName val="Chgt5-6"/>
      <sheetName val="besoin"/>
      <sheetName val="besoin intercalaire &amp;Bâtonnet"/>
      <sheetName val="Sheet1"/>
      <sheetName val="Sheet3"/>
      <sheetName val="FM (2)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00">
          <cell r="J600">
            <v>1000421</v>
          </cell>
          <cell r="K600" t="str">
            <v>Peanut Whole CI Sized Sdip Fried</v>
          </cell>
          <cell r="L600" t="str">
            <v>Big Bag</v>
          </cell>
          <cell r="M600">
            <v>950</v>
          </cell>
        </row>
        <row r="601">
          <cell r="J601">
            <v>1000443</v>
          </cell>
          <cell r="K601" t="str">
            <v>Salt Bags</v>
          </cell>
          <cell r="L601" t="str">
            <v>Palette</v>
          </cell>
          <cell r="M601">
            <v>1000</v>
          </cell>
        </row>
        <row r="602">
          <cell r="J602">
            <v>1000547</v>
          </cell>
          <cell r="K602" t="str">
            <v>Peanut Split Blanched Fried extrusion</v>
          </cell>
          <cell r="L602" t="str">
            <v>Big Bag</v>
          </cell>
          <cell r="M602">
            <v>950</v>
          </cell>
        </row>
        <row r="603">
          <cell r="J603">
            <v>1000967</v>
          </cell>
          <cell r="K603" t="str">
            <v>Emuls/Stabilised Blend FM4600</v>
          </cell>
          <cell r="L603" t="str">
            <v>Palette</v>
          </cell>
          <cell r="M603">
            <v>640</v>
          </cell>
        </row>
        <row r="604">
          <cell r="J604">
            <v>1001017</v>
          </cell>
          <cell r="K604" t="str">
            <v>Lecithin Containers Stainless Steel</v>
          </cell>
          <cell r="L604" t="str">
            <v>Werith</v>
          </cell>
          <cell r="M604">
            <v>1000</v>
          </cell>
        </row>
        <row r="605">
          <cell r="J605">
            <v>1001102</v>
          </cell>
          <cell r="K605" t="str">
            <v>Carrageenan CL320</v>
          </cell>
          <cell r="L605" t="str">
            <v>Palette</v>
          </cell>
          <cell r="M605">
            <v>625</v>
          </cell>
        </row>
        <row r="606">
          <cell r="J606">
            <v>1001126</v>
          </cell>
          <cell r="K606" t="str">
            <v>Cocoa Powder Alkalised</v>
          </cell>
          <cell r="L606" t="str">
            <v>Palette</v>
          </cell>
          <cell r="M606">
            <v>600</v>
          </cell>
        </row>
        <row r="607">
          <cell r="J607">
            <v>1001160</v>
          </cell>
          <cell r="K607" t="str">
            <v>Coconut Cream Powder</v>
          </cell>
          <cell r="L607" t="str">
            <v>Palette</v>
          </cell>
          <cell r="M607">
            <v>540</v>
          </cell>
        </row>
        <row r="608">
          <cell r="J608">
            <v>1001163</v>
          </cell>
          <cell r="K608" t="str">
            <v>Coconut Desiccated Medium Cut</v>
          </cell>
          <cell r="L608" t="str">
            <v>Palette</v>
          </cell>
          <cell r="M608">
            <v>532</v>
          </cell>
        </row>
        <row r="609">
          <cell r="J609">
            <v>1064142</v>
          </cell>
          <cell r="K609" t="str">
            <v>coconut flavour natural</v>
          </cell>
          <cell r="L609" t="str">
            <v>Bidon</v>
          </cell>
          <cell r="M609">
            <v>25</v>
          </cell>
        </row>
        <row r="610">
          <cell r="J610">
            <v>1090128</v>
          </cell>
          <cell r="K610" t="str">
            <v>Colour Orange Carotene 2% Natural</v>
          </cell>
          <cell r="L610" t="str">
            <v>Bidon</v>
          </cell>
          <cell r="M610">
            <v>5</v>
          </cell>
        </row>
        <row r="611">
          <cell r="J611">
            <v>1134085</v>
          </cell>
          <cell r="K611" t="str">
            <v>Malt extract liquid MTC container</v>
          </cell>
          <cell r="L611" t="str">
            <v>Werith</v>
          </cell>
          <cell r="M611">
            <v>1080</v>
          </cell>
        </row>
        <row r="612">
          <cell r="J612">
            <v>1138913</v>
          </cell>
          <cell r="K612" t="str">
            <v>Biscuit Coconut Inclusions</v>
          </cell>
          <cell r="L612" t="str">
            <v>Big Bag</v>
          </cell>
          <cell r="M612">
            <v>400</v>
          </cell>
        </row>
        <row r="613">
          <cell r="J613">
            <v>1142846</v>
          </cell>
          <cell r="K613" t="str">
            <v>Caramel Flavour Natural KC037G</v>
          </cell>
          <cell r="L613" t="str">
            <v>Bidon</v>
          </cell>
          <cell r="M613">
            <v>20</v>
          </cell>
        </row>
        <row r="614">
          <cell r="J614">
            <v>1142850</v>
          </cell>
          <cell r="K614" t="str">
            <v>Caramel liquid natural</v>
          </cell>
          <cell r="L614" t="str">
            <v>Bidon</v>
          </cell>
          <cell r="M614">
            <v>25</v>
          </cell>
        </row>
        <row r="615">
          <cell r="J615">
            <v>1159867</v>
          </cell>
          <cell r="K615" t="str">
            <v>AMF Anhydrous Milk Fat Cartons</v>
          </cell>
          <cell r="L615" t="str">
            <v>Palette</v>
          </cell>
          <cell r="M615">
            <v>800</v>
          </cell>
        </row>
        <row r="616">
          <cell r="J616">
            <v>1168970</v>
          </cell>
          <cell r="K616" t="str">
            <v>Emuls/Stabiliser Blend Ice Pro</v>
          </cell>
          <cell r="L616" t="str">
            <v>Palette</v>
          </cell>
          <cell r="M616">
            <v>500</v>
          </cell>
        </row>
        <row r="617">
          <cell r="J617">
            <v>1293120</v>
          </cell>
          <cell r="K617" t="str">
            <v>Cookie dough flavour natural 973256</v>
          </cell>
          <cell r="L617" t="str">
            <v>Bidon</v>
          </cell>
          <cell r="M617">
            <v>25</v>
          </cell>
        </row>
        <row r="618">
          <cell r="J618">
            <v>1293121</v>
          </cell>
          <cell r="K618" t="str">
            <v>Biscuit balls milk compound coated</v>
          </cell>
          <cell r="L618" t="str">
            <v>palette</v>
          </cell>
          <cell r="M618">
            <v>250</v>
          </cell>
        </row>
        <row r="619">
          <cell r="J619">
            <v>5014492</v>
          </cell>
          <cell r="K619" t="str">
            <v>Cocoa flavour naturail container</v>
          </cell>
          <cell r="L619" t="str">
            <v>Bidon</v>
          </cell>
          <cell r="M619">
            <v>20</v>
          </cell>
        </row>
        <row r="620">
          <cell r="J620">
            <v>5021668</v>
          </cell>
          <cell r="K620" t="str">
            <v>Butter cream flavour natural container</v>
          </cell>
          <cell r="L620" t="str">
            <v>Palette</v>
          </cell>
          <cell r="M620">
            <v>390</v>
          </cell>
        </row>
        <row r="621">
          <cell r="J621">
            <v>5022691</v>
          </cell>
          <cell r="K621" t="str">
            <v>Arôme Pralin</v>
          </cell>
          <cell r="L621" t="str">
            <v>Bidon</v>
          </cell>
          <cell r="M621">
            <v>25</v>
          </cell>
        </row>
        <row r="622">
          <cell r="J622">
            <v>5022842</v>
          </cell>
          <cell r="K622" t="str">
            <v xml:space="preserve">Caramel flavour natural </v>
          </cell>
          <cell r="L622" t="str">
            <v>Bidon</v>
          </cell>
          <cell r="M622">
            <v>20</v>
          </cell>
        </row>
        <row r="623">
          <cell r="J623">
            <v>5022846</v>
          </cell>
          <cell r="K623" t="str">
            <v>Vanilla flavour natural V903</v>
          </cell>
          <cell r="L623" t="str">
            <v>Bidon</v>
          </cell>
          <cell r="M623">
            <v>10</v>
          </cell>
        </row>
        <row r="624">
          <cell r="J624">
            <v>5022849</v>
          </cell>
          <cell r="K624" t="str">
            <v>Vanilla flavour natural V912</v>
          </cell>
          <cell r="L624" t="str">
            <v>Bidon</v>
          </cell>
          <cell r="M624">
            <v>25</v>
          </cell>
        </row>
        <row r="625">
          <cell r="J625">
            <v>5026616</v>
          </cell>
          <cell r="K625" t="str">
            <v>Rice Crispy Round 2 - 4 mn 12 kg Bags</v>
          </cell>
          <cell r="L625" t="str">
            <v>palette</v>
          </cell>
          <cell r="M625">
            <v>240</v>
          </cell>
        </row>
        <row r="626">
          <cell r="J626">
            <v>5037525</v>
          </cell>
          <cell r="K626" t="str">
            <v>Emulsifiant  stabilisant blend V530 Box</v>
          </cell>
          <cell r="L626" t="str">
            <v>palette</v>
          </cell>
          <cell r="M626">
            <v>500</v>
          </cell>
        </row>
        <row r="627">
          <cell r="J627">
            <v>5039224</v>
          </cell>
          <cell r="K627" t="str">
            <v>Biscuit Balls Milk compound coated Bbag</v>
          </cell>
          <cell r="L627" t="str">
            <v>Big Bag</v>
          </cell>
          <cell r="M627">
            <v>250</v>
          </cell>
        </row>
        <row r="628">
          <cell r="J628">
            <v>5041755</v>
          </cell>
          <cell r="K628" t="str">
            <v>Peanut Sauce Container</v>
          </cell>
          <cell r="L628" t="str">
            <v>Fûts</v>
          </cell>
          <cell r="M628">
            <v>950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7" tint="-0.249977111117893"/>
  </sheetPr>
  <dimension ref="C1:BJ99"/>
  <sheetViews>
    <sheetView topLeftCell="A4" zoomScale="110" zoomScaleNormal="110" workbookViewId="0">
      <selection activeCell="C13" sqref="C13"/>
    </sheetView>
  </sheetViews>
  <sheetFormatPr defaultColWidth="9.140625" defaultRowHeight="14.25"/>
  <cols>
    <col min="1" max="1" width="2.140625" style="53" customWidth="1"/>
    <col min="2" max="2" width="4.140625" style="53" customWidth="1"/>
    <col min="3" max="3" width="12.42578125" style="53" customWidth="1"/>
    <col min="4" max="4" width="56.140625" style="53" customWidth="1"/>
    <col min="5" max="5" width="9.5703125" style="75" customWidth="1"/>
    <col min="6" max="54" width="9.140625" style="53"/>
    <col min="55" max="55" width="12.85546875" style="53" hidden="1" customWidth="1"/>
    <col min="56" max="16384" width="9.140625" style="53"/>
  </cols>
  <sheetData>
    <row r="1" spans="3:6" ht="15">
      <c r="C1" s="54"/>
      <c r="D1" s="56"/>
      <c r="E1" s="70"/>
      <c r="F1" s="58"/>
    </row>
    <row r="2" spans="3:6" ht="15">
      <c r="C2" s="59">
        <v>1000421</v>
      </c>
      <c r="D2" s="60"/>
      <c r="E2" s="71" t="s">
        <v>27</v>
      </c>
      <c r="F2" s="58">
        <v>950</v>
      </c>
    </row>
    <row r="3" spans="3:6" ht="15">
      <c r="C3" s="59">
        <v>1000443</v>
      </c>
      <c r="D3" s="60"/>
      <c r="E3" s="71" t="s">
        <v>28</v>
      </c>
      <c r="F3" s="58">
        <v>1000</v>
      </c>
    </row>
    <row r="4" spans="3:6" ht="15">
      <c r="C4" s="59">
        <v>1000547</v>
      </c>
      <c r="D4" s="60"/>
      <c r="E4" s="71" t="s">
        <v>27</v>
      </c>
      <c r="F4" s="58">
        <v>950</v>
      </c>
    </row>
    <row r="5" spans="3:6" ht="15">
      <c r="C5" s="59">
        <v>1000967</v>
      </c>
      <c r="D5" s="60"/>
      <c r="E5" s="71" t="s">
        <v>28</v>
      </c>
      <c r="F5" s="58">
        <v>640</v>
      </c>
    </row>
    <row r="6" spans="3:6" ht="15">
      <c r="C6" s="59">
        <v>1001017</v>
      </c>
      <c r="D6" s="60"/>
      <c r="E6" s="71" t="s">
        <v>29</v>
      </c>
      <c r="F6" s="58">
        <v>1000</v>
      </c>
    </row>
    <row r="7" spans="3:6" ht="15">
      <c r="C7" s="59">
        <v>1001102</v>
      </c>
      <c r="D7" s="60"/>
      <c r="E7" s="71" t="s">
        <v>28</v>
      </c>
      <c r="F7" s="58">
        <v>625</v>
      </c>
    </row>
    <row r="8" spans="3:6" ht="15">
      <c r="C8" s="59">
        <v>1001126</v>
      </c>
      <c r="D8" s="60"/>
      <c r="E8" s="71" t="s">
        <v>28</v>
      </c>
      <c r="F8" s="58">
        <v>600</v>
      </c>
    </row>
    <row r="9" spans="3:6" ht="15">
      <c r="C9" s="59">
        <v>1001160</v>
      </c>
      <c r="D9" s="60"/>
      <c r="E9" s="70" t="s">
        <v>28</v>
      </c>
      <c r="F9" s="58">
        <v>540</v>
      </c>
    </row>
    <row r="10" spans="3:6" ht="15">
      <c r="C10" s="59">
        <v>1001163</v>
      </c>
      <c r="D10" s="60"/>
      <c r="E10" s="71" t="s">
        <v>28</v>
      </c>
      <c r="F10" s="58">
        <v>532</v>
      </c>
    </row>
    <row r="11" spans="3:6" ht="15">
      <c r="C11" s="59">
        <v>1064142</v>
      </c>
      <c r="D11" s="60"/>
      <c r="E11" s="72" t="s">
        <v>30</v>
      </c>
      <c r="F11" s="58">
        <v>25</v>
      </c>
    </row>
    <row r="12" spans="3:6" ht="15">
      <c r="C12" s="59">
        <v>1090128</v>
      </c>
      <c r="D12" s="60"/>
      <c r="E12" s="70" t="s">
        <v>30</v>
      </c>
      <c r="F12" s="58">
        <v>5</v>
      </c>
    </row>
    <row r="13" spans="3:6" ht="15">
      <c r="C13" s="59">
        <v>1134085</v>
      </c>
      <c r="D13" s="60"/>
      <c r="E13" s="71" t="s">
        <v>29</v>
      </c>
      <c r="F13" s="58">
        <v>1080</v>
      </c>
    </row>
    <row r="14" spans="3:6" ht="15">
      <c r="C14" s="59">
        <v>1138913</v>
      </c>
      <c r="D14" s="60"/>
      <c r="E14" s="71" t="s">
        <v>27</v>
      </c>
      <c r="F14" s="58">
        <v>400</v>
      </c>
    </row>
    <row r="15" spans="3:6" ht="15">
      <c r="C15" s="59">
        <v>1142846</v>
      </c>
      <c r="D15" s="61"/>
      <c r="E15" s="71" t="s">
        <v>30</v>
      </c>
      <c r="F15" s="58">
        <v>20</v>
      </c>
    </row>
    <row r="16" spans="3:6" ht="15">
      <c r="C16" s="62">
        <v>1142850</v>
      </c>
      <c r="D16" s="63"/>
      <c r="E16" s="71" t="s">
        <v>30</v>
      </c>
      <c r="F16" s="58">
        <v>25</v>
      </c>
    </row>
    <row r="17" spans="3:6" ht="15">
      <c r="C17" s="59">
        <v>1159867</v>
      </c>
      <c r="D17" s="60"/>
      <c r="E17" s="71" t="s">
        <v>28</v>
      </c>
      <c r="F17" s="58">
        <v>800</v>
      </c>
    </row>
    <row r="18" spans="3:6" ht="15">
      <c r="C18" s="59">
        <v>1168970</v>
      </c>
      <c r="D18" s="60"/>
      <c r="E18" s="71" t="s">
        <v>28</v>
      </c>
      <c r="F18" s="58">
        <v>500</v>
      </c>
    </row>
    <row r="19" spans="3:6" ht="15">
      <c r="C19" s="59">
        <v>1293120</v>
      </c>
      <c r="D19" s="60"/>
      <c r="E19" s="71" t="s">
        <v>30</v>
      </c>
      <c r="F19" s="58">
        <v>25</v>
      </c>
    </row>
    <row r="20" spans="3:6" ht="15">
      <c r="C20" s="59">
        <v>1293121</v>
      </c>
      <c r="D20" s="64"/>
      <c r="E20" s="70" t="s">
        <v>31</v>
      </c>
      <c r="F20" s="58">
        <v>250</v>
      </c>
    </row>
    <row r="21" spans="3:6" ht="15">
      <c r="C21" s="65">
        <v>5014492</v>
      </c>
      <c r="D21" s="66"/>
      <c r="E21" s="72" t="s">
        <v>30</v>
      </c>
      <c r="F21" s="58">
        <v>20</v>
      </c>
    </row>
    <row r="22" spans="3:6" ht="15">
      <c r="C22" s="65">
        <v>5021668</v>
      </c>
      <c r="D22" s="66"/>
      <c r="E22" s="71" t="s">
        <v>28</v>
      </c>
      <c r="F22" s="58">
        <v>390</v>
      </c>
    </row>
    <row r="23" spans="3:6" ht="15">
      <c r="C23" s="65">
        <v>5022691</v>
      </c>
      <c r="D23" s="67"/>
      <c r="E23" s="71" t="s">
        <v>30</v>
      </c>
      <c r="F23" s="58">
        <v>25</v>
      </c>
    </row>
    <row r="24" spans="3:6" ht="15">
      <c r="C24" s="65">
        <v>5022842</v>
      </c>
      <c r="D24" s="66"/>
      <c r="E24" s="71" t="s">
        <v>30</v>
      </c>
      <c r="F24" s="58">
        <v>20</v>
      </c>
    </row>
    <row r="25" spans="3:6" ht="15">
      <c r="C25" s="65">
        <v>5022846</v>
      </c>
      <c r="D25" s="66"/>
      <c r="E25" s="70" t="s">
        <v>30</v>
      </c>
      <c r="F25" s="58">
        <v>10</v>
      </c>
    </row>
    <row r="26" spans="3:6" ht="15">
      <c r="C26" s="65">
        <v>5022849</v>
      </c>
      <c r="D26" s="66"/>
      <c r="E26" s="71" t="s">
        <v>30</v>
      </c>
      <c r="F26" s="58">
        <v>25</v>
      </c>
    </row>
    <row r="27" spans="3:6" ht="15">
      <c r="C27" s="65">
        <v>5026616</v>
      </c>
      <c r="D27" s="66"/>
      <c r="E27" s="71" t="s">
        <v>31</v>
      </c>
      <c r="F27" s="58">
        <v>240</v>
      </c>
    </row>
    <row r="28" spans="3:6" ht="15">
      <c r="C28" s="65">
        <v>5037525</v>
      </c>
      <c r="D28" s="66"/>
      <c r="E28" s="71" t="s">
        <v>31</v>
      </c>
      <c r="F28" s="58">
        <v>500</v>
      </c>
    </row>
    <row r="29" spans="3:6" ht="15">
      <c r="C29" s="65">
        <v>5039224</v>
      </c>
      <c r="D29" s="66"/>
      <c r="E29" s="71" t="s">
        <v>27</v>
      </c>
      <c r="F29" s="58">
        <v>250</v>
      </c>
    </row>
    <row r="30" spans="3:6" ht="15">
      <c r="C30" s="65">
        <v>5041755</v>
      </c>
      <c r="D30" s="66"/>
      <c r="E30" s="71" t="s">
        <v>32</v>
      </c>
      <c r="F30" s="58">
        <v>950</v>
      </c>
    </row>
    <row r="31" spans="3:6" ht="15">
      <c r="C31" s="54"/>
      <c r="D31" s="54"/>
      <c r="E31" s="71"/>
      <c r="F31" s="58"/>
    </row>
    <row r="32" spans="3:6" ht="15">
      <c r="C32" s="54"/>
      <c r="D32" s="54"/>
      <c r="E32" s="71"/>
      <c r="F32" s="58"/>
    </row>
    <row r="33" spans="3:6" ht="15">
      <c r="C33" s="54"/>
      <c r="D33" s="55"/>
      <c r="E33" s="71"/>
      <c r="F33" s="58"/>
    </row>
    <row r="34" spans="3:6">
      <c r="C34" s="54"/>
      <c r="D34" s="54"/>
      <c r="E34" s="73"/>
      <c r="F34" s="58"/>
    </row>
    <row r="35" spans="3:6" ht="15">
      <c r="C35" s="54"/>
      <c r="D35" s="55"/>
      <c r="E35" s="70"/>
      <c r="F35" s="58"/>
    </row>
    <row r="36" spans="3:6" ht="15">
      <c r="C36" s="54"/>
      <c r="D36" s="55"/>
      <c r="E36" s="70"/>
      <c r="F36" s="58"/>
    </row>
    <row r="37" spans="3:6" ht="15">
      <c r="C37" s="54"/>
      <c r="D37" s="54"/>
      <c r="E37" s="70"/>
      <c r="F37" s="58"/>
    </row>
    <row r="38" spans="3:6" ht="15">
      <c r="C38" s="54"/>
      <c r="D38" s="54"/>
      <c r="E38" s="71"/>
      <c r="F38" s="58"/>
    </row>
    <row r="39" spans="3:6" ht="15">
      <c r="C39" s="54"/>
      <c r="D39" s="56"/>
      <c r="E39" s="71"/>
      <c r="F39" s="58"/>
    </row>
    <row r="40" spans="3:6" ht="15">
      <c r="C40" s="54"/>
      <c r="D40" s="56"/>
      <c r="E40" s="71"/>
      <c r="F40" s="58"/>
    </row>
    <row r="41" spans="3:6" ht="15">
      <c r="C41" s="54"/>
      <c r="D41" s="54"/>
      <c r="E41" s="71"/>
      <c r="F41" s="58"/>
    </row>
    <row r="42" spans="3:6" ht="15">
      <c r="C42" s="54"/>
      <c r="D42" s="54"/>
      <c r="E42" s="71"/>
      <c r="F42" s="58"/>
    </row>
    <row r="43" spans="3:6" ht="15">
      <c r="C43" s="54"/>
      <c r="D43" s="55"/>
      <c r="E43" s="71"/>
      <c r="F43" s="58"/>
    </row>
    <row r="44" spans="3:6" ht="15">
      <c r="C44" s="54"/>
      <c r="D44" s="57"/>
      <c r="E44" s="71"/>
      <c r="F44" s="58"/>
    </row>
    <row r="45" spans="3:6" ht="15">
      <c r="C45" s="54"/>
      <c r="D45" s="55"/>
      <c r="E45" s="70"/>
      <c r="F45" s="58"/>
    </row>
    <row r="46" spans="3:6" ht="15">
      <c r="C46" s="55"/>
      <c r="D46" s="54"/>
      <c r="E46" s="71"/>
      <c r="F46" s="58"/>
    </row>
    <row r="47" spans="3:6" ht="15">
      <c r="C47" s="55"/>
      <c r="D47" s="54"/>
      <c r="E47" s="71"/>
      <c r="F47" s="58"/>
    </row>
    <row r="48" spans="3:6" ht="15">
      <c r="C48" s="54"/>
      <c r="D48" s="54"/>
      <c r="E48" s="71"/>
      <c r="F48" s="58"/>
    </row>
    <row r="49" spans="3:6" ht="15">
      <c r="C49" s="55"/>
      <c r="D49" s="57"/>
      <c r="E49" s="70"/>
      <c r="F49" s="58"/>
    </row>
    <row r="50" spans="3:6" ht="15">
      <c r="C50" s="54"/>
      <c r="D50" s="57"/>
      <c r="E50" s="70"/>
      <c r="F50" s="58"/>
    </row>
    <row r="51" spans="3:6" ht="15">
      <c r="C51" s="54"/>
      <c r="D51" s="54"/>
      <c r="E51" s="71"/>
      <c r="F51" s="58"/>
    </row>
    <row r="52" spans="3:6" ht="15">
      <c r="C52" s="54"/>
      <c r="D52" s="55"/>
      <c r="E52" s="71"/>
      <c r="F52" s="58"/>
    </row>
    <row r="53" spans="3:6" ht="15">
      <c r="C53" s="54"/>
      <c r="D53" s="54"/>
      <c r="E53" s="71"/>
      <c r="F53" s="58"/>
    </row>
    <row r="54" spans="3:6" ht="15">
      <c r="C54" s="55"/>
      <c r="D54" s="56"/>
      <c r="E54" s="71"/>
      <c r="F54" s="58"/>
    </row>
    <row r="55" spans="3:6" ht="15">
      <c r="C55" s="55"/>
      <c r="D55" s="56"/>
      <c r="E55" s="71"/>
      <c r="F55" s="58"/>
    </row>
    <row r="56" spans="3:6" ht="15">
      <c r="C56" s="54"/>
      <c r="D56" s="54"/>
      <c r="E56" s="70"/>
      <c r="F56" s="58"/>
    </row>
    <row r="57" spans="3:6" ht="15">
      <c r="C57" s="54"/>
      <c r="D57" s="55"/>
      <c r="E57" s="71"/>
      <c r="F57" s="58"/>
    </row>
    <row r="58" spans="3:6" ht="15">
      <c r="C58" s="54"/>
      <c r="D58" s="54"/>
      <c r="E58" s="71"/>
      <c r="F58" s="58"/>
    </row>
    <row r="59" spans="3:6" ht="15">
      <c r="C59" s="54"/>
      <c r="D59" s="54"/>
      <c r="E59" s="70"/>
      <c r="F59" s="58"/>
    </row>
    <row r="60" spans="3:6" ht="15">
      <c r="C60" s="54"/>
      <c r="D60" s="54"/>
      <c r="E60" s="71"/>
      <c r="F60" s="58"/>
    </row>
    <row r="61" spans="3:6" ht="15">
      <c r="C61" s="54"/>
      <c r="D61" s="54"/>
      <c r="E61" s="71"/>
      <c r="F61" s="58"/>
    </row>
    <row r="62" spans="3:6" ht="15">
      <c r="C62" s="55"/>
      <c r="D62" s="57"/>
      <c r="E62" s="70"/>
      <c r="F62" s="58"/>
    </row>
    <row r="63" spans="3:6" ht="15">
      <c r="C63" s="54"/>
      <c r="D63" s="54"/>
      <c r="E63" s="71"/>
      <c r="F63" s="58"/>
    </row>
    <row r="64" spans="3:6" ht="15">
      <c r="C64" s="54"/>
      <c r="D64" s="54"/>
      <c r="E64" s="71"/>
      <c r="F64" s="58"/>
    </row>
    <row r="65" spans="3:6" ht="15">
      <c r="C65" s="54"/>
      <c r="D65" s="56"/>
      <c r="E65" s="71"/>
      <c r="F65" s="58"/>
    </row>
    <row r="66" spans="3:6" ht="15">
      <c r="C66" s="54"/>
      <c r="D66" s="54"/>
      <c r="E66" s="71"/>
      <c r="F66" s="58"/>
    </row>
    <row r="67" spans="3:6" ht="15">
      <c r="C67" s="54"/>
      <c r="D67" s="55"/>
      <c r="E67" s="71"/>
      <c r="F67" s="58"/>
    </row>
    <row r="68" spans="3:6" ht="15">
      <c r="C68" s="54"/>
      <c r="D68" s="54"/>
      <c r="E68" s="71"/>
      <c r="F68" s="58"/>
    </row>
    <row r="69" spans="3:6" ht="15">
      <c r="C69" s="54"/>
      <c r="D69" s="54"/>
      <c r="E69" s="71"/>
      <c r="F69" s="58"/>
    </row>
    <row r="70" spans="3:6" ht="15">
      <c r="C70" s="54"/>
      <c r="D70" s="54"/>
      <c r="E70" s="71"/>
      <c r="F70" s="58"/>
    </row>
    <row r="71" spans="3:6" ht="15">
      <c r="C71" s="54"/>
      <c r="D71" s="54"/>
      <c r="E71" s="71"/>
      <c r="F71" s="58"/>
    </row>
    <row r="72" spans="3:6" ht="15">
      <c r="C72" s="54"/>
      <c r="D72" s="54"/>
      <c r="E72" s="71"/>
      <c r="F72" s="58"/>
    </row>
    <row r="73" spans="3:6" ht="15">
      <c r="C73" s="54"/>
      <c r="D73" s="56"/>
      <c r="E73" s="71"/>
      <c r="F73" s="58"/>
    </row>
    <row r="74" spans="3:6" ht="15">
      <c r="C74" s="54"/>
      <c r="D74" s="55"/>
      <c r="E74" s="70"/>
      <c r="F74" s="58"/>
    </row>
    <row r="75" spans="3:6" ht="15">
      <c r="C75" s="54"/>
      <c r="D75" s="56"/>
      <c r="E75" s="71"/>
      <c r="F75" s="58"/>
    </row>
    <row r="76" spans="3:6" ht="15">
      <c r="C76" s="54"/>
      <c r="D76" s="56"/>
      <c r="E76" s="71"/>
      <c r="F76" s="58"/>
    </row>
    <row r="77" spans="3:6" ht="15">
      <c r="C77" s="54"/>
      <c r="D77" s="54"/>
      <c r="E77" s="71"/>
      <c r="F77" s="58"/>
    </row>
    <row r="78" spans="3:6" ht="15">
      <c r="C78" s="54"/>
      <c r="D78" s="54"/>
      <c r="E78" s="71"/>
      <c r="F78" s="58"/>
    </row>
    <row r="79" spans="3:6" ht="15">
      <c r="C79" s="54"/>
      <c r="D79" s="56"/>
      <c r="E79" s="71"/>
      <c r="F79" s="58"/>
    </row>
    <row r="80" spans="3:6" ht="15">
      <c r="C80" s="54"/>
      <c r="D80" s="55"/>
      <c r="E80" s="71"/>
      <c r="F80" s="58"/>
    </row>
    <row r="81" spans="3:6" ht="15">
      <c r="C81" s="54"/>
      <c r="D81" s="54"/>
      <c r="E81" s="70"/>
      <c r="F81" s="58"/>
    </row>
    <row r="82" spans="3:6" ht="15">
      <c r="C82" s="54"/>
      <c r="D82" s="57"/>
      <c r="E82" s="71"/>
      <c r="F82" s="58"/>
    </row>
    <row r="83" spans="3:6" ht="15">
      <c r="C83" s="54"/>
      <c r="D83" s="56"/>
      <c r="E83" s="71"/>
      <c r="F83" s="58"/>
    </row>
    <row r="84" spans="3:6" ht="15">
      <c r="C84" s="54"/>
      <c r="D84" s="56"/>
      <c r="E84" s="71"/>
      <c r="F84" s="58"/>
    </row>
    <row r="85" spans="3:6" ht="15">
      <c r="C85" s="54"/>
      <c r="D85" s="56"/>
      <c r="E85" s="71"/>
      <c r="F85" s="58"/>
    </row>
    <row r="86" spans="3:6" ht="15">
      <c r="C86" s="54"/>
      <c r="D86" s="56"/>
      <c r="E86" s="71"/>
      <c r="F86" s="58"/>
    </row>
    <row r="87" spans="3:6" ht="15">
      <c r="C87" s="54"/>
      <c r="D87" s="56"/>
      <c r="E87" s="71"/>
      <c r="F87" s="58"/>
    </row>
    <row r="88" spans="3:6" ht="15">
      <c r="C88" s="54"/>
      <c r="D88" s="56"/>
      <c r="E88" s="71"/>
      <c r="F88" s="58"/>
    </row>
    <row r="89" spans="3:6" ht="15">
      <c r="C89" s="54"/>
      <c r="D89" s="56"/>
      <c r="E89" s="71"/>
      <c r="F89" s="58"/>
    </row>
    <row r="90" spans="3:6" ht="15">
      <c r="C90" s="54"/>
      <c r="D90" s="56"/>
      <c r="E90" s="71"/>
      <c r="F90" s="58"/>
    </row>
    <row r="91" spans="3:6" ht="15">
      <c r="C91" s="54"/>
      <c r="D91" s="56"/>
      <c r="E91" s="71"/>
      <c r="F91" s="58"/>
    </row>
    <row r="92" spans="3:6" ht="15">
      <c r="C92" s="54"/>
      <c r="D92" s="56"/>
      <c r="E92" s="71"/>
      <c r="F92" s="58"/>
    </row>
    <row r="93" spans="3:6" ht="15">
      <c r="C93" s="54"/>
      <c r="D93" s="56"/>
      <c r="E93" s="71"/>
      <c r="F93" s="58"/>
    </row>
    <row r="94" spans="3:6" ht="15">
      <c r="C94" s="54"/>
      <c r="D94" s="56"/>
      <c r="E94" s="71"/>
      <c r="F94" s="58"/>
    </row>
    <row r="95" spans="3:6" ht="15">
      <c r="C95" s="54"/>
      <c r="D95" s="56"/>
      <c r="E95" s="71"/>
      <c r="F95" s="58"/>
    </row>
    <row r="96" spans="3:6" ht="15">
      <c r="C96" s="68"/>
      <c r="D96" s="58"/>
      <c r="E96" s="74"/>
      <c r="F96" s="58"/>
    </row>
    <row r="97" spans="3:6" ht="15">
      <c r="C97" s="68"/>
      <c r="D97" s="58"/>
      <c r="E97" s="74"/>
      <c r="F97" s="58"/>
    </row>
    <row r="98" spans="3:6" ht="12.75" customHeight="1">
      <c r="C98" s="68"/>
      <c r="D98" s="69"/>
    </row>
    <row r="99" spans="3:6" ht="15" customHeight="1">
      <c r="C99" s="68"/>
      <c r="D99" s="69"/>
    </row>
  </sheetData>
  <pageMargins left="0.23622047244094491" right="0.23622047244094491" top="0" bottom="3.937007874015748E-2" header="0.19685039370078741" footer="0.15748031496062992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tabColor rgb="FFFF0000"/>
  </sheetPr>
  <dimension ref="B1:AF74"/>
  <sheetViews>
    <sheetView showZeros="0" tabSelected="1" zoomScaleNormal="100" workbookViewId="0">
      <selection activeCell="E34" sqref="E34"/>
    </sheetView>
  </sheetViews>
  <sheetFormatPr defaultColWidth="9.140625" defaultRowHeight="12.75"/>
  <cols>
    <col min="1" max="1" width="1.140625" style="1" customWidth="1"/>
    <col min="2" max="2" width="14.85546875" style="1" customWidth="1"/>
    <col min="3" max="3" width="7.5703125" style="1" customWidth="1"/>
    <col min="4" max="4" width="15" style="1" customWidth="1"/>
    <col min="5" max="5" width="13.5703125" style="1" customWidth="1"/>
    <col min="6" max="6" width="4.5703125" style="1" customWidth="1"/>
    <col min="7" max="7" width="12.85546875" style="1" customWidth="1"/>
    <col min="8" max="8" width="11" style="1" customWidth="1"/>
    <col min="9" max="9" width="9.42578125" style="1" customWidth="1"/>
    <col min="10" max="10" width="11.42578125" style="1" customWidth="1"/>
    <col min="11" max="11" width="0.85546875" style="1" customWidth="1"/>
    <col min="12" max="12" width="9.140625" style="1"/>
    <col min="13" max="13" width="10" style="1" customWidth="1"/>
    <col min="14" max="14" width="9.140625" style="1"/>
    <col min="15" max="15" width="9.140625" style="1" customWidth="1"/>
    <col min="16" max="17" width="9.140625" style="1"/>
    <col min="18" max="18" width="10" style="1" bestFit="1" customWidth="1"/>
    <col min="19" max="19" width="9.140625" style="1"/>
    <col min="20" max="20" width="11.85546875" style="1" customWidth="1"/>
    <col min="21" max="16384" width="9.140625" style="1"/>
  </cols>
  <sheetData>
    <row r="1" spans="2:23" ht="6.75" customHeight="1"/>
    <row r="2" spans="2:23" ht="6" customHeight="1">
      <c r="O2" s="2"/>
      <c r="P2" s="2"/>
    </row>
    <row r="3" spans="2:23">
      <c r="O3" s="2"/>
      <c r="P3" s="2"/>
    </row>
    <row r="4" spans="2:23">
      <c r="O4" s="2"/>
      <c r="P4" s="2"/>
    </row>
    <row r="5" spans="2:23">
      <c r="O5" s="2"/>
      <c r="P5" s="2"/>
    </row>
    <row r="6" spans="2:23">
      <c r="O6" s="2"/>
      <c r="P6" s="2"/>
    </row>
    <row r="7" spans="2:23" ht="9.75" customHeight="1">
      <c r="O7" s="2"/>
      <c r="P7" s="2"/>
    </row>
    <row r="8" spans="2:23" ht="11.25" customHeight="1">
      <c r="E8" s="3" t="s">
        <v>0</v>
      </c>
      <c r="F8" s="4"/>
      <c r="G8" s="5"/>
      <c r="H8" s="6"/>
      <c r="I8" s="7"/>
      <c r="J8" s="7"/>
      <c r="O8" s="2"/>
      <c r="P8" s="2"/>
      <c r="Q8" s="95"/>
      <c r="R8" s="96"/>
      <c r="S8" s="96"/>
      <c r="T8" s="96"/>
      <c r="U8" s="96"/>
      <c r="V8" s="96"/>
      <c r="W8" s="97"/>
    </row>
    <row r="9" spans="2:23" ht="11.25" customHeight="1">
      <c r="E9" s="3"/>
      <c r="F9" s="5"/>
      <c r="G9" s="5"/>
      <c r="H9" s="6"/>
      <c r="I9" s="7"/>
      <c r="J9" s="7"/>
      <c r="O9" s="2"/>
      <c r="P9" s="2"/>
      <c r="Q9" s="98"/>
      <c r="R9" s="2"/>
      <c r="S9" s="99" t="s">
        <v>35</v>
      </c>
      <c r="T9" s="2"/>
      <c r="U9" s="2"/>
      <c r="V9" s="2"/>
      <c r="W9" s="100"/>
    </row>
    <row r="10" spans="2:23" ht="9" customHeight="1">
      <c r="O10" s="2"/>
      <c r="P10" s="2"/>
      <c r="Q10" s="98"/>
      <c r="R10" s="2"/>
      <c r="S10" s="101"/>
      <c r="T10" s="2"/>
      <c r="U10" s="2"/>
      <c r="V10" s="2"/>
      <c r="W10" s="100"/>
    </row>
    <row r="11" spans="2:23" ht="6.75" customHeight="1">
      <c r="D11" s="8">
        <v>44519</v>
      </c>
      <c r="E11" s="9"/>
      <c r="F11" s="9"/>
      <c r="G11" s="9"/>
      <c r="H11" s="10" t="s">
        <v>1</v>
      </c>
      <c r="I11" s="10"/>
      <c r="J11" s="11"/>
      <c r="O11" s="2"/>
      <c r="P11" s="2"/>
      <c r="Q11" s="98"/>
      <c r="R11" s="2"/>
      <c r="S11" s="101"/>
      <c r="T11" s="2"/>
      <c r="U11" s="2"/>
      <c r="V11" s="2"/>
      <c r="W11" s="100"/>
    </row>
    <row r="12" spans="2:23" ht="10.5" customHeight="1">
      <c r="D12" s="9"/>
      <c r="E12" s="9"/>
      <c r="F12" s="9"/>
      <c r="G12" s="9"/>
      <c r="H12" s="10"/>
      <c r="I12" s="10"/>
      <c r="J12" s="11"/>
      <c r="O12" s="2"/>
      <c r="P12" s="2"/>
      <c r="Q12" s="98"/>
      <c r="R12" s="2"/>
      <c r="S12" s="101"/>
      <c r="T12" s="2"/>
      <c r="U12" s="2"/>
      <c r="V12" s="2"/>
      <c r="W12" s="100"/>
    </row>
    <row r="13" spans="2:23" ht="12.75" customHeight="1">
      <c r="D13" s="9"/>
      <c r="E13" s="9"/>
      <c r="F13" s="9"/>
      <c r="G13" s="9"/>
      <c r="H13" s="10"/>
      <c r="I13" s="10"/>
      <c r="J13" s="11"/>
      <c r="M13" s="12" t="s">
        <v>2</v>
      </c>
      <c r="Q13" s="98"/>
      <c r="R13" s="2"/>
      <c r="S13" s="101"/>
      <c r="T13" s="2"/>
      <c r="U13" s="2"/>
      <c r="V13" s="2"/>
      <c r="W13" s="100"/>
    </row>
    <row r="14" spans="2:23" ht="6" customHeight="1">
      <c r="H14" s="1" t="s">
        <v>3</v>
      </c>
      <c r="M14" s="13"/>
      <c r="Q14" s="98"/>
      <c r="R14" s="2"/>
      <c r="S14" s="101"/>
      <c r="T14" s="2"/>
      <c r="U14" s="2"/>
      <c r="V14" s="2"/>
      <c r="W14" s="100"/>
    </row>
    <row r="15" spans="2:23" ht="18" customHeight="1">
      <c r="B15" s="14" t="s">
        <v>4</v>
      </c>
      <c r="C15" s="15"/>
      <c r="D15" s="16"/>
      <c r="E15" s="16"/>
      <c r="F15" s="16"/>
      <c r="G15" s="16"/>
      <c r="H15" s="16"/>
      <c r="I15" s="16"/>
      <c r="J15" s="17"/>
      <c r="M15" s="18"/>
      <c r="Q15" s="98"/>
      <c r="R15" s="2"/>
      <c r="S15" s="101"/>
      <c r="T15" s="2"/>
      <c r="U15" s="2"/>
      <c r="V15" s="2"/>
      <c r="W15" s="100"/>
    </row>
    <row r="16" spans="2:23" ht="5.25" customHeight="1">
      <c r="B16" s="19"/>
      <c r="C16" s="19"/>
      <c r="D16" s="19"/>
      <c r="E16" s="19"/>
      <c r="F16" s="19"/>
      <c r="Q16" s="98"/>
      <c r="R16" s="2"/>
      <c r="S16" s="2"/>
      <c r="T16" s="2"/>
      <c r="U16" s="2"/>
      <c r="V16" s="2"/>
      <c r="W16" s="100"/>
    </row>
    <row r="17" spans="2:23" ht="15">
      <c r="B17" s="20" t="s">
        <v>5</v>
      </c>
      <c r="C17" s="21" t="s">
        <v>6</v>
      </c>
      <c r="D17" s="22"/>
      <c r="E17" s="23"/>
      <c r="F17" s="24" t="s">
        <v>7</v>
      </c>
      <c r="G17" s="25" t="s">
        <v>8</v>
      </c>
      <c r="H17" s="26" t="s">
        <v>9</v>
      </c>
      <c r="I17" s="27" t="s">
        <v>10</v>
      </c>
      <c r="J17" s="28" t="s">
        <v>11</v>
      </c>
      <c r="Q17" s="98"/>
      <c r="R17" s="71" t="s">
        <v>31</v>
      </c>
      <c r="S17" s="93">
        <v>3</v>
      </c>
      <c r="T17" s="2">
        <f>SUMIF(I17,PALETTE,I18:I29)</f>
        <v>0</v>
      </c>
      <c r="U17" s="2"/>
      <c r="V17" s="2"/>
      <c r="W17" s="100"/>
    </row>
    <row r="18" spans="2:23" ht="15.75">
      <c r="B18" s="29"/>
      <c r="C18" s="30"/>
      <c r="D18" s="30"/>
      <c r="E18" s="80"/>
      <c r="F18" s="85">
        <v>2</v>
      </c>
      <c r="G18" s="82">
        <v>1001126</v>
      </c>
      <c r="H18" s="31">
        <f>IF(M18&lt;=0,IF(G18="","",VLOOKUP(G18,'FW Listing'!C1:H35,4,FALSE)*F18),M18)</f>
        <v>1200</v>
      </c>
      <c r="I18" s="32" t="str">
        <f>IFERROR(VLOOKUP(G18,'[1]FW Listing'!$J$600:$M$644,3,FALSE),"")</f>
        <v>Palette</v>
      </c>
      <c r="J18" s="33"/>
      <c r="M18" s="34"/>
      <c r="Q18" s="98"/>
      <c r="R18" s="71" t="s">
        <v>27</v>
      </c>
      <c r="S18" s="93">
        <v>1</v>
      </c>
      <c r="T18" s="2"/>
      <c r="U18" s="2"/>
      <c r="V18" s="2"/>
      <c r="W18" s="100"/>
    </row>
    <row r="19" spans="2:23" ht="15.75">
      <c r="B19" s="29"/>
      <c r="C19" s="30"/>
      <c r="D19" s="30"/>
      <c r="E19" s="80"/>
      <c r="F19" s="86">
        <v>1</v>
      </c>
      <c r="G19" s="82">
        <v>1001160</v>
      </c>
      <c r="H19" s="31">
        <f>IF(M19&lt;=0,IF(G19="","",VLOOKUP(G19,'FW Listing'!C2:H36,4,FALSE)*F19),M19)</f>
        <v>540</v>
      </c>
      <c r="I19" s="32" t="str">
        <f>IFERROR(VLOOKUP(G19,'[1]FW Listing'!$J$600:$M$644,3,FALSE),"")</f>
        <v>Palette</v>
      </c>
      <c r="J19" s="33"/>
      <c r="M19" s="34"/>
      <c r="Q19" s="98"/>
      <c r="R19" s="71" t="s">
        <v>29</v>
      </c>
      <c r="S19" s="93">
        <v>1</v>
      </c>
      <c r="T19" s="2"/>
      <c r="U19" s="2"/>
      <c r="V19" s="2"/>
      <c r="W19" s="100"/>
    </row>
    <row r="20" spans="2:23" ht="16.5" customHeight="1">
      <c r="B20" s="29"/>
      <c r="C20" s="30"/>
      <c r="D20" s="30"/>
      <c r="E20" s="80"/>
      <c r="F20" s="86">
        <v>1</v>
      </c>
      <c r="G20" s="82">
        <v>1134085</v>
      </c>
      <c r="H20" s="31">
        <f>IF(M20&lt;=0,IF(G20="","",VLOOKUP(G20,'FW Listing'!C3:H37,4,FALSE)*F20),M20)</f>
        <v>1080</v>
      </c>
      <c r="I20" s="32" t="str">
        <f>IFERROR(VLOOKUP(G20,'[1]FW Listing'!$J$600:$M$644,3,FALSE),"")</f>
        <v>Werith</v>
      </c>
      <c r="J20" s="35"/>
      <c r="M20" s="34"/>
      <c r="Q20" s="98"/>
      <c r="R20" s="71" t="s">
        <v>32</v>
      </c>
      <c r="S20" s="93">
        <v>2</v>
      </c>
      <c r="T20" s="2"/>
      <c r="U20" s="2"/>
      <c r="V20" s="2"/>
      <c r="W20" s="100"/>
    </row>
    <row r="21" spans="2:23" ht="16.5" customHeight="1">
      <c r="B21" s="29"/>
      <c r="C21" s="30"/>
      <c r="D21" s="30"/>
      <c r="E21" s="80"/>
      <c r="F21" s="89">
        <v>1</v>
      </c>
      <c r="G21" s="90">
        <v>1064142</v>
      </c>
      <c r="H21" s="91">
        <f>IF(M21&lt;=0,IF(G21="","",VLOOKUP(G21,'FW Listing'!C4:H38,4,FALSE)*F21),M21)</f>
        <v>25</v>
      </c>
      <c r="I21" s="92" t="str">
        <f>IFERROR(VLOOKUP(G21,'[1]FW Listing'!$J$600:$M$644,3,FALSE),"")</f>
        <v>Bidon</v>
      </c>
      <c r="J21" s="35"/>
      <c r="M21" s="34"/>
      <c r="Q21" s="98"/>
      <c r="R21" s="2"/>
      <c r="S21" s="2"/>
      <c r="T21" s="2"/>
      <c r="U21" s="2"/>
      <c r="V21" s="2"/>
      <c r="W21" s="100"/>
    </row>
    <row r="22" spans="2:23" ht="16.5" customHeight="1">
      <c r="B22" s="29"/>
      <c r="C22" s="30"/>
      <c r="D22" s="30"/>
      <c r="E22" s="80"/>
      <c r="F22" s="89">
        <v>5</v>
      </c>
      <c r="G22" s="90">
        <v>1090128</v>
      </c>
      <c r="H22" s="91">
        <f>IF(M22&lt;=0,IF(G22="","",VLOOKUP(G22,'FW Listing'!C5:H39,4,FALSE)*F22),M22)</f>
        <v>25</v>
      </c>
      <c r="I22" s="92" t="str">
        <f>IFERROR(VLOOKUP(G22,'[1]FW Listing'!$J$600:$M$644,3,FALSE),"")</f>
        <v>Bidon</v>
      </c>
      <c r="J22" s="35"/>
      <c r="M22" s="34"/>
      <c r="Q22" s="98"/>
      <c r="R22" s="71" t="s">
        <v>30</v>
      </c>
      <c r="S22" s="2">
        <v>6</v>
      </c>
      <c r="T22" s="2">
        <v>12</v>
      </c>
      <c r="U22" s="2">
        <f>6/12</f>
        <v>0.5</v>
      </c>
      <c r="V22" s="93">
        <f>IF(U22&lt;&gt;"",(ROUNDUP(U22,0)),"")</f>
        <v>1</v>
      </c>
      <c r="W22" s="100"/>
    </row>
    <row r="23" spans="2:23" ht="16.5" customHeight="1">
      <c r="B23" s="29"/>
      <c r="C23" s="30"/>
      <c r="D23" s="30"/>
      <c r="E23" s="80"/>
      <c r="F23" s="86">
        <v>1</v>
      </c>
      <c r="G23" s="82">
        <v>5039224</v>
      </c>
      <c r="H23" s="31">
        <f>IF(M23&lt;=0,IF(G23="","",VLOOKUP(G23,'FW Listing'!C6:H40,4,FALSE)*F23),M23)</f>
        <v>250</v>
      </c>
      <c r="I23" s="32" t="str">
        <f>IFERROR(VLOOKUP(G23,'[1]FW Listing'!$J$600:$M$644,3,FALSE),"")</f>
        <v>Big Bag</v>
      </c>
      <c r="J23" s="35"/>
      <c r="M23" s="34"/>
      <c r="Q23" s="98"/>
      <c r="R23" s="2"/>
      <c r="S23" s="102" t="s">
        <v>33</v>
      </c>
      <c r="T23" s="102" t="s">
        <v>34</v>
      </c>
      <c r="U23" s="2" t="s">
        <v>36</v>
      </c>
      <c r="V23" s="94" t="s">
        <v>37</v>
      </c>
      <c r="W23" s="100"/>
    </row>
    <row r="24" spans="2:23" ht="16.5" customHeight="1">
      <c r="B24" s="29"/>
      <c r="C24" s="30"/>
      <c r="D24" s="30"/>
      <c r="E24" s="80"/>
      <c r="F24" s="86">
        <v>2</v>
      </c>
      <c r="G24" s="82">
        <v>5041755</v>
      </c>
      <c r="H24" s="31">
        <f>IF(M24&lt;=0,IF(G24="","",VLOOKUP(G24,'FW Listing'!C7:H41,4,FALSE)*F24),M24)</f>
        <v>1900</v>
      </c>
      <c r="I24" s="32" t="str">
        <f>IFERROR(VLOOKUP(G24,'[1]FW Listing'!$J$600:$M$644,3,FALSE),"")</f>
        <v>Fûts</v>
      </c>
      <c r="J24" s="35"/>
      <c r="M24" s="34"/>
      <c r="Q24" s="98"/>
      <c r="R24" s="2"/>
      <c r="S24" s="103"/>
      <c r="T24" s="103"/>
      <c r="U24" s="2"/>
      <c r="V24" s="104"/>
      <c r="W24" s="100"/>
    </row>
    <row r="25" spans="2:23" ht="16.5" customHeight="1">
      <c r="B25" s="29"/>
      <c r="C25" s="30"/>
      <c r="D25" s="30"/>
      <c r="E25" s="80"/>
      <c r="F25" s="86"/>
      <c r="G25" s="82"/>
      <c r="H25" s="31" t="str">
        <f>IF(M25&lt;=0,IF(G25="","",VLOOKUP(G25,'FW Listing'!C8:H42,4,FALSE)*F25),M25)</f>
        <v/>
      </c>
      <c r="I25" s="32" t="str">
        <f>IFERROR(VLOOKUP(G25,'[1]FW Listing'!$J$600:$M$644,3,FALSE),"")</f>
        <v/>
      </c>
      <c r="J25" s="35"/>
      <c r="M25" s="34"/>
      <c r="Q25" s="98"/>
      <c r="R25" s="2"/>
      <c r="S25" s="103"/>
      <c r="T25" s="103"/>
      <c r="U25" s="2"/>
      <c r="V25" s="104"/>
      <c r="W25" s="100"/>
    </row>
    <row r="26" spans="2:23" ht="16.5" customHeight="1">
      <c r="B26" s="29"/>
      <c r="C26" s="30"/>
      <c r="D26" s="30"/>
      <c r="E26" s="80"/>
      <c r="F26" s="86"/>
      <c r="G26" s="82"/>
      <c r="H26" s="31" t="str">
        <f>IF(M26&lt;=0,IF(G26="","",VLOOKUP(G26,'FW Listing'!C9:H43,4,FALSE)*F26),M26)</f>
        <v/>
      </c>
      <c r="I26" s="32" t="str">
        <f>IFERROR(VLOOKUP(G26,'[1]FW Listing'!$J$600:$M$644,3,FALSE),"")</f>
        <v/>
      </c>
      <c r="J26" s="35"/>
      <c r="M26" s="34"/>
      <c r="Q26" s="98"/>
      <c r="R26" s="2"/>
      <c r="S26" s="103"/>
      <c r="T26" s="103"/>
      <c r="U26" s="2"/>
      <c r="V26" s="104"/>
      <c r="W26" s="100"/>
    </row>
    <row r="27" spans="2:23" ht="16.5" customHeight="1">
      <c r="B27" s="29"/>
      <c r="C27" s="30"/>
      <c r="D27" s="30"/>
      <c r="E27" s="80"/>
      <c r="F27" s="86"/>
      <c r="G27" s="82"/>
      <c r="H27" s="31" t="str">
        <f>IF(M27&lt;=0,IF(G27="","",VLOOKUP(G27,'FW Listing'!C10:H44,4,FALSE)*F27),M27)</f>
        <v/>
      </c>
      <c r="I27" s="32" t="str">
        <f>IFERROR(VLOOKUP(G27,'[1]FW Listing'!$J$600:$M$644,3,FALSE),"")</f>
        <v/>
      </c>
      <c r="J27" s="35"/>
      <c r="M27" s="34"/>
      <c r="Q27" s="98"/>
      <c r="R27" s="2"/>
      <c r="S27" s="2"/>
      <c r="T27" s="103"/>
      <c r="U27" s="2"/>
      <c r="V27" s="104"/>
      <c r="W27" s="100"/>
    </row>
    <row r="28" spans="2:23" ht="16.5" customHeight="1">
      <c r="B28" s="29"/>
      <c r="C28" s="30"/>
      <c r="D28" s="30"/>
      <c r="E28" s="80"/>
      <c r="F28" s="86"/>
      <c r="G28" s="82"/>
      <c r="H28" s="31" t="str">
        <f>IF(M28&lt;=0,IF(G28="","",VLOOKUP(G28,'FW Listing'!C11:H45,4,FALSE)*F28),M28)</f>
        <v/>
      </c>
      <c r="I28" s="32" t="str">
        <f>IFERROR(VLOOKUP(G28,'[1]FW Listing'!$J$600:$M$644,3,FALSE),"")</f>
        <v/>
      </c>
      <c r="J28" s="35"/>
      <c r="M28" s="34"/>
      <c r="Q28" s="98"/>
      <c r="R28" s="2" t="s">
        <v>38</v>
      </c>
      <c r="S28" s="105">
        <f>SUM(S17:S20,V22)</f>
        <v>8</v>
      </c>
      <c r="T28" s="2"/>
      <c r="U28" s="2"/>
      <c r="V28" s="2"/>
      <c r="W28" s="100"/>
    </row>
    <row r="29" spans="2:23" ht="16.5" customHeight="1" thickBot="1">
      <c r="B29" s="29"/>
      <c r="C29" s="36"/>
      <c r="D29" s="36"/>
      <c r="E29" s="81"/>
      <c r="F29" s="87"/>
      <c r="G29" s="83"/>
      <c r="H29" s="31" t="str">
        <f>IF(M29&lt;=0,IF(G29="","",VLOOKUP(G29,'FW Listing'!C12:H46,4,FALSE)*F29),M29)</f>
        <v/>
      </c>
      <c r="I29" s="37" t="str">
        <f>IFERROR(VLOOKUP(G29,'[1]FW Listing'!$J$600:$M$644,3,FALSE),"")</f>
        <v/>
      </c>
      <c r="J29" s="38"/>
      <c r="M29" s="34"/>
      <c r="Q29" s="106"/>
      <c r="R29" s="107"/>
      <c r="S29" s="107"/>
      <c r="T29" s="107"/>
      <c r="U29" s="107"/>
      <c r="V29" s="107"/>
      <c r="W29" s="108"/>
    </row>
    <row r="30" spans="2:23" s="2" customFormat="1" ht="6.75" customHeight="1" thickBot="1">
      <c r="B30" s="39"/>
      <c r="C30" s="40"/>
      <c r="D30" s="40"/>
      <c r="E30" s="40"/>
      <c r="F30" s="84"/>
      <c r="G30" s="41"/>
      <c r="H30" s="42"/>
      <c r="I30" s="43"/>
      <c r="J30" s="44"/>
    </row>
    <row r="31" spans="2:23" s="2" customFormat="1" ht="18" customHeight="1" thickBot="1">
      <c r="B31" s="45" t="s">
        <v>12</v>
      </c>
      <c r="C31" s="46"/>
      <c r="D31" s="46"/>
      <c r="E31" s="46"/>
      <c r="F31" s="46"/>
      <c r="G31" s="46"/>
      <c r="H31" s="46"/>
      <c r="I31" s="46"/>
      <c r="J31" s="79"/>
      <c r="L31" s="88">
        <f>SUM(F18:F29)</f>
        <v>13</v>
      </c>
    </row>
    <row r="32" spans="2:23">
      <c r="B32" s="76" t="s">
        <v>6</v>
      </c>
      <c r="C32" s="77"/>
      <c r="D32" s="77"/>
      <c r="E32" s="78"/>
      <c r="F32" s="24" t="s">
        <v>7</v>
      </c>
      <c r="G32" s="47" t="s">
        <v>8</v>
      </c>
      <c r="H32" s="48" t="s">
        <v>7</v>
      </c>
      <c r="I32" s="49" t="s">
        <v>13</v>
      </c>
      <c r="J32" s="50" t="s">
        <v>11</v>
      </c>
    </row>
    <row r="62" spans="32:32">
      <c r="AF62" s="51" t="s">
        <v>14</v>
      </c>
    </row>
    <row r="63" spans="32:32">
      <c r="AF63" s="51" t="s">
        <v>15</v>
      </c>
    </row>
    <row r="64" spans="32:32">
      <c r="AF64" s="51" t="s">
        <v>16</v>
      </c>
    </row>
    <row r="65" spans="32:32">
      <c r="AF65" s="52" t="s">
        <v>17</v>
      </c>
    </row>
    <row r="66" spans="32:32">
      <c r="AF66" s="52" t="s">
        <v>18</v>
      </c>
    </row>
    <row r="67" spans="32:32">
      <c r="AF67" s="52" t="s">
        <v>19</v>
      </c>
    </row>
    <row r="68" spans="32:32">
      <c r="AF68" s="52" t="s">
        <v>20</v>
      </c>
    </row>
    <row r="69" spans="32:32">
      <c r="AF69" s="52" t="s">
        <v>21</v>
      </c>
    </row>
    <row r="70" spans="32:32">
      <c r="AF70" s="52" t="s">
        <v>22</v>
      </c>
    </row>
    <row r="71" spans="32:32">
      <c r="AF71" s="52" t="s">
        <v>23</v>
      </c>
    </row>
    <row r="72" spans="32:32">
      <c r="AF72" s="52" t="s">
        <v>24</v>
      </c>
    </row>
    <row r="73" spans="32:32">
      <c r="AF73" s="52" t="s">
        <v>25</v>
      </c>
    </row>
    <row r="74" spans="32:32">
      <c r="AF74" s="52" t="s">
        <v>26</v>
      </c>
    </row>
  </sheetData>
  <mergeCells count="27">
    <mergeCell ref="T23:T27"/>
    <mergeCell ref="S9:S15"/>
    <mergeCell ref="V23:V27"/>
    <mergeCell ref="B32:E32"/>
    <mergeCell ref="B31:J31"/>
    <mergeCell ref="S23:S26"/>
    <mergeCell ref="C27:E27"/>
    <mergeCell ref="C28:E28"/>
    <mergeCell ref="C29:E29"/>
    <mergeCell ref="C21:E21"/>
    <mergeCell ref="C22:E22"/>
    <mergeCell ref="C23:E23"/>
    <mergeCell ref="C24:E24"/>
    <mergeCell ref="C25:E25"/>
    <mergeCell ref="C26:E26"/>
    <mergeCell ref="M13:M15"/>
    <mergeCell ref="B15:J15"/>
    <mergeCell ref="C17:E17"/>
    <mergeCell ref="C18:E18"/>
    <mergeCell ref="C19:E19"/>
    <mergeCell ref="C20:E20"/>
    <mergeCell ref="E8:E9"/>
    <mergeCell ref="F8:H9"/>
    <mergeCell ref="I8:I9"/>
    <mergeCell ref="J8:J9"/>
    <mergeCell ref="D11:G13"/>
    <mergeCell ref="H11:J13"/>
  </mergeCells>
  <dataValidations count="1">
    <dataValidation type="list" showInputMessage="1" showErrorMessage="1" sqref="B30">
      <formula1>$AF$62:$AF$74</formula1>
    </dataValidation>
  </dataValidations>
  <pageMargins left="0.39370078740157483" right="0" top="7.874015748031496E-2" bottom="3.937007874015748E-2" header="0" footer="0.15748031496062992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6" r:id="rId4">
          <objectPr defaultSize="0" autoPict="0" r:id="rId5">
            <anchor moveWithCells="1" sizeWithCells="1">
              <from>
                <xdr:col>15</xdr:col>
                <xdr:colOff>9525</xdr:colOff>
                <xdr:row>2</xdr:row>
                <xdr:rowOff>104775</xdr:rowOff>
              </from>
              <to>
                <xdr:col>15</xdr:col>
                <xdr:colOff>9525</xdr:colOff>
                <xdr:row>7</xdr:row>
                <xdr:rowOff>28575</xdr:rowOff>
              </to>
            </anchor>
          </objectPr>
        </oleObject>
      </mc:Choice>
      <mc:Fallback>
        <oleObject progId="MSPhotoEd.3" shapeId="1026" r:id="rId4"/>
      </mc:Fallback>
    </mc:AlternateContent>
    <mc:AlternateContent xmlns:mc="http://schemas.openxmlformats.org/markup-compatibility/2006">
      <mc:Choice Requires="x14">
        <oleObject progId="MSPhotoEd.3" shapeId="1027" r:id="rId6">
          <objectPr defaultSize="0" autoPict="0" r:id="rId5">
            <anchor moveWithCells="1" sizeWithCells="1">
              <from>
                <xdr:col>15</xdr:col>
                <xdr:colOff>9525</xdr:colOff>
                <xdr:row>2</xdr:row>
                <xdr:rowOff>104775</xdr:rowOff>
              </from>
              <to>
                <xdr:col>15</xdr:col>
                <xdr:colOff>9525</xdr:colOff>
                <xdr:row>7</xdr:row>
                <xdr:rowOff>28575</xdr:rowOff>
              </to>
            </anchor>
          </objectPr>
        </oleObject>
      </mc:Choice>
      <mc:Fallback>
        <oleObject progId="MSPhotoEd.3" shapeId="1027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B7D210DA121844B34D958B9ECBDD4E" ma:contentTypeVersion="14" ma:contentTypeDescription="Create a new document." ma:contentTypeScope="" ma:versionID="e3b6a88bba5ea02fa148b7fe18cf6bfe">
  <xsd:schema xmlns:xsd="http://www.w3.org/2001/XMLSchema" xmlns:xs="http://www.w3.org/2001/XMLSchema" xmlns:p="http://schemas.microsoft.com/office/2006/metadata/properties" xmlns:ns3="463ab74d-a866-41ba-8ed5-c43e374721c5" xmlns:ns4="920916ff-8567-4783-94a7-54dfc0930fc1" targetNamespace="http://schemas.microsoft.com/office/2006/metadata/properties" ma:root="true" ma:fieldsID="9395e86ca7e64e4e6c2ee7c7ec6b87bd" ns3:_="" ns4:_="">
    <xsd:import namespace="463ab74d-a866-41ba-8ed5-c43e374721c5"/>
    <xsd:import namespace="920916ff-8567-4783-94a7-54dfc0930fc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3ab74d-a866-41ba-8ed5-c43e374721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0916ff-8567-4783-94a7-54dfc0930fc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B8EE37-7BBA-462E-A11A-BF8AC17C01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3ab74d-a866-41ba-8ed5-c43e374721c5"/>
    <ds:schemaRef ds:uri="920916ff-8567-4783-94a7-54dfc0930f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6AC8AB-F327-48E8-8893-C8806B494C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B09DF0-963A-40A9-9F5A-3188D412068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20916ff-8567-4783-94a7-54dfc0930fc1"/>
    <ds:schemaRef ds:uri="http://schemas.microsoft.com/office/2006/documentManagement/types"/>
    <ds:schemaRef ds:uri="463ab74d-a866-41ba-8ed5-c43e374721c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FW Listing</vt:lpstr>
      <vt:lpstr>FM</vt:lpstr>
      <vt:lpstr>FM!inter</vt:lpstr>
      <vt:lpstr>FM!PALETTE</vt:lpstr>
      <vt:lpstr>FM!Print_Area</vt:lpstr>
    </vt:vector>
  </TitlesOfParts>
  <Company>Mars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Dirheimer, Christophe</dc:creator>
  <cp:lastModifiedBy>Dirheimer, Christophe</cp:lastModifiedBy>
  <dcterms:created xsi:type="dcterms:W3CDTF">2021-11-25T18:33:36Z</dcterms:created>
  <dcterms:modified xsi:type="dcterms:W3CDTF">2021-11-25T19:44:18Z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0x01010075B7D210DA121844B34D958B9ECBDD4E</vt:lpwstr>
  </property>
</Properties>
</file>