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Stephane\Documents\CALENDRIER\"/>
    </mc:Choice>
  </mc:AlternateContent>
  <xr:revisionPtr revIDLastSave="0" documentId="13_ncr:1_{CD2664F4-BD76-43F0-A016-6AE22FC506D5}" xr6:coauthVersionLast="47" xr6:coauthVersionMax="47" xr10:uidLastSave="{00000000-0000-0000-0000-000000000000}"/>
  <bookViews>
    <workbookView xWindow="-120" yWindow="-120" windowWidth="29040" windowHeight="15840" xr2:uid="{00000000-000D-0000-FFFF-FFFF00000000}"/>
  </bookViews>
  <sheets>
    <sheet name="Calendrier" sheetId="1" r:id="rId1"/>
    <sheet name="Juin" sheetId="3" r:id="rId2"/>
    <sheet name="Juillet" sheetId="4" r:id="rId3"/>
    <sheet name="Août" sheetId="5" r:id="rId4"/>
    <sheet name="Septembre" sheetId="6" r:id="rId5"/>
    <sheet name="Octobre" sheetId="7" r:id="rId6"/>
    <sheet name="Novembre" sheetId="8" r:id="rId7"/>
    <sheet name="Décembre" sheetId="9" r:id="rId8"/>
    <sheet name="Janvier" sheetId="10" r:id="rId9"/>
    <sheet name="Février" sheetId="11" r:id="rId10"/>
    <sheet name="Mars" sheetId="12" r:id="rId11"/>
    <sheet name="Avril" sheetId="13" r:id="rId12"/>
    <sheet name="Mai" sheetId="14" r:id="rId13"/>
    <sheet name="Feuil14" sheetId="15" r:id="rId14"/>
  </sheets>
  <definedNames>
    <definedName name="valuevx">42.314159</definedName>
    <definedName name="_xlnm.Print_Area" localSheetId="0">Calendrier!$A$6:$W$43</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N58" i="1"/>
  <c r="M58" i="1"/>
  <c r="L58" i="1"/>
  <c r="K58" i="1"/>
  <c r="J58" i="1"/>
  <c r="I58" i="1"/>
  <c r="H58" i="1"/>
  <c r="O57" i="1"/>
  <c r="N57" i="1"/>
  <c r="M57" i="1"/>
  <c r="L57" i="1"/>
  <c r="K57" i="1"/>
  <c r="J57" i="1"/>
  <c r="I57" i="1"/>
  <c r="H57" i="1"/>
  <c r="O56" i="1"/>
  <c r="N56" i="1"/>
  <c r="M56" i="1"/>
  <c r="L56" i="1"/>
  <c r="K56" i="1"/>
  <c r="J56" i="1"/>
  <c r="I56" i="1"/>
  <c r="H56" i="1"/>
  <c r="O55" i="1"/>
  <c r="N55" i="1"/>
  <c r="M55" i="1"/>
  <c r="L55" i="1"/>
  <c r="K55" i="1"/>
  <c r="J55" i="1"/>
  <c r="I55" i="1"/>
  <c r="H55" i="1"/>
  <c r="O54" i="1"/>
  <c r="N54" i="1"/>
  <c r="M54" i="1"/>
  <c r="L54" i="1"/>
  <c r="K54" i="1"/>
  <c r="J54" i="1"/>
  <c r="I54" i="1"/>
  <c r="H54" i="1"/>
  <c r="O50" i="1"/>
  <c r="N50" i="1"/>
  <c r="M50" i="1"/>
  <c r="L50" i="1"/>
  <c r="K50" i="1"/>
  <c r="J50" i="1"/>
  <c r="I50" i="1"/>
  <c r="H50" i="1"/>
  <c r="O49" i="1"/>
  <c r="N49" i="1"/>
  <c r="M49" i="1"/>
  <c r="L49" i="1"/>
  <c r="K49" i="1"/>
  <c r="J49" i="1"/>
  <c r="I49" i="1"/>
  <c r="H49" i="1"/>
  <c r="O47" i="1"/>
  <c r="O53" i="1" s="1"/>
  <c r="N47" i="1"/>
  <c r="N53" i="1" s="1"/>
  <c r="M47" i="1"/>
  <c r="M53" i="1" s="1"/>
  <c r="L47" i="1"/>
  <c r="L53" i="1" s="1"/>
  <c r="K47" i="1"/>
  <c r="K53" i="1" s="1"/>
  <c r="J47" i="1"/>
  <c r="J53" i="1" s="1"/>
  <c r="I47" i="1"/>
  <c r="I53" i="1" s="1"/>
  <c r="H47" i="1"/>
  <c r="H48" i="1" s="1"/>
  <c r="O46" i="1"/>
  <c r="N46" i="1"/>
  <c r="M46" i="1"/>
  <c r="L46" i="1"/>
  <c r="K46" i="1"/>
  <c r="J46" i="1"/>
  <c r="I46" i="1"/>
  <c r="H46" i="1"/>
  <c r="P45" i="1"/>
  <c r="P56" i="1" s="1"/>
  <c r="H45" i="1"/>
  <c r="T3" i="1"/>
  <c r="O3" i="1"/>
  <c r="T2" i="1"/>
  <c r="O2" i="1"/>
  <c r="P55" i="1" l="1"/>
  <c r="P46" i="1"/>
  <c r="P47" i="1"/>
  <c r="P53" i="1" s="1"/>
  <c r="P49" i="1"/>
  <c r="P57" i="1"/>
  <c r="P50" i="1"/>
  <c r="L48" i="1"/>
  <c r="H51" i="1"/>
  <c r="H52" i="1"/>
  <c r="H53" i="1"/>
  <c r="I48" i="1"/>
  <c r="M48" i="1"/>
  <c r="I51" i="1"/>
  <c r="M51" i="1"/>
  <c r="I52" i="1"/>
  <c r="M52" i="1"/>
  <c r="L51" i="1"/>
  <c r="J48" i="1"/>
  <c r="N48" i="1"/>
  <c r="J51" i="1"/>
  <c r="N51" i="1"/>
  <c r="J52" i="1"/>
  <c r="N52" i="1"/>
  <c r="L52" i="1"/>
  <c r="K48" i="1"/>
  <c r="O48" i="1"/>
  <c r="K51" i="1"/>
  <c r="O51" i="1"/>
  <c r="K52" i="1"/>
  <c r="O52" i="1"/>
  <c r="P48" i="1"/>
  <c r="P54" i="1"/>
  <c r="P58" i="1"/>
  <c r="A9" i="1"/>
  <c r="G9" i="1"/>
  <c r="F9" i="1"/>
  <c r="E9" i="1"/>
  <c r="D9" i="1"/>
  <c r="C9" i="1"/>
  <c r="B9" i="1"/>
  <c r="A6" i="1"/>
  <c r="P52" i="1" l="1"/>
  <c r="P51" i="1"/>
  <c r="G18" i="1"/>
  <c r="F27" i="1"/>
  <c r="M9" i="1"/>
  <c r="D27" i="1"/>
  <c r="K18" i="1"/>
  <c r="B27" i="1"/>
  <c r="I9" i="1"/>
  <c r="A8" i="1"/>
  <c r="F10" i="1" s="1"/>
  <c r="A10" i="1" l="1"/>
  <c r="F15" i="1"/>
  <c r="B15" i="1"/>
  <c r="E14" i="1"/>
  <c r="A14" i="1"/>
  <c r="D13" i="1"/>
  <c r="G12" i="1"/>
  <c r="C12" i="1"/>
  <c r="F11" i="1"/>
  <c r="B11" i="1"/>
  <c r="E10" i="1"/>
  <c r="E15" i="1"/>
  <c r="A15" i="1"/>
  <c r="D14" i="1"/>
  <c r="G13" i="1"/>
  <c r="C13" i="1"/>
  <c r="F12" i="1"/>
  <c r="B12" i="1"/>
  <c r="E11" i="1"/>
  <c r="A11" i="1"/>
  <c r="D10" i="1"/>
  <c r="D15" i="1"/>
  <c r="G14" i="1"/>
  <c r="C14" i="1"/>
  <c r="F13" i="1"/>
  <c r="B13" i="1"/>
  <c r="E12" i="1"/>
  <c r="A12" i="1"/>
  <c r="D11" i="1"/>
  <c r="G10" i="1"/>
  <c r="C10" i="1"/>
  <c r="B14" i="1"/>
  <c r="D12" i="1"/>
  <c r="C11" i="1"/>
  <c r="B10" i="1"/>
  <c r="G15" i="1"/>
  <c r="C15" i="1"/>
  <c r="F14" i="1"/>
  <c r="E13" i="1"/>
  <c r="A13" i="1"/>
  <c r="G11" i="1"/>
  <c r="T9" i="1"/>
  <c r="O9" i="1"/>
  <c r="L9" i="1"/>
  <c r="F18" i="1"/>
  <c r="K9" i="1"/>
  <c r="E18" i="1"/>
  <c r="A18" i="1"/>
  <c r="D18" i="1"/>
  <c r="W9" i="1"/>
  <c r="S9" i="1"/>
  <c r="N9" i="1"/>
  <c r="J9" i="1"/>
  <c r="B18" i="1"/>
  <c r="U9" i="1"/>
  <c r="Q9" i="1"/>
  <c r="C18" i="1"/>
  <c r="V9" i="1"/>
  <c r="R9" i="1"/>
  <c r="I8" i="1"/>
  <c r="I10" i="1" s="1"/>
  <c r="F36" i="1"/>
  <c r="V18" i="1"/>
  <c r="V36" i="1"/>
  <c r="V27" i="1"/>
  <c r="N18" i="1"/>
  <c r="N27" i="1"/>
  <c r="N36" i="1"/>
  <c r="L36" i="1"/>
  <c r="L27" i="1"/>
  <c r="T27" i="1"/>
  <c r="D36" i="1"/>
  <c r="L18" i="1"/>
  <c r="T36" i="1"/>
  <c r="T18" i="1"/>
  <c r="S36" i="1"/>
  <c r="K36" i="1"/>
  <c r="R27" i="1"/>
  <c r="J18" i="1"/>
  <c r="J36" i="1"/>
  <c r="I27" i="1"/>
  <c r="A27" i="1"/>
  <c r="A36" i="1"/>
  <c r="I18" i="1"/>
  <c r="Q18" i="1"/>
  <c r="Q27" i="1"/>
  <c r="U36" i="1"/>
  <c r="C36" i="1"/>
  <c r="S18" i="1"/>
  <c r="I36" i="1"/>
  <c r="Q36" i="1"/>
  <c r="K27" i="1"/>
  <c r="O36" i="1"/>
  <c r="E36" i="1"/>
  <c r="W27" i="1"/>
  <c r="S27" i="1"/>
  <c r="M27" i="1"/>
  <c r="G27" i="1"/>
  <c r="C27" i="1"/>
  <c r="U18" i="1"/>
  <c r="O18" i="1"/>
  <c r="W36" i="1"/>
  <c r="R36" i="1"/>
  <c r="M36" i="1"/>
  <c r="G36" i="1"/>
  <c r="B36" i="1"/>
  <c r="U27" i="1"/>
  <c r="O27" i="1"/>
  <c r="J27" i="1"/>
  <c r="E27" i="1"/>
  <c r="W18" i="1"/>
  <c r="R18" i="1"/>
  <c r="M18" i="1"/>
  <c r="L15" i="1" l="1"/>
  <c r="O14" i="1"/>
  <c r="K14" i="1"/>
  <c r="N13" i="1"/>
  <c r="J13" i="1"/>
  <c r="M12" i="1"/>
  <c r="I12" i="1"/>
  <c r="L11" i="1"/>
  <c r="O10" i="1"/>
  <c r="K10" i="1"/>
  <c r="O15" i="1"/>
  <c r="K15" i="1"/>
  <c r="N14" i="1"/>
  <c r="J14" i="1"/>
  <c r="M13" i="1"/>
  <c r="I13" i="1"/>
  <c r="L12" i="1"/>
  <c r="O11" i="1"/>
  <c r="K11" i="1"/>
  <c r="N10" i="1"/>
  <c r="J10" i="1"/>
  <c r="N15" i="1"/>
  <c r="J15" i="1"/>
  <c r="M14" i="1"/>
  <c r="I14" i="1"/>
  <c r="L13" i="1"/>
  <c r="O12" i="1"/>
  <c r="K12" i="1"/>
  <c r="N11" i="1"/>
  <c r="J11" i="1"/>
  <c r="M10" i="1"/>
  <c r="L10" i="1"/>
  <c r="M15" i="1"/>
  <c r="I15" i="1"/>
  <c r="L14" i="1"/>
  <c r="O13" i="1"/>
  <c r="K13" i="1"/>
  <c r="N12" i="1"/>
  <c r="J12" i="1"/>
  <c r="M11" i="1"/>
  <c r="I11" i="1"/>
  <c r="Q8" i="1"/>
  <c r="V15" i="1" l="1"/>
  <c r="R15" i="1"/>
  <c r="U14" i="1"/>
  <c r="Q14" i="1"/>
  <c r="T13" i="1"/>
  <c r="W12" i="1"/>
  <c r="S12" i="1"/>
  <c r="V11" i="1"/>
  <c r="R11" i="1"/>
  <c r="U10" i="1"/>
  <c r="Q10" i="1"/>
  <c r="U15" i="1"/>
  <c r="Q15" i="1"/>
  <c r="T14" i="1"/>
  <c r="W13" i="1"/>
  <c r="S13" i="1"/>
  <c r="V12" i="1"/>
  <c r="R12" i="1"/>
  <c r="U11" i="1"/>
  <c r="Q11" i="1"/>
  <c r="T10" i="1"/>
  <c r="T15" i="1"/>
  <c r="W14" i="1"/>
  <c r="S14" i="1"/>
  <c r="V13" i="1"/>
  <c r="R13" i="1"/>
  <c r="U12" i="1"/>
  <c r="Q12" i="1"/>
  <c r="T11" i="1"/>
  <c r="W10" i="1"/>
  <c r="S10" i="1"/>
  <c r="W15" i="1"/>
  <c r="S15" i="1"/>
  <c r="V14" i="1"/>
  <c r="R14" i="1"/>
  <c r="U13" i="1"/>
  <c r="Q13" i="1"/>
  <c r="T12" i="1"/>
  <c r="W11" i="1"/>
  <c r="S11" i="1"/>
  <c r="V10" i="1"/>
  <c r="R10" i="1"/>
  <c r="A17" i="1"/>
  <c r="G24" i="1" l="1"/>
  <c r="F24" i="1"/>
  <c r="E24" i="1"/>
  <c r="D24" i="1"/>
  <c r="G23" i="1"/>
  <c r="C23" i="1"/>
  <c r="F22" i="1"/>
  <c r="B22" i="1"/>
  <c r="E21" i="1"/>
  <c r="A21" i="1"/>
  <c r="D20" i="1"/>
  <c r="G19" i="1"/>
  <c r="C19" i="1"/>
  <c r="C24" i="1"/>
  <c r="F23" i="1"/>
  <c r="B23" i="1"/>
  <c r="E22" i="1"/>
  <c r="A22" i="1"/>
  <c r="D21" i="1"/>
  <c r="G20" i="1"/>
  <c r="C20" i="1"/>
  <c r="F19" i="1"/>
  <c r="B19" i="1"/>
  <c r="B24" i="1"/>
  <c r="E23" i="1"/>
  <c r="A23" i="1"/>
  <c r="D22" i="1"/>
  <c r="G21" i="1"/>
  <c r="C21" i="1"/>
  <c r="F20" i="1"/>
  <c r="B20" i="1"/>
  <c r="E19" i="1"/>
  <c r="A19" i="1"/>
  <c r="A24" i="1"/>
  <c r="D23" i="1"/>
  <c r="G22" i="1"/>
  <c r="C22" i="1"/>
  <c r="F21" i="1"/>
  <c r="B21" i="1"/>
  <c r="E20" i="1"/>
  <c r="A20" i="1"/>
  <c r="D19" i="1"/>
  <c r="I17" i="1"/>
  <c r="M24" i="1" l="1"/>
  <c r="I24" i="1"/>
  <c r="L23" i="1"/>
  <c r="O22" i="1"/>
  <c r="K22" i="1"/>
  <c r="N21" i="1"/>
  <c r="J21" i="1"/>
  <c r="M20" i="1"/>
  <c r="I20" i="1"/>
  <c r="L19" i="1"/>
  <c r="L24" i="1"/>
  <c r="O23" i="1"/>
  <c r="K23" i="1"/>
  <c r="N22" i="1"/>
  <c r="J22" i="1"/>
  <c r="M21" i="1"/>
  <c r="I21" i="1"/>
  <c r="L20" i="1"/>
  <c r="O19" i="1"/>
  <c r="K19" i="1"/>
  <c r="O24" i="1"/>
  <c r="K24" i="1"/>
  <c r="N23" i="1"/>
  <c r="J23" i="1"/>
  <c r="M22" i="1"/>
  <c r="I22" i="1"/>
  <c r="L21" i="1"/>
  <c r="O20" i="1"/>
  <c r="K20" i="1"/>
  <c r="N19" i="1"/>
  <c r="J19" i="1"/>
  <c r="I23" i="1"/>
  <c r="N20" i="1"/>
  <c r="N24" i="1"/>
  <c r="L22" i="1"/>
  <c r="J20" i="1"/>
  <c r="J24" i="1"/>
  <c r="O21" i="1"/>
  <c r="M19" i="1"/>
  <c r="M23" i="1"/>
  <c r="K21" i="1"/>
  <c r="I19" i="1"/>
  <c r="Q17" i="1"/>
  <c r="R19" i="1" l="1"/>
  <c r="V19" i="1"/>
  <c r="S20" i="1"/>
  <c r="W20" i="1"/>
  <c r="T21" i="1"/>
  <c r="Q22" i="1"/>
  <c r="U22" i="1"/>
  <c r="R23" i="1"/>
  <c r="V23" i="1"/>
  <c r="S24" i="1"/>
  <c r="W24" i="1"/>
  <c r="U19" i="1"/>
  <c r="R20" i="1"/>
  <c r="W21" i="1"/>
  <c r="Q23" i="1"/>
  <c r="V24" i="1"/>
  <c r="S19" i="1"/>
  <c r="W19" i="1"/>
  <c r="T20" i="1"/>
  <c r="Q21" i="1"/>
  <c r="U21" i="1"/>
  <c r="R22" i="1"/>
  <c r="V22" i="1"/>
  <c r="S23" i="1"/>
  <c r="W23" i="1"/>
  <c r="T24" i="1"/>
  <c r="S21" i="1"/>
  <c r="U23" i="1"/>
  <c r="T19" i="1"/>
  <c r="Q20" i="1"/>
  <c r="U20" i="1"/>
  <c r="R21" i="1"/>
  <c r="V21" i="1"/>
  <c r="S22" i="1"/>
  <c r="W22" i="1"/>
  <c r="T23" i="1"/>
  <c r="Q24" i="1"/>
  <c r="U24" i="1"/>
  <c r="Q19" i="1"/>
  <c r="V20" i="1"/>
  <c r="T22" i="1"/>
  <c r="R24" i="1"/>
  <c r="A26" i="1"/>
  <c r="E33" i="1" l="1"/>
  <c r="A33" i="1"/>
  <c r="D32" i="1"/>
  <c r="G31" i="1"/>
  <c r="C31" i="1"/>
  <c r="F30" i="1"/>
  <c r="B30" i="1"/>
  <c r="E29" i="1"/>
  <c r="A29" i="1"/>
  <c r="D28" i="1"/>
  <c r="D33" i="1"/>
  <c r="G32" i="1"/>
  <c r="C32" i="1"/>
  <c r="F31" i="1"/>
  <c r="B31" i="1"/>
  <c r="E30" i="1"/>
  <c r="A30" i="1"/>
  <c r="D29" i="1"/>
  <c r="G28" i="1"/>
  <c r="C28" i="1"/>
  <c r="G33" i="1"/>
  <c r="C33" i="1"/>
  <c r="F32" i="1"/>
  <c r="B32" i="1"/>
  <c r="E31" i="1"/>
  <c r="A31" i="1"/>
  <c r="D30" i="1"/>
  <c r="G29" i="1"/>
  <c r="C29" i="1"/>
  <c r="F28" i="1"/>
  <c r="B28" i="1"/>
  <c r="F33" i="1"/>
  <c r="D31" i="1"/>
  <c r="B29" i="1"/>
  <c r="B33" i="1"/>
  <c r="G30" i="1"/>
  <c r="E28" i="1"/>
  <c r="E32" i="1"/>
  <c r="C30" i="1"/>
  <c r="A28" i="1"/>
  <c r="A32" i="1"/>
  <c r="F29" i="1"/>
  <c r="I26" i="1"/>
  <c r="O33" i="1" l="1"/>
  <c r="K33" i="1"/>
  <c r="N32" i="1"/>
  <c r="J32" i="1"/>
  <c r="M31" i="1"/>
  <c r="I31" i="1"/>
  <c r="L30" i="1"/>
  <c r="O29" i="1"/>
  <c r="K29" i="1"/>
  <c r="N28" i="1"/>
  <c r="J28" i="1"/>
  <c r="N33" i="1"/>
  <c r="J33" i="1"/>
  <c r="M32" i="1"/>
  <c r="I32" i="1"/>
  <c r="L31" i="1"/>
  <c r="O30" i="1"/>
  <c r="K30" i="1"/>
  <c r="N29" i="1"/>
  <c r="J29" i="1"/>
  <c r="M28" i="1"/>
  <c r="I28" i="1"/>
  <c r="M33" i="1"/>
  <c r="I33" i="1"/>
  <c r="L32" i="1"/>
  <c r="O31" i="1"/>
  <c r="K31" i="1"/>
  <c r="N30" i="1"/>
  <c r="J30" i="1"/>
  <c r="M29" i="1"/>
  <c r="I29" i="1"/>
  <c r="L28" i="1"/>
  <c r="K32" i="1"/>
  <c r="I30" i="1"/>
  <c r="N31" i="1"/>
  <c r="L29" i="1"/>
  <c r="L33" i="1"/>
  <c r="J31" i="1"/>
  <c r="O28" i="1"/>
  <c r="O32" i="1"/>
  <c r="M30" i="1"/>
  <c r="K28" i="1"/>
  <c r="Q26" i="1"/>
  <c r="R28" i="1" l="1"/>
  <c r="V28" i="1"/>
  <c r="S29" i="1"/>
  <c r="W29" i="1"/>
  <c r="T30" i="1"/>
  <c r="Q31" i="1"/>
  <c r="U31" i="1"/>
  <c r="R32" i="1"/>
  <c r="V32" i="1"/>
  <c r="S33" i="1"/>
  <c r="W33" i="1"/>
  <c r="W30" i="1"/>
  <c r="U32" i="1"/>
  <c r="S28" i="1"/>
  <c r="W28" i="1"/>
  <c r="T29" i="1"/>
  <c r="Q30" i="1"/>
  <c r="U30" i="1"/>
  <c r="R31" i="1"/>
  <c r="V31" i="1"/>
  <c r="S32" i="1"/>
  <c r="W32" i="1"/>
  <c r="T33" i="1"/>
  <c r="Q28" i="1"/>
  <c r="U28" i="1"/>
  <c r="V29" i="1"/>
  <c r="S30" i="1"/>
  <c r="T31" i="1"/>
  <c r="Q32" i="1"/>
  <c r="R33" i="1"/>
  <c r="V33" i="1"/>
  <c r="T28" i="1"/>
  <c r="Q29" i="1"/>
  <c r="U29" i="1"/>
  <c r="R30" i="1"/>
  <c r="V30" i="1"/>
  <c r="S31" i="1"/>
  <c r="W31" i="1"/>
  <c r="T32" i="1"/>
  <c r="Q33" i="1"/>
  <c r="U33" i="1"/>
  <c r="R29" i="1"/>
  <c r="A35" i="1"/>
  <c r="G42" i="1" l="1"/>
  <c r="C42" i="1"/>
  <c r="F41" i="1"/>
  <c r="B41" i="1"/>
  <c r="E40" i="1"/>
  <c r="A40" i="1"/>
  <c r="D39" i="1"/>
  <c r="G38" i="1"/>
  <c r="C38" i="1"/>
  <c r="F37" i="1"/>
  <c r="B37" i="1"/>
  <c r="F42" i="1"/>
  <c r="B42" i="1"/>
  <c r="E41" i="1"/>
  <c r="A41" i="1"/>
  <c r="D40" i="1"/>
  <c r="G39" i="1"/>
  <c r="C39" i="1"/>
  <c r="F38" i="1"/>
  <c r="B38" i="1"/>
  <c r="E37" i="1"/>
  <c r="A37" i="1"/>
  <c r="E42" i="1"/>
  <c r="A42" i="1"/>
  <c r="D41" i="1"/>
  <c r="G40" i="1"/>
  <c r="C40" i="1"/>
  <c r="F39" i="1"/>
  <c r="B39" i="1"/>
  <c r="E38" i="1"/>
  <c r="A38" i="1"/>
  <c r="D37" i="1"/>
  <c r="F40" i="1"/>
  <c r="D38" i="1"/>
  <c r="D42" i="1"/>
  <c r="B40" i="1"/>
  <c r="G37" i="1"/>
  <c r="G41" i="1"/>
  <c r="E39" i="1"/>
  <c r="C37" i="1"/>
  <c r="C41" i="1"/>
  <c r="A39" i="1"/>
  <c r="I35" i="1"/>
  <c r="Q35" i="1" l="1"/>
  <c r="M42" i="1"/>
  <c r="I42" i="1"/>
  <c r="L41" i="1"/>
  <c r="O40" i="1"/>
  <c r="K40" i="1"/>
  <c r="N39" i="1"/>
  <c r="J39" i="1"/>
  <c r="M38" i="1"/>
  <c r="I38" i="1"/>
  <c r="L37" i="1"/>
  <c r="L42" i="1"/>
  <c r="O41" i="1"/>
  <c r="K41" i="1"/>
  <c r="N40" i="1"/>
  <c r="J40" i="1"/>
  <c r="M39" i="1"/>
  <c r="I39" i="1"/>
  <c r="L38" i="1"/>
  <c r="O37" i="1"/>
  <c r="K37" i="1"/>
  <c r="O42" i="1"/>
  <c r="K42" i="1"/>
  <c r="N41" i="1"/>
  <c r="J41" i="1"/>
  <c r="M40" i="1"/>
  <c r="I40" i="1"/>
  <c r="L39" i="1"/>
  <c r="O38" i="1"/>
  <c r="K38" i="1"/>
  <c r="N37" i="1"/>
  <c r="J37" i="1"/>
  <c r="M41" i="1"/>
  <c r="K39" i="1"/>
  <c r="I37" i="1"/>
  <c r="I41" i="1"/>
  <c r="N38" i="1"/>
  <c r="N42" i="1"/>
  <c r="L40" i="1"/>
  <c r="J38" i="1"/>
  <c r="J42" i="1"/>
  <c r="O39" i="1"/>
  <c r="M37" i="1"/>
  <c r="T37" i="1" l="1"/>
  <c r="R38" i="1"/>
  <c r="V38" i="1"/>
  <c r="T39" i="1"/>
  <c r="R40" i="1"/>
  <c r="V40" i="1"/>
  <c r="T41" i="1"/>
  <c r="R42" i="1"/>
  <c r="V42" i="1"/>
  <c r="W40" i="1"/>
  <c r="Q37" i="1"/>
  <c r="U37" i="1"/>
  <c r="S38" i="1"/>
  <c r="Q39" i="1"/>
  <c r="U39" i="1"/>
  <c r="S40" i="1"/>
  <c r="Q41" i="1"/>
  <c r="U41" i="1"/>
  <c r="S42" i="1"/>
  <c r="W37" i="1"/>
  <c r="W41" i="1"/>
  <c r="S37" i="1"/>
  <c r="Q38" i="1"/>
  <c r="U38" i="1"/>
  <c r="S39" i="1"/>
  <c r="Q40" i="1"/>
  <c r="U40" i="1"/>
  <c r="S41" i="1"/>
  <c r="Q42" i="1"/>
  <c r="U42" i="1"/>
  <c r="W39" i="1"/>
  <c r="R37" i="1"/>
  <c r="V37" i="1"/>
  <c r="T38" i="1"/>
  <c r="R39" i="1"/>
  <c r="V39" i="1"/>
  <c r="T40" i="1"/>
  <c r="R41" i="1"/>
  <c r="V41" i="1"/>
  <c r="T42" i="1"/>
  <c r="W38" i="1"/>
  <c r="W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1" authorId="0" shapeId="0" xr:uid="{52E7549F-19AF-4CED-B474-401E297C4CCE}">
      <text>
        <r>
          <rPr>
            <b/>
            <u/>
            <sz val="8"/>
            <color indexed="8"/>
            <rFont val="Tahoma"/>
            <family val="2"/>
          </rPr>
          <t xml:space="preserve">Limited Use Policy
</t>
        </r>
        <r>
          <rPr>
            <sz val="8"/>
            <color indexed="8"/>
            <rFont val="Tahoma"/>
            <family val="2"/>
          </rPr>
          <t xml:space="preserve">You may make archival copies and customize the template (the "Software") for personal use only. This template or any document including or derived from this template </t>
        </r>
        <r>
          <rPr>
            <b/>
            <sz val="8"/>
            <color indexed="8"/>
            <rFont val="Tahoma"/>
            <family val="2"/>
          </rPr>
          <t>may NOT be sold, distributed, or placed on a public server such as the internet</t>
        </r>
        <r>
          <rPr>
            <sz val="8"/>
            <color indexed="8"/>
            <rFont val="Tahoma"/>
            <family val="2"/>
          </rPr>
          <t xml:space="preserve"> without the express written permission of Vertex42 LLC.
</t>
        </r>
        <r>
          <rPr>
            <b/>
            <u/>
            <sz val="8"/>
            <color indexed="8"/>
            <rFont val="Tahoma"/>
            <family val="2"/>
          </rPr>
          <t xml:space="preserve">
No Warranties
</t>
        </r>
        <r>
          <rPr>
            <sz val="8"/>
            <color indexed="8"/>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
            <rFont val="Tahoma"/>
            <family val="2"/>
          </rPr>
          <t xml:space="preserve">Limitation of Liability
</t>
        </r>
        <r>
          <rPr>
            <sz val="8"/>
            <color indexed="8"/>
            <rFont val="Tahoma"/>
            <family val="2"/>
          </rPr>
          <t xml:space="preserve">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<sst xmlns="http://schemas.openxmlformats.org/spreadsheetml/2006/main" count="1177" uniqueCount="787">
  <si>
    <t>Start Day</t>
  </si>
  <si>
    <t>Année</t>
  </si>
  <si>
    <t>Mois</t>
  </si>
  <si>
    <t>JANVIER</t>
  </si>
  <si>
    <t>FÉVRIER</t>
  </si>
  <si>
    <t>MARS</t>
  </si>
  <si>
    <t>AVRIL</t>
  </si>
  <si>
    <t>MAI</t>
  </si>
  <si>
    <t>JUIN</t>
  </si>
  <si>
    <t>VEN</t>
  </si>
  <si>
    <t>1-364</t>
  </si>
  <si>
    <t>LUN</t>
  </si>
  <si>
    <t>32-333</t>
  </si>
  <si>
    <t>05</t>
  </si>
  <si>
    <t>60-305</t>
  </si>
  <si>
    <t>09</t>
  </si>
  <si>
    <t>JEU</t>
  </si>
  <si>
    <t>91-274</t>
  </si>
  <si>
    <t>SAM</t>
  </si>
  <si>
    <t>121-244</t>
  </si>
  <si>
    <t>MAR</t>
  </si>
  <si>
    <t>152-213</t>
  </si>
  <si>
    <t>JOUR DE L'AN</t>
  </si>
  <si>
    <t>Ella</t>
  </si>
  <si>
    <t>Aubin</t>
  </si>
  <si>
    <t>Hugues</t>
  </si>
  <si>
    <t>FÊTE DU TRAVAIL</t>
  </si>
  <si>
    <t>Justin</t>
  </si>
  <si>
    <t>2-363</t>
  </si>
  <si>
    <t>33-332</t>
  </si>
  <si>
    <t>61-304</t>
  </si>
  <si>
    <t>92-273</t>
  </si>
  <si>
    <t>D</t>
  </si>
  <si>
    <t>122-243</t>
  </si>
  <si>
    <t>MER</t>
  </si>
  <si>
    <t>153-212</t>
  </si>
  <si>
    <t>Basile</t>
  </si>
  <si>
    <t>Présentation</t>
  </si>
  <si>
    <t>Ch.le Bon</t>
  </si>
  <si>
    <t>Sandrine</t>
  </si>
  <si>
    <t>Boris</t>
  </si>
  <si>
    <t>Blandine</t>
  </si>
  <si>
    <t>3-362</t>
  </si>
  <si>
    <t>34-331</t>
  </si>
  <si>
    <t>62-303</t>
  </si>
  <si>
    <t>93-272</t>
  </si>
  <si>
    <t>123-242</t>
  </si>
  <si>
    <t>154-211</t>
  </si>
  <si>
    <t>Epiphanie</t>
  </si>
  <si>
    <t>Blaise</t>
  </si>
  <si>
    <t>Guénolé</t>
  </si>
  <si>
    <t>Richard</t>
  </si>
  <si>
    <t>Phil.,Jacq.</t>
  </si>
  <si>
    <t>Kévin</t>
  </si>
  <si>
    <t>4-361</t>
  </si>
  <si>
    <t>01</t>
  </si>
  <si>
    <t>35-330</t>
  </si>
  <si>
    <t>63-302</t>
  </si>
  <si>
    <t>94-271</t>
  </si>
  <si>
    <t>124-241</t>
  </si>
  <si>
    <t>155-210</t>
  </si>
  <si>
    <t>Odilon</t>
  </si>
  <si>
    <t>Véronique</t>
  </si>
  <si>
    <t>Casimir</t>
  </si>
  <si>
    <t>PÂQUES</t>
  </si>
  <si>
    <t>Sylvain</t>
  </si>
  <si>
    <t>Clotilde</t>
  </si>
  <si>
    <t>5-360</t>
  </si>
  <si>
    <t>36-329</t>
  </si>
  <si>
    <t>64-301</t>
  </si>
  <si>
    <t>95-270</t>
  </si>
  <si>
    <t>125-240</t>
  </si>
  <si>
    <t>156-209</t>
  </si>
  <si>
    <t>Edouard</t>
  </si>
  <si>
    <t>Agathe</t>
  </si>
  <si>
    <t>Olive</t>
  </si>
  <si>
    <t>L. DE PÂQUES</t>
  </si>
  <si>
    <t>Judith</t>
  </si>
  <si>
    <t>Igor</t>
  </si>
  <si>
    <t>6-359</t>
  </si>
  <si>
    <t>37-328</t>
  </si>
  <si>
    <t>65-300</t>
  </si>
  <si>
    <t>96-269</t>
  </si>
  <si>
    <t>126-239</t>
  </si>
  <si>
    <t>157-208</t>
  </si>
  <si>
    <t>Mélaine</t>
  </si>
  <si>
    <t>Gaston</t>
  </si>
  <si>
    <t>Colette</t>
  </si>
  <si>
    <t>Marcellin</t>
  </si>
  <si>
    <t>Prudence</t>
  </si>
  <si>
    <t>Norbert</t>
  </si>
  <si>
    <t>7-358</t>
  </si>
  <si>
    <t>38-327</t>
  </si>
  <si>
    <t>66-299</t>
  </si>
  <si>
    <t>97-268</t>
  </si>
  <si>
    <t>127-238</t>
  </si>
  <si>
    <t>158-207</t>
  </si>
  <si>
    <t>Raymond</t>
  </si>
  <si>
    <t>Eugénie</t>
  </si>
  <si>
    <t>Félicité</t>
  </si>
  <si>
    <t>J-B. de la Salle</t>
  </si>
  <si>
    <t>Gisèle</t>
  </si>
  <si>
    <t>Gilbert</t>
  </si>
  <si>
    <t>8-357</t>
  </si>
  <si>
    <t>39-326</t>
  </si>
  <si>
    <t>06</t>
  </si>
  <si>
    <t>67-298</t>
  </si>
  <si>
    <t>98-267</t>
  </si>
  <si>
    <t>128-237</t>
  </si>
  <si>
    <t>159-206</t>
  </si>
  <si>
    <t>Lucien</t>
  </si>
  <si>
    <t>Jacqueline</t>
  </si>
  <si>
    <t>Jean de Dieu</t>
  </si>
  <si>
    <t>Julie</t>
  </si>
  <si>
    <t>VICTOIRE 1945</t>
  </si>
  <si>
    <t>Médard</t>
  </si>
  <si>
    <t>9-356</t>
  </si>
  <si>
    <t>40-325</t>
  </si>
  <si>
    <t>68-297</t>
  </si>
  <si>
    <t>99-266</t>
  </si>
  <si>
    <t>129-236</t>
  </si>
  <si>
    <t>160-205</t>
  </si>
  <si>
    <t>Alix</t>
  </si>
  <si>
    <t>Apolline</t>
  </si>
  <si>
    <t>Françoise</t>
  </si>
  <si>
    <t>Gautier</t>
  </si>
  <si>
    <t>Pacôme</t>
  </si>
  <si>
    <t>Diane</t>
  </si>
  <si>
    <t>10-355</t>
  </si>
  <si>
    <t>41-324</t>
  </si>
  <si>
    <t>69-296</t>
  </si>
  <si>
    <t>100-265</t>
  </si>
  <si>
    <t>130-235</t>
  </si>
  <si>
    <t>161-204</t>
  </si>
  <si>
    <t>Guillaume</t>
  </si>
  <si>
    <t>Arnaud</t>
  </si>
  <si>
    <t>Vivien</t>
  </si>
  <si>
    <t>Fulbert</t>
  </si>
  <si>
    <t>Solange</t>
  </si>
  <si>
    <t>Landry</t>
  </si>
  <si>
    <t>11-354</t>
  </si>
  <si>
    <t>02</t>
  </si>
  <si>
    <t>42-323</t>
  </si>
  <si>
    <t>70-295</t>
  </si>
  <si>
    <t>101-264</t>
  </si>
  <si>
    <t>131-234</t>
  </si>
  <si>
    <t>162-203</t>
  </si>
  <si>
    <t>Pauline</t>
  </si>
  <si>
    <t>ND de Lourdes</t>
  </si>
  <si>
    <t>Rosine</t>
  </si>
  <si>
    <t>Stanislas</t>
  </si>
  <si>
    <t>Estelle</t>
  </si>
  <si>
    <t>Barnabé</t>
  </si>
  <si>
    <t>12-353</t>
  </si>
  <si>
    <t>43-322</t>
  </si>
  <si>
    <t>71-294</t>
  </si>
  <si>
    <t>102-263</t>
  </si>
  <si>
    <t>132-233</t>
  </si>
  <si>
    <t>163-202</t>
  </si>
  <si>
    <t>Tatiana</t>
  </si>
  <si>
    <t>Félix</t>
  </si>
  <si>
    <t>Justine</t>
  </si>
  <si>
    <t>Jules</t>
  </si>
  <si>
    <t>Achille</t>
  </si>
  <si>
    <t>Guy</t>
  </si>
  <si>
    <t>13-352</t>
  </si>
  <si>
    <t>44-321</t>
  </si>
  <si>
    <t>72-293</t>
  </si>
  <si>
    <t>103-262</t>
  </si>
  <si>
    <t>133-232</t>
  </si>
  <si>
    <t>164-201</t>
  </si>
  <si>
    <t>Yvette</t>
  </si>
  <si>
    <t>Béatrice</t>
  </si>
  <si>
    <t>Rodrigue</t>
  </si>
  <si>
    <t>Ida</t>
  </si>
  <si>
    <t>ASCENSION</t>
  </si>
  <si>
    <t>Antoine de P.</t>
  </si>
  <si>
    <t>14-351</t>
  </si>
  <si>
    <t>45-320</t>
  </si>
  <si>
    <t>73-292</t>
  </si>
  <si>
    <t>104-261</t>
  </si>
  <si>
    <t>134-231</t>
  </si>
  <si>
    <t>165-200</t>
  </si>
  <si>
    <t>Nina</t>
  </si>
  <si>
    <t>Valentin</t>
  </si>
  <si>
    <t>Mathilde</t>
  </si>
  <si>
    <t>Maxime</t>
  </si>
  <si>
    <t>Matthias</t>
  </si>
  <si>
    <t>Elisée</t>
  </si>
  <si>
    <t>15-350</t>
  </si>
  <si>
    <t>46-319</t>
  </si>
  <si>
    <t>07</t>
  </si>
  <si>
    <t>74-291</t>
  </si>
  <si>
    <t>105-260</t>
  </si>
  <si>
    <t>135-230</t>
  </si>
  <si>
    <t>166-199</t>
  </si>
  <si>
    <t>Rémi</t>
  </si>
  <si>
    <t>Claude</t>
  </si>
  <si>
    <t>Louise</t>
  </si>
  <si>
    <t>Paterne</t>
  </si>
  <si>
    <t>Denise</t>
  </si>
  <si>
    <t>Germaine</t>
  </si>
  <si>
    <t>16-349</t>
  </si>
  <si>
    <t>47-318</t>
  </si>
  <si>
    <t>75-290</t>
  </si>
  <si>
    <t>106-259</t>
  </si>
  <si>
    <t>136-229</t>
  </si>
  <si>
    <t>167-198</t>
  </si>
  <si>
    <t>Marcel</t>
  </si>
  <si>
    <t>Julienne</t>
  </si>
  <si>
    <t>Bénédicte</t>
  </si>
  <si>
    <t>Benoît-Joseph</t>
  </si>
  <si>
    <t>Honoré</t>
  </si>
  <si>
    <t>J. F. Régis</t>
  </si>
  <si>
    <t>17-348</t>
  </si>
  <si>
    <t>48-317</t>
  </si>
  <si>
    <t>76-289</t>
  </si>
  <si>
    <t>107-258</t>
  </si>
  <si>
    <t>137-228</t>
  </si>
  <si>
    <t>168-197</t>
  </si>
  <si>
    <t>Roseline</t>
  </si>
  <si>
    <t>Alexis</t>
  </si>
  <si>
    <t>Patrice</t>
  </si>
  <si>
    <t>Anicet</t>
  </si>
  <si>
    <t>Pascal</t>
  </si>
  <si>
    <t>Hervé</t>
  </si>
  <si>
    <t>18-347</t>
  </si>
  <si>
    <t>03</t>
  </si>
  <si>
    <t>49-316</t>
  </si>
  <si>
    <t>77-288</t>
  </si>
  <si>
    <t>108-257</t>
  </si>
  <si>
    <t>138-227</t>
  </si>
  <si>
    <t>169-196</t>
  </si>
  <si>
    <t>Prisca</t>
  </si>
  <si>
    <t>Bernadette</t>
  </si>
  <si>
    <t>Cyrille</t>
  </si>
  <si>
    <t>Parfait</t>
  </si>
  <si>
    <t>Eric</t>
  </si>
  <si>
    <t>Léonce</t>
  </si>
  <si>
    <t>19-346</t>
  </si>
  <si>
    <t>50-315</t>
  </si>
  <si>
    <t>78-287</t>
  </si>
  <si>
    <t>109-256</t>
  </si>
  <si>
    <t>139-226</t>
  </si>
  <si>
    <t>170-195</t>
  </si>
  <si>
    <t>Marius</t>
  </si>
  <si>
    <t>Gabin</t>
  </si>
  <si>
    <t>Joseph</t>
  </si>
  <si>
    <t>Emma</t>
  </si>
  <si>
    <t>Yves</t>
  </si>
  <si>
    <t>Romuald</t>
  </si>
  <si>
    <t>20-345</t>
  </si>
  <si>
    <t>51-314</t>
  </si>
  <si>
    <t>79-286</t>
  </si>
  <si>
    <t>110-255</t>
  </si>
  <si>
    <t>140-225</t>
  </si>
  <si>
    <t>171-194</t>
  </si>
  <si>
    <t>Sébastien</t>
  </si>
  <si>
    <t>Aimée</t>
  </si>
  <si>
    <t>PRINTEMPS/Herbert</t>
  </si>
  <si>
    <t>Odette</t>
  </si>
  <si>
    <t>Bernardin</t>
  </si>
  <si>
    <t>Fête des Pères</t>
  </si>
  <si>
    <t>21-344</t>
  </si>
  <si>
    <t>52-313</t>
  </si>
  <si>
    <t>80-285</t>
  </si>
  <si>
    <t>111-254</t>
  </si>
  <si>
    <t>141-224</t>
  </si>
  <si>
    <t>172-193</t>
  </si>
  <si>
    <t>Agnès</t>
  </si>
  <si>
    <t>Damien</t>
  </si>
  <si>
    <t>Clémence</t>
  </si>
  <si>
    <t>Anselme</t>
  </si>
  <si>
    <t>Constantin</t>
  </si>
  <si>
    <t>ETE/Gonzague</t>
  </si>
  <si>
    <t>22-343</t>
  </si>
  <si>
    <t>53-312</t>
  </si>
  <si>
    <t>08</t>
  </si>
  <si>
    <t>81-284</t>
  </si>
  <si>
    <t>112-253</t>
  </si>
  <si>
    <t>142-223</t>
  </si>
  <si>
    <t>173-192</t>
  </si>
  <si>
    <t>Vincent</t>
  </si>
  <si>
    <t>Isabelle</t>
  </si>
  <si>
    <t>Léa</t>
  </si>
  <si>
    <t>Alexandre</t>
  </si>
  <si>
    <t>Emile</t>
  </si>
  <si>
    <t>Alban</t>
  </si>
  <si>
    <t>23-342</t>
  </si>
  <si>
    <t>54-311</t>
  </si>
  <si>
    <t>82-283</t>
  </si>
  <si>
    <t>113-252</t>
  </si>
  <si>
    <t>143-222</t>
  </si>
  <si>
    <t>174-191</t>
  </si>
  <si>
    <t>Barnard</t>
  </si>
  <si>
    <t>Lazare</t>
  </si>
  <si>
    <t>Victorien</t>
  </si>
  <si>
    <t>Georges</t>
  </si>
  <si>
    <t>PENTECÔTE</t>
  </si>
  <si>
    <t>Audrey</t>
  </si>
  <si>
    <t>24-341</t>
  </si>
  <si>
    <t>55-310</t>
  </si>
  <si>
    <t>83-282</t>
  </si>
  <si>
    <t>114-251</t>
  </si>
  <si>
    <t>144-221</t>
  </si>
  <si>
    <t>175-190</t>
  </si>
  <si>
    <t>Fr. de Sales</t>
  </si>
  <si>
    <t>Modeste</t>
  </si>
  <si>
    <t>Cath. de Suède</t>
  </si>
  <si>
    <t>Fidèle</t>
  </si>
  <si>
    <t>L. PENTECÔTE</t>
  </si>
  <si>
    <t>Jean-Baptiste</t>
  </si>
  <si>
    <t>25-340</t>
  </si>
  <si>
    <t>04</t>
  </si>
  <si>
    <t>56-309</t>
  </si>
  <si>
    <t>84-281</t>
  </si>
  <si>
    <t>115-250</t>
  </si>
  <si>
    <t>145-220</t>
  </si>
  <si>
    <t>176-189</t>
  </si>
  <si>
    <t>Conv.de Paul</t>
  </si>
  <si>
    <t>Roméo</t>
  </si>
  <si>
    <t>Annonciation</t>
  </si>
  <si>
    <t>Marc</t>
  </si>
  <si>
    <t>Sophie</t>
  </si>
  <si>
    <t>Prosper</t>
  </si>
  <si>
    <t>26-339</t>
  </si>
  <si>
    <t>57-308</t>
  </si>
  <si>
    <t>85-280</t>
  </si>
  <si>
    <t>116-249</t>
  </si>
  <si>
    <t>146-219</t>
  </si>
  <si>
    <t>177-188</t>
  </si>
  <si>
    <t>Paule</t>
  </si>
  <si>
    <t>Nestor</t>
  </si>
  <si>
    <t>Larissa</t>
  </si>
  <si>
    <t>Alida</t>
  </si>
  <si>
    <t>Bérenger</t>
  </si>
  <si>
    <t>Anthelme</t>
  </si>
  <si>
    <t>27-338</t>
  </si>
  <si>
    <t>58-307</t>
  </si>
  <si>
    <t>86-279</t>
  </si>
  <si>
    <t>117-248</t>
  </si>
  <si>
    <t>147-218</t>
  </si>
  <si>
    <t>178-187</t>
  </si>
  <si>
    <t>Angèle</t>
  </si>
  <si>
    <t>Honorine</t>
  </si>
  <si>
    <t>Habib</t>
  </si>
  <si>
    <t>Zita</t>
  </si>
  <si>
    <t>Augustin</t>
  </si>
  <si>
    <t>Fernand</t>
  </si>
  <si>
    <t>28-337</t>
  </si>
  <si>
    <t>59-306</t>
  </si>
  <si>
    <t>87-278</t>
  </si>
  <si>
    <t>118-247</t>
  </si>
  <si>
    <t>148-217</t>
  </si>
  <si>
    <t>179-186</t>
  </si>
  <si>
    <t>Th. d'Aquin</t>
  </si>
  <si>
    <t>Romain</t>
  </si>
  <si>
    <t>Gontran +1h</t>
  </si>
  <si>
    <t>Valérie</t>
  </si>
  <si>
    <t>Germain</t>
  </si>
  <si>
    <t>Irénée</t>
  </si>
  <si>
    <t>29-336</t>
  </si>
  <si>
    <t>88-277</t>
  </si>
  <si>
    <t>119-246</t>
  </si>
  <si>
    <t>149-216</t>
  </si>
  <si>
    <t>180-185</t>
  </si>
  <si>
    <t>Gildas</t>
  </si>
  <si>
    <t>Gwladys</t>
  </si>
  <si>
    <t>Cath. de Sienne</t>
  </si>
  <si>
    <t>Aymar</t>
  </si>
  <si>
    <t>Pierre-Paul</t>
  </si>
  <si>
    <t>30-335</t>
  </si>
  <si>
    <t>89-276</t>
  </si>
  <si>
    <t>120-245</t>
  </si>
  <si>
    <t>150-215</t>
  </si>
  <si>
    <t>181-184</t>
  </si>
  <si>
    <t>Martine</t>
  </si>
  <si>
    <t>Amédée</t>
  </si>
  <si>
    <t>Robert</t>
  </si>
  <si>
    <t>Fête des Mères</t>
  </si>
  <si>
    <t>Martial</t>
  </si>
  <si>
    <t>31-334</t>
  </si>
  <si>
    <t>90-275</t>
  </si>
  <si>
    <t>151-214</t>
  </si>
  <si>
    <t>Marcelle</t>
  </si>
  <si>
    <t>Benjamin</t>
  </si>
  <si>
    <t>Visitation</t>
  </si>
  <si>
    <t>JUILLET</t>
  </si>
  <si>
    <t>AOÛT</t>
  </si>
  <si>
    <t>SEPTEMBRE</t>
  </si>
  <si>
    <t>OCTOBRE</t>
  </si>
  <si>
    <t>NOVEMBRE</t>
  </si>
  <si>
    <t>DÉCEMBRE</t>
  </si>
  <si>
    <t>182-183</t>
  </si>
  <si>
    <t>213-152</t>
  </si>
  <si>
    <t>244-121</t>
  </si>
  <si>
    <t>274-91</t>
  </si>
  <si>
    <t>305-60</t>
  </si>
  <si>
    <t>335-30</t>
  </si>
  <si>
    <t>Thierry</t>
  </si>
  <si>
    <t>Alphonse</t>
  </si>
  <si>
    <t>Gilles</t>
  </si>
  <si>
    <t>Thé. de l'E. Jésus</t>
  </si>
  <si>
    <t>TOUSSAINT</t>
  </si>
  <si>
    <t>Florence</t>
  </si>
  <si>
    <t>183-182</t>
  </si>
  <si>
    <t>214-151</t>
  </si>
  <si>
    <t>245-120</t>
  </si>
  <si>
    <t>275-90</t>
  </si>
  <si>
    <t>306-59</t>
  </si>
  <si>
    <t>336-29</t>
  </si>
  <si>
    <t>Martinien</t>
  </si>
  <si>
    <t>Julien Eymard</t>
  </si>
  <si>
    <t>Ingrid</t>
  </si>
  <si>
    <t>Léger</t>
  </si>
  <si>
    <t>Défunts</t>
  </si>
  <si>
    <t>Viviane</t>
  </si>
  <si>
    <t>184-181</t>
  </si>
  <si>
    <t>215-150</t>
  </si>
  <si>
    <t>246-119</t>
  </si>
  <si>
    <t>276-89</t>
  </si>
  <si>
    <t>307-58</t>
  </si>
  <si>
    <t>337-28</t>
  </si>
  <si>
    <t>Thomas</t>
  </si>
  <si>
    <t>Lydie</t>
  </si>
  <si>
    <t>Grégoire</t>
  </si>
  <si>
    <t>Gérard</t>
  </si>
  <si>
    <t>Hubert</t>
  </si>
  <si>
    <t>François Xavier</t>
  </si>
  <si>
    <t>185-180</t>
  </si>
  <si>
    <t>216-149</t>
  </si>
  <si>
    <t>247-118</t>
  </si>
  <si>
    <t>277-88</t>
  </si>
  <si>
    <t>308-57</t>
  </si>
  <si>
    <t>338-27</t>
  </si>
  <si>
    <t>Florent</t>
  </si>
  <si>
    <t>Jean-M. Vianney</t>
  </si>
  <si>
    <t>Rosalie</t>
  </si>
  <si>
    <t>Fr. d'Assise</t>
  </si>
  <si>
    <t>Charles</t>
  </si>
  <si>
    <t>Barbara</t>
  </si>
  <si>
    <t>186-179</t>
  </si>
  <si>
    <t>217-148</t>
  </si>
  <si>
    <t>248-117</t>
  </si>
  <si>
    <t>278-87</t>
  </si>
  <si>
    <t>309-56</t>
  </si>
  <si>
    <t>339-26</t>
  </si>
  <si>
    <t>Antoine</t>
  </si>
  <si>
    <t>Abel</t>
  </si>
  <si>
    <t>Raïssa</t>
  </si>
  <si>
    <t>Fleur</t>
  </si>
  <si>
    <t>Sylvie</t>
  </si>
  <si>
    <t>Gérald</t>
  </si>
  <si>
    <t>187-178</t>
  </si>
  <si>
    <t>218-147</t>
  </si>
  <si>
    <t>249-116</t>
  </si>
  <si>
    <t>279-86</t>
  </si>
  <si>
    <t>310-55</t>
  </si>
  <si>
    <t>340-25</t>
  </si>
  <si>
    <t>Mariette</t>
  </si>
  <si>
    <t>Transfiguration</t>
  </si>
  <si>
    <t>Bertrand</t>
  </si>
  <si>
    <t>Bruno</t>
  </si>
  <si>
    <t>Bertille</t>
  </si>
  <si>
    <t>Nicolas</t>
  </si>
  <si>
    <t>188-177</t>
  </si>
  <si>
    <t>219-146</t>
  </si>
  <si>
    <t>250-115</t>
  </si>
  <si>
    <t>280-85</t>
  </si>
  <si>
    <t>311-54</t>
  </si>
  <si>
    <t>341-24</t>
  </si>
  <si>
    <t>Raoul</t>
  </si>
  <si>
    <t>Gaétan</t>
  </si>
  <si>
    <t>Reine</t>
  </si>
  <si>
    <t>Serge</t>
  </si>
  <si>
    <t>Carine</t>
  </si>
  <si>
    <t>Ambroise</t>
  </si>
  <si>
    <t>189-176</t>
  </si>
  <si>
    <t>220-145</t>
  </si>
  <si>
    <t>251-114</t>
  </si>
  <si>
    <t>281-84</t>
  </si>
  <si>
    <t>312-53</t>
  </si>
  <si>
    <t>342-23</t>
  </si>
  <si>
    <t>Thibault</t>
  </si>
  <si>
    <t>Dominique</t>
  </si>
  <si>
    <t>Nativité</t>
  </si>
  <si>
    <t>Pélagie</t>
  </si>
  <si>
    <t>Geoffroy</t>
  </si>
  <si>
    <t>Imm. Conception</t>
  </si>
  <si>
    <t>190-175</t>
  </si>
  <si>
    <t>221-144</t>
  </si>
  <si>
    <t>252-113</t>
  </si>
  <si>
    <t>282-83</t>
  </si>
  <si>
    <t>313-52</t>
  </si>
  <si>
    <t>343-22</t>
  </si>
  <si>
    <t>Amandine</t>
  </si>
  <si>
    <t>Amour</t>
  </si>
  <si>
    <t>Alain</t>
  </si>
  <si>
    <t>Denis</t>
  </si>
  <si>
    <t>Théodore</t>
  </si>
  <si>
    <t>Pierre Fourier</t>
  </si>
  <si>
    <t>191-174</t>
  </si>
  <si>
    <t>222-143</t>
  </si>
  <si>
    <t>253-112</t>
  </si>
  <si>
    <t>283-82</t>
  </si>
  <si>
    <t>314-51</t>
  </si>
  <si>
    <t>344-21</t>
  </si>
  <si>
    <t>Ulrich</t>
  </si>
  <si>
    <t>Laurent</t>
  </si>
  <si>
    <t>Inès</t>
  </si>
  <si>
    <t>Ghislain</t>
  </si>
  <si>
    <t>Léon</t>
  </si>
  <si>
    <t>Romaric</t>
  </si>
  <si>
    <t>192-173</t>
  </si>
  <si>
    <t>223-142</t>
  </si>
  <si>
    <t>254-111</t>
  </si>
  <si>
    <t>284-81</t>
  </si>
  <si>
    <t>315-50</t>
  </si>
  <si>
    <t>345-20</t>
  </si>
  <si>
    <t>Benoît</t>
  </si>
  <si>
    <t>Claire</t>
  </si>
  <si>
    <t>Adelphe</t>
  </si>
  <si>
    <t>Firmin</t>
  </si>
  <si>
    <t>ARMISTICE 1918</t>
  </si>
  <si>
    <t>Daniel</t>
  </si>
  <si>
    <t>193-172</t>
  </si>
  <si>
    <t>224-141</t>
  </si>
  <si>
    <t>255-110</t>
  </si>
  <si>
    <t>285-80</t>
  </si>
  <si>
    <t>316-49</t>
  </si>
  <si>
    <t>346-19</t>
  </si>
  <si>
    <t>Olivier</t>
  </si>
  <si>
    <t>Clarisse</t>
  </si>
  <si>
    <t>Apollinaire</t>
  </si>
  <si>
    <t>Wilfried</t>
  </si>
  <si>
    <t>Christian</t>
  </si>
  <si>
    <t>Jeanne F.C.</t>
  </si>
  <si>
    <t>194-171</t>
  </si>
  <si>
    <t>225-140</t>
  </si>
  <si>
    <t>256-109</t>
  </si>
  <si>
    <t>286-79</t>
  </si>
  <si>
    <t>317-48</t>
  </si>
  <si>
    <t>347-18</t>
  </si>
  <si>
    <t>Henri et Joël</t>
  </si>
  <si>
    <t>Hippolyte</t>
  </si>
  <si>
    <t>Aimé</t>
  </si>
  <si>
    <t>Géraud</t>
  </si>
  <si>
    <t>Brice</t>
  </si>
  <si>
    <t>Lucie</t>
  </si>
  <si>
    <t>195-170</t>
  </si>
  <si>
    <t>226-139</t>
  </si>
  <si>
    <t>257-108</t>
  </si>
  <si>
    <t>287-78</t>
  </si>
  <si>
    <t>318-47</t>
  </si>
  <si>
    <t>348-17</t>
  </si>
  <si>
    <t>FÊTE NATIONALE</t>
  </si>
  <si>
    <t>Evrard</t>
  </si>
  <si>
    <t>Croix Glorieuse</t>
  </si>
  <si>
    <t>Juste</t>
  </si>
  <si>
    <t>Sidoine</t>
  </si>
  <si>
    <t>Odile</t>
  </si>
  <si>
    <t>196-169</t>
  </si>
  <si>
    <t>227-138</t>
  </si>
  <si>
    <t>258-107</t>
  </si>
  <si>
    <t>288-77</t>
  </si>
  <si>
    <t>319-46</t>
  </si>
  <si>
    <t>349-16</t>
  </si>
  <si>
    <t>Donald</t>
  </si>
  <si>
    <t>ASSOMPTION</t>
  </si>
  <si>
    <t>Roland</t>
  </si>
  <si>
    <t>Thérèse d'Avila</t>
  </si>
  <si>
    <t>Albert</t>
  </si>
  <si>
    <t>Ninon</t>
  </si>
  <si>
    <t>197-168</t>
  </si>
  <si>
    <t>228-137</t>
  </si>
  <si>
    <t>259-106</t>
  </si>
  <si>
    <t>289-76</t>
  </si>
  <si>
    <t>320-45</t>
  </si>
  <si>
    <t>350-15</t>
  </si>
  <si>
    <t>ND Mt Carmel</t>
  </si>
  <si>
    <t>Armel</t>
  </si>
  <si>
    <t>Edith</t>
  </si>
  <si>
    <t>Edwige</t>
  </si>
  <si>
    <t>Marguerite</t>
  </si>
  <si>
    <t>Alice</t>
  </si>
  <si>
    <t>198-167</t>
  </si>
  <si>
    <t>229-136</t>
  </si>
  <si>
    <t>260-105</t>
  </si>
  <si>
    <t>290-75</t>
  </si>
  <si>
    <t>321-44</t>
  </si>
  <si>
    <t>351-14</t>
  </si>
  <si>
    <t>Charlotte</t>
  </si>
  <si>
    <t>Hyacinthe</t>
  </si>
  <si>
    <t>Renaud</t>
  </si>
  <si>
    <t>Baudoin</t>
  </si>
  <si>
    <t>Elisabeth</t>
  </si>
  <si>
    <t>Gaël</t>
  </si>
  <si>
    <t>199-166</t>
  </si>
  <si>
    <t>230-135</t>
  </si>
  <si>
    <t>261-104</t>
  </si>
  <si>
    <t>291-74</t>
  </si>
  <si>
    <t>322-43</t>
  </si>
  <si>
    <t>352-13</t>
  </si>
  <si>
    <t>Frédéric</t>
  </si>
  <si>
    <t>Hélène</t>
  </si>
  <si>
    <t>Nadège</t>
  </si>
  <si>
    <t>Luc</t>
  </si>
  <si>
    <t>Aude</t>
  </si>
  <si>
    <t>Gatien</t>
  </si>
  <si>
    <t>200-165</t>
  </si>
  <si>
    <t>231-134</t>
  </si>
  <si>
    <t>262-103</t>
  </si>
  <si>
    <t>292-73</t>
  </si>
  <si>
    <t>323-42</t>
  </si>
  <si>
    <t>353-12</t>
  </si>
  <si>
    <t>Arsène</t>
  </si>
  <si>
    <t>Jean Eudes</t>
  </si>
  <si>
    <t>Emilie</t>
  </si>
  <si>
    <t>René</t>
  </si>
  <si>
    <t>Tanguy</t>
  </si>
  <si>
    <t>Urbain</t>
  </si>
  <si>
    <t>201-164</t>
  </si>
  <si>
    <t>232-133</t>
  </si>
  <si>
    <t>263-102</t>
  </si>
  <si>
    <t>293-72</t>
  </si>
  <si>
    <t>324-41</t>
  </si>
  <si>
    <t>354-11</t>
  </si>
  <si>
    <t>Marina</t>
  </si>
  <si>
    <t>Bernard</t>
  </si>
  <si>
    <t>Davy</t>
  </si>
  <si>
    <t>Adeline</t>
  </si>
  <si>
    <t>Edmond</t>
  </si>
  <si>
    <t>Théophile</t>
  </si>
  <si>
    <t>202-163</t>
  </si>
  <si>
    <t>233-132</t>
  </si>
  <si>
    <t>264-101</t>
  </si>
  <si>
    <t>294-71</t>
  </si>
  <si>
    <t>325-40</t>
  </si>
  <si>
    <t>355-10</t>
  </si>
  <si>
    <t>Victor</t>
  </si>
  <si>
    <t>Christophe</t>
  </si>
  <si>
    <t>Matthieu</t>
  </si>
  <si>
    <t>Céline</t>
  </si>
  <si>
    <t>Prés. de Marie</t>
  </si>
  <si>
    <t>HIVER/Pierre C.</t>
  </si>
  <si>
    <t>203-162</t>
  </si>
  <si>
    <t>234-131</t>
  </si>
  <si>
    <t>265-100</t>
  </si>
  <si>
    <t>295-70</t>
  </si>
  <si>
    <t>326-39</t>
  </si>
  <si>
    <t>356-9</t>
  </si>
  <si>
    <t>Marie Madeleine</t>
  </si>
  <si>
    <t>Fabrice</t>
  </si>
  <si>
    <t>AUTOMNE/Maurice</t>
  </si>
  <si>
    <t>Elodie</t>
  </si>
  <si>
    <t>Cécile</t>
  </si>
  <si>
    <t>Françoise Xavière</t>
  </si>
  <si>
    <t>204-161</t>
  </si>
  <si>
    <t>235-130</t>
  </si>
  <si>
    <t>266-99</t>
  </si>
  <si>
    <t>296-69</t>
  </si>
  <si>
    <t>327-38</t>
  </si>
  <si>
    <t>357-8</t>
  </si>
  <si>
    <t>Brigitte</t>
  </si>
  <si>
    <t>Rose de Lima</t>
  </si>
  <si>
    <t>Constant</t>
  </si>
  <si>
    <t>Jean de Capistran</t>
  </si>
  <si>
    <t>Clément</t>
  </si>
  <si>
    <t>Armand</t>
  </si>
  <si>
    <t>205-160</t>
  </si>
  <si>
    <t>236-129</t>
  </si>
  <si>
    <t>267-98</t>
  </si>
  <si>
    <t>297-68</t>
  </si>
  <si>
    <t>328-37</t>
  </si>
  <si>
    <t>358-7</t>
  </si>
  <si>
    <t>Christine</t>
  </si>
  <si>
    <t>Barthélémy</t>
  </si>
  <si>
    <t>Thècle</t>
  </si>
  <si>
    <t>Florentin</t>
  </si>
  <si>
    <t>Flora</t>
  </si>
  <si>
    <t>Adèle</t>
  </si>
  <si>
    <t>206-159</t>
  </si>
  <si>
    <t>237-128</t>
  </si>
  <si>
    <t>268-97</t>
  </si>
  <si>
    <t>298-67</t>
  </si>
  <si>
    <t>329-36</t>
  </si>
  <si>
    <t>359-6</t>
  </si>
  <si>
    <t>Jacques</t>
  </si>
  <si>
    <t>Louis</t>
  </si>
  <si>
    <t>Hermann</t>
  </si>
  <si>
    <t>Crépin</t>
  </si>
  <si>
    <t>Catherine</t>
  </si>
  <si>
    <t>NOËL</t>
  </si>
  <si>
    <t>207-158</t>
  </si>
  <si>
    <t>238-127</t>
  </si>
  <si>
    <t>269-96</t>
  </si>
  <si>
    <t>299-66</t>
  </si>
  <si>
    <t>330-35</t>
  </si>
  <si>
    <t>360-5</t>
  </si>
  <si>
    <t>Anne,Joachim</t>
  </si>
  <si>
    <t>Natacha</t>
  </si>
  <si>
    <t>Côme et Damien</t>
  </si>
  <si>
    <t>Dimitri</t>
  </si>
  <si>
    <t>Delphine</t>
  </si>
  <si>
    <t>Etienne</t>
  </si>
  <si>
    <t>208-157</t>
  </si>
  <si>
    <t>239-126</t>
  </si>
  <si>
    <t>270-95</t>
  </si>
  <si>
    <t>300-65</t>
  </si>
  <si>
    <t>331-34</t>
  </si>
  <si>
    <t>361-4</t>
  </si>
  <si>
    <t>Nathalie</t>
  </si>
  <si>
    <t>Monique</t>
  </si>
  <si>
    <t>Vinc. de Paul</t>
  </si>
  <si>
    <t>Emeline</t>
  </si>
  <si>
    <t>Sévrin</t>
  </si>
  <si>
    <t>Jean</t>
  </si>
  <si>
    <t>209-156</t>
  </si>
  <si>
    <t>240-125</t>
  </si>
  <si>
    <t>271-94</t>
  </si>
  <si>
    <t>301-64</t>
  </si>
  <si>
    <t>332-33</t>
  </si>
  <si>
    <t>362-3</t>
  </si>
  <si>
    <t>Samson</t>
  </si>
  <si>
    <t>Venceslas</t>
  </si>
  <si>
    <t>Jude</t>
  </si>
  <si>
    <t>Jacq. de la M.</t>
  </si>
  <si>
    <t>Innocents</t>
  </si>
  <si>
    <t>210-155</t>
  </si>
  <si>
    <t>241-124</t>
  </si>
  <si>
    <t>272-93</t>
  </si>
  <si>
    <t>302-63</t>
  </si>
  <si>
    <t>333-32</t>
  </si>
  <si>
    <t>363-2</t>
  </si>
  <si>
    <t>Marthe</t>
  </si>
  <si>
    <t>Sabine</t>
  </si>
  <si>
    <t>Michel</t>
  </si>
  <si>
    <t>Narcisse</t>
  </si>
  <si>
    <t>Saturnin</t>
  </si>
  <si>
    <t>David</t>
  </si>
  <si>
    <t>211-154</t>
  </si>
  <si>
    <t>242-123</t>
  </si>
  <si>
    <t>273-92</t>
  </si>
  <si>
    <t>303-62</t>
  </si>
  <si>
    <t>334-31</t>
  </si>
  <si>
    <t>364-1</t>
  </si>
  <si>
    <t>Juliette</t>
  </si>
  <si>
    <t>Fiacre</t>
  </si>
  <si>
    <t>Jérôme</t>
  </si>
  <si>
    <t>Bienvenue</t>
  </si>
  <si>
    <t>André</t>
  </si>
  <si>
    <t>Roger</t>
  </si>
  <si>
    <t>212-153</t>
  </si>
  <si>
    <t>243-122</t>
  </si>
  <si>
    <t>304-61</t>
  </si>
  <si>
    <t>365-0</t>
  </si>
  <si>
    <t>Ignace de L.</t>
  </si>
  <si>
    <t>Aristide</t>
  </si>
  <si>
    <t>Quentin -1h</t>
  </si>
  <si>
    <t>Sylvestre</t>
  </si>
  <si>
    <t>www.calendriergratuit.fr</t>
  </si>
  <si>
    <t>AOUT 2021</t>
  </si>
  <si>
    <t>semaine</t>
  </si>
  <si>
    <t>sam/dim</t>
  </si>
  <si>
    <t>férier</t>
  </si>
  <si>
    <t>congés</t>
  </si>
  <si>
    <t>forfait</t>
  </si>
  <si>
    <t>repos</t>
  </si>
  <si>
    <t>JOURS FERIÉS</t>
  </si>
  <si>
    <t>Jour de l'an :</t>
  </si>
  <si>
    <t>Pâques :</t>
  </si>
  <si>
    <t>Lundi de Pâques :</t>
  </si>
  <si>
    <t>Fête du Travail :</t>
  </si>
  <si>
    <t>Victoire 1945 :</t>
  </si>
  <si>
    <t>Ascension :</t>
  </si>
  <si>
    <t>Fête Nationale :</t>
  </si>
  <si>
    <t>Assomption :</t>
  </si>
  <si>
    <t>Toussaint :</t>
  </si>
  <si>
    <t>Armistice 1918 :</t>
  </si>
  <si>
    <t>Noël :</t>
  </si>
  <si>
    <t>Lundi de Pentecôte :</t>
  </si>
  <si>
    <t>Pentecôte :</t>
  </si>
  <si>
    <t>Repos hebdomadaire (samedi &amp; dimanche)</t>
  </si>
  <si>
    <t>Jours fériés (hors samedi &amp; dimanche)</t>
  </si>
  <si>
    <t>RTT forfait-jour</t>
  </si>
  <si>
    <t>Congés Payés ( jours 25 jours OUVRÉS)</t>
  </si>
  <si>
    <t>Jours travaillés (limite légale 218 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</si>
</sst>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quot; '&quot;yy"/>
    <numFmt numFmtId="165" formatCode="d"/>
    <numFmt numFmtId="166" formatCode="[$-F800]dddd\,\ mmmm\ dd\,\ yyyy"/>
  </numFmts>
  <fonts count="41" x14ac:knownFonts="1">
    <font>
      <sz val="10"/>
      <name val="Arial"/>
      <family val="2"/>
    </font>
    <font>
      <sz val="11"/>
      <color indexed="8"/>
      <name val="Calibri"/>
      <family val="2"/>
    </font>
    <font>
      <sz val="11"/>
      <color indexed="9"/>
      <name val="Calibri"/>
      <family val="2"/>
    </font>
    <font>
      <sz val="11"/>
      <color indexed="10"/>
      <name val="Calibri"/>
      <family val="2"/>
    </font>
    <font>
      <b/>
      <sz val="11"/>
      <color indexed="51"/>
      <name val="Calibri"/>
      <family val="2"/>
    </font>
    <font>
      <sz val="11"/>
      <color indexed="51"/>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54"/>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8"/>
      <color indexed="12"/>
      <name val="Verdana"/>
      <family val="2"/>
    </font>
    <font>
      <u/>
      <sz val="10"/>
      <color indexed="12"/>
      <name val="Tahoma"/>
      <family val="2"/>
    </font>
    <font>
      <sz val="8"/>
      <name val="Arial"/>
      <family val="2"/>
    </font>
    <font>
      <b/>
      <u/>
      <sz val="8"/>
      <color indexed="8"/>
      <name val="Tahoma"/>
      <family val="2"/>
    </font>
    <font>
      <sz val="8"/>
      <color indexed="8"/>
      <name val="Tahoma"/>
      <family val="2"/>
    </font>
    <font>
      <b/>
      <sz val="8"/>
      <color indexed="8"/>
      <name val="Tahoma"/>
      <family val="2"/>
    </font>
    <font>
      <b/>
      <sz val="10"/>
      <name val="Verdana"/>
      <family val="2"/>
    </font>
    <font>
      <sz val="8"/>
      <name val="Verdana"/>
      <family val="2"/>
    </font>
    <font>
      <sz val="10"/>
      <name val="Verdana"/>
      <family val="2"/>
    </font>
    <font>
      <i/>
      <sz val="8"/>
      <name val="Arial"/>
      <family val="2"/>
    </font>
    <font>
      <b/>
      <sz val="28"/>
      <color indexed="59"/>
      <name val="Verdana"/>
      <family val="2"/>
    </font>
    <font>
      <b/>
      <sz val="12"/>
      <color indexed="9"/>
      <name val="Century Gothic"/>
      <family val="2"/>
    </font>
    <font>
      <sz val="9"/>
      <name val="Arial"/>
      <family val="2"/>
    </font>
    <font>
      <sz val="6"/>
      <name val="Arial"/>
      <family val="2"/>
    </font>
    <font>
      <b/>
      <sz val="10"/>
      <name val="Arial"/>
      <family val="2"/>
    </font>
    <font>
      <sz val="10"/>
      <name val="Arial"/>
      <family val="2"/>
    </font>
    <font>
      <sz val="10"/>
      <color indexed="9"/>
      <name val="Arial"/>
      <family val="2"/>
    </font>
    <font>
      <b/>
      <sz val="14"/>
      <color indexed="35"/>
      <name val="Arial"/>
      <family val="2"/>
    </font>
    <font>
      <sz val="8"/>
      <color indexed="8"/>
      <name val="Arial"/>
      <family val="2"/>
    </font>
    <font>
      <b/>
      <sz val="11"/>
      <color indexed="8"/>
      <name val="Arial"/>
      <family val="2"/>
    </font>
    <font>
      <b/>
      <sz val="8"/>
      <color indexed="8"/>
      <name val="Arial"/>
      <family val="2"/>
    </font>
    <font>
      <b/>
      <sz val="11"/>
      <color indexed="9"/>
      <name val="Arial"/>
      <family val="2"/>
    </font>
    <font>
      <sz val="11"/>
      <color rgb="FF002060"/>
      <name val="Calibri"/>
      <family val="2"/>
    </font>
    <font>
      <sz val="10"/>
      <color rgb="FFFF0000"/>
      <name val="Arial"/>
      <family val="2"/>
    </font>
  </fonts>
  <fills count="37">
    <fill>
      <patternFill patternType="none"/>
    </fill>
    <fill>
      <patternFill patternType="gray125"/>
    </fill>
    <fill>
      <patternFill patternType="solid">
        <fgColor indexed="41"/>
        <bgColor indexed="44"/>
      </patternFill>
    </fill>
    <fill>
      <patternFill patternType="solid">
        <fgColor indexed="43"/>
        <bgColor indexed="44"/>
      </patternFill>
    </fill>
    <fill>
      <patternFill patternType="solid">
        <fgColor indexed="44"/>
        <bgColor indexed="41"/>
      </patternFill>
    </fill>
    <fill>
      <patternFill patternType="solid">
        <fgColor indexed="27"/>
        <bgColor indexed="42"/>
      </patternFill>
    </fill>
    <fill>
      <patternFill patternType="solid">
        <fgColor indexed="26"/>
        <bgColor indexed="43"/>
      </patternFill>
    </fill>
    <fill>
      <patternFill patternType="solid">
        <fgColor indexed="22"/>
        <bgColor indexed="46"/>
      </patternFill>
    </fill>
    <fill>
      <patternFill patternType="solid">
        <fgColor indexed="31"/>
        <bgColor indexed="47"/>
      </patternFill>
    </fill>
    <fill>
      <patternFill patternType="solid">
        <fgColor indexed="55"/>
        <bgColor indexed="24"/>
      </patternFill>
    </fill>
    <fill>
      <patternFill patternType="solid">
        <fgColor indexed="45"/>
        <bgColor indexed="46"/>
      </patternFill>
    </fill>
    <fill>
      <patternFill patternType="solid">
        <fgColor indexed="46"/>
        <bgColor indexed="45"/>
      </patternFill>
    </fill>
    <fill>
      <patternFill patternType="solid">
        <fgColor indexed="24"/>
        <bgColor indexed="55"/>
      </patternFill>
    </fill>
    <fill>
      <patternFill patternType="solid">
        <fgColor indexed="29"/>
        <bgColor indexed="52"/>
      </patternFill>
    </fill>
    <fill>
      <patternFill patternType="solid">
        <fgColor indexed="25"/>
        <bgColor indexed="10"/>
      </patternFill>
    </fill>
    <fill>
      <patternFill patternType="solid">
        <fgColor indexed="54"/>
        <bgColor indexed="23"/>
      </patternFill>
    </fill>
    <fill>
      <patternFill patternType="solid">
        <fgColor indexed="49"/>
        <bgColor indexed="50"/>
      </patternFill>
    </fill>
    <fill>
      <patternFill patternType="solid">
        <fgColor indexed="10"/>
        <bgColor indexed="25"/>
      </patternFill>
    </fill>
    <fill>
      <patternFill patternType="solid">
        <fgColor indexed="47"/>
        <bgColor indexed="31"/>
      </patternFill>
    </fill>
    <fill>
      <patternFill patternType="solid">
        <fgColor indexed="42"/>
        <bgColor indexed="27"/>
      </patternFill>
    </fill>
    <fill>
      <patternFill patternType="solid">
        <fgColor indexed="62"/>
        <bgColor indexed="64"/>
      </patternFill>
    </fill>
    <fill>
      <patternFill patternType="solid">
        <fgColor indexed="62"/>
        <bgColor indexed="59"/>
      </patternFill>
    </fill>
    <fill>
      <patternFill patternType="solid">
        <fgColor indexed="9"/>
        <bgColor indexed="8"/>
      </patternFill>
    </fill>
    <fill>
      <patternFill patternType="solid">
        <fgColor indexed="11"/>
        <bgColor indexed="8"/>
      </patternFill>
    </fill>
    <fill>
      <patternFill patternType="solid">
        <fgColor indexed="15"/>
        <bgColor indexed="8"/>
      </patternFill>
    </fill>
    <fill>
      <patternFill patternType="solid">
        <fgColor indexed="16"/>
        <bgColor indexed="8"/>
      </patternFill>
    </fill>
    <fill>
      <patternFill patternType="solid">
        <fgColor indexed="34"/>
        <bgColor indexed="8"/>
      </patternFill>
    </fill>
    <fill>
      <patternFill patternType="solid">
        <fgColor indexed="13"/>
        <bgColor indexed="8"/>
      </patternFill>
    </fill>
    <fill>
      <patternFill patternType="solid">
        <fgColor indexed="10"/>
        <bgColor indexed="8"/>
      </patternFill>
    </fill>
    <fill>
      <patternFill patternType="solid">
        <fgColor indexed="14"/>
        <bgColor indexed="8"/>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s>
  <borders count="44">
    <border>
      <left/>
      <right/>
      <top/>
      <bottom/>
      <diagonal/>
    </border>
    <border>
      <left style="thin">
        <color indexed="54"/>
      </left>
      <right style="thin">
        <color indexed="54"/>
      </right>
      <top style="thin">
        <color indexed="54"/>
      </top>
      <bottom style="thin">
        <color indexed="54"/>
      </bottom>
      <diagonal/>
    </border>
    <border>
      <left/>
      <right/>
      <top/>
      <bottom style="double">
        <color indexed="51"/>
      </bottom>
      <diagonal/>
    </border>
    <border>
      <left style="thin">
        <color indexed="46"/>
      </left>
      <right style="thin">
        <color indexed="46"/>
      </right>
      <top style="thin">
        <color indexed="46"/>
      </top>
      <bottom style="thin">
        <color indexed="46"/>
      </bottom>
      <diagonal/>
    </border>
    <border>
      <left style="thin">
        <color indexed="63"/>
      </left>
      <right style="thin">
        <color indexed="63"/>
      </right>
      <top style="thin">
        <color indexed="63"/>
      </top>
      <bottom style="thin">
        <color indexed="63"/>
      </bottom>
      <diagonal/>
    </border>
    <border>
      <left/>
      <right/>
      <top/>
      <bottom style="thick">
        <color indexed="24"/>
      </bottom>
      <diagonal/>
    </border>
    <border>
      <left/>
      <right/>
      <top/>
      <bottom style="thick">
        <color indexed="22"/>
      </bottom>
      <diagonal/>
    </border>
    <border>
      <left/>
      <right/>
      <top/>
      <bottom style="medium">
        <color indexed="55"/>
      </bottom>
      <diagonal/>
    </border>
    <border>
      <left/>
      <right/>
      <top style="thin">
        <color indexed="24"/>
      </top>
      <bottom style="double">
        <color indexed="24"/>
      </bottom>
      <diagonal/>
    </border>
    <border>
      <left style="double">
        <color indexed="63"/>
      </left>
      <right style="double">
        <color indexed="63"/>
      </right>
      <top style="double">
        <color indexed="63"/>
      </top>
      <bottom style="double">
        <color indexed="63"/>
      </bottom>
      <diagonal/>
    </border>
    <border>
      <left style="thin">
        <color indexed="46"/>
      </left>
      <right/>
      <top style="thin">
        <color indexed="46"/>
      </top>
      <bottom style="thin">
        <color indexed="46"/>
      </bottom>
      <diagonal/>
    </border>
    <border>
      <left/>
      <right style="thin">
        <color indexed="46"/>
      </right>
      <top style="thin">
        <color indexed="46"/>
      </top>
      <bottom style="thin">
        <color indexed="46"/>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46"/>
      </top>
      <bottom style="thin">
        <color indexed="46"/>
      </bottom>
      <diagonal/>
    </border>
    <border>
      <left style="thin">
        <color indexed="64"/>
      </left>
      <right/>
      <top style="thin">
        <color indexed="64"/>
      </top>
      <bottom style="thin">
        <color indexed="64"/>
      </bottom>
      <diagonal/>
    </border>
    <border>
      <left/>
      <right/>
      <top/>
      <bottom style="thin">
        <color indexed="64"/>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style="thin">
        <color indexed="64"/>
      </left>
      <right style="thin">
        <color indexed="64"/>
      </right>
      <top style="thin">
        <color indexed="64"/>
      </top>
      <bottom/>
      <diagonal/>
    </border>
    <border>
      <left/>
      <right style="thick">
        <color indexed="8"/>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46"/>
      </left>
      <right/>
      <top style="thin">
        <color indexed="46"/>
      </top>
      <bottom/>
      <diagonal/>
    </border>
    <border>
      <left/>
      <right/>
      <top style="thin">
        <color indexed="46"/>
      </top>
      <bottom/>
      <diagonal/>
    </border>
    <border>
      <left/>
      <right style="thin">
        <color indexed="46"/>
      </right>
      <top style="thin">
        <color indexed="46"/>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 fillId="0" borderId="0" applyNumberFormat="0" applyFill="0" applyBorder="0" applyAlignment="0" applyProtection="0"/>
    <xf numFmtId="0" fontId="4" fillId="4" borderId="1" applyNumberFormat="0" applyAlignment="0" applyProtection="0"/>
    <xf numFmtId="0" fontId="5" fillId="0" borderId="2" applyNumberFormat="0" applyFill="0" applyAlignment="0" applyProtection="0"/>
    <xf numFmtId="0" fontId="6" fillId="13" borderId="1" applyNumberFormat="0" applyAlignment="0" applyProtection="0"/>
    <xf numFmtId="0" fontId="7" fillId="18" borderId="0" applyNumberFormat="0" applyBorder="0" applyAlignment="0" applyProtection="0"/>
    <xf numFmtId="0" fontId="18" fillId="0" borderId="0" applyNumberFormat="0" applyFill="0" applyBorder="0" applyAlignment="0" applyProtection="0"/>
    <xf numFmtId="0" fontId="8" fillId="6" borderId="0" applyNumberFormat="0" applyBorder="0" applyAlignment="0" applyProtection="0"/>
    <xf numFmtId="0" fontId="9" fillId="19" borderId="0" applyNumberFormat="0" applyBorder="0" applyAlignment="0" applyProtection="0"/>
    <xf numFmtId="0" fontId="10" fillId="4" borderId="4" applyNumberFormat="0" applyAlignment="0" applyProtection="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11" borderId="9" applyNumberFormat="0" applyAlignment="0" applyProtection="0"/>
  </cellStyleXfs>
  <cellXfs count="153">
    <xf numFmtId="0" fontId="0" fillId="0" borderId="0" xfId="0"/>
    <xf numFmtId="0" fontId="0" fillId="0" borderId="0" xfId="0" applyFill="1" applyBorder="1"/>
    <xf numFmtId="0" fontId="0" fillId="0" borderId="0" xfId="0" applyFill="1"/>
    <xf numFmtId="0" fontId="26" fillId="0" borderId="0" xfId="0" applyFont="1" applyFill="1" applyBorder="1"/>
    <xf numFmtId="165" fontId="29" fillId="0" borderId="3" xfId="0" applyNumberFormat="1" applyFont="1" applyFill="1" applyBorder="1" applyAlignment="1">
      <alignment horizontal="center"/>
    </xf>
    <xf numFmtId="0" fontId="0" fillId="0" borderId="0" xfId="0" applyFont="1" applyFill="1"/>
    <xf numFmtId="0" fontId="30" fillId="0" borderId="0" xfId="0" applyFont="1" applyFill="1"/>
    <xf numFmtId="0" fontId="17" fillId="0" borderId="0" xfId="30" applyNumberFormat="1" applyFont="1" applyFill="1" applyBorder="1" applyAlignment="1" applyProtection="1"/>
    <xf numFmtId="0" fontId="19" fillId="0" borderId="0" xfId="0" applyFont="1" applyAlignment="1">
      <alignment horizontal="right"/>
    </xf>
    <xf numFmtId="0" fontId="0" fillId="0" borderId="0" xfId="0" applyBorder="1"/>
    <xf numFmtId="0" fontId="32" fillId="0" borderId="0" xfId="0" applyFont="1" applyFill="1"/>
    <xf numFmtId="0" fontId="33" fillId="0" borderId="0" xfId="0" applyFont="1" applyFill="1"/>
    <xf numFmtId="0" fontId="29" fillId="0" borderId="10" xfId="0" applyFont="1" applyFill="1" applyBorder="1" applyAlignment="1">
      <alignment horizontal="center"/>
    </xf>
    <xf numFmtId="0" fontId="29" fillId="0" borderId="15" xfId="0" applyFont="1" applyFill="1" applyBorder="1" applyAlignment="1">
      <alignment horizontal="center"/>
    </xf>
    <xf numFmtId="0" fontId="29" fillId="0" borderId="11" xfId="0" applyFont="1" applyFill="1" applyBorder="1" applyAlignment="1">
      <alignment horizontal="center"/>
    </xf>
    <xf numFmtId="0" fontId="0" fillId="0" borderId="0" xfId="0" applyFont="1"/>
    <xf numFmtId="0" fontId="34" fillId="0" borderId="0" xfId="0" applyFont="1" applyAlignment="1">
      <alignment horizontal="center" vertical="center"/>
    </xf>
    <xf numFmtId="0" fontId="0" fillId="0" borderId="0" xfId="0" applyAlignment="1">
      <alignment horizontal="center" vertical="center"/>
    </xf>
    <xf numFmtId="0" fontId="35" fillId="22" borderId="0" xfId="0" applyFont="1" applyFill="1" applyAlignment="1">
      <alignment horizontal="left" vertical="center"/>
    </xf>
    <xf numFmtId="0" fontId="37" fillId="22" borderId="0" xfId="0" applyFont="1" applyFill="1" applyAlignment="1">
      <alignment horizontal="left" vertical="center"/>
    </xf>
    <xf numFmtId="0" fontId="35" fillId="29" borderId="0" xfId="0" applyFont="1" applyFill="1" applyAlignment="1">
      <alignment horizontal="left" vertical="center"/>
    </xf>
    <xf numFmtId="0" fontId="0" fillId="0" borderId="21" xfId="0" applyBorder="1" applyAlignment="1">
      <alignment horizontal="center" vertical="center"/>
    </xf>
    <xf numFmtId="0" fontId="0" fillId="0" borderId="0" xfId="0" applyAlignment="1">
      <alignment horizontal="left" vertical="center"/>
    </xf>
    <xf numFmtId="0" fontId="0" fillId="0" borderId="23" xfId="0" applyBorder="1" applyAlignment="1">
      <alignment horizontal="center" vertical="center"/>
    </xf>
    <xf numFmtId="0" fontId="0" fillId="0" borderId="26" xfId="0" applyBorder="1" applyAlignment="1">
      <alignment horizontal="center" vertical="center"/>
    </xf>
    <xf numFmtId="0" fontId="35" fillId="29" borderId="28" xfId="0" applyFont="1" applyFill="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center" vertical="center"/>
    </xf>
    <xf numFmtId="0" fontId="35" fillId="22" borderId="28" xfId="0" applyFont="1" applyFill="1" applyBorder="1" applyAlignment="1">
      <alignment horizontal="left" vertical="center"/>
    </xf>
    <xf numFmtId="0" fontId="34" fillId="0" borderId="18" xfId="0" applyFont="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35" fillId="22" borderId="21" xfId="0" applyFont="1" applyFill="1" applyBorder="1" applyAlignment="1">
      <alignment horizontal="center" vertical="center"/>
    </xf>
    <xf numFmtId="0" fontId="36" fillId="27" borderId="0" xfId="0" applyFont="1" applyFill="1" applyAlignment="1">
      <alignment horizontal="center" vertical="center"/>
    </xf>
    <xf numFmtId="0" fontId="0" fillId="22" borderId="0" xfId="0" applyFill="1" applyAlignment="1">
      <alignment horizontal="center" vertical="center"/>
    </xf>
    <xf numFmtId="0" fontId="0" fillId="22" borderId="26" xfId="0" applyFill="1" applyBorder="1" applyAlignment="1">
      <alignment horizontal="center" vertical="center"/>
    </xf>
    <xf numFmtId="0" fontId="38" fillId="28" borderId="21" xfId="0" applyFont="1" applyFill="1" applyBorder="1" applyAlignment="1">
      <alignment horizontal="center" vertical="center"/>
    </xf>
    <xf numFmtId="0" fontId="38" fillId="28" borderId="0" xfId="0" applyFont="1" applyFill="1" applyAlignment="1">
      <alignment horizontal="center" vertical="center"/>
    </xf>
    <xf numFmtId="0" fontId="0" fillId="29" borderId="0" xfId="0" applyFill="1" applyAlignment="1">
      <alignment horizontal="center" vertical="center"/>
    </xf>
    <xf numFmtId="0" fontId="0" fillId="29" borderId="26" xfId="0" applyFill="1" applyBorder="1" applyAlignment="1">
      <alignment horizontal="center" vertical="center"/>
    </xf>
    <xf numFmtId="0" fontId="37" fillId="29" borderId="0" xfId="0" applyFont="1" applyFill="1" applyAlignment="1">
      <alignment horizontal="left" vertical="center"/>
    </xf>
    <xf numFmtId="0" fontId="0" fillId="24" borderId="0" xfId="0"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36" fillId="23" borderId="0" xfId="0" applyFont="1" applyFill="1" applyAlignment="1">
      <alignment horizontal="center" vertical="center"/>
    </xf>
    <xf numFmtId="0" fontId="1" fillId="0" borderId="26" xfId="0" applyFont="1" applyBorder="1" applyAlignment="1">
      <alignment horizontal="center" vertical="center"/>
    </xf>
    <xf numFmtId="17" fontId="34" fillId="0" borderId="0" xfId="0" applyNumberFormat="1" applyFont="1" applyAlignment="1">
      <alignment horizontal="center" vertical="center"/>
    </xf>
    <xf numFmtId="17" fontId="32" fillId="0" borderId="26" xfId="0" applyNumberFormat="1" applyFont="1" applyBorder="1" applyAlignment="1">
      <alignment horizontal="center" vertical="center"/>
    </xf>
    <xf numFmtId="17" fontId="32" fillId="30" borderId="26" xfId="0" applyNumberFormat="1" applyFont="1" applyFill="1" applyBorder="1" applyAlignment="1">
      <alignment horizontal="center" vertical="center"/>
    </xf>
    <xf numFmtId="17" fontId="32" fillId="30" borderId="0" xfId="0" applyNumberFormat="1" applyFont="1" applyFill="1" applyAlignment="1">
      <alignment horizontal="center" vertical="center"/>
    </xf>
    <xf numFmtId="0" fontId="39" fillId="0" borderId="0" xfId="0" applyFont="1" applyAlignment="1">
      <alignment horizontal="center" vertical="center"/>
    </xf>
    <xf numFmtId="0" fontId="0" fillId="30" borderId="0" xfId="0" applyFill="1" applyAlignment="1">
      <alignment horizontal="center" vertical="center"/>
    </xf>
    <xf numFmtId="0" fontId="31" fillId="0" borderId="0" xfId="0" applyFont="1" applyFill="1" applyAlignment="1">
      <alignment horizontal="center"/>
    </xf>
    <xf numFmtId="0" fontId="25" fillId="0" borderId="0" xfId="0" applyFont="1" applyFill="1" applyBorder="1" applyAlignment="1">
      <alignment horizontal="center"/>
    </xf>
    <xf numFmtId="0" fontId="23" fillId="0" borderId="0" xfId="0" applyFont="1"/>
    <xf numFmtId="0" fontId="26" fillId="0" borderId="0" xfId="0" applyFont="1"/>
    <xf numFmtId="0" fontId="31" fillId="0" borderId="0" xfId="0" applyFont="1"/>
    <xf numFmtId="0" fontId="29" fillId="0" borderId="38" xfId="0" applyFont="1" applyFill="1" applyBorder="1" applyAlignment="1">
      <alignment horizontal="center"/>
    </xf>
    <xf numFmtId="0" fontId="29" fillId="0" borderId="39" xfId="0" applyFont="1" applyFill="1" applyBorder="1" applyAlignment="1">
      <alignment horizontal="center"/>
    </xf>
    <xf numFmtId="0" fontId="29" fillId="0" borderId="40" xfId="0" applyFont="1" applyFill="1" applyBorder="1" applyAlignment="1">
      <alignment horizontal="center"/>
    </xf>
    <xf numFmtId="0" fontId="0" fillId="0" borderId="0" xfId="0" applyFont="1" applyFill="1" applyBorder="1" applyAlignment="1"/>
    <xf numFmtId="0" fontId="31" fillId="0" borderId="0" xfId="0" applyFont="1" applyFill="1" applyBorder="1" applyAlignment="1">
      <alignment horizontal="left"/>
    </xf>
    <xf numFmtId="0" fontId="17" fillId="0" borderId="12" xfId="30" applyNumberFormat="1" applyFont="1" applyFill="1" applyBorder="1" applyAlignment="1" applyProtection="1"/>
    <xf numFmtId="0" fontId="40" fillId="0" borderId="0" xfId="0" applyFont="1" applyFill="1" applyBorder="1"/>
    <xf numFmtId="0" fontId="40" fillId="0" borderId="0" xfId="0" applyFont="1" applyFill="1" applyBorder="1" applyAlignment="1"/>
    <xf numFmtId="0" fontId="40" fillId="0" borderId="0" xfId="0" applyFont="1" applyBorder="1"/>
    <xf numFmtId="0" fontId="0" fillId="36" borderId="41" xfId="0" applyFill="1" applyBorder="1"/>
    <xf numFmtId="0" fontId="0" fillId="35" borderId="41" xfId="0" applyFill="1" applyBorder="1"/>
    <xf numFmtId="0" fontId="0" fillId="31" borderId="42" xfId="0" applyFill="1" applyBorder="1"/>
    <xf numFmtId="0" fontId="0" fillId="32" borderId="25" xfId="0" applyFill="1" applyBorder="1"/>
    <xf numFmtId="0" fontId="31" fillId="0" borderId="43" xfId="0" applyFont="1" applyBorder="1" applyAlignment="1">
      <alignment horizontal="center" vertical="center"/>
    </xf>
    <xf numFmtId="0" fontId="29" fillId="0" borderId="0" xfId="0" applyFont="1" applyFill="1" applyBorder="1" applyAlignment="1">
      <alignment horizontal="center"/>
    </xf>
    <xf numFmtId="166" fontId="0" fillId="0" borderId="0" xfId="0" applyNumberFormat="1" applyFill="1" applyBorder="1" applyAlignment="1">
      <alignment horizontal="left"/>
    </xf>
    <xf numFmtId="166" fontId="0" fillId="0" borderId="0" xfId="0" applyNumberFormat="1" applyFont="1" applyFill="1" applyBorder="1" applyAlignment="1">
      <alignment horizontal="left"/>
    </xf>
    <xf numFmtId="164" fontId="28" fillId="20" borderId="3" xfId="0" applyNumberFormat="1" applyFont="1" applyFill="1" applyBorder="1" applyAlignment="1">
      <alignment horizontal="center" vertical="center"/>
    </xf>
    <xf numFmtId="14" fontId="0" fillId="0" borderId="0" xfId="0" applyNumberFormat="1" applyFill="1" applyBorder="1" applyAlignment="1">
      <alignment horizontal="center"/>
    </xf>
    <xf numFmtId="14" fontId="25" fillId="0" borderId="16" xfId="0" applyNumberFormat="1" applyFont="1" applyBorder="1" applyAlignment="1">
      <alignment horizontal="center"/>
    </xf>
    <xf numFmtId="14" fontId="25" fillId="0" borderId="36" xfId="0" applyNumberFormat="1" applyFont="1" applyBorder="1" applyAlignment="1">
      <alignment horizontal="center"/>
    </xf>
    <xf numFmtId="14" fontId="25" fillId="0" borderId="37" xfId="0" applyNumberFormat="1" applyFont="1" applyBorder="1" applyAlignment="1">
      <alignment horizontal="center"/>
    </xf>
    <xf numFmtId="0" fontId="31" fillId="0" borderId="0" xfId="0" applyFont="1" applyFill="1" applyBorder="1" applyAlignment="1">
      <alignment horizontal="left"/>
    </xf>
    <xf numFmtId="0" fontId="17" fillId="0" borderId="12" xfId="30" applyNumberFormat="1" applyFont="1" applyFill="1" applyBorder="1" applyAlignment="1" applyProtection="1">
      <alignment horizontal="center"/>
    </xf>
    <xf numFmtId="164" fontId="28" fillId="0" borderId="0" xfId="0" applyNumberFormat="1" applyFont="1" applyFill="1" applyBorder="1" applyAlignment="1">
      <alignment horizontal="center" vertical="center"/>
    </xf>
    <xf numFmtId="0" fontId="19" fillId="0" borderId="12" xfId="0" applyFont="1" applyBorder="1" applyAlignment="1">
      <alignment horizontal="right"/>
    </xf>
    <xf numFmtId="0" fontId="23" fillId="0" borderId="0" xfId="0" applyFont="1" applyFill="1" applyBorder="1" applyAlignment="1">
      <alignment horizontal="center"/>
    </xf>
    <xf numFmtId="0" fontId="24" fillId="0" borderId="13" xfId="0" applyFont="1" applyFill="1" applyBorder="1" applyAlignment="1">
      <alignment horizontal="center"/>
    </xf>
    <xf numFmtId="0" fontId="25" fillId="0" borderId="14" xfId="0" applyFont="1" applyFill="1" applyBorder="1" applyAlignment="1">
      <alignment horizontal="center"/>
    </xf>
    <xf numFmtId="0" fontId="27" fillId="0" borderId="13" xfId="0" applyFont="1" applyFill="1" applyBorder="1" applyAlignment="1">
      <alignment horizontal="center"/>
    </xf>
    <xf numFmtId="164" fontId="28" fillId="21" borderId="3" xfId="0" applyNumberFormat="1" applyFont="1" applyFill="1" applyBorder="1" applyAlignment="1">
      <alignment horizontal="center" vertical="center"/>
    </xf>
    <xf numFmtId="17" fontId="34" fillId="0" borderId="0" xfId="0" applyNumberFormat="1" applyFont="1" applyAlignment="1">
      <alignment horizontal="center" vertical="center"/>
    </xf>
    <xf numFmtId="17" fontId="34" fillId="0" borderId="24" xfId="0" applyNumberFormat="1" applyFont="1" applyBorder="1" applyAlignment="1">
      <alignment horizontal="center" vertical="center"/>
    </xf>
    <xf numFmtId="0" fontId="0" fillId="0" borderId="26" xfId="0" applyBorder="1" applyAlignment="1">
      <alignment horizontal="center" vertical="center"/>
    </xf>
    <xf numFmtId="0" fontId="38" fillId="28" borderId="0" xfId="0" applyFont="1" applyFill="1" applyAlignment="1">
      <alignment horizontal="center" vertical="center"/>
    </xf>
    <xf numFmtId="0" fontId="0" fillId="0" borderId="0" xfId="0" applyAlignment="1">
      <alignment horizontal="center" vertical="center"/>
    </xf>
    <xf numFmtId="0" fontId="0" fillId="24" borderId="0" xfId="0"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0" fillId="31" borderId="22" xfId="0" applyFill="1" applyBorder="1" applyAlignment="1">
      <alignment horizontal="center" vertical="center"/>
    </xf>
    <xf numFmtId="0" fontId="0" fillId="31" borderId="25" xfId="0" applyFill="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35" fillId="22" borderId="0" xfId="0" applyFont="1" applyFill="1" applyAlignment="1">
      <alignment horizontal="center" vertical="center"/>
    </xf>
    <xf numFmtId="0" fontId="36" fillId="27" borderId="0" xfId="0" applyFont="1" applyFill="1" applyAlignment="1">
      <alignment horizontal="center" vertical="center"/>
    </xf>
    <xf numFmtId="0" fontId="0" fillId="32" borderId="22" xfId="0" applyFill="1" applyBorder="1" applyAlignment="1">
      <alignment horizontal="center" vertical="center"/>
    </xf>
    <xf numFmtId="0" fontId="0" fillId="32" borderId="25" xfId="0" applyFill="1" applyBorder="1" applyAlignment="1">
      <alignment horizontal="center" vertical="center"/>
    </xf>
    <xf numFmtId="0" fontId="0" fillId="33" borderId="22" xfId="0" applyFill="1" applyBorder="1" applyAlignment="1">
      <alignment horizontal="center" vertical="center"/>
    </xf>
    <xf numFmtId="0" fontId="0" fillId="33" borderId="25" xfId="0" applyFill="1" applyBorder="1" applyAlignment="1">
      <alignment horizontal="center" vertical="center"/>
    </xf>
    <xf numFmtId="0" fontId="0" fillId="34" borderId="22" xfId="0" applyFill="1" applyBorder="1" applyAlignment="1">
      <alignment horizontal="center" vertical="center"/>
    </xf>
    <xf numFmtId="0" fontId="0" fillId="34" borderId="25" xfId="0" applyFill="1" applyBorder="1" applyAlignment="1">
      <alignment horizontal="center" vertical="center"/>
    </xf>
    <xf numFmtId="0" fontId="36" fillId="23" borderId="0" xfId="0" applyFont="1" applyFill="1" applyAlignment="1">
      <alignment horizontal="center" vertical="center"/>
    </xf>
    <xf numFmtId="0" fontId="0" fillId="0" borderId="30" xfId="0" applyBorder="1" applyAlignment="1">
      <alignment horizontal="center" vertical="center"/>
    </xf>
    <xf numFmtId="0" fontId="0" fillId="32" borderId="30"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35" xfId="0"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19" xfId="0" applyFont="1" applyBorder="1" applyAlignment="1">
      <alignment horizontal="left" vertical="center"/>
    </xf>
    <xf numFmtId="0" fontId="34" fillId="0" borderId="20" xfId="0" applyFont="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35" fillId="22" borderId="21" xfId="0" applyFont="1" applyFill="1" applyBorder="1" applyAlignment="1">
      <alignment horizontal="center" vertical="center"/>
    </xf>
    <xf numFmtId="0" fontId="0" fillId="22" borderId="0" xfId="0" applyFill="1" applyAlignment="1">
      <alignment horizontal="center" vertical="center"/>
    </xf>
    <xf numFmtId="0" fontId="0" fillId="22" borderId="23" xfId="0" applyFill="1" applyBorder="1" applyAlignment="1">
      <alignment horizontal="center" vertical="center"/>
    </xf>
    <xf numFmtId="0" fontId="0" fillId="24" borderId="22" xfId="0" applyFill="1" applyBorder="1" applyAlignment="1">
      <alignment horizontal="center" vertical="center"/>
    </xf>
    <xf numFmtId="0" fontId="0" fillId="24" borderId="25" xfId="0" applyFill="1" applyBorder="1" applyAlignment="1">
      <alignment horizontal="center" vertical="center"/>
    </xf>
    <xf numFmtId="0" fontId="0" fillId="25" borderId="22" xfId="0" applyFill="1" applyBorder="1" applyAlignment="1">
      <alignment horizontal="center" vertical="center"/>
    </xf>
    <xf numFmtId="0" fontId="0" fillId="25" borderId="25" xfId="0" applyFill="1" applyBorder="1" applyAlignment="1">
      <alignment horizontal="center" vertical="center"/>
    </xf>
    <xf numFmtId="0" fontId="0" fillId="26" borderId="22" xfId="0" applyFill="1" applyBorder="1" applyAlignment="1">
      <alignment horizontal="center" vertical="center"/>
    </xf>
    <xf numFmtId="0" fontId="0" fillId="26" borderId="25" xfId="0" applyFill="1" applyBorder="1" applyAlignment="1">
      <alignment horizontal="center" vertical="center"/>
    </xf>
    <xf numFmtId="0" fontId="0" fillId="22" borderId="22" xfId="0" applyFill="1" applyBorder="1" applyAlignment="1">
      <alignment horizontal="center" vertical="center"/>
    </xf>
    <xf numFmtId="0" fontId="0" fillId="22" borderId="25" xfId="0" applyFill="1" applyBorder="1" applyAlignment="1">
      <alignment horizontal="center" vertical="center"/>
    </xf>
    <xf numFmtId="0" fontId="0" fillId="22" borderId="24" xfId="0" applyFill="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24" borderId="26" xfId="0" applyFill="1" applyBorder="1" applyAlignment="1">
      <alignment horizontal="center" vertical="center"/>
    </xf>
    <xf numFmtId="0" fontId="0" fillId="25" borderId="26" xfId="0" applyFill="1" applyBorder="1" applyAlignment="1">
      <alignment horizontal="center" vertical="center"/>
    </xf>
    <xf numFmtId="0" fontId="0" fillId="26" borderId="16" xfId="0" applyFill="1" applyBorder="1" applyAlignment="1">
      <alignment horizontal="center" vertical="center"/>
    </xf>
    <xf numFmtId="0" fontId="0" fillId="0" borderId="16" xfId="0" applyBorder="1" applyAlignment="1">
      <alignment horizontal="center" vertical="center"/>
    </xf>
    <xf numFmtId="0" fontId="0" fillId="22" borderId="26" xfId="0" applyFill="1" applyBorder="1" applyAlignment="1">
      <alignment horizontal="center" vertical="center"/>
    </xf>
    <xf numFmtId="0" fontId="38" fillId="28" borderId="21" xfId="0" applyFont="1" applyFill="1" applyBorder="1" applyAlignment="1">
      <alignment horizontal="center" vertical="center"/>
    </xf>
    <xf numFmtId="0" fontId="0" fillId="29" borderId="0" xfId="0" applyFill="1" applyAlignment="1">
      <alignment horizontal="center" vertical="center"/>
    </xf>
    <xf numFmtId="0" fontId="0" fillId="29" borderId="23" xfId="0" applyFill="1" applyBorder="1" applyAlignment="1">
      <alignment horizontal="center" vertical="center"/>
    </xf>
    <xf numFmtId="0" fontId="0" fillId="29" borderId="26"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4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ellStyle name="Neutre" xfId="31" builtinId="28" customBuiltin="1"/>
    <cellStyle name="Normal" xfId="0" builtinId="0"/>
    <cellStyle name="Satisfaisant" xfId="32" builtinId="26" customBuiltin="1"/>
    <cellStyle name="Sortie" xfId="33" builtinId="21" customBuiltin="1"/>
    <cellStyle name="Texte explicatif" xfId="34" builtinId="53"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145">
    <dxf>
      <font>
        <strike val="0"/>
      </font>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font>
    </dxf>
    <dxf>
      <fill>
        <patternFill patternType="solid">
          <fgColor rgb="FFE4E8F3"/>
          <bgColor rgb="FFE4E8F3"/>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500"/>
      <rgbColor rgb="00000080"/>
      <rgbColor rgb="00819C00"/>
      <rgbColor rgb="00800080"/>
      <rgbColor rgb="00008080"/>
      <rgbColor rgb="00BCC5E1"/>
      <rgbColor rgb="00808080"/>
      <rgbColor rgb="00799FC4"/>
      <rgbColor rgb="00DE3018"/>
      <rgbColor rgb="00FFFFCC"/>
      <rgbColor rgb="00C1F1ED"/>
      <rgbColor rgb="00660066"/>
      <rgbColor rgb="00FF8080"/>
      <rgbColor rgb="000066CC"/>
      <rgbColor rgb="00E1D8BC"/>
      <rgbColor rgb="00000080"/>
      <rgbColor rgb="00FF00FF"/>
      <rgbColor rgb="00FFFF00"/>
      <rgbColor rgb="0000FFFF"/>
      <rgbColor rgb="00800080"/>
      <rgbColor rgb="00800000"/>
      <rgbColor rgb="00008080"/>
      <rgbColor rgb="000000FF"/>
      <rgbColor rgb="0000CCFF"/>
      <rgbColor rgb="00E4E8F3"/>
      <rgbColor rgb="00D6F4D9"/>
      <rgbColor rgb="00F3F0E4"/>
      <rgbColor rgb="00EAEAEA"/>
      <rgbColor rgb="00C9B783"/>
      <rgbColor rgb="00B2B2B2"/>
      <rgbColor rgb="00FAC8D7"/>
      <rgbColor rgb="003366FF"/>
      <rgbColor rgb="0053D4C9"/>
      <rgbColor rgb="005FF25F"/>
      <rgbColor rgb="00F0BA00"/>
      <rgbColor rgb="00FF9900"/>
      <rgbColor rgb="00FF6600"/>
      <rgbColor rgb="00666666"/>
      <rgbColor rgb="008394C9"/>
      <rgbColor rgb="00182C63"/>
      <rgbColor rgb="00339966"/>
      <rgbColor rgb="00003300"/>
      <rgbColor rgb="00273359"/>
      <rgbColor rgb="00635100"/>
      <rgbColor rgb="00993366"/>
      <rgbColor rgb="003B4E87"/>
      <rgbColor rgb="00333333"/>
    </indexedColors>
    <mruColors>
      <color rgb="FFB2B2B2"/>
      <color rgb="FFE4E8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hyperlink" Target="https://www.calendriergratuit.fr/calendrier-scolaire-2021.htm?utm_source=calendrier-excel&amp;utm_medium=calendrier-annuel-excel2-2021&amp;utm_campaign=lien-bas-annuel-excel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5"/>
  <sheetViews>
    <sheetView showGridLines="0" tabSelected="1" topLeftCell="A13" workbookViewId="0">
      <selection activeCell="AE48" sqref="AE48"/>
    </sheetView>
  </sheetViews>
  <sheetFormatPr baseColWidth="10" defaultColWidth="9.140625" defaultRowHeight="12.75" x14ac:dyDescent="0.2"/>
  <cols>
    <col min="1" max="7" width="3.42578125" customWidth="1"/>
    <col min="8" max="8" width="3.140625" customWidth="1"/>
    <col min="9" max="15" width="3.42578125" customWidth="1"/>
    <col min="16" max="16" width="3.140625" customWidth="1"/>
    <col min="17" max="23" width="3.42578125" customWidth="1"/>
    <col min="24" max="24" width="3" customWidth="1"/>
  </cols>
  <sheetData>
    <row r="1" spans="1:23" x14ac:dyDescent="0.2">
      <c r="A1" s="65"/>
      <c r="B1" s="83"/>
      <c r="C1" s="83"/>
      <c r="D1" s="65"/>
      <c r="E1" s="65"/>
      <c r="F1" s="65"/>
      <c r="G1" s="65"/>
      <c r="Q1" s="85"/>
      <c r="R1" s="85"/>
      <c r="S1" s="85"/>
      <c r="T1" s="85"/>
      <c r="U1" s="85"/>
      <c r="V1" s="85"/>
      <c r="W1" s="85"/>
    </row>
    <row r="2" spans="1:23" x14ac:dyDescent="0.2">
      <c r="A2" s="86" t="s">
        <v>1</v>
      </c>
      <c r="B2" s="86"/>
      <c r="C2" s="86"/>
      <c r="D2" s="1"/>
      <c r="E2" s="86" t="s">
        <v>2</v>
      </c>
      <c r="F2" s="86"/>
      <c r="G2" s="86"/>
      <c r="H2" s="1"/>
      <c r="I2" s="87" t="s">
        <v>0</v>
      </c>
      <c r="J2" s="87"/>
      <c r="K2" s="87"/>
      <c r="O2" s="57" t="str">
        <f>"Pâques "&amp;A3</f>
        <v>Pâques 2021</v>
      </c>
      <c r="P2" s="57"/>
      <c r="Q2" s="57"/>
      <c r="R2" s="57"/>
      <c r="T2" s="57" t="str">
        <f>"Pâques "&amp;A3+1</f>
        <v>Pâques 2022</v>
      </c>
      <c r="U2" s="57"/>
      <c r="V2" s="57"/>
      <c r="W2" s="57"/>
    </row>
    <row r="3" spans="1:23" x14ac:dyDescent="0.2">
      <c r="A3" s="88">
        <v>2021</v>
      </c>
      <c r="B3" s="88"/>
      <c r="C3" s="88"/>
      <c r="D3" s="1"/>
      <c r="E3" s="88">
        <v>6</v>
      </c>
      <c r="F3" s="88"/>
      <c r="G3" s="88"/>
      <c r="H3" s="1"/>
      <c r="I3" s="88">
        <v>1</v>
      </c>
      <c r="J3" s="88"/>
      <c r="K3" s="88"/>
      <c r="L3" s="58"/>
      <c r="M3" s="59"/>
      <c r="N3" s="59"/>
      <c r="O3" s="79">
        <f>ROUND(DATE($A$3,4,MOD(234-11*MOD($A$3,19),30))/7,)*7-6</f>
        <v>44290</v>
      </c>
      <c r="P3" s="80"/>
      <c r="Q3" s="80"/>
      <c r="R3" s="81"/>
      <c r="T3" s="79">
        <f>ROUND(DATE($A$3+1,4,MOD(234-11*MOD($A$3+1,19),30))/7,)*7-6</f>
        <v>44668</v>
      </c>
      <c r="U3" s="80"/>
      <c r="V3" s="80"/>
      <c r="W3" s="81"/>
    </row>
    <row r="4" spans="1:23" x14ac:dyDescent="0.2">
      <c r="A4" s="56"/>
      <c r="B4" s="56"/>
      <c r="C4" s="56"/>
      <c r="D4" s="1"/>
      <c r="E4" s="56"/>
      <c r="F4" s="56"/>
      <c r="G4" s="56"/>
      <c r="H4" s="1"/>
      <c r="I4" s="56"/>
      <c r="J4" s="56"/>
      <c r="K4" s="56"/>
      <c r="L4" s="3"/>
      <c r="M4" s="55"/>
      <c r="N4" s="55"/>
      <c r="O4" s="55"/>
      <c r="P4" s="78"/>
      <c r="Q4" s="78"/>
      <c r="R4" s="78"/>
      <c r="S4" s="78"/>
      <c r="T4" s="9"/>
      <c r="U4" s="15"/>
      <c r="W4" s="9"/>
    </row>
    <row r="5" spans="1:23" x14ac:dyDescent="0.2">
      <c r="Q5" s="9"/>
      <c r="R5" s="9"/>
      <c r="S5" s="9"/>
      <c r="T5" s="9"/>
      <c r="U5" s="9"/>
      <c r="V5" s="9"/>
      <c r="W5" s="9"/>
    </row>
    <row r="6" spans="1:23" ht="35.25" x14ac:dyDescent="0.45">
      <c r="A6" s="89" t="str">
        <f>IF($E$3=1,A3,A3&amp;"-"&amp;A3+1)</f>
        <v>2021-2022</v>
      </c>
      <c r="B6" s="89"/>
      <c r="C6" s="89"/>
      <c r="D6" s="89"/>
      <c r="E6" s="89"/>
      <c r="F6" s="89"/>
      <c r="G6" s="89"/>
      <c r="H6" s="89"/>
      <c r="I6" s="89"/>
      <c r="J6" s="89"/>
      <c r="K6" s="89"/>
      <c r="L6" s="89"/>
      <c r="M6" s="89"/>
      <c r="N6" s="89"/>
      <c r="O6" s="89"/>
      <c r="P6" s="89"/>
      <c r="Q6" s="89"/>
      <c r="R6" s="89"/>
      <c r="S6" s="89"/>
      <c r="T6" s="89"/>
      <c r="U6" s="89"/>
      <c r="V6" s="89"/>
      <c r="W6" s="89"/>
    </row>
    <row r="8" spans="1:23" ht="15" x14ac:dyDescent="0.2">
      <c r="A8" s="90">
        <f>DATE($A$3,$E$3,1)</f>
        <v>44348</v>
      </c>
      <c r="B8" s="90"/>
      <c r="C8" s="90"/>
      <c r="D8" s="90"/>
      <c r="E8" s="90"/>
      <c r="F8" s="90"/>
      <c r="G8" s="90"/>
      <c r="I8" s="90">
        <f>DATE(YEAR(A8+35),MONTH(A8+35),1)</f>
        <v>44378</v>
      </c>
      <c r="J8" s="90"/>
      <c r="K8" s="90"/>
      <c r="L8" s="90"/>
      <c r="M8" s="90"/>
      <c r="N8" s="90"/>
      <c r="O8" s="90"/>
      <c r="Q8" s="90">
        <f>DATE(YEAR(I8+35),MONTH(I8+35),1)</f>
        <v>44409</v>
      </c>
      <c r="R8" s="90"/>
      <c r="S8" s="90"/>
      <c r="T8" s="90"/>
      <c r="U8" s="90"/>
      <c r="V8" s="90"/>
      <c r="W8" s="90"/>
    </row>
    <row r="9" spans="1:23" x14ac:dyDescent="0.2">
      <c r="A9" s="60" t="str">
        <f>INDEX({"Lu","Ma","Me","Je","Ve","Sa","Di"},1+MOD($I$3+1-2,7))</f>
        <v>Lu</v>
      </c>
      <c r="B9" s="61" t="str">
        <f>INDEX({"Lu","Ma","Me","Je","Ve","Sa","Di"},1+MOD($I$3+2-2,7))</f>
        <v>Ma</v>
      </c>
      <c r="C9" s="61" t="str">
        <f>INDEX({"Lu","Ma","Me","Je","Ve","Sa","Di"},1+MOD($I$3+3-2,7))</f>
        <v>Me</v>
      </c>
      <c r="D9" s="61" t="str">
        <f>INDEX({"Lu","Ma","Me","Je","Ve","Sa","Di"},1+MOD($I$3+4-2,7))</f>
        <v>Je</v>
      </c>
      <c r="E9" s="61" t="str">
        <f>INDEX({"Lu","Ma","Me","Je","Ve","Sa","Di"},1+MOD($I$3+5-2,7))</f>
        <v>Ve</v>
      </c>
      <c r="F9" s="61" t="str">
        <f>INDEX({"Lu","Ma","Me","Je","Ve","Sa","Di"},1+MOD($I$3+6-2,7))</f>
        <v>Sa</v>
      </c>
      <c r="G9" s="62" t="str">
        <f>INDEX({"Lu","Ma","Me","Je","Ve","Sa","Di"},1+MOD($I$3+7-2,7))</f>
        <v>Di</v>
      </c>
      <c r="H9" s="2"/>
      <c r="I9" s="12" t="str">
        <f>$A$9</f>
        <v>Lu</v>
      </c>
      <c r="J9" s="13" t="str">
        <f>$B$9</f>
        <v>Ma</v>
      </c>
      <c r="K9" s="13" t="str">
        <f>$C$9</f>
        <v>Me</v>
      </c>
      <c r="L9" s="13" t="str">
        <f>$D$9</f>
        <v>Je</v>
      </c>
      <c r="M9" s="13" t="str">
        <f>$E$9</f>
        <v>Ve</v>
      </c>
      <c r="N9" s="13" t="str">
        <f>$F$9</f>
        <v>Sa</v>
      </c>
      <c r="O9" s="14" t="str">
        <f>$G$9</f>
        <v>Di</v>
      </c>
      <c r="P9" s="2"/>
      <c r="Q9" s="12" t="str">
        <f>$A$9</f>
        <v>Lu</v>
      </c>
      <c r="R9" s="13" t="str">
        <f>$B$9</f>
        <v>Ma</v>
      </c>
      <c r="S9" s="13" t="str">
        <f>$C$9</f>
        <v>Me</v>
      </c>
      <c r="T9" s="13" t="str">
        <f>$D$9</f>
        <v>Je</v>
      </c>
      <c r="U9" s="13" t="str">
        <f>$E$9</f>
        <v>Ve</v>
      </c>
      <c r="V9" s="13" t="str">
        <f>$F$9</f>
        <v>Sa</v>
      </c>
      <c r="W9" s="14" t="str">
        <f>$G$9</f>
        <v>Di</v>
      </c>
    </row>
    <row r="10" spans="1:23" x14ac:dyDescent="0.2">
      <c r="A10" s="4" t="str">
        <f>IF(MONTH($A$8)&lt;&gt;MONTH($A$8-WEEKDAY($A$8,2)+(ROW(A10)-ROW($A$10))*7+(COLUMN(A10)-COLUMN($A$10)+1)),"",$A$8-WEEKDAY($A$8,2)+(ROW(A10)-ROW($A$10))*7+(COLUMN(A10)-COLUMN($A$10)+1))</f>
        <v/>
      </c>
      <c r="B10" s="4">
        <f t="shared" ref="B10:G15" si="0">IF(MONTH($A$8)&lt;&gt;MONTH($A$8-WEEKDAY($A$8,2)+(ROW(B10)-ROW($A$10))*7+(COLUMN(B10)-COLUMN($A$10)+1)),"",$A$8-WEEKDAY($A$8,2)+(ROW(B10)-ROW($A$10))*7+(COLUMN(B10)-COLUMN($A$10)+1))</f>
        <v>44348</v>
      </c>
      <c r="C10" s="4">
        <f t="shared" si="0"/>
        <v>44349</v>
      </c>
      <c r="D10" s="4">
        <f t="shared" si="0"/>
        <v>44350</v>
      </c>
      <c r="E10" s="4">
        <f t="shared" si="0"/>
        <v>44351</v>
      </c>
      <c r="F10" s="4">
        <f>IF(MONTH($A$8)&lt;&gt;MONTH($A$8-WEEKDAY($A$8,2)+(ROW(F10)-ROW($A$10))*7+(COLUMN(F10)-COLUMN($A$10)+1)),"",$A$8-WEEKDAY($A$8,2)+(ROW(F10)-ROW($A$10))*7+(COLUMN(F10)-COLUMN($A$10)+1))</f>
        <v>44352</v>
      </c>
      <c r="G10" s="4">
        <f t="shared" si="0"/>
        <v>44353</v>
      </c>
      <c r="H10" s="10"/>
      <c r="I10" s="4" t="str">
        <f t="shared" ref="I10:O15" si="1">IF(MONTH($I$8)&lt;&gt;MONTH($I$8-WEEKDAY($I$8,2)+(ROW(I10)-ROW($I$10))*7+(COLUMN(I10)-COLUMN($I$10)+1)),"",$I$8-WEEKDAY($I$8,2)+(ROW(I10)-ROW($I$10))*7+(COLUMN(I10)-COLUMN($I$10)+1))</f>
        <v/>
      </c>
      <c r="J10" s="4" t="str">
        <f t="shared" si="1"/>
        <v/>
      </c>
      <c r="K10" s="4" t="str">
        <f t="shared" si="1"/>
        <v/>
      </c>
      <c r="L10" s="4">
        <f t="shared" si="1"/>
        <v>44378</v>
      </c>
      <c r="M10" s="4">
        <f t="shared" si="1"/>
        <v>44379</v>
      </c>
      <c r="N10" s="4">
        <f t="shared" si="1"/>
        <v>44380</v>
      </c>
      <c r="O10" s="4">
        <f t="shared" si="1"/>
        <v>44381</v>
      </c>
      <c r="P10" s="5"/>
      <c r="Q10" s="4" t="str">
        <f>IF(MONTH($Q$8)&lt;&gt;MONTH($Q$8-WEEKDAY($Q$8,2)+(ROW(Q10)-ROW($Q$10))*7+(COLUMN(Q10)-COLUMN($Q$10)+1)),"",$Q$8-WEEKDAY($Q$8,2)+(ROW(Q10)-ROW($Q$10))*7+(COLUMN(Q10)-COLUMN($Q$10)+1))</f>
        <v/>
      </c>
      <c r="R10" s="4" t="str">
        <f t="shared" ref="R10:W15" si="2">IF(MONTH($Q$8)&lt;&gt;MONTH($Q$8-WEEKDAY($Q$8,2)+(ROW(R10)-ROW($Q$10))*7+(COLUMN(R10)-COLUMN($Q$10)+1)),"",$Q$8-WEEKDAY($Q$8,2)+(ROW(R10)-ROW($Q$10))*7+(COLUMN(R10)-COLUMN($Q$10)+1))</f>
        <v/>
      </c>
      <c r="S10" s="4" t="str">
        <f t="shared" si="2"/>
        <v/>
      </c>
      <c r="T10" s="4" t="str">
        <f t="shared" si="2"/>
        <v/>
      </c>
      <c r="U10" s="4" t="str">
        <f t="shared" si="2"/>
        <v/>
      </c>
      <c r="V10" s="4" t="str">
        <f t="shared" si="2"/>
        <v/>
      </c>
      <c r="W10" s="4">
        <f t="shared" si="2"/>
        <v>44409</v>
      </c>
    </row>
    <row r="11" spans="1:23" x14ac:dyDescent="0.2">
      <c r="A11" s="4">
        <f t="shared" ref="A11:A15" si="3">IF(MONTH($A$8)&lt;&gt;MONTH($A$8-WEEKDAY($A$8,2)+(ROW(A11)-ROW($A$10))*7+(COLUMN(A11)-COLUMN($A$10)+1)),"",$A$8-WEEKDAY($A$8,2)+(ROW(A11)-ROW($A$10))*7+(COLUMN(A11)-COLUMN($A$10)+1))</f>
        <v>44354</v>
      </c>
      <c r="B11" s="4">
        <f t="shared" si="0"/>
        <v>44355</v>
      </c>
      <c r="C11" s="4">
        <f t="shared" si="0"/>
        <v>44356</v>
      </c>
      <c r="D11" s="4">
        <f t="shared" si="0"/>
        <v>44357</v>
      </c>
      <c r="E11" s="4">
        <f t="shared" si="0"/>
        <v>44358</v>
      </c>
      <c r="F11" s="4">
        <f t="shared" si="0"/>
        <v>44359</v>
      </c>
      <c r="G11" s="4">
        <f t="shared" si="0"/>
        <v>44360</v>
      </c>
      <c r="H11" s="10"/>
      <c r="I11" s="4">
        <f t="shared" ref="I11:I15" si="4">IF(MONTH($I$8)&lt;&gt;MONTH($I$8-WEEKDAY($I$8,2)+(ROW(I11)-ROW($I$10))*7+(COLUMN(I11)-COLUMN($I$10)+1)),"",$I$8-WEEKDAY($I$8,2)+(ROW(I11)-ROW($I$10))*7+(COLUMN(I11)-COLUMN($I$10)+1))</f>
        <v>44382</v>
      </c>
      <c r="J11" s="4">
        <f t="shared" si="1"/>
        <v>44383</v>
      </c>
      <c r="K11" s="4">
        <f t="shared" si="1"/>
        <v>44384</v>
      </c>
      <c r="L11" s="4">
        <f t="shared" si="1"/>
        <v>44385</v>
      </c>
      <c r="M11" s="4">
        <f t="shared" si="1"/>
        <v>44386</v>
      </c>
      <c r="N11" s="4">
        <f t="shared" si="1"/>
        <v>44387</v>
      </c>
      <c r="O11" s="4">
        <f t="shared" si="1"/>
        <v>44388</v>
      </c>
      <c r="P11" s="5"/>
      <c r="Q11" s="4">
        <f t="shared" ref="Q11:Q15" si="5">IF(MONTH($Q$8)&lt;&gt;MONTH($Q$8-WEEKDAY($Q$8,2)+(ROW(Q11)-ROW($Q$10))*7+(COLUMN(Q11)-COLUMN($Q$10)+1)),"",$Q$8-WEEKDAY($Q$8,2)+(ROW(Q11)-ROW($Q$10))*7+(COLUMN(Q11)-COLUMN($Q$10)+1))</f>
        <v>44410</v>
      </c>
      <c r="R11" s="4">
        <f t="shared" si="2"/>
        <v>44411</v>
      </c>
      <c r="S11" s="4">
        <f t="shared" si="2"/>
        <v>44412</v>
      </c>
      <c r="T11" s="4">
        <f t="shared" si="2"/>
        <v>44413</v>
      </c>
      <c r="U11" s="4">
        <f t="shared" si="2"/>
        <v>44414</v>
      </c>
      <c r="V11" s="4">
        <f t="shared" si="2"/>
        <v>44415</v>
      </c>
      <c r="W11" s="4">
        <f t="shared" si="2"/>
        <v>44416</v>
      </c>
    </row>
    <row r="12" spans="1:23" x14ac:dyDescent="0.2">
      <c r="A12" s="4">
        <f t="shared" si="3"/>
        <v>44361</v>
      </c>
      <c r="B12" s="4">
        <f t="shared" si="0"/>
        <v>44362</v>
      </c>
      <c r="C12" s="4">
        <f t="shared" si="0"/>
        <v>44363</v>
      </c>
      <c r="D12" s="4">
        <f t="shared" si="0"/>
        <v>44364</v>
      </c>
      <c r="E12" s="4">
        <f t="shared" si="0"/>
        <v>44365</v>
      </c>
      <c r="F12" s="4">
        <f t="shared" si="0"/>
        <v>44366</v>
      </c>
      <c r="G12" s="4">
        <f t="shared" si="0"/>
        <v>44367</v>
      </c>
      <c r="H12" s="10"/>
      <c r="I12" s="4">
        <f t="shared" si="4"/>
        <v>44389</v>
      </c>
      <c r="J12" s="4">
        <f t="shared" si="1"/>
        <v>44390</v>
      </c>
      <c r="K12" s="4">
        <f t="shared" si="1"/>
        <v>44391</v>
      </c>
      <c r="L12" s="4">
        <f t="shared" si="1"/>
        <v>44392</v>
      </c>
      <c r="M12" s="4">
        <f t="shared" si="1"/>
        <v>44393</v>
      </c>
      <c r="N12" s="4">
        <f t="shared" si="1"/>
        <v>44394</v>
      </c>
      <c r="O12" s="4">
        <f t="shared" si="1"/>
        <v>44395</v>
      </c>
      <c r="P12" s="5"/>
      <c r="Q12" s="4">
        <f t="shared" si="5"/>
        <v>44417</v>
      </c>
      <c r="R12" s="4">
        <f t="shared" si="2"/>
        <v>44418</v>
      </c>
      <c r="S12" s="4">
        <f t="shared" si="2"/>
        <v>44419</v>
      </c>
      <c r="T12" s="4">
        <f t="shared" si="2"/>
        <v>44420</v>
      </c>
      <c r="U12" s="4">
        <f t="shared" si="2"/>
        <v>44421</v>
      </c>
      <c r="V12" s="4">
        <f t="shared" si="2"/>
        <v>44422</v>
      </c>
      <c r="W12" s="4">
        <f t="shared" si="2"/>
        <v>44423</v>
      </c>
    </row>
    <row r="13" spans="1:23" x14ac:dyDescent="0.2">
      <c r="A13" s="4">
        <f t="shared" si="3"/>
        <v>44368</v>
      </c>
      <c r="B13" s="4">
        <f t="shared" si="0"/>
        <v>44369</v>
      </c>
      <c r="C13" s="4">
        <f t="shared" si="0"/>
        <v>44370</v>
      </c>
      <c r="D13" s="4">
        <f t="shared" si="0"/>
        <v>44371</v>
      </c>
      <c r="E13" s="4">
        <f t="shared" si="0"/>
        <v>44372</v>
      </c>
      <c r="F13" s="4">
        <f t="shared" si="0"/>
        <v>44373</v>
      </c>
      <c r="G13" s="4">
        <f t="shared" si="0"/>
        <v>44374</v>
      </c>
      <c r="H13" s="10"/>
      <c r="I13" s="4">
        <f t="shared" si="4"/>
        <v>44396</v>
      </c>
      <c r="J13" s="4">
        <f t="shared" si="1"/>
        <v>44397</v>
      </c>
      <c r="K13" s="4">
        <f t="shared" si="1"/>
        <v>44398</v>
      </c>
      <c r="L13" s="4">
        <f t="shared" si="1"/>
        <v>44399</v>
      </c>
      <c r="M13" s="4">
        <f t="shared" si="1"/>
        <v>44400</v>
      </c>
      <c r="N13" s="4">
        <f t="shared" si="1"/>
        <v>44401</v>
      </c>
      <c r="O13" s="4">
        <f t="shared" si="1"/>
        <v>44402</v>
      </c>
      <c r="P13" s="5"/>
      <c r="Q13" s="4">
        <f t="shared" si="5"/>
        <v>44424</v>
      </c>
      <c r="R13" s="4">
        <f t="shared" si="2"/>
        <v>44425</v>
      </c>
      <c r="S13" s="4">
        <f t="shared" si="2"/>
        <v>44426</v>
      </c>
      <c r="T13" s="4">
        <f t="shared" si="2"/>
        <v>44427</v>
      </c>
      <c r="U13" s="4">
        <f t="shared" si="2"/>
        <v>44428</v>
      </c>
      <c r="V13" s="4">
        <f t="shared" si="2"/>
        <v>44429</v>
      </c>
      <c r="W13" s="4">
        <f t="shared" si="2"/>
        <v>44430</v>
      </c>
    </row>
    <row r="14" spans="1:23" x14ac:dyDescent="0.2">
      <c r="A14" s="4">
        <f t="shared" si="3"/>
        <v>44375</v>
      </c>
      <c r="B14" s="4">
        <f t="shared" si="0"/>
        <v>44376</v>
      </c>
      <c r="C14" s="4">
        <f t="shared" si="0"/>
        <v>44377</v>
      </c>
      <c r="D14" s="4" t="str">
        <f t="shared" si="0"/>
        <v/>
      </c>
      <c r="E14" s="4" t="str">
        <f t="shared" si="0"/>
        <v/>
      </c>
      <c r="F14" s="4" t="str">
        <f t="shared" si="0"/>
        <v/>
      </c>
      <c r="G14" s="4" t="str">
        <f t="shared" si="0"/>
        <v/>
      </c>
      <c r="H14" s="10"/>
      <c r="I14" s="4">
        <f t="shared" si="4"/>
        <v>44403</v>
      </c>
      <c r="J14" s="4">
        <f t="shared" si="1"/>
        <v>44404</v>
      </c>
      <c r="K14" s="4">
        <f t="shared" si="1"/>
        <v>44405</v>
      </c>
      <c r="L14" s="4">
        <f t="shared" si="1"/>
        <v>44406</v>
      </c>
      <c r="M14" s="4">
        <f t="shared" si="1"/>
        <v>44407</v>
      </c>
      <c r="N14" s="4">
        <f t="shared" si="1"/>
        <v>44408</v>
      </c>
      <c r="O14" s="4" t="str">
        <f t="shared" si="1"/>
        <v/>
      </c>
      <c r="P14" s="5"/>
      <c r="Q14" s="4">
        <f t="shared" si="5"/>
        <v>44431</v>
      </c>
      <c r="R14" s="4">
        <f t="shared" si="2"/>
        <v>44432</v>
      </c>
      <c r="S14" s="4">
        <f t="shared" si="2"/>
        <v>44433</v>
      </c>
      <c r="T14" s="4">
        <f t="shared" si="2"/>
        <v>44434</v>
      </c>
      <c r="U14" s="4">
        <f t="shared" si="2"/>
        <v>44435</v>
      </c>
      <c r="V14" s="4">
        <f t="shared" si="2"/>
        <v>44436</v>
      </c>
      <c r="W14" s="4">
        <f t="shared" si="2"/>
        <v>44437</v>
      </c>
    </row>
    <row r="15" spans="1:23" x14ac:dyDescent="0.2">
      <c r="A15" s="4" t="str">
        <f t="shared" si="3"/>
        <v/>
      </c>
      <c r="B15" s="4" t="str">
        <f t="shared" si="0"/>
        <v/>
      </c>
      <c r="C15" s="4" t="str">
        <f t="shared" si="0"/>
        <v/>
      </c>
      <c r="D15" s="4" t="str">
        <f t="shared" si="0"/>
        <v/>
      </c>
      <c r="E15" s="4" t="str">
        <f t="shared" si="0"/>
        <v/>
      </c>
      <c r="F15" s="4" t="str">
        <f t="shared" si="0"/>
        <v/>
      </c>
      <c r="G15" s="4" t="str">
        <f t="shared" si="0"/>
        <v/>
      </c>
      <c r="H15" s="10"/>
      <c r="I15" s="4" t="str">
        <f t="shared" si="4"/>
        <v/>
      </c>
      <c r="J15" s="4" t="str">
        <f t="shared" si="1"/>
        <v/>
      </c>
      <c r="K15" s="4" t="str">
        <f t="shared" si="1"/>
        <v/>
      </c>
      <c r="L15" s="4" t="str">
        <f t="shared" si="1"/>
        <v/>
      </c>
      <c r="M15" s="4" t="str">
        <f t="shared" si="1"/>
        <v/>
      </c>
      <c r="N15" s="4" t="str">
        <f t="shared" si="1"/>
        <v/>
      </c>
      <c r="O15" s="4" t="str">
        <f t="shared" si="1"/>
        <v/>
      </c>
      <c r="P15" s="10"/>
      <c r="Q15" s="4">
        <f t="shared" si="5"/>
        <v>44438</v>
      </c>
      <c r="R15" s="4">
        <f t="shared" si="2"/>
        <v>44439</v>
      </c>
      <c r="S15" s="4" t="str">
        <f t="shared" si="2"/>
        <v/>
      </c>
      <c r="T15" s="4" t="str">
        <f t="shared" si="2"/>
        <v/>
      </c>
      <c r="U15" s="4" t="str">
        <f t="shared" si="2"/>
        <v/>
      </c>
      <c r="V15" s="4" t="str">
        <f t="shared" si="2"/>
        <v/>
      </c>
      <c r="W15" s="4" t="str">
        <f t="shared" si="2"/>
        <v/>
      </c>
    </row>
    <row r="16" spans="1:23" x14ac:dyDescent="0.2">
      <c r="A16" s="5"/>
      <c r="B16" s="5"/>
      <c r="C16" s="5"/>
      <c r="D16" s="5"/>
      <c r="E16" s="5"/>
      <c r="F16" s="5"/>
      <c r="G16" s="5"/>
      <c r="H16" s="5"/>
      <c r="I16" s="5"/>
      <c r="J16" s="5"/>
      <c r="K16" s="5"/>
      <c r="L16" s="5"/>
      <c r="M16" s="5"/>
      <c r="N16" s="5"/>
      <c r="O16" s="5"/>
      <c r="P16" s="5"/>
      <c r="Q16" s="5"/>
      <c r="R16" s="5"/>
      <c r="S16" s="5"/>
      <c r="T16" s="5"/>
      <c r="U16" s="5"/>
      <c r="V16" s="5"/>
      <c r="W16" s="5"/>
    </row>
    <row r="17" spans="1:23" ht="15" x14ac:dyDescent="0.2">
      <c r="A17" s="77">
        <f>DATE(YEAR(Q8+35),MONTH(Q8+35),1)</f>
        <v>44440</v>
      </c>
      <c r="B17" s="77"/>
      <c r="C17" s="77"/>
      <c r="D17" s="77"/>
      <c r="E17" s="77"/>
      <c r="F17" s="77"/>
      <c r="G17" s="77"/>
      <c r="H17" s="5"/>
      <c r="I17" s="77">
        <f>DATE(YEAR(A17+35),MONTH(A17+35),1)</f>
        <v>44470</v>
      </c>
      <c r="J17" s="77"/>
      <c r="K17" s="77"/>
      <c r="L17" s="77"/>
      <c r="M17" s="77"/>
      <c r="N17" s="77"/>
      <c r="O17" s="77"/>
      <c r="P17" s="11"/>
      <c r="Q17" s="77">
        <f>DATE(YEAR(I17+35),MONTH(I17+35),1)</f>
        <v>44501</v>
      </c>
      <c r="R17" s="77"/>
      <c r="S17" s="77"/>
      <c r="T17" s="77"/>
      <c r="U17" s="77"/>
      <c r="V17" s="77"/>
      <c r="W17" s="77"/>
    </row>
    <row r="18" spans="1:23" x14ac:dyDescent="0.2">
      <c r="A18" s="12" t="str">
        <f>$A$9</f>
        <v>Lu</v>
      </c>
      <c r="B18" s="13" t="str">
        <f>$B$9</f>
        <v>Ma</v>
      </c>
      <c r="C18" s="13" t="str">
        <f>$C$9</f>
        <v>Me</v>
      </c>
      <c r="D18" s="13" t="str">
        <f>$D$9</f>
        <v>Je</v>
      </c>
      <c r="E18" s="13" t="str">
        <f>$E$9</f>
        <v>Ve</v>
      </c>
      <c r="F18" s="13" t="str">
        <f>$F$9</f>
        <v>Sa</v>
      </c>
      <c r="G18" s="14" t="str">
        <f>$G$9</f>
        <v>Di</v>
      </c>
      <c r="H18" s="5"/>
      <c r="I18" s="12" t="str">
        <f>$A$9</f>
        <v>Lu</v>
      </c>
      <c r="J18" s="13" t="str">
        <f>$B$9</f>
        <v>Ma</v>
      </c>
      <c r="K18" s="13" t="str">
        <f>$C$9</f>
        <v>Me</v>
      </c>
      <c r="L18" s="13" t="str">
        <f>$D$9</f>
        <v>Je</v>
      </c>
      <c r="M18" s="13" t="str">
        <f>$E$9</f>
        <v>Ve</v>
      </c>
      <c r="N18" s="13" t="str">
        <f>$F$9</f>
        <v>Sa</v>
      </c>
      <c r="O18" s="14" t="str">
        <f>$G$9</f>
        <v>Di</v>
      </c>
      <c r="P18" s="5"/>
      <c r="Q18" s="12" t="str">
        <f>$A$9</f>
        <v>Lu</v>
      </c>
      <c r="R18" s="13" t="str">
        <f>$B$9</f>
        <v>Ma</v>
      </c>
      <c r="S18" s="13" t="str">
        <f>$C$9</f>
        <v>Me</v>
      </c>
      <c r="T18" s="13" t="str">
        <f>$D$9</f>
        <v>Je</v>
      </c>
      <c r="U18" s="13" t="str">
        <f>$E$9</f>
        <v>Ve</v>
      </c>
      <c r="V18" s="13" t="str">
        <f>$F$9</f>
        <v>Sa</v>
      </c>
      <c r="W18" s="14" t="str">
        <f>$G$9</f>
        <v>Di</v>
      </c>
    </row>
    <row r="19" spans="1:23" x14ac:dyDescent="0.2">
      <c r="A19" s="4" t="str">
        <f>IF(MONTH($A$17)&lt;&gt;MONTH($A$17-WEEKDAY($A$17,2)+(ROW(A19)-ROW($A$19))*7+(COLUMN(A19)-COLUMN($A$19)+1)),"",$A$17-WEEKDAY($A$17,2)+(ROW(A19)-ROW($A$19))*7+(COLUMN(A19)-COLUMN($A$19)+1))</f>
        <v/>
      </c>
      <c r="B19" s="4" t="str">
        <f t="shared" ref="B19:G24" si="6">IF(MONTH($A$17)&lt;&gt;MONTH($A$17-WEEKDAY($A$17,2)+(ROW(B19)-ROW($A$19))*7+(COLUMN(B19)-COLUMN($A$19)+1)),"",$A$17-WEEKDAY($A$17,2)+(ROW(B19)-ROW($A$19))*7+(COLUMN(B19)-COLUMN($A$19)+1))</f>
        <v/>
      </c>
      <c r="C19" s="4">
        <f t="shared" si="6"/>
        <v>44440</v>
      </c>
      <c r="D19" s="4">
        <f t="shared" si="6"/>
        <v>44441</v>
      </c>
      <c r="E19" s="4">
        <f t="shared" si="6"/>
        <v>44442</v>
      </c>
      <c r="F19" s="4">
        <f t="shared" si="6"/>
        <v>44443</v>
      </c>
      <c r="G19" s="4">
        <f t="shared" si="6"/>
        <v>44444</v>
      </c>
      <c r="H19" s="10"/>
      <c r="I19" s="4" t="str">
        <f>IF(MONTH($I$17)&lt;&gt;MONTH($I$17-WEEKDAY($I$17,2)+(ROW(I19)-ROW($I$19))*7+(COLUMN(I19)-COLUMN($I$19)+1)),"",$I$17-WEEKDAY($I$17,2)+(ROW(I19)-ROW($I$19))*7+(COLUMN(I19)-COLUMN($I$19)+1))</f>
        <v/>
      </c>
      <c r="J19" s="4" t="str">
        <f t="shared" ref="J19:O24" si="7">IF(MONTH($I$17)&lt;&gt;MONTH($I$17-WEEKDAY($I$17,2)+(ROW(J19)-ROW($I$19))*7+(COLUMN(J19)-COLUMN($I$19)+1)),"",$I$17-WEEKDAY($I$17,2)+(ROW(J19)-ROW($I$19))*7+(COLUMN(J19)-COLUMN($I$19)+1))</f>
        <v/>
      </c>
      <c r="K19" s="4" t="str">
        <f t="shared" si="7"/>
        <v/>
      </c>
      <c r="L19" s="4" t="str">
        <f t="shared" si="7"/>
        <v/>
      </c>
      <c r="M19" s="4">
        <f t="shared" si="7"/>
        <v>44470</v>
      </c>
      <c r="N19" s="4">
        <f t="shared" si="7"/>
        <v>44471</v>
      </c>
      <c r="O19" s="4">
        <f t="shared" si="7"/>
        <v>44472</v>
      </c>
      <c r="P19" s="10"/>
      <c r="Q19" s="4">
        <f>IF(MONTH($Q$17)&lt;&gt;MONTH($Q$17-WEEKDAY($Q$17,2)+(ROW(Q19)-ROW($Q$19))*7+(COLUMN(Q19)-COLUMN($Q$19)+1)),"",$Q$17-WEEKDAY($Q$17,2)+(ROW(Q19)-ROW($Q$19))*7+(COLUMN(Q19)-COLUMN($Q$19)+1))</f>
        <v>44501</v>
      </c>
      <c r="R19" s="4">
        <f t="shared" ref="R19:W24" si="8">IF(MONTH($Q$17)&lt;&gt;MONTH($Q$17-WEEKDAY($Q$17,2)+(ROW(R19)-ROW($Q$19))*7+(COLUMN(R19)-COLUMN($Q$19)+1)),"",$Q$17-WEEKDAY($Q$17,2)+(ROW(R19)-ROW($Q$19))*7+(COLUMN(R19)-COLUMN($Q$19)+1))</f>
        <v>44502</v>
      </c>
      <c r="S19" s="4">
        <f t="shared" si="8"/>
        <v>44503</v>
      </c>
      <c r="T19" s="4">
        <f t="shared" si="8"/>
        <v>44504</v>
      </c>
      <c r="U19" s="4">
        <f t="shared" si="8"/>
        <v>44505</v>
      </c>
      <c r="V19" s="4">
        <f t="shared" si="8"/>
        <v>44506</v>
      </c>
      <c r="W19" s="4">
        <f t="shared" si="8"/>
        <v>44507</v>
      </c>
    </row>
    <row r="20" spans="1:23" x14ac:dyDescent="0.2">
      <c r="A20" s="4">
        <f t="shared" ref="A20:A24" si="9">IF(MONTH($A$17)&lt;&gt;MONTH($A$17-WEEKDAY($A$17,2)+(ROW(A20)-ROW($A$19))*7+(COLUMN(A20)-COLUMN($A$19)+1)),"",$A$17-WEEKDAY($A$17,2)+(ROW(A20)-ROW($A$19))*7+(COLUMN(A20)-COLUMN($A$19)+1))</f>
        <v>44445</v>
      </c>
      <c r="B20" s="4">
        <f t="shared" si="6"/>
        <v>44446</v>
      </c>
      <c r="C20" s="4">
        <f t="shared" si="6"/>
        <v>44447</v>
      </c>
      <c r="D20" s="4">
        <f t="shared" si="6"/>
        <v>44448</v>
      </c>
      <c r="E20" s="4">
        <f t="shared" si="6"/>
        <v>44449</v>
      </c>
      <c r="F20" s="4">
        <f t="shared" si="6"/>
        <v>44450</v>
      </c>
      <c r="G20" s="4">
        <f t="shared" si="6"/>
        <v>44451</v>
      </c>
      <c r="H20" s="10"/>
      <c r="I20" s="4">
        <f t="shared" ref="I20:I24" si="10">IF(MONTH($I$17)&lt;&gt;MONTH($I$17-WEEKDAY($I$17,2)+(ROW(I20)-ROW($I$19))*7+(COLUMN(I20)-COLUMN($I$19)+1)),"",$I$17-WEEKDAY($I$17,2)+(ROW(I20)-ROW($I$19))*7+(COLUMN(I20)-COLUMN($I$19)+1))</f>
        <v>44473</v>
      </c>
      <c r="J20" s="4">
        <f t="shared" si="7"/>
        <v>44474</v>
      </c>
      <c r="K20" s="4">
        <f t="shared" si="7"/>
        <v>44475</v>
      </c>
      <c r="L20" s="4">
        <f t="shared" si="7"/>
        <v>44476</v>
      </c>
      <c r="M20" s="4">
        <f t="shared" si="7"/>
        <v>44477</v>
      </c>
      <c r="N20" s="4">
        <f t="shared" si="7"/>
        <v>44478</v>
      </c>
      <c r="O20" s="4">
        <f t="shared" si="7"/>
        <v>44479</v>
      </c>
      <c r="P20" s="10"/>
      <c r="Q20" s="4">
        <f t="shared" ref="Q20:Q24" si="11">IF(MONTH($Q$17)&lt;&gt;MONTH($Q$17-WEEKDAY($Q$17,2)+(ROW(Q20)-ROW($Q$19))*7+(COLUMN(Q20)-COLUMN($Q$19)+1)),"",$Q$17-WEEKDAY($Q$17,2)+(ROW(Q20)-ROW($Q$19))*7+(COLUMN(Q20)-COLUMN($Q$19)+1))</f>
        <v>44508</v>
      </c>
      <c r="R20" s="4">
        <f t="shared" si="8"/>
        <v>44509</v>
      </c>
      <c r="S20" s="4">
        <f t="shared" si="8"/>
        <v>44510</v>
      </c>
      <c r="T20" s="4">
        <f t="shared" si="8"/>
        <v>44511</v>
      </c>
      <c r="U20" s="4">
        <f t="shared" si="8"/>
        <v>44512</v>
      </c>
      <c r="V20" s="4">
        <f t="shared" si="8"/>
        <v>44513</v>
      </c>
      <c r="W20" s="4">
        <f t="shared" si="8"/>
        <v>44514</v>
      </c>
    </row>
    <row r="21" spans="1:23" x14ac:dyDescent="0.2">
      <c r="A21" s="4">
        <f t="shared" si="9"/>
        <v>44452</v>
      </c>
      <c r="B21" s="4">
        <f t="shared" si="6"/>
        <v>44453</v>
      </c>
      <c r="C21" s="4">
        <f t="shared" si="6"/>
        <v>44454</v>
      </c>
      <c r="D21" s="4">
        <f t="shared" si="6"/>
        <v>44455</v>
      </c>
      <c r="E21" s="4">
        <f t="shared" si="6"/>
        <v>44456</v>
      </c>
      <c r="F21" s="4">
        <f t="shared" si="6"/>
        <v>44457</v>
      </c>
      <c r="G21" s="4">
        <f t="shared" si="6"/>
        <v>44458</v>
      </c>
      <c r="H21" s="10"/>
      <c r="I21" s="4">
        <f t="shared" si="10"/>
        <v>44480</v>
      </c>
      <c r="J21" s="4">
        <f t="shared" si="7"/>
        <v>44481</v>
      </c>
      <c r="K21" s="4">
        <f t="shared" si="7"/>
        <v>44482</v>
      </c>
      <c r="L21" s="4">
        <f t="shared" si="7"/>
        <v>44483</v>
      </c>
      <c r="M21" s="4">
        <f t="shared" si="7"/>
        <v>44484</v>
      </c>
      <c r="N21" s="4">
        <f t="shared" si="7"/>
        <v>44485</v>
      </c>
      <c r="O21" s="4">
        <f t="shared" si="7"/>
        <v>44486</v>
      </c>
      <c r="P21" s="10"/>
      <c r="Q21" s="4">
        <f t="shared" si="11"/>
        <v>44515</v>
      </c>
      <c r="R21" s="4">
        <f t="shared" si="8"/>
        <v>44516</v>
      </c>
      <c r="S21" s="4">
        <f t="shared" si="8"/>
        <v>44517</v>
      </c>
      <c r="T21" s="4">
        <f t="shared" si="8"/>
        <v>44518</v>
      </c>
      <c r="U21" s="4">
        <f t="shared" si="8"/>
        <v>44519</v>
      </c>
      <c r="V21" s="4">
        <f t="shared" si="8"/>
        <v>44520</v>
      </c>
      <c r="W21" s="4">
        <f t="shared" si="8"/>
        <v>44521</v>
      </c>
    </row>
    <row r="22" spans="1:23" x14ac:dyDescent="0.2">
      <c r="A22" s="4">
        <f t="shared" si="9"/>
        <v>44459</v>
      </c>
      <c r="B22" s="4">
        <f t="shared" si="6"/>
        <v>44460</v>
      </c>
      <c r="C22" s="4">
        <f t="shared" si="6"/>
        <v>44461</v>
      </c>
      <c r="D22" s="4">
        <f t="shared" si="6"/>
        <v>44462</v>
      </c>
      <c r="E22" s="4">
        <f t="shared" si="6"/>
        <v>44463</v>
      </c>
      <c r="F22" s="4">
        <f t="shared" si="6"/>
        <v>44464</v>
      </c>
      <c r="G22" s="4">
        <f t="shared" si="6"/>
        <v>44465</v>
      </c>
      <c r="H22" s="10"/>
      <c r="I22" s="4">
        <f t="shared" si="10"/>
        <v>44487</v>
      </c>
      <c r="J22" s="4">
        <f t="shared" si="7"/>
        <v>44488</v>
      </c>
      <c r="K22" s="4">
        <f t="shared" si="7"/>
        <v>44489</v>
      </c>
      <c r="L22" s="4">
        <f t="shared" si="7"/>
        <v>44490</v>
      </c>
      <c r="M22" s="4">
        <f t="shared" si="7"/>
        <v>44491</v>
      </c>
      <c r="N22" s="4">
        <f t="shared" si="7"/>
        <v>44492</v>
      </c>
      <c r="O22" s="4">
        <f t="shared" si="7"/>
        <v>44493</v>
      </c>
      <c r="P22" s="10"/>
      <c r="Q22" s="4">
        <f t="shared" si="11"/>
        <v>44522</v>
      </c>
      <c r="R22" s="4">
        <f t="shared" si="8"/>
        <v>44523</v>
      </c>
      <c r="S22" s="4">
        <f t="shared" si="8"/>
        <v>44524</v>
      </c>
      <c r="T22" s="4">
        <f t="shared" si="8"/>
        <v>44525</v>
      </c>
      <c r="U22" s="4">
        <f t="shared" si="8"/>
        <v>44526</v>
      </c>
      <c r="V22" s="4">
        <f t="shared" si="8"/>
        <v>44527</v>
      </c>
      <c r="W22" s="4">
        <f t="shared" si="8"/>
        <v>44528</v>
      </c>
    </row>
    <row r="23" spans="1:23" x14ac:dyDescent="0.2">
      <c r="A23" s="4">
        <f t="shared" si="9"/>
        <v>44466</v>
      </c>
      <c r="B23" s="4">
        <f t="shared" si="6"/>
        <v>44467</v>
      </c>
      <c r="C23" s="4">
        <f t="shared" si="6"/>
        <v>44468</v>
      </c>
      <c r="D23" s="4">
        <f t="shared" si="6"/>
        <v>44469</v>
      </c>
      <c r="E23" s="4" t="str">
        <f t="shared" si="6"/>
        <v/>
      </c>
      <c r="F23" s="4" t="str">
        <f t="shared" si="6"/>
        <v/>
      </c>
      <c r="G23" s="4" t="str">
        <f t="shared" si="6"/>
        <v/>
      </c>
      <c r="H23" s="10"/>
      <c r="I23" s="4">
        <f t="shared" si="10"/>
        <v>44494</v>
      </c>
      <c r="J23" s="4">
        <f t="shared" si="7"/>
        <v>44495</v>
      </c>
      <c r="K23" s="4">
        <f t="shared" si="7"/>
        <v>44496</v>
      </c>
      <c r="L23" s="4">
        <f t="shared" si="7"/>
        <v>44497</v>
      </c>
      <c r="M23" s="4">
        <f t="shared" si="7"/>
        <v>44498</v>
      </c>
      <c r="N23" s="4">
        <f t="shared" si="7"/>
        <v>44499</v>
      </c>
      <c r="O23" s="4">
        <f t="shared" si="7"/>
        <v>44500</v>
      </c>
      <c r="P23" s="10"/>
      <c r="Q23" s="4">
        <f t="shared" si="11"/>
        <v>44529</v>
      </c>
      <c r="R23" s="4">
        <f t="shared" si="8"/>
        <v>44530</v>
      </c>
      <c r="S23" s="4" t="str">
        <f t="shared" si="8"/>
        <v/>
      </c>
      <c r="T23" s="4" t="str">
        <f t="shared" si="8"/>
        <v/>
      </c>
      <c r="U23" s="4" t="str">
        <f t="shared" si="8"/>
        <v/>
      </c>
      <c r="V23" s="4" t="str">
        <f t="shared" si="8"/>
        <v/>
      </c>
      <c r="W23" s="4" t="str">
        <f t="shared" si="8"/>
        <v/>
      </c>
    </row>
    <row r="24" spans="1:23" x14ac:dyDescent="0.2">
      <c r="A24" s="4" t="str">
        <f t="shared" si="9"/>
        <v/>
      </c>
      <c r="B24" s="4" t="str">
        <f t="shared" si="6"/>
        <v/>
      </c>
      <c r="C24" s="4" t="str">
        <f t="shared" si="6"/>
        <v/>
      </c>
      <c r="D24" s="4" t="str">
        <f t="shared" si="6"/>
        <v/>
      </c>
      <c r="E24" s="4" t="str">
        <f t="shared" si="6"/>
        <v/>
      </c>
      <c r="F24" s="4" t="str">
        <f t="shared" si="6"/>
        <v/>
      </c>
      <c r="G24" s="4" t="str">
        <f t="shared" si="6"/>
        <v/>
      </c>
      <c r="H24" s="10"/>
      <c r="I24" s="4" t="str">
        <f t="shared" si="10"/>
        <v/>
      </c>
      <c r="J24" s="4" t="str">
        <f t="shared" si="7"/>
        <v/>
      </c>
      <c r="K24" s="4" t="str">
        <f t="shared" si="7"/>
        <v/>
      </c>
      <c r="L24" s="4" t="str">
        <f t="shared" si="7"/>
        <v/>
      </c>
      <c r="M24" s="4" t="str">
        <f t="shared" si="7"/>
        <v/>
      </c>
      <c r="N24" s="4" t="str">
        <f t="shared" si="7"/>
        <v/>
      </c>
      <c r="O24" s="4" t="str">
        <f t="shared" si="7"/>
        <v/>
      </c>
      <c r="P24" s="10"/>
      <c r="Q24" s="4" t="str">
        <f t="shared" si="11"/>
        <v/>
      </c>
      <c r="R24" s="4" t="str">
        <f t="shared" si="8"/>
        <v/>
      </c>
      <c r="S24" s="4" t="str">
        <f t="shared" si="8"/>
        <v/>
      </c>
      <c r="T24" s="4" t="str">
        <f t="shared" si="8"/>
        <v/>
      </c>
      <c r="U24" s="4" t="str">
        <f t="shared" si="8"/>
        <v/>
      </c>
      <c r="V24" s="4" t="str">
        <f t="shared" si="8"/>
        <v/>
      </c>
      <c r="W24" s="4" t="str">
        <f t="shared" si="8"/>
        <v/>
      </c>
    </row>
    <row r="25" spans="1:23" x14ac:dyDescent="0.2">
      <c r="A25" s="5"/>
      <c r="B25" s="5"/>
      <c r="C25" s="5"/>
      <c r="D25" s="5"/>
      <c r="E25" s="5"/>
      <c r="F25" s="5"/>
      <c r="G25" s="5"/>
      <c r="H25" s="5"/>
      <c r="I25" s="5"/>
      <c r="J25" s="5"/>
      <c r="K25" s="5"/>
      <c r="L25" s="5"/>
      <c r="M25" s="5"/>
      <c r="N25" s="5"/>
      <c r="O25" s="5"/>
      <c r="P25" s="5"/>
      <c r="Q25" s="5"/>
      <c r="R25" s="5"/>
      <c r="S25" s="5"/>
      <c r="T25" s="5"/>
      <c r="U25" s="5"/>
      <c r="V25" s="5"/>
      <c r="W25" s="5"/>
    </row>
    <row r="26" spans="1:23" ht="15" x14ac:dyDescent="0.2">
      <c r="A26" s="77">
        <f>DATE(YEAR(Q17+35),MONTH(Q17+35),1)</f>
        <v>44531</v>
      </c>
      <c r="B26" s="77"/>
      <c r="C26" s="77"/>
      <c r="D26" s="77"/>
      <c r="E26" s="77"/>
      <c r="F26" s="77"/>
      <c r="G26" s="77"/>
      <c r="H26" s="11"/>
      <c r="I26" s="77">
        <f>DATE(YEAR(A26+35),MONTH(A26+35),1)</f>
        <v>44562</v>
      </c>
      <c r="J26" s="77"/>
      <c r="K26" s="77"/>
      <c r="L26" s="77"/>
      <c r="M26" s="77"/>
      <c r="N26" s="77"/>
      <c r="O26" s="77"/>
      <c r="P26" s="11"/>
      <c r="Q26" s="77">
        <f>DATE(YEAR(I26+35),MONTH(I26+35),1)</f>
        <v>44593</v>
      </c>
      <c r="R26" s="77"/>
      <c r="S26" s="77"/>
      <c r="T26" s="77"/>
      <c r="U26" s="77"/>
      <c r="V26" s="77"/>
      <c r="W26" s="77"/>
    </row>
    <row r="27" spans="1:23" x14ac:dyDescent="0.2">
      <c r="A27" s="12" t="str">
        <f>$A$9</f>
        <v>Lu</v>
      </c>
      <c r="B27" s="13" t="str">
        <f>$B$9</f>
        <v>Ma</v>
      </c>
      <c r="C27" s="13" t="str">
        <f>$C$9</f>
        <v>Me</v>
      </c>
      <c r="D27" s="13" t="str">
        <f>$D$9</f>
        <v>Je</v>
      </c>
      <c r="E27" s="13" t="str">
        <f>$E$9</f>
        <v>Ve</v>
      </c>
      <c r="F27" s="13" t="str">
        <f>$F$9</f>
        <v>Sa</v>
      </c>
      <c r="G27" s="14" t="str">
        <f>$G$9</f>
        <v>Di</v>
      </c>
      <c r="H27" s="5"/>
      <c r="I27" s="12" t="str">
        <f>$A$9</f>
        <v>Lu</v>
      </c>
      <c r="J27" s="13" t="str">
        <f>$B$9</f>
        <v>Ma</v>
      </c>
      <c r="K27" s="13" t="str">
        <f>$C$9</f>
        <v>Me</v>
      </c>
      <c r="L27" s="13" t="str">
        <f>$D$9</f>
        <v>Je</v>
      </c>
      <c r="M27" s="13" t="str">
        <f>$E$9</f>
        <v>Ve</v>
      </c>
      <c r="N27" s="13" t="str">
        <f>$F$9</f>
        <v>Sa</v>
      </c>
      <c r="O27" s="14" t="str">
        <f>$G$9</f>
        <v>Di</v>
      </c>
      <c r="P27" s="5"/>
      <c r="Q27" s="12" t="str">
        <f>$A$9</f>
        <v>Lu</v>
      </c>
      <c r="R27" s="13" t="str">
        <f>$B$9</f>
        <v>Ma</v>
      </c>
      <c r="S27" s="13" t="str">
        <f>$C$9</f>
        <v>Me</v>
      </c>
      <c r="T27" s="13" t="str">
        <f>$D$9</f>
        <v>Je</v>
      </c>
      <c r="U27" s="13" t="str">
        <f>$E$9</f>
        <v>Ve</v>
      </c>
      <c r="V27" s="13" t="str">
        <f>$F$9</f>
        <v>Sa</v>
      </c>
      <c r="W27" s="14" t="str">
        <f>$G$9</f>
        <v>Di</v>
      </c>
    </row>
    <row r="28" spans="1:23" x14ac:dyDescent="0.2">
      <c r="A28" s="4" t="str">
        <f>IF(MONTH($A$26)&lt;&gt;MONTH($A$26-WEEKDAY($A$26,2)+(ROW(A28)-ROW($A$28))*7+(COLUMN(A28)-COLUMN($A$28)+1)),"",$A$26-WEEKDAY($A$26,2)+(ROW(A28)-ROW($A$28))*7+(COLUMN(A28)-COLUMN($A$28)+1))</f>
        <v/>
      </c>
      <c r="B28" s="4" t="str">
        <f t="shared" ref="B28:G33" si="12">IF(MONTH($A$26)&lt;&gt;MONTH($A$26-WEEKDAY($A$26,2)+(ROW(B28)-ROW($A$28))*7+(COLUMN(B28)-COLUMN($A$28)+1)),"",$A$26-WEEKDAY($A$26,2)+(ROW(B28)-ROW($A$28))*7+(COLUMN(B28)-COLUMN($A$28)+1))</f>
        <v/>
      </c>
      <c r="C28" s="4">
        <f t="shared" si="12"/>
        <v>44531</v>
      </c>
      <c r="D28" s="4">
        <f t="shared" si="12"/>
        <v>44532</v>
      </c>
      <c r="E28" s="4">
        <f t="shared" si="12"/>
        <v>44533</v>
      </c>
      <c r="F28" s="4">
        <f t="shared" si="12"/>
        <v>44534</v>
      </c>
      <c r="G28" s="4">
        <f t="shared" si="12"/>
        <v>44535</v>
      </c>
      <c r="H28" s="10"/>
      <c r="I28" s="4" t="str">
        <f>IF(MONTH($I$26)&lt;&gt;MONTH($I$26-WEEKDAY($I$26,2)+(ROW(I28)-ROW($I$28))*7+(COLUMN(I28)-COLUMN($I$28)+1)),"",$I$26-WEEKDAY($I$26,2)+(ROW(I28)-ROW($I$28))*7+(COLUMN(I28)-COLUMN($I$28)+1))</f>
        <v/>
      </c>
      <c r="J28" s="4" t="str">
        <f t="shared" ref="J28:O33" si="13">IF(MONTH($I$26)&lt;&gt;MONTH($I$26-WEEKDAY($I$26,2)+(ROW(J28)-ROW($I$28))*7+(COLUMN(J28)-COLUMN($I$28)+1)),"",$I$26-WEEKDAY($I$26,2)+(ROW(J28)-ROW($I$28))*7+(COLUMN(J28)-COLUMN($I$28)+1))</f>
        <v/>
      </c>
      <c r="K28" s="4" t="str">
        <f t="shared" si="13"/>
        <v/>
      </c>
      <c r="L28" s="4" t="str">
        <f t="shared" si="13"/>
        <v/>
      </c>
      <c r="M28" s="4" t="str">
        <f t="shared" si="13"/>
        <v/>
      </c>
      <c r="N28" s="4">
        <f t="shared" si="13"/>
        <v>44562</v>
      </c>
      <c r="O28" s="4">
        <f t="shared" si="13"/>
        <v>44563</v>
      </c>
      <c r="P28" s="10"/>
      <c r="Q28" s="4" t="str">
        <f>IF(MONTH($Q$26)&lt;&gt;MONTH($Q$26-WEEKDAY($Q$26,2)+(ROW(Q28)-ROW($Q$28))*7+(COLUMN(Q28)-COLUMN($Q$28)+1)),"",$Q$26-WEEKDAY($Q$26,2)+(ROW(Q28)-ROW($Q$28))*7+(COLUMN(Q28)-COLUMN($Q$28)+1))</f>
        <v/>
      </c>
      <c r="R28" s="4">
        <f t="shared" ref="R28:W33" si="14">IF(MONTH($Q$26)&lt;&gt;MONTH($Q$26-WEEKDAY($Q$26,2)+(ROW(R28)-ROW($Q$28))*7+(COLUMN(R28)-COLUMN($Q$28)+1)),"",$Q$26-WEEKDAY($Q$26,2)+(ROW(R28)-ROW($Q$28))*7+(COLUMN(R28)-COLUMN($Q$28)+1))</f>
        <v>44593</v>
      </c>
      <c r="S28" s="4">
        <f t="shared" si="14"/>
        <v>44594</v>
      </c>
      <c r="T28" s="4">
        <f t="shared" si="14"/>
        <v>44595</v>
      </c>
      <c r="U28" s="4">
        <f t="shared" si="14"/>
        <v>44596</v>
      </c>
      <c r="V28" s="4">
        <f t="shared" si="14"/>
        <v>44597</v>
      </c>
      <c r="W28" s="4">
        <f t="shared" si="14"/>
        <v>44598</v>
      </c>
    </row>
    <row r="29" spans="1:23" x14ac:dyDescent="0.2">
      <c r="A29" s="4">
        <f t="shared" ref="A29:A33" si="15">IF(MONTH($A$26)&lt;&gt;MONTH($A$26-WEEKDAY($A$26,2)+(ROW(A29)-ROW($A$28))*7+(COLUMN(A29)-COLUMN($A$28)+1)),"",$A$26-WEEKDAY($A$26,2)+(ROW(A29)-ROW($A$28))*7+(COLUMN(A29)-COLUMN($A$28)+1))</f>
        <v>44536</v>
      </c>
      <c r="B29" s="4">
        <f t="shared" si="12"/>
        <v>44537</v>
      </c>
      <c r="C29" s="4">
        <f t="shared" si="12"/>
        <v>44538</v>
      </c>
      <c r="D29" s="4">
        <f t="shared" si="12"/>
        <v>44539</v>
      </c>
      <c r="E29" s="4">
        <f t="shared" si="12"/>
        <v>44540</v>
      </c>
      <c r="F29" s="4">
        <f t="shared" si="12"/>
        <v>44541</v>
      </c>
      <c r="G29" s="4">
        <f t="shared" si="12"/>
        <v>44542</v>
      </c>
      <c r="H29" s="10"/>
      <c r="I29" s="4">
        <f t="shared" ref="I29:I33" si="16">IF(MONTH($I$26)&lt;&gt;MONTH($I$26-WEEKDAY($I$26,2)+(ROW(I29)-ROW($I$28))*7+(COLUMN(I29)-COLUMN($I$28)+1)),"",$I$26-WEEKDAY($I$26,2)+(ROW(I29)-ROW($I$28))*7+(COLUMN(I29)-COLUMN($I$28)+1))</f>
        <v>44564</v>
      </c>
      <c r="J29" s="4">
        <f t="shared" si="13"/>
        <v>44565</v>
      </c>
      <c r="K29" s="4">
        <f t="shared" si="13"/>
        <v>44566</v>
      </c>
      <c r="L29" s="4">
        <f t="shared" si="13"/>
        <v>44567</v>
      </c>
      <c r="M29" s="4">
        <f t="shared" si="13"/>
        <v>44568</v>
      </c>
      <c r="N29" s="4">
        <f t="shared" si="13"/>
        <v>44569</v>
      </c>
      <c r="O29" s="4">
        <f t="shared" si="13"/>
        <v>44570</v>
      </c>
      <c r="P29" s="10"/>
      <c r="Q29" s="4">
        <f t="shared" ref="Q29:Q33" si="17">IF(MONTH($Q$26)&lt;&gt;MONTH($Q$26-WEEKDAY($Q$26,2)+(ROW(Q29)-ROW($Q$28))*7+(COLUMN(Q29)-COLUMN($Q$28)+1)),"",$Q$26-WEEKDAY($Q$26,2)+(ROW(Q29)-ROW($Q$28))*7+(COLUMN(Q29)-COLUMN($Q$28)+1))</f>
        <v>44599</v>
      </c>
      <c r="R29" s="4">
        <f t="shared" si="14"/>
        <v>44600</v>
      </c>
      <c r="S29" s="4">
        <f t="shared" si="14"/>
        <v>44601</v>
      </c>
      <c r="T29" s="4">
        <f t="shared" si="14"/>
        <v>44602</v>
      </c>
      <c r="U29" s="4">
        <f t="shared" si="14"/>
        <v>44603</v>
      </c>
      <c r="V29" s="4">
        <f t="shared" si="14"/>
        <v>44604</v>
      </c>
      <c r="W29" s="4">
        <f t="shared" si="14"/>
        <v>44605</v>
      </c>
    </row>
    <row r="30" spans="1:23" x14ac:dyDescent="0.2">
      <c r="A30" s="4">
        <f t="shared" si="15"/>
        <v>44543</v>
      </c>
      <c r="B30" s="4">
        <f t="shared" si="12"/>
        <v>44544</v>
      </c>
      <c r="C30" s="4">
        <f t="shared" si="12"/>
        <v>44545</v>
      </c>
      <c r="D30" s="4">
        <f t="shared" si="12"/>
        <v>44546</v>
      </c>
      <c r="E30" s="4">
        <f t="shared" si="12"/>
        <v>44547</v>
      </c>
      <c r="F30" s="4">
        <f t="shared" si="12"/>
        <v>44548</v>
      </c>
      <c r="G30" s="4">
        <f t="shared" si="12"/>
        <v>44549</v>
      </c>
      <c r="H30" s="10"/>
      <c r="I30" s="4">
        <f t="shared" si="16"/>
        <v>44571</v>
      </c>
      <c r="J30" s="4">
        <f t="shared" si="13"/>
        <v>44572</v>
      </c>
      <c r="K30" s="4">
        <f t="shared" si="13"/>
        <v>44573</v>
      </c>
      <c r="L30" s="4">
        <f t="shared" si="13"/>
        <v>44574</v>
      </c>
      <c r="M30" s="4">
        <f t="shared" si="13"/>
        <v>44575</v>
      </c>
      <c r="N30" s="4">
        <f t="shared" si="13"/>
        <v>44576</v>
      </c>
      <c r="O30" s="4">
        <f t="shared" si="13"/>
        <v>44577</v>
      </c>
      <c r="P30" s="10"/>
      <c r="Q30" s="4">
        <f t="shared" si="17"/>
        <v>44606</v>
      </c>
      <c r="R30" s="4">
        <f t="shared" si="14"/>
        <v>44607</v>
      </c>
      <c r="S30" s="4">
        <f t="shared" si="14"/>
        <v>44608</v>
      </c>
      <c r="T30" s="4">
        <f t="shared" si="14"/>
        <v>44609</v>
      </c>
      <c r="U30" s="4">
        <f t="shared" si="14"/>
        <v>44610</v>
      </c>
      <c r="V30" s="4">
        <f t="shared" si="14"/>
        <v>44611</v>
      </c>
      <c r="W30" s="4">
        <f t="shared" si="14"/>
        <v>44612</v>
      </c>
    </row>
    <row r="31" spans="1:23" x14ac:dyDescent="0.2">
      <c r="A31" s="4">
        <f t="shared" si="15"/>
        <v>44550</v>
      </c>
      <c r="B31" s="4">
        <f t="shared" si="12"/>
        <v>44551</v>
      </c>
      <c r="C31" s="4">
        <f t="shared" si="12"/>
        <v>44552</v>
      </c>
      <c r="D31" s="4">
        <f t="shared" si="12"/>
        <v>44553</v>
      </c>
      <c r="E31" s="4">
        <f t="shared" si="12"/>
        <v>44554</v>
      </c>
      <c r="F31" s="4">
        <f t="shared" si="12"/>
        <v>44555</v>
      </c>
      <c r="G31" s="4">
        <f t="shared" si="12"/>
        <v>44556</v>
      </c>
      <c r="H31" s="10"/>
      <c r="I31" s="4">
        <f t="shared" si="16"/>
        <v>44578</v>
      </c>
      <c r="J31" s="4">
        <f t="shared" si="13"/>
        <v>44579</v>
      </c>
      <c r="K31" s="4">
        <f t="shared" si="13"/>
        <v>44580</v>
      </c>
      <c r="L31" s="4">
        <f t="shared" si="13"/>
        <v>44581</v>
      </c>
      <c r="M31" s="4">
        <f t="shared" si="13"/>
        <v>44582</v>
      </c>
      <c r="N31" s="4">
        <f t="shared" si="13"/>
        <v>44583</v>
      </c>
      <c r="O31" s="4">
        <f t="shared" si="13"/>
        <v>44584</v>
      </c>
      <c r="P31" s="10"/>
      <c r="Q31" s="4">
        <f t="shared" si="17"/>
        <v>44613</v>
      </c>
      <c r="R31" s="4">
        <f t="shared" si="14"/>
        <v>44614</v>
      </c>
      <c r="S31" s="4">
        <f t="shared" si="14"/>
        <v>44615</v>
      </c>
      <c r="T31" s="4">
        <f t="shared" si="14"/>
        <v>44616</v>
      </c>
      <c r="U31" s="4">
        <f t="shared" si="14"/>
        <v>44617</v>
      </c>
      <c r="V31" s="4">
        <f t="shared" si="14"/>
        <v>44618</v>
      </c>
      <c r="W31" s="4">
        <f t="shared" si="14"/>
        <v>44619</v>
      </c>
    </row>
    <row r="32" spans="1:23" x14ac:dyDescent="0.2">
      <c r="A32" s="4">
        <f t="shared" si="15"/>
        <v>44557</v>
      </c>
      <c r="B32" s="4">
        <f t="shared" si="12"/>
        <v>44558</v>
      </c>
      <c r="C32" s="4">
        <f t="shared" si="12"/>
        <v>44559</v>
      </c>
      <c r="D32" s="4">
        <f t="shared" si="12"/>
        <v>44560</v>
      </c>
      <c r="E32" s="4">
        <f t="shared" si="12"/>
        <v>44561</v>
      </c>
      <c r="F32" s="4" t="str">
        <f t="shared" si="12"/>
        <v/>
      </c>
      <c r="G32" s="4" t="str">
        <f t="shared" si="12"/>
        <v/>
      </c>
      <c r="H32" s="10"/>
      <c r="I32" s="4">
        <f t="shared" si="16"/>
        <v>44585</v>
      </c>
      <c r="J32" s="4">
        <f t="shared" si="13"/>
        <v>44586</v>
      </c>
      <c r="K32" s="4">
        <f t="shared" si="13"/>
        <v>44587</v>
      </c>
      <c r="L32" s="4">
        <f t="shared" si="13"/>
        <v>44588</v>
      </c>
      <c r="M32" s="4">
        <f t="shared" si="13"/>
        <v>44589</v>
      </c>
      <c r="N32" s="4">
        <f t="shared" si="13"/>
        <v>44590</v>
      </c>
      <c r="O32" s="4">
        <f t="shared" si="13"/>
        <v>44591</v>
      </c>
      <c r="P32" s="10"/>
      <c r="Q32" s="4">
        <f t="shared" si="17"/>
        <v>44620</v>
      </c>
      <c r="R32" s="4" t="str">
        <f t="shared" si="14"/>
        <v/>
      </c>
      <c r="S32" s="4" t="str">
        <f t="shared" si="14"/>
        <v/>
      </c>
      <c r="T32" s="4" t="str">
        <f t="shared" si="14"/>
        <v/>
      </c>
      <c r="U32" s="4" t="str">
        <f t="shared" si="14"/>
        <v/>
      </c>
      <c r="V32" s="4" t="str">
        <f t="shared" si="14"/>
        <v/>
      </c>
      <c r="W32" s="4" t="str">
        <f t="shared" si="14"/>
        <v/>
      </c>
    </row>
    <row r="33" spans="1:23" x14ac:dyDescent="0.2">
      <c r="A33" s="4" t="str">
        <f t="shared" si="15"/>
        <v/>
      </c>
      <c r="B33" s="4" t="str">
        <f t="shared" si="12"/>
        <v/>
      </c>
      <c r="C33" s="4" t="str">
        <f t="shared" si="12"/>
        <v/>
      </c>
      <c r="D33" s="4" t="str">
        <f t="shared" si="12"/>
        <v/>
      </c>
      <c r="E33" s="4" t="str">
        <f t="shared" si="12"/>
        <v/>
      </c>
      <c r="F33" s="4" t="str">
        <f t="shared" si="12"/>
        <v/>
      </c>
      <c r="G33" s="4" t="str">
        <f t="shared" si="12"/>
        <v/>
      </c>
      <c r="H33" s="10"/>
      <c r="I33" s="4">
        <f t="shared" si="16"/>
        <v>44592</v>
      </c>
      <c r="J33" s="4" t="str">
        <f t="shared" si="13"/>
        <v/>
      </c>
      <c r="K33" s="4" t="str">
        <f t="shared" si="13"/>
        <v/>
      </c>
      <c r="L33" s="4" t="str">
        <f t="shared" si="13"/>
        <v/>
      </c>
      <c r="M33" s="4" t="str">
        <f t="shared" si="13"/>
        <v/>
      </c>
      <c r="N33" s="4" t="str">
        <f t="shared" si="13"/>
        <v/>
      </c>
      <c r="O33" s="4" t="str">
        <f t="shared" si="13"/>
        <v/>
      </c>
      <c r="P33" s="10"/>
      <c r="Q33" s="4" t="str">
        <f t="shared" si="17"/>
        <v/>
      </c>
      <c r="R33" s="4" t="str">
        <f t="shared" si="14"/>
        <v/>
      </c>
      <c r="S33" s="4" t="str">
        <f t="shared" si="14"/>
        <v/>
      </c>
      <c r="T33" s="4" t="str">
        <f t="shared" si="14"/>
        <v/>
      </c>
      <c r="U33" s="4" t="str">
        <f t="shared" si="14"/>
        <v/>
      </c>
      <c r="V33" s="4" t="str">
        <f t="shared" si="14"/>
        <v/>
      </c>
      <c r="W33" s="4" t="str">
        <f t="shared" si="14"/>
        <v/>
      </c>
    </row>
    <row r="34" spans="1:23" x14ac:dyDescent="0.2">
      <c r="A34" s="2"/>
      <c r="B34" s="2"/>
      <c r="C34" s="2"/>
      <c r="D34" s="2"/>
      <c r="E34" s="2"/>
      <c r="F34" s="2"/>
      <c r="G34" s="2"/>
      <c r="H34" s="2"/>
      <c r="I34" s="2"/>
      <c r="J34" s="2"/>
      <c r="K34" s="2"/>
      <c r="L34" s="2"/>
      <c r="M34" s="2"/>
      <c r="N34" s="2"/>
      <c r="O34" s="2"/>
      <c r="P34" s="2"/>
      <c r="Q34" s="2"/>
      <c r="R34" s="2"/>
      <c r="S34" s="2"/>
      <c r="T34" s="2"/>
      <c r="U34" s="2"/>
      <c r="V34" s="2"/>
      <c r="W34" s="2"/>
    </row>
    <row r="35" spans="1:23" ht="15" x14ac:dyDescent="0.2">
      <c r="A35" s="77">
        <f>DATE(YEAR(Q26+35),MONTH(Q26+35),1)</f>
        <v>44621</v>
      </c>
      <c r="B35" s="77"/>
      <c r="C35" s="77"/>
      <c r="D35" s="77"/>
      <c r="E35" s="77"/>
      <c r="F35" s="77"/>
      <c r="G35" s="77"/>
      <c r="H35" s="2"/>
      <c r="I35" s="77">
        <f>DATE(YEAR(A35+35),MONTH(A35+35),1)</f>
        <v>44652</v>
      </c>
      <c r="J35" s="77"/>
      <c r="K35" s="77"/>
      <c r="L35" s="77"/>
      <c r="M35" s="77"/>
      <c r="N35" s="77"/>
      <c r="O35" s="77"/>
      <c r="P35" s="2"/>
      <c r="Q35" s="77">
        <f>DATE(YEAR(I35+35),MONTH(I35+35),1)</f>
        <v>44682</v>
      </c>
      <c r="R35" s="77"/>
      <c r="S35" s="77"/>
      <c r="T35" s="77"/>
      <c r="U35" s="77"/>
      <c r="V35" s="77"/>
      <c r="W35" s="77"/>
    </row>
    <row r="36" spans="1:23" x14ac:dyDescent="0.2">
      <c r="A36" s="12" t="str">
        <f>$A$9</f>
        <v>Lu</v>
      </c>
      <c r="B36" s="13" t="str">
        <f>$B$9</f>
        <v>Ma</v>
      </c>
      <c r="C36" s="13" t="str">
        <f>$C$9</f>
        <v>Me</v>
      </c>
      <c r="D36" s="13" t="str">
        <f>$D$9</f>
        <v>Je</v>
      </c>
      <c r="E36" s="13" t="str">
        <f>$E$9</f>
        <v>Ve</v>
      </c>
      <c r="F36" s="13" t="str">
        <f>$F$9</f>
        <v>Sa</v>
      </c>
      <c r="G36" s="14" t="str">
        <f>$G$9</f>
        <v>Di</v>
      </c>
      <c r="H36" s="2"/>
      <c r="I36" s="12" t="str">
        <f>$A$9</f>
        <v>Lu</v>
      </c>
      <c r="J36" s="13" t="str">
        <f>$B$9</f>
        <v>Ma</v>
      </c>
      <c r="K36" s="13" t="str">
        <f>$C$9</f>
        <v>Me</v>
      </c>
      <c r="L36" s="13" t="str">
        <f>$D$9</f>
        <v>Je</v>
      </c>
      <c r="M36" s="13" t="str">
        <f>$E$9</f>
        <v>Ve</v>
      </c>
      <c r="N36" s="13" t="str">
        <f>$F$9</f>
        <v>Sa</v>
      </c>
      <c r="O36" s="14" t="str">
        <f>$G$9</f>
        <v>Di</v>
      </c>
      <c r="P36" s="2"/>
      <c r="Q36" s="12" t="str">
        <f>$A$9</f>
        <v>Lu</v>
      </c>
      <c r="R36" s="13" t="str">
        <f>$B$9</f>
        <v>Ma</v>
      </c>
      <c r="S36" s="13" t="str">
        <f>$C$9</f>
        <v>Me</v>
      </c>
      <c r="T36" s="13" t="str">
        <f>$D$9</f>
        <v>Je</v>
      </c>
      <c r="U36" s="13" t="str">
        <f>$E$9</f>
        <v>Ve</v>
      </c>
      <c r="V36" s="13" t="str">
        <f>$F$9</f>
        <v>Sa</v>
      </c>
      <c r="W36" s="14" t="str">
        <f>$G$9</f>
        <v>Di</v>
      </c>
    </row>
    <row r="37" spans="1:23" x14ac:dyDescent="0.2">
      <c r="A37" s="4" t="str">
        <f>IF(MONTH($A$35)&lt;&gt;MONTH($A$35-WEEKDAY($A$35,2)+(ROW(A37)-ROW($A$37))*7+(COLUMN(A37)-COLUMN($A$37)+1)),"",$A$35-WEEKDAY($A$35,2)+(ROW(A37)-ROW($A$37))*7+(COLUMN(A37)-COLUMN($A$37)+1))</f>
        <v/>
      </c>
      <c r="B37" s="4">
        <f t="shared" ref="B37:G42" si="18">IF(MONTH($A$35)&lt;&gt;MONTH($A$35-WEEKDAY($A$35,2)+(ROW(B37)-ROW($A$37))*7+(COLUMN(B37)-COLUMN($A$37)+1)),"",$A$35-WEEKDAY($A$35,2)+(ROW(B37)-ROW($A$37))*7+(COLUMN(B37)-COLUMN($A$37)+1))</f>
        <v>44621</v>
      </c>
      <c r="C37" s="4">
        <f t="shared" si="18"/>
        <v>44622</v>
      </c>
      <c r="D37" s="4">
        <f t="shared" si="18"/>
        <v>44623</v>
      </c>
      <c r="E37" s="4">
        <f t="shared" si="18"/>
        <v>44624</v>
      </c>
      <c r="F37" s="4">
        <f t="shared" si="18"/>
        <v>44625</v>
      </c>
      <c r="G37" s="4">
        <f t="shared" si="18"/>
        <v>44626</v>
      </c>
      <c r="H37" s="10"/>
      <c r="I37" s="4" t="str">
        <f>IF(MONTH($I$35)&lt;&gt;MONTH($I$35-WEEKDAY($I$35,2)+(ROW(I37)-ROW($I$37))*7+(COLUMN(I37)-COLUMN($I$37)+1)),"",$I$35-WEEKDAY($I$35,2)+(ROW(I37)-ROW($I$37))*7+(COLUMN(I37)-COLUMN($I$37)+1))</f>
        <v/>
      </c>
      <c r="J37" s="4" t="str">
        <f t="shared" ref="J37:O42" si="19">IF(MONTH($I$35)&lt;&gt;MONTH($I$35-WEEKDAY($I$35,2)+(ROW(J37)-ROW($I$37))*7+(COLUMN(J37)-COLUMN($I$37)+1)),"",$I$35-WEEKDAY($I$35,2)+(ROW(J37)-ROW($I$37))*7+(COLUMN(J37)-COLUMN($I$37)+1))</f>
        <v/>
      </c>
      <c r="K37" s="4" t="str">
        <f t="shared" si="19"/>
        <v/>
      </c>
      <c r="L37" s="4" t="str">
        <f t="shared" si="19"/>
        <v/>
      </c>
      <c r="M37" s="4">
        <f t="shared" si="19"/>
        <v>44652</v>
      </c>
      <c r="N37" s="4">
        <f t="shared" si="19"/>
        <v>44653</v>
      </c>
      <c r="O37" s="4">
        <f t="shared" si="19"/>
        <v>44654</v>
      </c>
      <c r="P37" s="10"/>
      <c r="Q37" s="4" t="str">
        <f>IF(MONTH($Q$35)&lt;&gt;MONTH($Q$35-WEEKDAY($Q$35,2)+(ROW(Q37)-ROW($Q$37))*7+(COLUMN(Q37)-COLUMN($Q$37)+1)),"",$Q$35-WEEKDAY($Q$35,2)+(ROW(Q37)-ROW($Q$37))*7+(COLUMN(Q37)-COLUMN($Q$37)+1))</f>
        <v/>
      </c>
      <c r="R37" s="4" t="str">
        <f t="shared" ref="R37:W42" si="20">IF(MONTH($Q$35)&lt;&gt;MONTH($Q$35-WEEKDAY($Q$35,2)+(ROW(R37)-ROW($Q$37))*7+(COLUMN(R37)-COLUMN($Q$37)+1)),"",$Q$35-WEEKDAY($Q$35,2)+(ROW(R37)-ROW($Q$37))*7+(COLUMN(R37)-COLUMN($Q$37)+1))</f>
        <v/>
      </c>
      <c r="S37" s="4" t="str">
        <f t="shared" si="20"/>
        <v/>
      </c>
      <c r="T37" s="4" t="str">
        <f t="shared" si="20"/>
        <v/>
      </c>
      <c r="U37" s="4" t="str">
        <f t="shared" si="20"/>
        <v/>
      </c>
      <c r="V37" s="4" t="str">
        <f t="shared" si="20"/>
        <v/>
      </c>
      <c r="W37" s="4">
        <f t="shared" si="20"/>
        <v>44682</v>
      </c>
    </row>
    <row r="38" spans="1:23" x14ac:dyDescent="0.2">
      <c r="A38" s="4">
        <f t="shared" ref="A38:A42" si="21">IF(MONTH($A$35)&lt;&gt;MONTH($A$35-WEEKDAY($A$35,2)+(ROW(A38)-ROW($A$37))*7+(COLUMN(A38)-COLUMN($A$37)+1)),"",$A$35-WEEKDAY($A$35,2)+(ROW(A38)-ROW($A$37))*7+(COLUMN(A38)-COLUMN($A$37)+1))</f>
        <v>44627</v>
      </c>
      <c r="B38" s="4">
        <f t="shared" si="18"/>
        <v>44628</v>
      </c>
      <c r="C38" s="4">
        <f t="shared" si="18"/>
        <v>44629</v>
      </c>
      <c r="D38" s="4">
        <f t="shared" si="18"/>
        <v>44630</v>
      </c>
      <c r="E38" s="4">
        <f t="shared" si="18"/>
        <v>44631</v>
      </c>
      <c r="F38" s="4">
        <f t="shared" si="18"/>
        <v>44632</v>
      </c>
      <c r="G38" s="4">
        <f t="shared" si="18"/>
        <v>44633</v>
      </c>
      <c r="H38" s="10"/>
      <c r="I38" s="4">
        <f t="shared" ref="I38:I42" si="22">IF(MONTH($I$35)&lt;&gt;MONTH($I$35-WEEKDAY($I$35,2)+(ROW(I38)-ROW($I$37))*7+(COLUMN(I38)-COLUMN($I$37)+1)),"",$I$35-WEEKDAY($I$35,2)+(ROW(I38)-ROW($I$37))*7+(COLUMN(I38)-COLUMN($I$37)+1))</f>
        <v>44655</v>
      </c>
      <c r="J38" s="4">
        <f t="shared" si="19"/>
        <v>44656</v>
      </c>
      <c r="K38" s="4">
        <f t="shared" si="19"/>
        <v>44657</v>
      </c>
      <c r="L38" s="4">
        <f t="shared" si="19"/>
        <v>44658</v>
      </c>
      <c r="M38" s="4">
        <f t="shared" si="19"/>
        <v>44659</v>
      </c>
      <c r="N38" s="4">
        <f t="shared" si="19"/>
        <v>44660</v>
      </c>
      <c r="O38" s="4">
        <f t="shared" si="19"/>
        <v>44661</v>
      </c>
      <c r="P38" s="10"/>
      <c r="Q38" s="4">
        <f t="shared" ref="Q38:Q42" si="23">IF(MONTH($Q$35)&lt;&gt;MONTH($Q$35-WEEKDAY($Q$35,2)+(ROW(Q38)-ROW($Q$37))*7+(COLUMN(Q38)-COLUMN($Q$37)+1)),"",$Q$35-WEEKDAY($Q$35,2)+(ROW(Q38)-ROW($Q$37))*7+(COLUMN(Q38)-COLUMN($Q$37)+1))</f>
        <v>44683</v>
      </c>
      <c r="R38" s="4">
        <f t="shared" si="20"/>
        <v>44684</v>
      </c>
      <c r="S38" s="4">
        <f t="shared" si="20"/>
        <v>44685</v>
      </c>
      <c r="T38" s="4">
        <f t="shared" si="20"/>
        <v>44686</v>
      </c>
      <c r="U38" s="4">
        <f t="shared" si="20"/>
        <v>44687</v>
      </c>
      <c r="V38" s="4">
        <f t="shared" si="20"/>
        <v>44688</v>
      </c>
      <c r="W38" s="4">
        <f t="shared" si="20"/>
        <v>44689</v>
      </c>
    </row>
    <row r="39" spans="1:23" x14ac:dyDescent="0.2">
      <c r="A39" s="4">
        <f t="shared" si="21"/>
        <v>44634</v>
      </c>
      <c r="B39" s="4">
        <f t="shared" si="18"/>
        <v>44635</v>
      </c>
      <c r="C39" s="4">
        <f t="shared" si="18"/>
        <v>44636</v>
      </c>
      <c r="D39" s="4">
        <f t="shared" si="18"/>
        <v>44637</v>
      </c>
      <c r="E39" s="4">
        <f t="shared" si="18"/>
        <v>44638</v>
      </c>
      <c r="F39" s="4">
        <f t="shared" si="18"/>
        <v>44639</v>
      </c>
      <c r="G39" s="4">
        <f t="shared" si="18"/>
        <v>44640</v>
      </c>
      <c r="H39" s="10"/>
      <c r="I39" s="4">
        <f t="shared" si="22"/>
        <v>44662</v>
      </c>
      <c r="J39" s="4">
        <f t="shared" si="19"/>
        <v>44663</v>
      </c>
      <c r="K39" s="4">
        <f t="shared" si="19"/>
        <v>44664</v>
      </c>
      <c r="L39" s="4">
        <f t="shared" si="19"/>
        <v>44665</v>
      </c>
      <c r="M39" s="4">
        <f t="shared" si="19"/>
        <v>44666</v>
      </c>
      <c r="N39" s="4">
        <f t="shared" si="19"/>
        <v>44667</v>
      </c>
      <c r="O39" s="4">
        <f t="shared" si="19"/>
        <v>44668</v>
      </c>
      <c r="P39" s="10"/>
      <c r="Q39" s="4">
        <f t="shared" si="23"/>
        <v>44690</v>
      </c>
      <c r="R39" s="4">
        <f t="shared" si="20"/>
        <v>44691</v>
      </c>
      <c r="S39" s="4">
        <f t="shared" si="20"/>
        <v>44692</v>
      </c>
      <c r="T39" s="4">
        <f t="shared" si="20"/>
        <v>44693</v>
      </c>
      <c r="U39" s="4">
        <f t="shared" si="20"/>
        <v>44694</v>
      </c>
      <c r="V39" s="4">
        <f t="shared" si="20"/>
        <v>44695</v>
      </c>
      <c r="W39" s="4">
        <f t="shared" si="20"/>
        <v>44696</v>
      </c>
    </row>
    <row r="40" spans="1:23" x14ac:dyDescent="0.2">
      <c r="A40" s="4">
        <f t="shared" si="21"/>
        <v>44641</v>
      </c>
      <c r="B40" s="4">
        <f t="shared" si="18"/>
        <v>44642</v>
      </c>
      <c r="C40" s="4">
        <f t="shared" si="18"/>
        <v>44643</v>
      </c>
      <c r="D40" s="4">
        <f t="shared" si="18"/>
        <v>44644</v>
      </c>
      <c r="E40" s="4">
        <f t="shared" si="18"/>
        <v>44645</v>
      </c>
      <c r="F40" s="4">
        <f t="shared" si="18"/>
        <v>44646</v>
      </c>
      <c r="G40" s="4">
        <f t="shared" si="18"/>
        <v>44647</v>
      </c>
      <c r="H40" s="10"/>
      <c r="I40" s="4">
        <f t="shared" si="22"/>
        <v>44669</v>
      </c>
      <c r="J40" s="4">
        <f t="shared" si="19"/>
        <v>44670</v>
      </c>
      <c r="K40" s="4">
        <f t="shared" si="19"/>
        <v>44671</v>
      </c>
      <c r="L40" s="4">
        <f t="shared" si="19"/>
        <v>44672</v>
      </c>
      <c r="M40" s="4">
        <f t="shared" si="19"/>
        <v>44673</v>
      </c>
      <c r="N40" s="4">
        <f t="shared" si="19"/>
        <v>44674</v>
      </c>
      <c r="O40" s="4">
        <f t="shared" si="19"/>
        <v>44675</v>
      </c>
      <c r="P40" s="10"/>
      <c r="Q40" s="4">
        <f t="shared" si="23"/>
        <v>44697</v>
      </c>
      <c r="R40" s="4">
        <f t="shared" si="20"/>
        <v>44698</v>
      </c>
      <c r="S40" s="4">
        <f t="shared" si="20"/>
        <v>44699</v>
      </c>
      <c r="T40" s="4">
        <f t="shared" si="20"/>
        <v>44700</v>
      </c>
      <c r="U40" s="4">
        <f t="shared" si="20"/>
        <v>44701</v>
      </c>
      <c r="V40" s="4">
        <f t="shared" si="20"/>
        <v>44702</v>
      </c>
      <c r="W40" s="4">
        <f t="shared" si="20"/>
        <v>44703</v>
      </c>
    </row>
    <row r="41" spans="1:23" x14ac:dyDescent="0.2">
      <c r="A41" s="4">
        <f t="shared" si="21"/>
        <v>44648</v>
      </c>
      <c r="B41" s="4">
        <f t="shared" si="18"/>
        <v>44649</v>
      </c>
      <c r="C41" s="4">
        <f t="shared" si="18"/>
        <v>44650</v>
      </c>
      <c r="D41" s="4">
        <f t="shared" si="18"/>
        <v>44651</v>
      </c>
      <c r="E41" s="4" t="str">
        <f t="shared" si="18"/>
        <v/>
      </c>
      <c r="F41" s="4" t="str">
        <f t="shared" si="18"/>
        <v/>
      </c>
      <c r="G41" s="4" t="str">
        <f t="shared" si="18"/>
        <v/>
      </c>
      <c r="H41" s="10"/>
      <c r="I41" s="4">
        <f t="shared" si="22"/>
        <v>44676</v>
      </c>
      <c r="J41" s="4">
        <f t="shared" si="19"/>
        <v>44677</v>
      </c>
      <c r="K41" s="4">
        <f t="shared" si="19"/>
        <v>44678</v>
      </c>
      <c r="L41" s="4">
        <f t="shared" si="19"/>
        <v>44679</v>
      </c>
      <c r="M41" s="4">
        <f t="shared" si="19"/>
        <v>44680</v>
      </c>
      <c r="N41" s="4">
        <f t="shared" si="19"/>
        <v>44681</v>
      </c>
      <c r="O41" s="4" t="str">
        <f t="shared" si="19"/>
        <v/>
      </c>
      <c r="P41" s="10"/>
      <c r="Q41" s="4">
        <f t="shared" si="23"/>
        <v>44704</v>
      </c>
      <c r="R41" s="4">
        <f t="shared" si="20"/>
        <v>44705</v>
      </c>
      <c r="S41" s="4">
        <f t="shared" si="20"/>
        <v>44706</v>
      </c>
      <c r="T41" s="4">
        <f t="shared" si="20"/>
        <v>44707</v>
      </c>
      <c r="U41" s="4">
        <f t="shared" si="20"/>
        <v>44708</v>
      </c>
      <c r="V41" s="4">
        <f t="shared" si="20"/>
        <v>44709</v>
      </c>
      <c r="W41" s="4">
        <f t="shared" si="20"/>
        <v>44710</v>
      </c>
    </row>
    <row r="42" spans="1:23" x14ac:dyDescent="0.2">
      <c r="A42" s="4" t="str">
        <f t="shared" si="21"/>
        <v/>
      </c>
      <c r="B42" s="4" t="str">
        <f t="shared" si="18"/>
        <v/>
      </c>
      <c r="C42" s="4" t="str">
        <f t="shared" si="18"/>
        <v/>
      </c>
      <c r="D42" s="4" t="str">
        <f t="shared" si="18"/>
        <v/>
      </c>
      <c r="E42" s="4" t="str">
        <f t="shared" si="18"/>
        <v/>
      </c>
      <c r="F42" s="4" t="str">
        <f t="shared" si="18"/>
        <v/>
      </c>
      <c r="G42" s="4" t="str">
        <f t="shared" si="18"/>
        <v/>
      </c>
      <c r="H42" s="10"/>
      <c r="I42" s="4" t="str">
        <f t="shared" si="22"/>
        <v/>
      </c>
      <c r="J42" s="4" t="str">
        <f t="shared" si="19"/>
        <v/>
      </c>
      <c r="K42" s="4" t="str">
        <f t="shared" si="19"/>
        <v/>
      </c>
      <c r="L42" s="4" t="str">
        <f t="shared" si="19"/>
        <v/>
      </c>
      <c r="M42" s="4" t="str">
        <f t="shared" si="19"/>
        <v/>
      </c>
      <c r="N42" s="4" t="str">
        <f t="shared" si="19"/>
        <v/>
      </c>
      <c r="O42" s="4" t="str">
        <f t="shared" si="19"/>
        <v/>
      </c>
      <c r="P42" s="6"/>
      <c r="Q42" s="4">
        <f t="shared" si="23"/>
        <v>44711</v>
      </c>
      <c r="R42" s="4">
        <f t="shared" si="20"/>
        <v>44712</v>
      </c>
      <c r="S42" s="4" t="str">
        <f t="shared" si="20"/>
        <v/>
      </c>
      <c r="T42" s="4" t="str">
        <f t="shared" si="20"/>
        <v/>
      </c>
      <c r="U42" s="4" t="str">
        <f t="shared" si="20"/>
        <v/>
      </c>
      <c r="V42" s="4" t="str">
        <f t="shared" si="20"/>
        <v/>
      </c>
      <c r="W42" s="4" t="str">
        <f t="shared" si="20"/>
        <v/>
      </c>
    </row>
    <row r="43" spans="1:23" x14ac:dyDescent="0.2">
      <c r="A43" s="7"/>
      <c r="W43" s="8"/>
    </row>
    <row r="44" spans="1:23" ht="15" x14ac:dyDescent="0.2">
      <c r="A44" s="7"/>
      <c r="Q44" s="84"/>
      <c r="R44" s="84"/>
      <c r="S44" s="84"/>
      <c r="T44" s="84"/>
      <c r="U44" s="84"/>
      <c r="V44" s="84"/>
      <c r="W44" s="84"/>
    </row>
    <row r="45" spans="1:23" x14ac:dyDescent="0.2">
      <c r="A45" s="64" t="s">
        <v>768</v>
      </c>
      <c r="B45" s="63"/>
      <c r="C45" s="63"/>
      <c r="D45" s="63"/>
      <c r="E45" s="63"/>
      <c r="F45" s="63"/>
      <c r="G45" s="63"/>
      <c r="H45" s="82">
        <f>A3</f>
        <v>2021</v>
      </c>
      <c r="I45" s="82"/>
      <c r="J45" s="82"/>
      <c r="K45" s="63"/>
      <c r="L45" s="63"/>
      <c r="M45" s="63"/>
      <c r="N45" s="63"/>
      <c r="O45" s="63"/>
      <c r="P45" s="82">
        <f>IF($E$3&gt;1,A3+1,"")</f>
        <v>2022</v>
      </c>
      <c r="Q45" s="82"/>
      <c r="R45" s="82"/>
      <c r="S45" s="74"/>
      <c r="T45" s="74"/>
      <c r="U45" s="74"/>
      <c r="V45" s="74"/>
      <c r="W45" s="74"/>
    </row>
    <row r="46" spans="1:23" x14ac:dyDescent="0.2">
      <c r="A46" s="1" t="s">
        <v>769</v>
      </c>
      <c r="B46" s="1"/>
      <c r="C46" s="1"/>
      <c r="D46" s="1"/>
      <c r="E46" s="1"/>
      <c r="F46" s="1"/>
      <c r="G46" s="1"/>
      <c r="H46" s="76">
        <f t="shared" ref="H46:O46" si="24">DATE($A$3,1,1)</f>
        <v>44197</v>
      </c>
      <c r="I46" s="76">
        <f t="shared" si="24"/>
        <v>44197</v>
      </c>
      <c r="J46" s="76">
        <f t="shared" si="24"/>
        <v>44197</v>
      </c>
      <c r="K46" s="76">
        <f t="shared" si="24"/>
        <v>44197</v>
      </c>
      <c r="L46" s="76">
        <f t="shared" si="24"/>
        <v>44197</v>
      </c>
      <c r="M46" s="76">
        <f t="shared" si="24"/>
        <v>44197</v>
      </c>
      <c r="N46" s="76">
        <f t="shared" si="24"/>
        <v>44197</v>
      </c>
      <c r="O46" s="76">
        <f t="shared" si="24"/>
        <v>44197</v>
      </c>
      <c r="P46" s="75">
        <f>IF($P$45="","",DATE($P$45,1,1))</f>
        <v>44562</v>
      </c>
      <c r="Q46" s="75"/>
      <c r="R46" s="75"/>
      <c r="S46" s="75"/>
      <c r="T46" s="75"/>
      <c r="U46" s="75"/>
      <c r="V46" s="75"/>
      <c r="W46" s="75"/>
    </row>
    <row r="47" spans="1:23" x14ac:dyDescent="0.2">
      <c r="A47" s="66" t="s">
        <v>770</v>
      </c>
      <c r="B47" s="67"/>
      <c r="C47" s="67"/>
      <c r="D47" s="67"/>
      <c r="E47" s="67"/>
      <c r="F47" s="63"/>
      <c r="G47" s="63"/>
      <c r="H47" s="76">
        <f t="shared" ref="H47:O47" si="25">ROUND(DATE($A$3,4,MOD(234-11*MOD($A$3,19),30))/7,0)*7-6</f>
        <v>44290</v>
      </c>
      <c r="I47" s="76">
        <f t="shared" si="25"/>
        <v>44290</v>
      </c>
      <c r="J47" s="76">
        <f t="shared" si="25"/>
        <v>44290</v>
      </c>
      <c r="K47" s="76">
        <f t="shared" si="25"/>
        <v>44290</v>
      </c>
      <c r="L47" s="76">
        <f t="shared" si="25"/>
        <v>44290</v>
      </c>
      <c r="M47" s="76">
        <f t="shared" si="25"/>
        <v>44290</v>
      </c>
      <c r="N47" s="76">
        <f t="shared" si="25"/>
        <v>44290</v>
      </c>
      <c r="O47" s="76">
        <f t="shared" si="25"/>
        <v>44290</v>
      </c>
      <c r="P47" s="75">
        <f>IF($P$45="","",ROUND(DATE($P$45,4,MOD(234-11*MOD($P$45,19),30))/7,)*7-6)</f>
        <v>44668</v>
      </c>
      <c r="Q47" s="75"/>
      <c r="R47" s="75"/>
      <c r="S47" s="75"/>
      <c r="T47" s="75"/>
      <c r="U47" s="75"/>
      <c r="V47" s="75"/>
      <c r="W47" s="75"/>
    </row>
    <row r="48" spans="1:23" x14ac:dyDescent="0.2">
      <c r="A48" s="68" t="s">
        <v>771</v>
      </c>
      <c r="B48" s="68"/>
      <c r="C48" s="68"/>
      <c r="D48" s="68"/>
      <c r="E48" s="68"/>
      <c r="F48" s="9"/>
      <c r="G48" s="9"/>
      <c r="H48" s="76">
        <f t="shared" ref="H48:O48" si="26">H47+1</f>
        <v>44291</v>
      </c>
      <c r="I48" s="76">
        <f t="shared" si="26"/>
        <v>44291</v>
      </c>
      <c r="J48" s="76">
        <f t="shared" si="26"/>
        <v>44291</v>
      </c>
      <c r="K48" s="76">
        <f t="shared" si="26"/>
        <v>44291</v>
      </c>
      <c r="L48" s="76">
        <f t="shared" si="26"/>
        <v>44291</v>
      </c>
      <c r="M48" s="76">
        <f t="shared" si="26"/>
        <v>44291</v>
      </c>
      <c r="N48" s="76">
        <f t="shared" si="26"/>
        <v>44291</v>
      </c>
      <c r="O48" s="76">
        <f t="shared" si="26"/>
        <v>44291</v>
      </c>
      <c r="P48" s="75">
        <f>IF($P$45="","",P47+1)</f>
        <v>44669</v>
      </c>
      <c r="Q48" s="75"/>
      <c r="R48" s="75"/>
      <c r="S48" s="75"/>
      <c r="T48" s="75"/>
      <c r="U48" s="75"/>
      <c r="V48" s="75"/>
      <c r="W48" s="75"/>
    </row>
    <row r="49" spans="1:23" x14ac:dyDescent="0.2">
      <c r="A49" s="9" t="s">
        <v>772</v>
      </c>
      <c r="B49" s="9"/>
      <c r="C49" s="9"/>
      <c r="D49" s="9"/>
      <c r="E49" s="9"/>
      <c r="F49" s="9"/>
      <c r="G49" s="9"/>
      <c r="H49" s="76">
        <f t="shared" ref="H49:O49" si="27">DATE($A$3,5,1)</f>
        <v>44317</v>
      </c>
      <c r="I49" s="76">
        <f t="shared" si="27"/>
        <v>44317</v>
      </c>
      <c r="J49" s="76">
        <f t="shared" si="27"/>
        <v>44317</v>
      </c>
      <c r="K49" s="76">
        <f t="shared" si="27"/>
        <v>44317</v>
      </c>
      <c r="L49" s="76">
        <f t="shared" si="27"/>
        <v>44317</v>
      </c>
      <c r="M49" s="76">
        <f t="shared" si="27"/>
        <v>44317</v>
      </c>
      <c r="N49" s="76">
        <f t="shared" si="27"/>
        <v>44317</v>
      </c>
      <c r="O49" s="76">
        <f t="shared" si="27"/>
        <v>44317</v>
      </c>
      <c r="P49" s="75">
        <f>IF($P$45="","",DATE($P$45,5,1))</f>
        <v>44682</v>
      </c>
      <c r="Q49" s="75"/>
      <c r="R49" s="75"/>
      <c r="S49" s="75"/>
      <c r="T49" s="75"/>
      <c r="U49" s="75"/>
      <c r="V49" s="75"/>
      <c r="W49" s="75"/>
    </row>
    <row r="50" spans="1:23" x14ac:dyDescent="0.2">
      <c r="A50" s="9" t="s">
        <v>773</v>
      </c>
      <c r="B50" s="9"/>
      <c r="C50" s="9"/>
      <c r="D50" s="9"/>
      <c r="E50" s="9"/>
      <c r="F50" s="9"/>
      <c r="G50" s="9"/>
      <c r="H50" s="76">
        <f t="shared" ref="H50:O50" si="28">DATE($A$3,5,8)</f>
        <v>44324</v>
      </c>
      <c r="I50" s="76">
        <f t="shared" si="28"/>
        <v>44324</v>
      </c>
      <c r="J50" s="76">
        <f t="shared" si="28"/>
        <v>44324</v>
      </c>
      <c r="K50" s="76">
        <f t="shared" si="28"/>
        <v>44324</v>
      </c>
      <c r="L50" s="76">
        <f t="shared" si="28"/>
        <v>44324</v>
      </c>
      <c r="M50" s="76">
        <f t="shared" si="28"/>
        <v>44324</v>
      </c>
      <c r="N50" s="76">
        <f t="shared" si="28"/>
        <v>44324</v>
      </c>
      <c r="O50" s="76">
        <f t="shared" si="28"/>
        <v>44324</v>
      </c>
      <c r="P50" s="75">
        <f>IF($P$45="","",DATE($P$45,5,8))</f>
        <v>44689</v>
      </c>
      <c r="Q50" s="75"/>
      <c r="R50" s="75"/>
      <c r="S50" s="75"/>
      <c r="T50" s="75"/>
      <c r="U50" s="75"/>
      <c r="V50" s="75"/>
      <c r="W50" s="75"/>
    </row>
    <row r="51" spans="1:23" x14ac:dyDescent="0.2">
      <c r="A51" s="68" t="s">
        <v>774</v>
      </c>
      <c r="B51" s="68"/>
      <c r="C51" s="68"/>
      <c r="D51" s="68"/>
      <c r="E51" s="68"/>
      <c r="F51" s="9"/>
      <c r="G51" s="9"/>
      <c r="H51" s="76">
        <f t="shared" ref="H51:O51" si="29">H47+39</f>
        <v>44329</v>
      </c>
      <c r="I51" s="76">
        <f t="shared" si="29"/>
        <v>44329</v>
      </c>
      <c r="J51" s="76">
        <f t="shared" si="29"/>
        <v>44329</v>
      </c>
      <c r="K51" s="76">
        <f t="shared" si="29"/>
        <v>44329</v>
      </c>
      <c r="L51" s="76">
        <f t="shared" si="29"/>
        <v>44329</v>
      </c>
      <c r="M51" s="76">
        <f t="shared" si="29"/>
        <v>44329</v>
      </c>
      <c r="N51" s="76">
        <f t="shared" si="29"/>
        <v>44329</v>
      </c>
      <c r="O51" s="76">
        <f t="shared" si="29"/>
        <v>44329</v>
      </c>
      <c r="P51" s="75">
        <f>IF($P$45="","",P47+39)</f>
        <v>44707</v>
      </c>
      <c r="Q51" s="75"/>
      <c r="R51" s="75"/>
      <c r="S51" s="75"/>
      <c r="T51" s="75"/>
      <c r="U51" s="75"/>
      <c r="V51" s="75"/>
      <c r="W51" s="75"/>
    </row>
    <row r="52" spans="1:23" x14ac:dyDescent="0.2">
      <c r="A52" s="68" t="s">
        <v>781</v>
      </c>
      <c r="B52" s="68"/>
      <c r="C52" s="68"/>
      <c r="D52" s="68"/>
      <c r="E52" s="68"/>
      <c r="F52" s="9"/>
      <c r="G52" s="9"/>
      <c r="H52" s="76">
        <f t="shared" ref="H52:O52" si="30">H47+49</f>
        <v>44339</v>
      </c>
      <c r="I52" s="76">
        <f t="shared" si="30"/>
        <v>44339</v>
      </c>
      <c r="J52" s="76">
        <f t="shared" si="30"/>
        <v>44339</v>
      </c>
      <c r="K52" s="76">
        <f t="shared" si="30"/>
        <v>44339</v>
      </c>
      <c r="L52" s="76">
        <f t="shared" si="30"/>
        <v>44339</v>
      </c>
      <c r="M52" s="76">
        <f t="shared" si="30"/>
        <v>44339</v>
      </c>
      <c r="N52" s="76">
        <f t="shared" si="30"/>
        <v>44339</v>
      </c>
      <c r="O52" s="76">
        <f t="shared" si="30"/>
        <v>44339</v>
      </c>
      <c r="P52" s="75">
        <f>IF($P$45="","",P47+49)</f>
        <v>44717</v>
      </c>
      <c r="Q52" s="75"/>
      <c r="R52" s="75"/>
      <c r="S52" s="75"/>
      <c r="T52" s="75"/>
      <c r="U52" s="75"/>
      <c r="V52" s="75"/>
      <c r="W52" s="75"/>
    </row>
    <row r="53" spans="1:23" x14ac:dyDescent="0.2">
      <c r="A53" s="68" t="s">
        <v>780</v>
      </c>
      <c r="B53" s="68"/>
      <c r="C53" s="68"/>
      <c r="D53" s="68"/>
      <c r="E53" s="68"/>
      <c r="F53" s="9"/>
      <c r="G53" s="9"/>
      <c r="H53" s="76">
        <f t="shared" ref="H53:O53" si="31">H47+50</f>
        <v>44340</v>
      </c>
      <c r="I53" s="76">
        <f t="shared" si="31"/>
        <v>44340</v>
      </c>
      <c r="J53" s="76">
        <f t="shared" si="31"/>
        <v>44340</v>
      </c>
      <c r="K53" s="76">
        <f t="shared" si="31"/>
        <v>44340</v>
      </c>
      <c r="L53" s="76">
        <f t="shared" si="31"/>
        <v>44340</v>
      </c>
      <c r="M53" s="76">
        <f t="shared" si="31"/>
        <v>44340</v>
      </c>
      <c r="N53" s="76">
        <f t="shared" si="31"/>
        <v>44340</v>
      </c>
      <c r="O53" s="76">
        <f t="shared" si="31"/>
        <v>44340</v>
      </c>
      <c r="P53" s="75">
        <f>IF($P$45="","",P47+50)</f>
        <v>44718</v>
      </c>
      <c r="Q53" s="75"/>
      <c r="R53" s="75"/>
      <c r="S53" s="75"/>
      <c r="T53" s="75"/>
      <c r="U53" s="75"/>
      <c r="V53" s="75"/>
      <c r="W53" s="75"/>
    </row>
    <row r="54" spans="1:23" x14ac:dyDescent="0.2">
      <c r="A54" s="9" t="s">
        <v>775</v>
      </c>
      <c r="B54" s="9"/>
      <c r="C54" s="9"/>
      <c r="D54" s="9"/>
      <c r="E54" s="9"/>
      <c r="F54" s="9"/>
      <c r="G54" s="9"/>
      <c r="H54" s="76">
        <f t="shared" ref="H54:O54" si="32">DATE($A$3,7,14)</f>
        <v>44391</v>
      </c>
      <c r="I54" s="76">
        <f t="shared" si="32"/>
        <v>44391</v>
      </c>
      <c r="J54" s="76">
        <f t="shared" si="32"/>
        <v>44391</v>
      </c>
      <c r="K54" s="76">
        <f t="shared" si="32"/>
        <v>44391</v>
      </c>
      <c r="L54" s="76">
        <f t="shared" si="32"/>
        <v>44391</v>
      </c>
      <c r="M54" s="76">
        <f t="shared" si="32"/>
        <v>44391</v>
      </c>
      <c r="N54" s="76">
        <f t="shared" si="32"/>
        <v>44391</v>
      </c>
      <c r="O54" s="76">
        <f t="shared" si="32"/>
        <v>44391</v>
      </c>
      <c r="P54" s="75">
        <f>IF($P$45="","",DATE($P$45,7,14))</f>
        <v>44756</v>
      </c>
      <c r="Q54" s="75"/>
      <c r="R54" s="75"/>
      <c r="S54" s="75"/>
      <c r="T54" s="75"/>
      <c r="U54" s="75"/>
      <c r="V54" s="75"/>
      <c r="W54" s="75"/>
    </row>
    <row r="55" spans="1:23" x14ac:dyDescent="0.2">
      <c r="A55" s="9" t="s">
        <v>776</v>
      </c>
      <c r="B55" s="9"/>
      <c r="C55" s="9"/>
      <c r="D55" s="9"/>
      <c r="E55" s="9"/>
      <c r="F55" s="9"/>
      <c r="G55" s="9"/>
      <c r="H55" s="76">
        <f t="shared" ref="H55:O55" si="33">DATE($A$3,8,15)</f>
        <v>44423</v>
      </c>
      <c r="I55" s="76">
        <f t="shared" si="33"/>
        <v>44423</v>
      </c>
      <c r="J55" s="76">
        <f t="shared" si="33"/>
        <v>44423</v>
      </c>
      <c r="K55" s="76">
        <f t="shared" si="33"/>
        <v>44423</v>
      </c>
      <c r="L55" s="76">
        <f t="shared" si="33"/>
        <v>44423</v>
      </c>
      <c r="M55" s="76">
        <f t="shared" si="33"/>
        <v>44423</v>
      </c>
      <c r="N55" s="76">
        <f t="shared" si="33"/>
        <v>44423</v>
      </c>
      <c r="O55" s="76">
        <f t="shared" si="33"/>
        <v>44423</v>
      </c>
      <c r="P55" s="75">
        <f>IF($P$45="","",DATE($P$45,8,15))</f>
        <v>44788</v>
      </c>
      <c r="Q55" s="75"/>
      <c r="R55" s="75"/>
      <c r="S55" s="75"/>
      <c r="T55" s="75"/>
      <c r="U55" s="75"/>
      <c r="V55" s="75"/>
      <c r="W55" s="75"/>
    </row>
    <row r="56" spans="1:23" x14ac:dyDescent="0.2">
      <c r="A56" s="9" t="s">
        <v>777</v>
      </c>
      <c r="B56" s="9"/>
      <c r="C56" s="9"/>
      <c r="D56" s="9"/>
      <c r="E56" s="9"/>
      <c r="F56" s="9"/>
      <c r="G56" s="9"/>
      <c r="H56" s="76">
        <f t="shared" ref="H56:O56" si="34">DATE($A$3,11,1)</f>
        <v>44501</v>
      </c>
      <c r="I56" s="76">
        <f t="shared" si="34"/>
        <v>44501</v>
      </c>
      <c r="J56" s="76">
        <f t="shared" si="34"/>
        <v>44501</v>
      </c>
      <c r="K56" s="76">
        <f t="shared" si="34"/>
        <v>44501</v>
      </c>
      <c r="L56" s="76">
        <f t="shared" si="34"/>
        <v>44501</v>
      </c>
      <c r="M56" s="76">
        <f t="shared" si="34"/>
        <v>44501</v>
      </c>
      <c r="N56" s="76">
        <f t="shared" si="34"/>
        <v>44501</v>
      </c>
      <c r="O56" s="76">
        <f t="shared" si="34"/>
        <v>44501</v>
      </c>
      <c r="P56" s="75">
        <f>IF($P$45="","",DATE($P$45,11,1))</f>
        <v>44866</v>
      </c>
      <c r="Q56" s="75"/>
      <c r="R56" s="75"/>
      <c r="S56" s="75"/>
      <c r="T56" s="75"/>
      <c r="U56" s="75"/>
      <c r="V56" s="75"/>
      <c r="W56" s="75"/>
    </row>
    <row r="57" spans="1:23" x14ac:dyDescent="0.2">
      <c r="A57" s="9" t="s">
        <v>778</v>
      </c>
      <c r="B57" s="9"/>
      <c r="C57" s="9"/>
      <c r="D57" s="9"/>
      <c r="E57" s="9"/>
      <c r="F57" s="9"/>
      <c r="G57" s="9"/>
      <c r="H57" s="76">
        <f t="shared" ref="H57:O57" si="35">DATE($A$3,11,11)</f>
        <v>44511</v>
      </c>
      <c r="I57" s="76">
        <f t="shared" si="35"/>
        <v>44511</v>
      </c>
      <c r="J57" s="76">
        <f t="shared" si="35"/>
        <v>44511</v>
      </c>
      <c r="K57" s="76">
        <f t="shared" si="35"/>
        <v>44511</v>
      </c>
      <c r="L57" s="76">
        <f t="shared" si="35"/>
        <v>44511</v>
      </c>
      <c r="M57" s="76">
        <f t="shared" si="35"/>
        <v>44511</v>
      </c>
      <c r="N57" s="76">
        <f t="shared" si="35"/>
        <v>44511</v>
      </c>
      <c r="O57" s="76">
        <f t="shared" si="35"/>
        <v>44511</v>
      </c>
      <c r="P57" s="75">
        <f>IF($P$45="","",DATE($P$45,11,11))</f>
        <v>44876</v>
      </c>
      <c r="Q57" s="75"/>
      <c r="R57" s="75"/>
      <c r="S57" s="75"/>
      <c r="T57" s="75"/>
      <c r="U57" s="75"/>
      <c r="V57" s="75"/>
      <c r="W57" s="75"/>
    </row>
    <row r="58" spans="1:23" x14ac:dyDescent="0.2">
      <c r="A58" s="9" t="s">
        <v>779</v>
      </c>
      <c r="B58" s="9"/>
      <c r="C58" s="9"/>
      <c r="D58" s="9"/>
      <c r="E58" s="9"/>
      <c r="F58" s="9"/>
      <c r="G58" s="9"/>
      <c r="H58" s="76">
        <f t="shared" ref="H58:O58" si="36">DATE($A$3,12,25)</f>
        <v>44555</v>
      </c>
      <c r="I58" s="76">
        <f t="shared" si="36"/>
        <v>44555</v>
      </c>
      <c r="J58" s="76">
        <f t="shared" si="36"/>
        <v>44555</v>
      </c>
      <c r="K58" s="76">
        <f t="shared" si="36"/>
        <v>44555</v>
      </c>
      <c r="L58" s="76">
        <f t="shared" si="36"/>
        <v>44555</v>
      </c>
      <c r="M58" s="76">
        <f t="shared" si="36"/>
        <v>44555</v>
      </c>
      <c r="N58" s="76">
        <f t="shared" si="36"/>
        <v>44555</v>
      </c>
      <c r="O58" s="76">
        <f t="shared" si="36"/>
        <v>44555</v>
      </c>
      <c r="P58" s="75">
        <f>IF($P$45="","",DATE($P$45,12,25))</f>
        <v>44920</v>
      </c>
      <c r="Q58" s="75"/>
      <c r="R58" s="75"/>
      <c r="S58" s="75"/>
      <c r="T58" s="75"/>
      <c r="U58" s="75"/>
      <c r="V58" s="75"/>
      <c r="W58" s="75"/>
    </row>
    <row r="61" spans="1:23" x14ac:dyDescent="0.2">
      <c r="A61" s="69"/>
      <c r="C61" s="59" t="s">
        <v>786</v>
      </c>
    </row>
    <row r="62" spans="1:23" x14ac:dyDescent="0.2">
      <c r="A62" s="71"/>
      <c r="C62" s="59" t="s">
        <v>782</v>
      </c>
    </row>
    <row r="63" spans="1:23" x14ac:dyDescent="0.2">
      <c r="A63" s="73">
        <v>1</v>
      </c>
      <c r="C63" s="59" t="s">
        <v>783</v>
      </c>
    </row>
    <row r="64" spans="1:23" x14ac:dyDescent="0.2">
      <c r="A64" s="72"/>
      <c r="C64" s="59" t="s">
        <v>785</v>
      </c>
    </row>
    <row r="65" spans="1:3" x14ac:dyDescent="0.2">
      <c r="A65" s="70"/>
      <c r="C65" s="59" t="s">
        <v>784</v>
      </c>
    </row>
  </sheetData>
  <mergeCells count="53">
    <mergeCell ref="P58:W58"/>
    <mergeCell ref="B1:C1"/>
    <mergeCell ref="Q44:W44"/>
    <mergeCell ref="Q1:W1"/>
    <mergeCell ref="A2:C2"/>
    <mergeCell ref="E2:G2"/>
    <mergeCell ref="I2:K2"/>
    <mergeCell ref="A3:C3"/>
    <mergeCell ref="E3:G3"/>
    <mergeCell ref="I3:K3"/>
    <mergeCell ref="A6:W6"/>
    <mergeCell ref="A8:G8"/>
    <mergeCell ref="I8:O8"/>
    <mergeCell ref="Q8:W8"/>
    <mergeCell ref="A17:G17"/>
    <mergeCell ref="I17:O17"/>
    <mergeCell ref="Q17:W17"/>
    <mergeCell ref="P4:S4"/>
    <mergeCell ref="O3:R3"/>
    <mergeCell ref="T3:W3"/>
    <mergeCell ref="H49:O49"/>
    <mergeCell ref="H50:O50"/>
    <mergeCell ref="H45:J45"/>
    <mergeCell ref="P45:R45"/>
    <mergeCell ref="P46:W46"/>
    <mergeCell ref="P47:W47"/>
    <mergeCell ref="P48:W48"/>
    <mergeCell ref="H46:O46"/>
    <mergeCell ref="H47:O47"/>
    <mergeCell ref="H48:O48"/>
    <mergeCell ref="P49:W49"/>
    <mergeCell ref="P50:W50"/>
    <mergeCell ref="A26:G26"/>
    <mergeCell ref="I26:O26"/>
    <mergeCell ref="Q26:W26"/>
    <mergeCell ref="A35:G35"/>
    <mergeCell ref="I35:O35"/>
    <mergeCell ref="Q35:W35"/>
    <mergeCell ref="H58:O58"/>
    <mergeCell ref="H53:O53"/>
    <mergeCell ref="H54:O54"/>
    <mergeCell ref="H55:O55"/>
    <mergeCell ref="H56:O56"/>
    <mergeCell ref="P51:W51"/>
    <mergeCell ref="P52:W52"/>
    <mergeCell ref="P53:W53"/>
    <mergeCell ref="H51:O51"/>
    <mergeCell ref="H57:O57"/>
    <mergeCell ref="H52:O52"/>
    <mergeCell ref="P54:W54"/>
    <mergeCell ref="P55:W55"/>
    <mergeCell ref="P56:W56"/>
    <mergeCell ref="P57:W57"/>
  </mergeCells>
  <phoneticPr fontId="19" type="noConversion"/>
  <conditionalFormatting sqref="A9:G9">
    <cfRule type="cellIs" dxfId="36" priority="722" operator="equal">
      <formula>"Di"</formula>
    </cfRule>
  </conditionalFormatting>
  <conditionalFormatting sqref="I9:O9">
    <cfRule type="cellIs" dxfId="35" priority="721" operator="equal">
      <formula>"Di"</formula>
    </cfRule>
  </conditionalFormatting>
  <conditionalFormatting sqref="Q9:W9">
    <cfRule type="cellIs" dxfId="34" priority="720" operator="equal">
      <formula>"Di"</formula>
    </cfRule>
  </conditionalFormatting>
  <conditionalFormatting sqref="A18:G18">
    <cfRule type="cellIs" dxfId="33" priority="719" operator="equal">
      <formula>"Di"</formula>
    </cfRule>
  </conditionalFormatting>
  <conditionalFormatting sqref="I18:O18">
    <cfRule type="cellIs" dxfId="32" priority="718" operator="equal">
      <formula>"Di"</formula>
    </cfRule>
  </conditionalFormatting>
  <conditionalFormatting sqref="Q18:W18">
    <cfRule type="cellIs" dxfId="31" priority="717" operator="equal">
      <formula>"Di"</formula>
    </cfRule>
  </conditionalFormatting>
  <conditionalFormatting sqref="A27:G27">
    <cfRule type="cellIs" dxfId="30" priority="716" operator="equal">
      <formula>"Di"</formula>
    </cfRule>
  </conditionalFormatting>
  <conditionalFormatting sqref="I27:O27">
    <cfRule type="cellIs" dxfId="29" priority="715" operator="equal">
      <formula>"Di"</formula>
    </cfRule>
  </conditionalFormatting>
  <conditionalFormatting sqref="Q27:W27">
    <cfRule type="cellIs" dxfId="28" priority="714" operator="equal">
      <formula>"Di"</formula>
    </cfRule>
  </conditionalFormatting>
  <conditionalFormatting sqref="A36:G36">
    <cfRule type="cellIs" dxfId="27" priority="713" operator="equal">
      <formula>"Di"</formula>
    </cfRule>
  </conditionalFormatting>
  <conditionalFormatting sqref="I36:O36">
    <cfRule type="cellIs" dxfId="26" priority="712" operator="equal">
      <formula>"Di"</formula>
    </cfRule>
  </conditionalFormatting>
  <conditionalFormatting sqref="Q36:W36">
    <cfRule type="cellIs" dxfId="25" priority="711" operator="equal">
      <formula>"Di"</formula>
    </cfRule>
  </conditionalFormatting>
  <conditionalFormatting sqref="A10:G15">
    <cfRule type="cellIs" dxfId="24" priority="57" stopIfTrue="1" operator="equal">
      <formula>""</formula>
    </cfRule>
    <cfRule type="expression" dxfId="23" priority="161">
      <formula>COUNTIFS($H$46:$W$58,A10)=1</formula>
    </cfRule>
  </conditionalFormatting>
  <conditionalFormatting sqref="Q19:W24">
    <cfRule type="cellIs" dxfId="22" priority="13" stopIfTrue="1" operator="equal">
      <formula>""</formula>
    </cfRule>
    <cfRule type="expression" dxfId="21" priority="14">
      <formula>COUNTIFS($H$46:$W$58,Q19)=1</formula>
    </cfRule>
  </conditionalFormatting>
  <conditionalFormatting sqref="I28:O33">
    <cfRule type="cellIs" dxfId="20" priority="9" stopIfTrue="1" operator="equal">
      <formula>""</formula>
    </cfRule>
    <cfRule type="expression" dxfId="19" priority="10">
      <formula>COUNTIFS($H$46:$W$58,I28)=1</formula>
    </cfRule>
  </conditionalFormatting>
  <conditionalFormatting sqref="I10:O15">
    <cfRule type="cellIs" dxfId="18" priority="21" stopIfTrue="1" operator="equal">
      <formula>""</formula>
    </cfRule>
    <cfRule type="expression" dxfId="17" priority="22">
      <formula>COUNTIFS($H$46:$W$58,I10)=1</formula>
    </cfRule>
  </conditionalFormatting>
  <conditionalFormatting sqref="Q10:W15">
    <cfRule type="cellIs" dxfId="16" priority="19" stopIfTrue="1" operator="equal">
      <formula>""</formula>
    </cfRule>
    <cfRule type="expression" dxfId="15" priority="20">
      <formula>COUNTIFS($H$46:$W$58,Q10)=1</formula>
    </cfRule>
  </conditionalFormatting>
  <conditionalFormatting sqref="A19:G24">
    <cfRule type="cellIs" dxfId="14" priority="17" stopIfTrue="1" operator="equal">
      <formula>""</formula>
    </cfRule>
    <cfRule type="expression" dxfId="13" priority="18">
      <formula>COUNTIFS($H$46:$W$58,A19)=1</formula>
    </cfRule>
  </conditionalFormatting>
  <conditionalFormatting sqref="I19:O24">
    <cfRule type="cellIs" dxfId="12" priority="15" stopIfTrue="1" operator="equal">
      <formula>""</formula>
    </cfRule>
    <cfRule type="expression" dxfId="11" priority="16">
      <formula>COUNTIFS($H$46:$W$58,I19)=1</formula>
    </cfRule>
  </conditionalFormatting>
  <conditionalFormatting sqref="A28:G33">
    <cfRule type="cellIs" dxfId="10" priority="11" stopIfTrue="1" operator="equal">
      <formula>""</formula>
    </cfRule>
    <cfRule type="expression" dxfId="9" priority="12">
      <formula>COUNTIFS($H$46:$W$58,A28)=1</formula>
    </cfRule>
  </conditionalFormatting>
  <conditionalFormatting sqref="Q28:W33">
    <cfRule type="cellIs" dxfId="8" priority="7" stopIfTrue="1" operator="equal">
      <formula>""</formula>
    </cfRule>
    <cfRule type="expression" dxfId="7" priority="8">
      <formula>COUNTIFS($H$46:$W$58,Q28)=1</formula>
    </cfRule>
  </conditionalFormatting>
  <conditionalFormatting sqref="A37:G42">
    <cfRule type="cellIs" dxfId="6" priority="5" stopIfTrue="1" operator="equal">
      <formula>""</formula>
    </cfRule>
    <cfRule type="expression" dxfId="5" priority="6">
      <formula>COUNTIFS($H$46:$W$58,A37)=1</formula>
    </cfRule>
  </conditionalFormatting>
  <conditionalFormatting sqref="I37:O42">
    <cfRule type="cellIs" dxfId="4" priority="3" stopIfTrue="1" operator="equal">
      <formula>""</formula>
    </cfRule>
    <cfRule type="expression" dxfId="3" priority="4">
      <formula>COUNTIFS($H$46:$W$58,I37)=1</formula>
    </cfRule>
  </conditionalFormatting>
  <conditionalFormatting sqref="Q37:W42">
    <cfRule type="cellIs" dxfId="2" priority="1" stopIfTrue="1" operator="equal">
      <formula>""</formula>
    </cfRule>
    <cfRule type="expression" dxfId="1" priority="2">
      <formula>COUNTIFS($H$46:$W$58,Q37)=1</formula>
    </cfRule>
  </conditionalFormatting>
  <printOptions horizontalCentered="1"/>
  <pageMargins left="0.35433070866141736" right="0.35433070866141736" top="0.35433070866141736" bottom="0.35433070866141736" header="0.51181102362204722" footer="0.51181102362204722"/>
  <pageSetup paperSize="9" scale="120"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6EF0-DD8D-48E9-A8BA-EC8D866A068C}">
  <dimension ref="A1"/>
  <sheetViews>
    <sheetView workbookViewId="0"/>
  </sheetViews>
  <sheetFormatPr baseColWidth="10"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C4940-1104-4C38-882F-5576E3E789A3}">
  <dimension ref="A1"/>
  <sheetViews>
    <sheetView workbookViewId="0"/>
  </sheetViews>
  <sheetFormatPr baseColWidth="10"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2D869-1E51-4847-B618-37E1ED91F524}">
  <dimension ref="A1"/>
  <sheetViews>
    <sheetView workbookViewId="0"/>
  </sheetViews>
  <sheetFormatPr baseColWidth="10"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A80F-D09E-4609-BE71-F01C5D112252}">
  <dimension ref="A1"/>
  <sheetViews>
    <sheetView workbookViewId="0"/>
  </sheetViews>
  <sheetFormatPr baseColWidth="10"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F456-05C4-48E7-9D8E-F0951249E978}">
  <dimension ref="A1:AU130"/>
  <sheetViews>
    <sheetView workbookViewId="0">
      <selection activeCell="AX12" sqref="AX12"/>
    </sheetView>
  </sheetViews>
  <sheetFormatPr baseColWidth="10" defaultColWidth="9.140625" defaultRowHeight="12.75" x14ac:dyDescent="0.2"/>
  <cols>
    <col min="1" max="2" width="5" style="17" customWidth="1"/>
    <col min="3" max="3" width="14.5703125" style="17" customWidth="1"/>
    <col min="4" max="6" width="1" style="17" customWidth="1"/>
    <col min="7" max="7" width="4" style="17" customWidth="1"/>
    <col min="8" max="8" width="1" style="17" customWidth="1"/>
    <col min="9" max="10" width="5" style="17" customWidth="1"/>
    <col min="11" max="11" width="14.5703125" style="17" customWidth="1"/>
    <col min="12" max="14" width="1" style="17" customWidth="1"/>
    <col min="15" max="15" width="4" style="17" customWidth="1"/>
    <col min="16" max="16" width="1" style="17" customWidth="1"/>
    <col min="17" max="18" width="5" style="17" customWidth="1"/>
    <col min="19" max="19" width="16.28515625" style="17" customWidth="1"/>
    <col min="20" max="22" width="1" style="17" customWidth="1"/>
    <col min="23" max="23" width="4" style="17" customWidth="1"/>
    <col min="24" max="24" width="1" style="17" customWidth="1"/>
    <col min="25" max="26" width="5" style="17" customWidth="1"/>
    <col min="27" max="27" width="17.28515625" style="17" customWidth="1"/>
    <col min="28" max="30" width="1" style="17" customWidth="1"/>
    <col min="31" max="31" width="4" style="17" customWidth="1"/>
    <col min="32" max="32" width="1" style="17" customWidth="1"/>
    <col min="33" max="33" width="5" style="17" customWidth="1"/>
    <col min="34" max="34" width="4" style="17" customWidth="1"/>
    <col min="35" max="35" width="14.5703125" style="17" customWidth="1"/>
    <col min="36" max="38" width="1" style="17" customWidth="1"/>
    <col min="39" max="39" width="4" style="17" customWidth="1"/>
    <col min="40" max="40" width="1" style="17" customWidth="1"/>
    <col min="41" max="42" width="5" style="17" customWidth="1"/>
    <col min="43" max="43" width="16.28515625" style="17" customWidth="1"/>
    <col min="44" max="46" width="1" style="17" customWidth="1"/>
    <col min="47" max="47" width="4" style="24" customWidth="1"/>
    <col min="48" max="256" width="9.140625" style="17"/>
    <col min="257" max="258" width="5" style="17" customWidth="1"/>
    <col min="259" max="259" width="14.5703125" style="17" customWidth="1"/>
    <col min="260" max="262" width="1" style="17" customWidth="1"/>
    <col min="263" max="263" width="4" style="17" customWidth="1"/>
    <col min="264" max="264" width="1" style="17" customWidth="1"/>
    <col min="265" max="266" width="5" style="17" customWidth="1"/>
    <col min="267" max="267" width="14.5703125" style="17" customWidth="1"/>
    <col min="268" max="270" width="1" style="17" customWidth="1"/>
    <col min="271" max="271" width="4" style="17" customWidth="1"/>
    <col min="272" max="272" width="1" style="17" customWidth="1"/>
    <col min="273" max="274" width="5" style="17" customWidth="1"/>
    <col min="275" max="275" width="16.28515625" style="17" customWidth="1"/>
    <col min="276" max="278" width="1" style="17" customWidth="1"/>
    <col min="279" max="279" width="4" style="17" customWidth="1"/>
    <col min="280" max="280" width="1" style="17" customWidth="1"/>
    <col min="281" max="282" width="5" style="17" customWidth="1"/>
    <col min="283" max="283" width="17.28515625" style="17" customWidth="1"/>
    <col min="284" max="286" width="1" style="17" customWidth="1"/>
    <col min="287" max="287" width="4" style="17" customWidth="1"/>
    <col min="288" max="288" width="1" style="17" customWidth="1"/>
    <col min="289" max="289" width="5" style="17" customWidth="1"/>
    <col min="290" max="290" width="4" style="17" customWidth="1"/>
    <col min="291" max="291" width="14.5703125" style="17" customWidth="1"/>
    <col min="292" max="294" width="1" style="17" customWidth="1"/>
    <col min="295" max="295" width="4" style="17" customWidth="1"/>
    <col min="296" max="296" width="1" style="17" customWidth="1"/>
    <col min="297" max="298" width="5" style="17" customWidth="1"/>
    <col min="299" max="299" width="16.28515625" style="17" customWidth="1"/>
    <col min="300" max="302" width="1" style="17" customWidth="1"/>
    <col min="303" max="303" width="4" style="17" customWidth="1"/>
    <col min="304" max="512" width="9.140625" style="17"/>
    <col min="513" max="514" width="5" style="17" customWidth="1"/>
    <col min="515" max="515" width="14.5703125" style="17" customWidth="1"/>
    <col min="516" max="518" width="1" style="17" customWidth="1"/>
    <col min="519" max="519" width="4" style="17" customWidth="1"/>
    <col min="520" max="520" width="1" style="17" customWidth="1"/>
    <col min="521" max="522" width="5" style="17" customWidth="1"/>
    <col min="523" max="523" width="14.5703125" style="17" customWidth="1"/>
    <col min="524" max="526" width="1" style="17" customWidth="1"/>
    <col min="527" max="527" width="4" style="17" customWidth="1"/>
    <col min="528" max="528" width="1" style="17" customWidth="1"/>
    <col min="529" max="530" width="5" style="17" customWidth="1"/>
    <col min="531" max="531" width="16.28515625" style="17" customWidth="1"/>
    <col min="532" max="534" width="1" style="17" customWidth="1"/>
    <col min="535" max="535" width="4" style="17" customWidth="1"/>
    <col min="536" max="536" width="1" style="17" customWidth="1"/>
    <col min="537" max="538" width="5" style="17" customWidth="1"/>
    <col min="539" max="539" width="17.28515625" style="17" customWidth="1"/>
    <col min="540" max="542" width="1" style="17" customWidth="1"/>
    <col min="543" max="543" width="4" style="17" customWidth="1"/>
    <col min="544" max="544" width="1" style="17" customWidth="1"/>
    <col min="545" max="545" width="5" style="17" customWidth="1"/>
    <col min="546" max="546" width="4" style="17" customWidth="1"/>
    <col min="547" max="547" width="14.5703125" style="17" customWidth="1"/>
    <col min="548" max="550" width="1" style="17" customWidth="1"/>
    <col min="551" max="551" width="4" style="17" customWidth="1"/>
    <col min="552" max="552" width="1" style="17" customWidth="1"/>
    <col min="553" max="554" width="5" style="17" customWidth="1"/>
    <col min="555" max="555" width="16.28515625" style="17" customWidth="1"/>
    <col min="556" max="558" width="1" style="17" customWidth="1"/>
    <col min="559" max="559" width="4" style="17" customWidth="1"/>
    <col min="560" max="768" width="9.140625" style="17"/>
    <col min="769" max="770" width="5" style="17" customWidth="1"/>
    <col min="771" max="771" width="14.5703125" style="17" customWidth="1"/>
    <col min="772" max="774" width="1" style="17" customWidth="1"/>
    <col min="775" max="775" width="4" style="17" customWidth="1"/>
    <col min="776" max="776" width="1" style="17" customWidth="1"/>
    <col min="777" max="778" width="5" style="17" customWidth="1"/>
    <col min="779" max="779" width="14.5703125" style="17" customWidth="1"/>
    <col min="780" max="782" width="1" style="17" customWidth="1"/>
    <col min="783" max="783" width="4" style="17" customWidth="1"/>
    <col min="784" max="784" width="1" style="17" customWidth="1"/>
    <col min="785" max="786" width="5" style="17" customWidth="1"/>
    <col min="787" max="787" width="16.28515625" style="17" customWidth="1"/>
    <col min="788" max="790" width="1" style="17" customWidth="1"/>
    <col min="791" max="791" width="4" style="17" customWidth="1"/>
    <col min="792" max="792" width="1" style="17" customWidth="1"/>
    <col min="793" max="794" width="5" style="17" customWidth="1"/>
    <col min="795" max="795" width="17.28515625" style="17" customWidth="1"/>
    <col min="796" max="798" width="1" style="17" customWidth="1"/>
    <col min="799" max="799" width="4" style="17" customWidth="1"/>
    <col min="800" max="800" width="1" style="17" customWidth="1"/>
    <col min="801" max="801" width="5" style="17" customWidth="1"/>
    <col min="802" max="802" width="4" style="17" customWidth="1"/>
    <col min="803" max="803" width="14.5703125" style="17" customWidth="1"/>
    <col min="804" max="806" width="1" style="17" customWidth="1"/>
    <col min="807" max="807" width="4" style="17" customWidth="1"/>
    <col min="808" max="808" width="1" style="17" customWidth="1"/>
    <col min="809" max="810" width="5" style="17" customWidth="1"/>
    <col min="811" max="811" width="16.28515625" style="17" customWidth="1"/>
    <col min="812" max="814" width="1" style="17" customWidth="1"/>
    <col min="815" max="815" width="4" style="17" customWidth="1"/>
    <col min="816" max="1024" width="9.140625" style="17"/>
    <col min="1025" max="1026" width="5" style="17" customWidth="1"/>
    <col min="1027" max="1027" width="14.5703125" style="17" customWidth="1"/>
    <col min="1028" max="1030" width="1" style="17" customWidth="1"/>
    <col min="1031" max="1031" width="4" style="17" customWidth="1"/>
    <col min="1032" max="1032" width="1" style="17" customWidth="1"/>
    <col min="1033" max="1034" width="5" style="17" customWidth="1"/>
    <col min="1035" max="1035" width="14.5703125" style="17" customWidth="1"/>
    <col min="1036" max="1038" width="1" style="17" customWidth="1"/>
    <col min="1039" max="1039" width="4" style="17" customWidth="1"/>
    <col min="1040" max="1040" width="1" style="17" customWidth="1"/>
    <col min="1041" max="1042" width="5" style="17" customWidth="1"/>
    <col min="1043" max="1043" width="16.28515625" style="17" customWidth="1"/>
    <col min="1044" max="1046" width="1" style="17" customWidth="1"/>
    <col min="1047" max="1047" width="4" style="17" customWidth="1"/>
    <col min="1048" max="1048" width="1" style="17" customWidth="1"/>
    <col min="1049" max="1050" width="5" style="17" customWidth="1"/>
    <col min="1051" max="1051" width="17.28515625" style="17" customWidth="1"/>
    <col min="1052" max="1054" width="1" style="17" customWidth="1"/>
    <col min="1055" max="1055" width="4" style="17" customWidth="1"/>
    <col min="1056" max="1056" width="1" style="17" customWidth="1"/>
    <col min="1057" max="1057" width="5" style="17" customWidth="1"/>
    <col min="1058" max="1058" width="4" style="17" customWidth="1"/>
    <col min="1059" max="1059" width="14.5703125" style="17" customWidth="1"/>
    <col min="1060" max="1062" width="1" style="17" customWidth="1"/>
    <col min="1063" max="1063" width="4" style="17" customWidth="1"/>
    <col min="1064" max="1064" width="1" style="17" customWidth="1"/>
    <col min="1065" max="1066" width="5" style="17" customWidth="1"/>
    <col min="1067" max="1067" width="16.28515625" style="17" customWidth="1"/>
    <col min="1068" max="1070" width="1" style="17" customWidth="1"/>
    <col min="1071" max="1071" width="4" style="17" customWidth="1"/>
    <col min="1072" max="1280" width="9.140625" style="17"/>
    <col min="1281" max="1282" width="5" style="17" customWidth="1"/>
    <col min="1283" max="1283" width="14.5703125" style="17" customWidth="1"/>
    <col min="1284" max="1286" width="1" style="17" customWidth="1"/>
    <col min="1287" max="1287" width="4" style="17" customWidth="1"/>
    <col min="1288" max="1288" width="1" style="17" customWidth="1"/>
    <col min="1289" max="1290" width="5" style="17" customWidth="1"/>
    <col min="1291" max="1291" width="14.5703125" style="17" customWidth="1"/>
    <col min="1292" max="1294" width="1" style="17" customWidth="1"/>
    <col min="1295" max="1295" width="4" style="17" customWidth="1"/>
    <col min="1296" max="1296" width="1" style="17" customWidth="1"/>
    <col min="1297" max="1298" width="5" style="17" customWidth="1"/>
    <col min="1299" max="1299" width="16.28515625" style="17" customWidth="1"/>
    <col min="1300" max="1302" width="1" style="17" customWidth="1"/>
    <col min="1303" max="1303" width="4" style="17" customWidth="1"/>
    <col min="1304" max="1304" width="1" style="17" customWidth="1"/>
    <col min="1305" max="1306" width="5" style="17" customWidth="1"/>
    <col min="1307" max="1307" width="17.28515625" style="17" customWidth="1"/>
    <col min="1308" max="1310" width="1" style="17" customWidth="1"/>
    <col min="1311" max="1311" width="4" style="17" customWidth="1"/>
    <col min="1312" max="1312" width="1" style="17" customWidth="1"/>
    <col min="1313" max="1313" width="5" style="17" customWidth="1"/>
    <col min="1314" max="1314" width="4" style="17" customWidth="1"/>
    <col min="1315" max="1315" width="14.5703125" style="17" customWidth="1"/>
    <col min="1316" max="1318" width="1" style="17" customWidth="1"/>
    <col min="1319" max="1319" width="4" style="17" customWidth="1"/>
    <col min="1320" max="1320" width="1" style="17" customWidth="1"/>
    <col min="1321" max="1322" width="5" style="17" customWidth="1"/>
    <col min="1323" max="1323" width="16.28515625" style="17" customWidth="1"/>
    <col min="1324" max="1326" width="1" style="17" customWidth="1"/>
    <col min="1327" max="1327" width="4" style="17" customWidth="1"/>
    <col min="1328" max="1536" width="9.140625" style="17"/>
    <col min="1537" max="1538" width="5" style="17" customWidth="1"/>
    <col min="1539" max="1539" width="14.5703125" style="17" customWidth="1"/>
    <col min="1540" max="1542" width="1" style="17" customWidth="1"/>
    <col min="1543" max="1543" width="4" style="17" customWidth="1"/>
    <col min="1544" max="1544" width="1" style="17" customWidth="1"/>
    <col min="1545" max="1546" width="5" style="17" customWidth="1"/>
    <col min="1547" max="1547" width="14.5703125" style="17" customWidth="1"/>
    <col min="1548" max="1550" width="1" style="17" customWidth="1"/>
    <col min="1551" max="1551" width="4" style="17" customWidth="1"/>
    <col min="1552" max="1552" width="1" style="17" customWidth="1"/>
    <col min="1553" max="1554" width="5" style="17" customWidth="1"/>
    <col min="1555" max="1555" width="16.28515625" style="17" customWidth="1"/>
    <col min="1556" max="1558" width="1" style="17" customWidth="1"/>
    <col min="1559" max="1559" width="4" style="17" customWidth="1"/>
    <col min="1560" max="1560" width="1" style="17" customWidth="1"/>
    <col min="1561" max="1562" width="5" style="17" customWidth="1"/>
    <col min="1563" max="1563" width="17.28515625" style="17" customWidth="1"/>
    <col min="1564" max="1566" width="1" style="17" customWidth="1"/>
    <col min="1567" max="1567" width="4" style="17" customWidth="1"/>
    <col min="1568" max="1568" width="1" style="17" customWidth="1"/>
    <col min="1569" max="1569" width="5" style="17" customWidth="1"/>
    <col min="1570" max="1570" width="4" style="17" customWidth="1"/>
    <col min="1571" max="1571" width="14.5703125" style="17" customWidth="1"/>
    <col min="1572" max="1574" width="1" style="17" customWidth="1"/>
    <col min="1575" max="1575" width="4" style="17" customWidth="1"/>
    <col min="1576" max="1576" width="1" style="17" customWidth="1"/>
    <col min="1577" max="1578" width="5" style="17" customWidth="1"/>
    <col min="1579" max="1579" width="16.28515625" style="17" customWidth="1"/>
    <col min="1580" max="1582" width="1" style="17" customWidth="1"/>
    <col min="1583" max="1583" width="4" style="17" customWidth="1"/>
    <col min="1584" max="1792" width="9.140625" style="17"/>
    <col min="1793" max="1794" width="5" style="17" customWidth="1"/>
    <col min="1795" max="1795" width="14.5703125" style="17" customWidth="1"/>
    <col min="1796" max="1798" width="1" style="17" customWidth="1"/>
    <col min="1799" max="1799" width="4" style="17" customWidth="1"/>
    <col min="1800" max="1800" width="1" style="17" customWidth="1"/>
    <col min="1801" max="1802" width="5" style="17" customWidth="1"/>
    <col min="1803" max="1803" width="14.5703125" style="17" customWidth="1"/>
    <col min="1804" max="1806" width="1" style="17" customWidth="1"/>
    <col min="1807" max="1807" width="4" style="17" customWidth="1"/>
    <col min="1808" max="1808" width="1" style="17" customWidth="1"/>
    <col min="1809" max="1810" width="5" style="17" customWidth="1"/>
    <col min="1811" max="1811" width="16.28515625" style="17" customWidth="1"/>
    <col min="1812" max="1814" width="1" style="17" customWidth="1"/>
    <col min="1815" max="1815" width="4" style="17" customWidth="1"/>
    <col min="1816" max="1816" width="1" style="17" customWidth="1"/>
    <col min="1817" max="1818" width="5" style="17" customWidth="1"/>
    <col min="1819" max="1819" width="17.28515625" style="17" customWidth="1"/>
    <col min="1820" max="1822" width="1" style="17" customWidth="1"/>
    <col min="1823" max="1823" width="4" style="17" customWidth="1"/>
    <col min="1824" max="1824" width="1" style="17" customWidth="1"/>
    <col min="1825" max="1825" width="5" style="17" customWidth="1"/>
    <col min="1826" max="1826" width="4" style="17" customWidth="1"/>
    <col min="1827" max="1827" width="14.5703125" style="17" customWidth="1"/>
    <col min="1828" max="1830" width="1" style="17" customWidth="1"/>
    <col min="1831" max="1831" width="4" style="17" customWidth="1"/>
    <col min="1832" max="1832" width="1" style="17" customWidth="1"/>
    <col min="1833" max="1834" width="5" style="17" customWidth="1"/>
    <col min="1835" max="1835" width="16.28515625" style="17" customWidth="1"/>
    <col min="1836" max="1838" width="1" style="17" customWidth="1"/>
    <col min="1839" max="1839" width="4" style="17" customWidth="1"/>
    <col min="1840" max="2048" width="9.140625" style="17"/>
    <col min="2049" max="2050" width="5" style="17" customWidth="1"/>
    <col min="2051" max="2051" width="14.5703125" style="17" customWidth="1"/>
    <col min="2052" max="2054" width="1" style="17" customWidth="1"/>
    <col min="2055" max="2055" width="4" style="17" customWidth="1"/>
    <col min="2056" max="2056" width="1" style="17" customWidth="1"/>
    <col min="2057" max="2058" width="5" style="17" customWidth="1"/>
    <col min="2059" max="2059" width="14.5703125" style="17" customWidth="1"/>
    <col min="2060" max="2062" width="1" style="17" customWidth="1"/>
    <col min="2063" max="2063" width="4" style="17" customWidth="1"/>
    <col min="2064" max="2064" width="1" style="17" customWidth="1"/>
    <col min="2065" max="2066" width="5" style="17" customWidth="1"/>
    <col min="2067" max="2067" width="16.28515625" style="17" customWidth="1"/>
    <col min="2068" max="2070" width="1" style="17" customWidth="1"/>
    <col min="2071" max="2071" width="4" style="17" customWidth="1"/>
    <col min="2072" max="2072" width="1" style="17" customWidth="1"/>
    <col min="2073" max="2074" width="5" style="17" customWidth="1"/>
    <col min="2075" max="2075" width="17.28515625" style="17" customWidth="1"/>
    <col min="2076" max="2078" width="1" style="17" customWidth="1"/>
    <col min="2079" max="2079" width="4" style="17" customWidth="1"/>
    <col min="2080" max="2080" width="1" style="17" customWidth="1"/>
    <col min="2081" max="2081" width="5" style="17" customWidth="1"/>
    <col min="2082" max="2082" width="4" style="17" customWidth="1"/>
    <col min="2083" max="2083" width="14.5703125" style="17" customWidth="1"/>
    <col min="2084" max="2086" width="1" style="17" customWidth="1"/>
    <col min="2087" max="2087" width="4" style="17" customWidth="1"/>
    <col min="2088" max="2088" width="1" style="17" customWidth="1"/>
    <col min="2089" max="2090" width="5" style="17" customWidth="1"/>
    <col min="2091" max="2091" width="16.28515625" style="17" customWidth="1"/>
    <col min="2092" max="2094" width="1" style="17" customWidth="1"/>
    <col min="2095" max="2095" width="4" style="17" customWidth="1"/>
    <col min="2096" max="2304" width="9.140625" style="17"/>
    <col min="2305" max="2306" width="5" style="17" customWidth="1"/>
    <col min="2307" max="2307" width="14.5703125" style="17" customWidth="1"/>
    <col min="2308" max="2310" width="1" style="17" customWidth="1"/>
    <col min="2311" max="2311" width="4" style="17" customWidth="1"/>
    <col min="2312" max="2312" width="1" style="17" customWidth="1"/>
    <col min="2313" max="2314" width="5" style="17" customWidth="1"/>
    <col min="2315" max="2315" width="14.5703125" style="17" customWidth="1"/>
    <col min="2316" max="2318" width="1" style="17" customWidth="1"/>
    <col min="2319" max="2319" width="4" style="17" customWidth="1"/>
    <col min="2320" max="2320" width="1" style="17" customWidth="1"/>
    <col min="2321" max="2322" width="5" style="17" customWidth="1"/>
    <col min="2323" max="2323" width="16.28515625" style="17" customWidth="1"/>
    <col min="2324" max="2326" width="1" style="17" customWidth="1"/>
    <col min="2327" max="2327" width="4" style="17" customWidth="1"/>
    <col min="2328" max="2328" width="1" style="17" customWidth="1"/>
    <col min="2329" max="2330" width="5" style="17" customWidth="1"/>
    <col min="2331" max="2331" width="17.28515625" style="17" customWidth="1"/>
    <col min="2332" max="2334" width="1" style="17" customWidth="1"/>
    <col min="2335" max="2335" width="4" style="17" customWidth="1"/>
    <col min="2336" max="2336" width="1" style="17" customWidth="1"/>
    <col min="2337" max="2337" width="5" style="17" customWidth="1"/>
    <col min="2338" max="2338" width="4" style="17" customWidth="1"/>
    <col min="2339" max="2339" width="14.5703125" style="17" customWidth="1"/>
    <col min="2340" max="2342" width="1" style="17" customWidth="1"/>
    <col min="2343" max="2343" width="4" style="17" customWidth="1"/>
    <col min="2344" max="2344" width="1" style="17" customWidth="1"/>
    <col min="2345" max="2346" width="5" style="17" customWidth="1"/>
    <col min="2347" max="2347" width="16.28515625" style="17" customWidth="1"/>
    <col min="2348" max="2350" width="1" style="17" customWidth="1"/>
    <col min="2351" max="2351" width="4" style="17" customWidth="1"/>
    <col min="2352" max="2560" width="9.140625" style="17"/>
    <col min="2561" max="2562" width="5" style="17" customWidth="1"/>
    <col min="2563" max="2563" width="14.5703125" style="17" customWidth="1"/>
    <col min="2564" max="2566" width="1" style="17" customWidth="1"/>
    <col min="2567" max="2567" width="4" style="17" customWidth="1"/>
    <col min="2568" max="2568" width="1" style="17" customWidth="1"/>
    <col min="2569" max="2570" width="5" style="17" customWidth="1"/>
    <col min="2571" max="2571" width="14.5703125" style="17" customWidth="1"/>
    <col min="2572" max="2574" width="1" style="17" customWidth="1"/>
    <col min="2575" max="2575" width="4" style="17" customWidth="1"/>
    <col min="2576" max="2576" width="1" style="17" customWidth="1"/>
    <col min="2577" max="2578" width="5" style="17" customWidth="1"/>
    <col min="2579" max="2579" width="16.28515625" style="17" customWidth="1"/>
    <col min="2580" max="2582" width="1" style="17" customWidth="1"/>
    <col min="2583" max="2583" width="4" style="17" customWidth="1"/>
    <col min="2584" max="2584" width="1" style="17" customWidth="1"/>
    <col min="2585" max="2586" width="5" style="17" customWidth="1"/>
    <col min="2587" max="2587" width="17.28515625" style="17" customWidth="1"/>
    <col min="2588" max="2590" width="1" style="17" customWidth="1"/>
    <col min="2591" max="2591" width="4" style="17" customWidth="1"/>
    <col min="2592" max="2592" width="1" style="17" customWidth="1"/>
    <col min="2593" max="2593" width="5" style="17" customWidth="1"/>
    <col min="2594" max="2594" width="4" style="17" customWidth="1"/>
    <col min="2595" max="2595" width="14.5703125" style="17" customWidth="1"/>
    <col min="2596" max="2598" width="1" style="17" customWidth="1"/>
    <col min="2599" max="2599" width="4" style="17" customWidth="1"/>
    <col min="2600" max="2600" width="1" style="17" customWidth="1"/>
    <col min="2601" max="2602" width="5" style="17" customWidth="1"/>
    <col min="2603" max="2603" width="16.28515625" style="17" customWidth="1"/>
    <col min="2604" max="2606" width="1" style="17" customWidth="1"/>
    <col min="2607" max="2607" width="4" style="17" customWidth="1"/>
    <col min="2608" max="2816" width="9.140625" style="17"/>
    <col min="2817" max="2818" width="5" style="17" customWidth="1"/>
    <col min="2819" max="2819" width="14.5703125" style="17" customWidth="1"/>
    <col min="2820" max="2822" width="1" style="17" customWidth="1"/>
    <col min="2823" max="2823" width="4" style="17" customWidth="1"/>
    <col min="2824" max="2824" width="1" style="17" customWidth="1"/>
    <col min="2825" max="2826" width="5" style="17" customWidth="1"/>
    <col min="2827" max="2827" width="14.5703125" style="17" customWidth="1"/>
    <col min="2828" max="2830" width="1" style="17" customWidth="1"/>
    <col min="2831" max="2831" width="4" style="17" customWidth="1"/>
    <col min="2832" max="2832" width="1" style="17" customWidth="1"/>
    <col min="2833" max="2834" width="5" style="17" customWidth="1"/>
    <col min="2835" max="2835" width="16.28515625" style="17" customWidth="1"/>
    <col min="2836" max="2838" width="1" style="17" customWidth="1"/>
    <col min="2839" max="2839" width="4" style="17" customWidth="1"/>
    <col min="2840" max="2840" width="1" style="17" customWidth="1"/>
    <col min="2841" max="2842" width="5" style="17" customWidth="1"/>
    <col min="2843" max="2843" width="17.28515625" style="17" customWidth="1"/>
    <col min="2844" max="2846" width="1" style="17" customWidth="1"/>
    <col min="2847" max="2847" width="4" style="17" customWidth="1"/>
    <col min="2848" max="2848" width="1" style="17" customWidth="1"/>
    <col min="2849" max="2849" width="5" style="17" customWidth="1"/>
    <col min="2850" max="2850" width="4" style="17" customWidth="1"/>
    <col min="2851" max="2851" width="14.5703125" style="17" customWidth="1"/>
    <col min="2852" max="2854" width="1" style="17" customWidth="1"/>
    <col min="2855" max="2855" width="4" style="17" customWidth="1"/>
    <col min="2856" max="2856" width="1" style="17" customWidth="1"/>
    <col min="2857" max="2858" width="5" style="17" customWidth="1"/>
    <col min="2859" max="2859" width="16.28515625" style="17" customWidth="1"/>
    <col min="2860" max="2862" width="1" style="17" customWidth="1"/>
    <col min="2863" max="2863" width="4" style="17" customWidth="1"/>
    <col min="2864" max="3072" width="9.140625" style="17"/>
    <col min="3073" max="3074" width="5" style="17" customWidth="1"/>
    <col min="3075" max="3075" width="14.5703125" style="17" customWidth="1"/>
    <col min="3076" max="3078" width="1" style="17" customWidth="1"/>
    <col min="3079" max="3079" width="4" style="17" customWidth="1"/>
    <col min="3080" max="3080" width="1" style="17" customWidth="1"/>
    <col min="3081" max="3082" width="5" style="17" customWidth="1"/>
    <col min="3083" max="3083" width="14.5703125" style="17" customWidth="1"/>
    <col min="3084" max="3086" width="1" style="17" customWidth="1"/>
    <col min="3087" max="3087" width="4" style="17" customWidth="1"/>
    <col min="3088" max="3088" width="1" style="17" customWidth="1"/>
    <col min="3089" max="3090" width="5" style="17" customWidth="1"/>
    <col min="3091" max="3091" width="16.28515625" style="17" customWidth="1"/>
    <col min="3092" max="3094" width="1" style="17" customWidth="1"/>
    <col min="3095" max="3095" width="4" style="17" customWidth="1"/>
    <col min="3096" max="3096" width="1" style="17" customWidth="1"/>
    <col min="3097" max="3098" width="5" style="17" customWidth="1"/>
    <col min="3099" max="3099" width="17.28515625" style="17" customWidth="1"/>
    <col min="3100" max="3102" width="1" style="17" customWidth="1"/>
    <col min="3103" max="3103" width="4" style="17" customWidth="1"/>
    <col min="3104" max="3104" width="1" style="17" customWidth="1"/>
    <col min="3105" max="3105" width="5" style="17" customWidth="1"/>
    <col min="3106" max="3106" width="4" style="17" customWidth="1"/>
    <col min="3107" max="3107" width="14.5703125" style="17" customWidth="1"/>
    <col min="3108" max="3110" width="1" style="17" customWidth="1"/>
    <col min="3111" max="3111" width="4" style="17" customWidth="1"/>
    <col min="3112" max="3112" width="1" style="17" customWidth="1"/>
    <col min="3113" max="3114" width="5" style="17" customWidth="1"/>
    <col min="3115" max="3115" width="16.28515625" style="17" customWidth="1"/>
    <col min="3116" max="3118" width="1" style="17" customWidth="1"/>
    <col min="3119" max="3119" width="4" style="17" customWidth="1"/>
    <col min="3120" max="3328" width="9.140625" style="17"/>
    <col min="3329" max="3330" width="5" style="17" customWidth="1"/>
    <col min="3331" max="3331" width="14.5703125" style="17" customWidth="1"/>
    <col min="3332" max="3334" width="1" style="17" customWidth="1"/>
    <col min="3335" max="3335" width="4" style="17" customWidth="1"/>
    <col min="3336" max="3336" width="1" style="17" customWidth="1"/>
    <col min="3337" max="3338" width="5" style="17" customWidth="1"/>
    <col min="3339" max="3339" width="14.5703125" style="17" customWidth="1"/>
    <col min="3340" max="3342" width="1" style="17" customWidth="1"/>
    <col min="3343" max="3343" width="4" style="17" customWidth="1"/>
    <col min="3344" max="3344" width="1" style="17" customWidth="1"/>
    <col min="3345" max="3346" width="5" style="17" customWidth="1"/>
    <col min="3347" max="3347" width="16.28515625" style="17" customWidth="1"/>
    <col min="3348" max="3350" width="1" style="17" customWidth="1"/>
    <col min="3351" max="3351" width="4" style="17" customWidth="1"/>
    <col min="3352" max="3352" width="1" style="17" customWidth="1"/>
    <col min="3353" max="3354" width="5" style="17" customWidth="1"/>
    <col min="3355" max="3355" width="17.28515625" style="17" customWidth="1"/>
    <col min="3356" max="3358" width="1" style="17" customWidth="1"/>
    <col min="3359" max="3359" width="4" style="17" customWidth="1"/>
    <col min="3360" max="3360" width="1" style="17" customWidth="1"/>
    <col min="3361" max="3361" width="5" style="17" customWidth="1"/>
    <col min="3362" max="3362" width="4" style="17" customWidth="1"/>
    <col min="3363" max="3363" width="14.5703125" style="17" customWidth="1"/>
    <col min="3364" max="3366" width="1" style="17" customWidth="1"/>
    <col min="3367" max="3367" width="4" style="17" customWidth="1"/>
    <col min="3368" max="3368" width="1" style="17" customWidth="1"/>
    <col min="3369" max="3370" width="5" style="17" customWidth="1"/>
    <col min="3371" max="3371" width="16.28515625" style="17" customWidth="1"/>
    <col min="3372" max="3374" width="1" style="17" customWidth="1"/>
    <col min="3375" max="3375" width="4" style="17" customWidth="1"/>
    <col min="3376" max="3584" width="9.140625" style="17"/>
    <col min="3585" max="3586" width="5" style="17" customWidth="1"/>
    <col min="3587" max="3587" width="14.5703125" style="17" customWidth="1"/>
    <col min="3588" max="3590" width="1" style="17" customWidth="1"/>
    <col min="3591" max="3591" width="4" style="17" customWidth="1"/>
    <col min="3592" max="3592" width="1" style="17" customWidth="1"/>
    <col min="3593" max="3594" width="5" style="17" customWidth="1"/>
    <col min="3595" max="3595" width="14.5703125" style="17" customWidth="1"/>
    <col min="3596" max="3598" width="1" style="17" customWidth="1"/>
    <col min="3599" max="3599" width="4" style="17" customWidth="1"/>
    <col min="3600" max="3600" width="1" style="17" customWidth="1"/>
    <col min="3601" max="3602" width="5" style="17" customWidth="1"/>
    <col min="3603" max="3603" width="16.28515625" style="17" customWidth="1"/>
    <col min="3604" max="3606" width="1" style="17" customWidth="1"/>
    <col min="3607" max="3607" width="4" style="17" customWidth="1"/>
    <col min="3608" max="3608" width="1" style="17" customWidth="1"/>
    <col min="3609" max="3610" width="5" style="17" customWidth="1"/>
    <col min="3611" max="3611" width="17.28515625" style="17" customWidth="1"/>
    <col min="3612" max="3614" width="1" style="17" customWidth="1"/>
    <col min="3615" max="3615" width="4" style="17" customWidth="1"/>
    <col min="3616" max="3616" width="1" style="17" customWidth="1"/>
    <col min="3617" max="3617" width="5" style="17" customWidth="1"/>
    <col min="3618" max="3618" width="4" style="17" customWidth="1"/>
    <col min="3619" max="3619" width="14.5703125" style="17" customWidth="1"/>
    <col min="3620" max="3622" width="1" style="17" customWidth="1"/>
    <col min="3623" max="3623" width="4" style="17" customWidth="1"/>
    <col min="3624" max="3624" width="1" style="17" customWidth="1"/>
    <col min="3625" max="3626" width="5" style="17" customWidth="1"/>
    <col min="3627" max="3627" width="16.28515625" style="17" customWidth="1"/>
    <col min="3628" max="3630" width="1" style="17" customWidth="1"/>
    <col min="3631" max="3631" width="4" style="17" customWidth="1"/>
    <col min="3632" max="3840" width="9.140625" style="17"/>
    <col min="3841" max="3842" width="5" style="17" customWidth="1"/>
    <col min="3843" max="3843" width="14.5703125" style="17" customWidth="1"/>
    <col min="3844" max="3846" width="1" style="17" customWidth="1"/>
    <col min="3847" max="3847" width="4" style="17" customWidth="1"/>
    <col min="3848" max="3848" width="1" style="17" customWidth="1"/>
    <col min="3849" max="3850" width="5" style="17" customWidth="1"/>
    <col min="3851" max="3851" width="14.5703125" style="17" customWidth="1"/>
    <col min="3852" max="3854" width="1" style="17" customWidth="1"/>
    <col min="3855" max="3855" width="4" style="17" customWidth="1"/>
    <col min="3856" max="3856" width="1" style="17" customWidth="1"/>
    <col min="3857" max="3858" width="5" style="17" customWidth="1"/>
    <col min="3859" max="3859" width="16.28515625" style="17" customWidth="1"/>
    <col min="3860" max="3862" width="1" style="17" customWidth="1"/>
    <col min="3863" max="3863" width="4" style="17" customWidth="1"/>
    <col min="3864" max="3864" width="1" style="17" customWidth="1"/>
    <col min="3865" max="3866" width="5" style="17" customWidth="1"/>
    <col min="3867" max="3867" width="17.28515625" style="17" customWidth="1"/>
    <col min="3868" max="3870" width="1" style="17" customWidth="1"/>
    <col min="3871" max="3871" width="4" style="17" customWidth="1"/>
    <col min="3872" max="3872" width="1" style="17" customWidth="1"/>
    <col min="3873" max="3873" width="5" style="17" customWidth="1"/>
    <col min="3874" max="3874" width="4" style="17" customWidth="1"/>
    <col min="3875" max="3875" width="14.5703125" style="17" customWidth="1"/>
    <col min="3876" max="3878" width="1" style="17" customWidth="1"/>
    <col min="3879" max="3879" width="4" style="17" customWidth="1"/>
    <col min="3880" max="3880" width="1" style="17" customWidth="1"/>
    <col min="3881" max="3882" width="5" style="17" customWidth="1"/>
    <col min="3883" max="3883" width="16.28515625" style="17" customWidth="1"/>
    <col min="3884" max="3886" width="1" style="17" customWidth="1"/>
    <col min="3887" max="3887" width="4" style="17" customWidth="1"/>
    <col min="3888" max="4096" width="9.140625" style="17"/>
    <col min="4097" max="4098" width="5" style="17" customWidth="1"/>
    <col min="4099" max="4099" width="14.5703125" style="17" customWidth="1"/>
    <col min="4100" max="4102" width="1" style="17" customWidth="1"/>
    <col min="4103" max="4103" width="4" style="17" customWidth="1"/>
    <col min="4104" max="4104" width="1" style="17" customWidth="1"/>
    <col min="4105" max="4106" width="5" style="17" customWidth="1"/>
    <col min="4107" max="4107" width="14.5703125" style="17" customWidth="1"/>
    <col min="4108" max="4110" width="1" style="17" customWidth="1"/>
    <col min="4111" max="4111" width="4" style="17" customWidth="1"/>
    <col min="4112" max="4112" width="1" style="17" customWidth="1"/>
    <col min="4113" max="4114" width="5" style="17" customWidth="1"/>
    <col min="4115" max="4115" width="16.28515625" style="17" customWidth="1"/>
    <col min="4116" max="4118" width="1" style="17" customWidth="1"/>
    <col min="4119" max="4119" width="4" style="17" customWidth="1"/>
    <col min="4120" max="4120" width="1" style="17" customWidth="1"/>
    <col min="4121" max="4122" width="5" style="17" customWidth="1"/>
    <col min="4123" max="4123" width="17.28515625" style="17" customWidth="1"/>
    <col min="4124" max="4126" width="1" style="17" customWidth="1"/>
    <col min="4127" max="4127" width="4" style="17" customWidth="1"/>
    <col min="4128" max="4128" width="1" style="17" customWidth="1"/>
    <col min="4129" max="4129" width="5" style="17" customWidth="1"/>
    <col min="4130" max="4130" width="4" style="17" customWidth="1"/>
    <col min="4131" max="4131" width="14.5703125" style="17" customWidth="1"/>
    <col min="4132" max="4134" width="1" style="17" customWidth="1"/>
    <col min="4135" max="4135" width="4" style="17" customWidth="1"/>
    <col min="4136" max="4136" width="1" style="17" customWidth="1"/>
    <col min="4137" max="4138" width="5" style="17" customWidth="1"/>
    <col min="4139" max="4139" width="16.28515625" style="17" customWidth="1"/>
    <col min="4140" max="4142" width="1" style="17" customWidth="1"/>
    <col min="4143" max="4143" width="4" style="17" customWidth="1"/>
    <col min="4144" max="4352" width="9.140625" style="17"/>
    <col min="4353" max="4354" width="5" style="17" customWidth="1"/>
    <col min="4355" max="4355" width="14.5703125" style="17" customWidth="1"/>
    <col min="4356" max="4358" width="1" style="17" customWidth="1"/>
    <col min="4359" max="4359" width="4" style="17" customWidth="1"/>
    <col min="4360" max="4360" width="1" style="17" customWidth="1"/>
    <col min="4361" max="4362" width="5" style="17" customWidth="1"/>
    <col min="4363" max="4363" width="14.5703125" style="17" customWidth="1"/>
    <col min="4364" max="4366" width="1" style="17" customWidth="1"/>
    <col min="4367" max="4367" width="4" style="17" customWidth="1"/>
    <col min="4368" max="4368" width="1" style="17" customWidth="1"/>
    <col min="4369" max="4370" width="5" style="17" customWidth="1"/>
    <col min="4371" max="4371" width="16.28515625" style="17" customWidth="1"/>
    <col min="4372" max="4374" width="1" style="17" customWidth="1"/>
    <col min="4375" max="4375" width="4" style="17" customWidth="1"/>
    <col min="4376" max="4376" width="1" style="17" customWidth="1"/>
    <col min="4377" max="4378" width="5" style="17" customWidth="1"/>
    <col min="4379" max="4379" width="17.28515625" style="17" customWidth="1"/>
    <col min="4380" max="4382" width="1" style="17" customWidth="1"/>
    <col min="4383" max="4383" width="4" style="17" customWidth="1"/>
    <col min="4384" max="4384" width="1" style="17" customWidth="1"/>
    <col min="4385" max="4385" width="5" style="17" customWidth="1"/>
    <col min="4386" max="4386" width="4" style="17" customWidth="1"/>
    <col min="4387" max="4387" width="14.5703125" style="17" customWidth="1"/>
    <col min="4388" max="4390" width="1" style="17" customWidth="1"/>
    <col min="4391" max="4391" width="4" style="17" customWidth="1"/>
    <col min="4392" max="4392" width="1" style="17" customWidth="1"/>
    <col min="4393" max="4394" width="5" style="17" customWidth="1"/>
    <col min="4395" max="4395" width="16.28515625" style="17" customWidth="1"/>
    <col min="4396" max="4398" width="1" style="17" customWidth="1"/>
    <col min="4399" max="4399" width="4" style="17" customWidth="1"/>
    <col min="4400" max="4608" width="9.140625" style="17"/>
    <col min="4609" max="4610" width="5" style="17" customWidth="1"/>
    <col min="4611" max="4611" width="14.5703125" style="17" customWidth="1"/>
    <col min="4612" max="4614" width="1" style="17" customWidth="1"/>
    <col min="4615" max="4615" width="4" style="17" customWidth="1"/>
    <col min="4616" max="4616" width="1" style="17" customWidth="1"/>
    <col min="4617" max="4618" width="5" style="17" customWidth="1"/>
    <col min="4619" max="4619" width="14.5703125" style="17" customWidth="1"/>
    <col min="4620" max="4622" width="1" style="17" customWidth="1"/>
    <col min="4623" max="4623" width="4" style="17" customWidth="1"/>
    <col min="4624" max="4624" width="1" style="17" customWidth="1"/>
    <col min="4625" max="4626" width="5" style="17" customWidth="1"/>
    <col min="4627" max="4627" width="16.28515625" style="17" customWidth="1"/>
    <col min="4628" max="4630" width="1" style="17" customWidth="1"/>
    <col min="4631" max="4631" width="4" style="17" customWidth="1"/>
    <col min="4632" max="4632" width="1" style="17" customWidth="1"/>
    <col min="4633" max="4634" width="5" style="17" customWidth="1"/>
    <col min="4635" max="4635" width="17.28515625" style="17" customWidth="1"/>
    <col min="4636" max="4638" width="1" style="17" customWidth="1"/>
    <col min="4639" max="4639" width="4" style="17" customWidth="1"/>
    <col min="4640" max="4640" width="1" style="17" customWidth="1"/>
    <col min="4641" max="4641" width="5" style="17" customWidth="1"/>
    <col min="4642" max="4642" width="4" style="17" customWidth="1"/>
    <col min="4643" max="4643" width="14.5703125" style="17" customWidth="1"/>
    <col min="4644" max="4646" width="1" style="17" customWidth="1"/>
    <col min="4647" max="4647" width="4" style="17" customWidth="1"/>
    <col min="4648" max="4648" width="1" style="17" customWidth="1"/>
    <col min="4649" max="4650" width="5" style="17" customWidth="1"/>
    <col min="4651" max="4651" width="16.28515625" style="17" customWidth="1"/>
    <col min="4652" max="4654" width="1" style="17" customWidth="1"/>
    <col min="4655" max="4655" width="4" style="17" customWidth="1"/>
    <col min="4656" max="4864" width="9.140625" style="17"/>
    <col min="4865" max="4866" width="5" style="17" customWidth="1"/>
    <col min="4867" max="4867" width="14.5703125" style="17" customWidth="1"/>
    <col min="4868" max="4870" width="1" style="17" customWidth="1"/>
    <col min="4871" max="4871" width="4" style="17" customWidth="1"/>
    <col min="4872" max="4872" width="1" style="17" customWidth="1"/>
    <col min="4873" max="4874" width="5" style="17" customWidth="1"/>
    <col min="4875" max="4875" width="14.5703125" style="17" customWidth="1"/>
    <col min="4876" max="4878" width="1" style="17" customWidth="1"/>
    <col min="4879" max="4879" width="4" style="17" customWidth="1"/>
    <col min="4880" max="4880" width="1" style="17" customWidth="1"/>
    <col min="4881" max="4882" width="5" style="17" customWidth="1"/>
    <col min="4883" max="4883" width="16.28515625" style="17" customWidth="1"/>
    <col min="4884" max="4886" width="1" style="17" customWidth="1"/>
    <col min="4887" max="4887" width="4" style="17" customWidth="1"/>
    <col min="4888" max="4888" width="1" style="17" customWidth="1"/>
    <col min="4889" max="4890" width="5" style="17" customWidth="1"/>
    <col min="4891" max="4891" width="17.28515625" style="17" customWidth="1"/>
    <col min="4892" max="4894" width="1" style="17" customWidth="1"/>
    <col min="4895" max="4895" width="4" style="17" customWidth="1"/>
    <col min="4896" max="4896" width="1" style="17" customWidth="1"/>
    <col min="4897" max="4897" width="5" style="17" customWidth="1"/>
    <col min="4898" max="4898" width="4" style="17" customWidth="1"/>
    <col min="4899" max="4899" width="14.5703125" style="17" customWidth="1"/>
    <col min="4900" max="4902" width="1" style="17" customWidth="1"/>
    <col min="4903" max="4903" width="4" style="17" customWidth="1"/>
    <col min="4904" max="4904" width="1" style="17" customWidth="1"/>
    <col min="4905" max="4906" width="5" style="17" customWidth="1"/>
    <col min="4907" max="4907" width="16.28515625" style="17" customWidth="1"/>
    <col min="4908" max="4910" width="1" style="17" customWidth="1"/>
    <col min="4911" max="4911" width="4" style="17" customWidth="1"/>
    <col min="4912" max="5120" width="9.140625" style="17"/>
    <col min="5121" max="5122" width="5" style="17" customWidth="1"/>
    <col min="5123" max="5123" width="14.5703125" style="17" customWidth="1"/>
    <col min="5124" max="5126" width="1" style="17" customWidth="1"/>
    <col min="5127" max="5127" width="4" style="17" customWidth="1"/>
    <col min="5128" max="5128" width="1" style="17" customWidth="1"/>
    <col min="5129" max="5130" width="5" style="17" customWidth="1"/>
    <col min="5131" max="5131" width="14.5703125" style="17" customWidth="1"/>
    <col min="5132" max="5134" width="1" style="17" customWidth="1"/>
    <col min="5135" max="5135" width="4" style="17" customWidth="1"/>
    <col min="5136" max="5136" width="1" style="17" customWidth="1"/>
    <col min="5137" max="5138" width="5" style="17" customWidth="1"/>
    <col min="5139" max="5139" width="16.28515625" style="17" customWidth="1"/>
    <col min="5140" max="5142" width="1" style="17" customWidth="1"/>
    <col min="5143" max="5143" width="4" style="17" customWidth="1"/>
    <col min="5144" max="5144" width="1" style="17" customWidth="1"/>
    <col min="5145" max="5146" width="5" style="17" customWidth="1"/>
    <col min="5147" max="5147" width="17.28515625" style="17" customWidth="1"/>
    <col min="5148" max="5150" width="1" style="17" customWidth="1"/>
    <col min="5151" max="5151" width="4" style="17" customWidth="1"/>
    <col min="5152" max="5152" width="1" style="17" customWidth="1"/>
    <col min="5153" max="5153" width="5" style="17" customWidth="1"/>
    <col min="5154" max="5154" width="4" style="17" customWidth="1"/>
    <col min="5155" max="5155" width="14.5703125" style="17" customWidth="1"/>
    <col min="5156" max="5158" width="1" style="17" customWidth="1"/>
    <col min="5159" max="5159" width="4" style="17" customWidth="1"/>
    <col min="5160" max="5160" width="1" style="17" customWidth="1"/>
    <col min="5161" max="5162" width="5" style="17" customWidth="1"/>
    <col min="5163" max="5163" width="16.28515625" style="17" customWidth="1"/>
    <col min="5164" max="5166" width="1" style="17" customWidth="1"/>
    <col min="5167" max="5167" width="4" style="17" customWidth="1"/>
    <col min="5168" max="5376" width="9.140625" style="17"/>
    <col min="5377" max="5378" width="5" style="17" customWidth="1"/>
    <col min="5379" max="5379" width="14.5703125" style="17" customWidth="1"/>
    <col min="5380" max="5382" width="1" style="17" customWidth="1"/>
    <col min="5383" max="5383" width="4" style="17" customWidth="1"/>
    <col min="5384" max="5384" width="1" style="17" customWidth="1"/>
    <col min="5385" max="5386" width="5" style="17" customWidth="1"/>
    <col min="5387" max="5387" width="14.5703125" style="17" customWidth="1"/>
    <col min="5388" max="5390" width="1" style="17" customWidth="1"/>
    <col min="5391" max="5391" width="4" style="17" customWidth="1"/>
    <col min="5392" max="5392" width="1" style="17" customWidth="1"/>
    <col min="5393" max="5394" width="5" style="17" customWidth="1"/>
    <col min="5395" max="5395" width="16.28515625" style="17" customWidth="1"/>
    <col min="5396" max="5398" width="1" style="17" customWidth="1"/>
    <col min="5399" max="5399" width="4" style="17" customWidth="1"/>
    <col min="5400" max="5400" width="1" style="17" customWidth="1"/>
    <col min="5401" max="5402" width="5" style="17" customWidth="1"/>
    <col min="5403" max="5403" width="17.28515625" style="17" customWidth="1"/>
    <col min="5404" max="5406" width="1" style="17" customWidth="1"/>
    <col min="5407" max="5407" width="4" style="17" customWidth="1"/>
    <col min="5408" max="5408" width="1" style="17" customWidth="1"/>
    <col min="5409" max="5409" width="5" style="17" customWidth="1"/>
    <col min="5410" max="5410" width="4" style="17" customWidth="1"/>
    <col min="5411" max="5411" width="14.5703125" style="17" customWidth="1"/>
    <col min="5412" max="5414" width="1" style="17" customWidth="1"/>
    <col min="5415" max="5415" width="4" style="17" customWidth="1"/>
    <col min="5416" max="5416" width="1" style="17" customWidth="1"/>
    <col min="5417" max="5418" width="5" style="17" customWidth="1"/>
    <col min="5419" max="5419" width="16.28515625" style="17" customWidth="1"/>
    <col min="5420" max="5422" width="1" style="17" customWidth="1"/>
    <col min="5423" max="5423" width="4" style="17" customWidth="1"/>
    <col min="5424" max="5632" width="9.140625" style="17"/>
    <col min="5633" max="5634" width="5" style="17" customWidth="1"/>
    <col min="5635" max="5635" width="14.5703125" style="17" customWidth="1"/>
    <col min="5636" max="5638" width="1" style="17" customWidth="1"/>
    <col min="5639" max="5639" width="4" style="17" customWidth="1"/>
    <col min="5640" max="5640" width="1" style="17" customWidth="1"/>
    <col min="5641" max="5642" width="5" style="17" customWidth="1"/>
    <col min="5643" max="5643" width="14.5703125" style="17" customWidth="1"/>
    <col min="5644" max="5646" width="1" style="17" customWidth="1"/>
    <col min="5647" max="5647" width="4" style="17" customWidth="1"/>
    <col min="5648" max="5648" width="1" style="17" customWidth="1"/>
    <col min="5649" max="5650" width="5" style="17" customWidth="1"/>
    <col min="5651" max="5651" width="16.28515625" style="17" customWidth="1"/>
    <col min="5652" max="5654" width="1" style="17" customWidth="1"/>
    <col min="5655" max="5655" width="4" style="17" customWidth="1"/>
    <col min="5656" max="5656" width="1" style="17" customWidth="1"/>
    <col min="5657" max="5658" width="5" style="17" customWidth="1"/>
    <col min="5659" max="5659" width="17.28515625" style="17" customWidth="1"/>
    <col min="5660" max="5662" width="1" style="17" customWidth="1"/>
    <col min="5663" max="5663" width="4" style="17" customWidth="1"/>
    <col min="5664" max="5664" width="1" style="17" customWidth="1"/>
    <col min="5665" max="5665" width="5" style="17" customWidth="1"/>
    <col min="5666" max="5666" width="4" style="17" customWidth="1"/>
    <col min="5667" max="5667" width="14.5703125" style="17" customWidth="1"/>
    <col min="5668" max="5670" width="1" style="17" customWidth="1"/>
    <col min="5671" max="5671" width="4" style="17" customWidth="1"/>
    <col min="5672" max="5672" width="1" style="17" customWidth="1"/>
    <col min="5673" max="5674" width="5" style="17" customWidth="1"/>
    <col min="5675" max="5675" width="16.28515625" style="17" customWidth="1"/>
    <col min="5676" max="5678" width="1" style="17" customWidth="1"/>
    <col min="5679" max="5679" width="4" style="17" customWidth="1"/>
    <col min="5680" max="5888" width="9.140625" style="17"/>
    <col min="5889" max="5890" width="5" style="17" customWidth="1"/>
    <col min="5891" max="5891" width="14.5703125" style="17" customWidth="1"/>
    <col min="5892" max="5894" width="1" style="17" customWidth="1"/>
    <col min="5895" max="5895" width="4" style="17" customWidth="1"/>
    <col min="5896" max="5896" width="1" style="17" customWidth="1"/>
    <col min="5897" max="5898" width="5" style="17" customWidth="1"/>
    <col min="5899" max="5899" width="14.5703125" style="17" customWidth="1"/>
    <col min="5900" max="5902" width="1" style="17" customWidth="1"/>
    <col min="5903" max="5903" width="4" style="17" customWidth="1"/>
    <col min="5904" max="5904" width="1" style="17" customWidth="1"/>
    <col min="5905" max="5906" width="5" style="17" customWidth="1"/>
    <col min="5907" max="5907" width="16.28515625" style="17" customWidth="1"/>
    <col min="5908" max="5910" width="1" style="17" customWidth="1"/>
    <col min="5911" max="5911" width="4" style="17" customWidth="1"/>
    <col min="5912" max="5912" width="1" style="17" customWidth="1"/>
    <col min="5913" max="5914" width="5" style="17" customWidth="1"/>
    <col min="5915" max="5915" width="17.28515625" style="17" customWidth="1"/>
    <col min="5916" max="5918" width="1" style="17" customWidth="1"/>
    <col min="5919" max="5919" width="4" style="17" customWidth="1"/>
    <col min="5920" max="5920" width="1" style="17" customWidth="1"/>
    <col min="5921" max="5921" width="5" style="17" customWidth="1"/>
    <col min="5922" max="5922" width="4" style="17" customWidth="1"/>
    <col min="5923" max="5923" width="14.5703125" style="17" customWidth="1"/>
    <col min="5924" max="5926" width="1" style="17" customWidth="1"/>
    <col min="5927" max="5927" width="4" style="17" customWidth="1"/>
    <col min="5928" max="5928" width="1" style="17" customWidth="1"/>
    <col min="5929" max="5930" width="5" style="17" customWidth="1"/>
    <col min="5931" max="5931" width="16.28515625" style="17" customWidth="1"/>
    <col min="5932" max="5934" width="1" style="17" customWidth="1"/>
    <col min="5935" max="5935" width="4" style="17" customWidth="1"/>
    <col min="5936" max="6144" width="9.140625" style="17"/>
    <col min="6145" max="6146" width="5" style="17" customWidth="1"/>
    <col min="6147" max="6147" width="14.5703125" style="17" customWidth="1"/>
    <col min="6148" max="6150" width="1" style="17" customWidth="1"/>
    <col min="6151" max="6151" width="4" style="17" customWidth="1"/>
    <col min="6152" max="6152" width="1" style="17" customWidth="1"/>
    <col min="6153" max="6154" width="5" style="17" customWidth="1"/>
    <col min="6155" max="6155" width="14.5703125" style="17" customWidth="1"/>
    <col min="6156" max="6158" width="1" style="17" customWidth="1"/>
    <col min="6159" max="6159" width="4" style="17" customWidth="1"/>
    <col min="6160" max="6160" width="1" style="17" customWidth="1"/>
    <col min="6161" max="6162" width="5" style="17" customWidth="1"/>
    <col min="6163" max="6163" width="16.28515625" style="17" customWidth="1"/>
    <col min="6164" max="6166" width="1" style="17" customWidth="1"/>
    <col min="6167" max="6167" width="4" style="17" customWidth="1"/>
    <col min="6168" max="6168" width="1" style="17" customWidth="1"/>
    <col min="6169" max="6170" width="5" style="17" customWidth="1"/>
    <col min="6171" max="6171" width="17.28515625" style="17" customWidth="1"/>
    <col min="6172" max="6174" width="1" style="17" customWidth="1"/>
    <col min="6175" max="6175" width="4" style="17" customWidth="1"/>
    <col min="6176" max="6176" width="1" style="17" customWidth="1"/>
    <col min="6177" max="6177" width="5" style="17" customWidth="1"/>
    <col min="6178" max="6178" width="4" style="17" customWidth="1"/>
    <col min="6179" max="6179" width="14.5703125" style="17" customWidth="1"/>
    <col min="6180" max="6182" width="1" style="17" customWidth="1"/>
    <col min="6183" max="6183" width="4" style="17" customWidth="1"/>
    <col min="6184" max="6184" width="1" style="17" customWidth="1"/>
    <col min="6185" max="6186" width="5" style="17" customWidth="1"/>
    <col min="6187" max="6187" width="16.28515625" style="17" customWidth="1"/>
    <col min="6188" max="6190" width="1" style="17" customWidth="1"/>
    <col min="6191" max="6191" width="4" style="17" customWidth="1"/>
    <col min="6192" max="6400" width="9.140625" style="17"/>
    <col min="6401" max="6402" width="5" style="17" customWidth="1"/>
    <col min="6403" max="6403" width="14.5703125" style="17" customWidth="1"/>
    <col min="6404" max="6406" width="1" style="17" customWidth="1"/>
    <col min="6407" max="6407" width="4" style="17" customWidth="1"/>
    <col min="6408" max="6408" width="1" style="17" customWidth="1"/>
    <col min="6409" max="6410" width="5" style="17" customWidth="1"/>
    <col min="6411" max="6411" width="14.5703125" style="17" customWidth="1"/>
    <col min="6412" max="6414" width="1" style="17" customWidth="1"/>
    <col min="6415" max="6415" width="4" style="17" customWidth="1"/>
    <col min="6416" max="6416" width="1" style="17" customWidth="1"/>
    <col min="6417" max="6418" width="5" style="17" customWidth="1"/>
    <col min="6419" max="6419" width="16.28515625" style="17" customWidth="1"/>
    <col min="6420" max="6422" width="1" style="17" customWidth="1"/>
    <col min="6423" max="6423" width="4" style="17" customWidth="1"/>
    <col min="6424" max="6424" width="1" style="17" customWidth="1"/>
    <col min="6425" max="6426" width="5" style="17" customWidth="1"/>
    <col min="6427" max="6427" width="17.28515625" style="17" customWidth="1"/>
    <col min="6428" max="6430" width="1" style="17" customWidth="1"/>
    <col min="6431" max="6431" width="4" style="17" customWidth="1"/>
    <col min="6432" max="6432" width="1" style="17" customWidth="1"/>
    <col min="6433" max="6433" width="5" style="17" customWidth="1"/>
    <col min="6434" max="6434" width="4" style="17" customWidth="1"/>
    <col min="6435" max="6435" width="14.5703125" style="17" customWidth="1"/>
    <col min="6436" max="6438" width="1" style="17" customWidth="1"/>
    <col min="6439" max="6439" width="4" style="17" customWidth="1"/>
    <col min="6440" max="6440" width="1" style="17" customWidth="1"/>
    <col min="6441" max="6442" width="5" style="17" customWidth="1"/>
    <col min="6443" max="6443" width="16.28515625" style="17" customWidth="1"/>
    <col min="6444" max="6446" width="1" style="17" customWidth="1"/>
    <col min="6447" max="6447" width="4" style="17" customWidth="1"/>
    <col min="6448" max="6656" width="9.140625" style="17"/>
    <col min="6657" max="6658" width="5" style="17" customWidth="1"/>
    <col min="6659" max="6659" width="14.5703125" style="17" customWidth="1"/>
    <col min="6660" max="6662" width="1" style="17" customWidth="1"/>
    <col min="6663" max="6663" width="4" style="17" customWidth="1"/>
    <col min="6664" max="6664" width="1" style="17" customWidth="1"/>
    <col min="6665" max="6666" width="5" style="17" customWidth="1"/>
    <col min="6667" max="6667" width="14.5703125" style="17" customWidth="1"/>
    <col min="6668" max="6670" width="1" style="17" customWidth="1"/>
    <col min="6671" max="6671" width="4" style="17" customWidth="1"/>
    <col min="6672" max="6672" width="1" style="17" customWidth="1"/>
    <col min="6673" max="6674" width="5" style="17" customWidth="1"/>
    <col min="6675" max="6675" width="16.28515625" style="17" customWidth="1"/>
    <col min="6676" max="6678" width="1" style="17" customWidth="1"/>
    <col min="6679" max="6679" width="4" style="17" customWidth="1"/>
    <col min="6680" max="6680" width="1" style="17" customWidth="1"/>
    <col min="6681" max="6682" width="5" style="17" customWidth="1"/>
    <col min="6683" max="6683" width="17.28515625" style="17" customWidth="1"/>
    <col min="6684" max="6686" width="1" style="17" customWidth="1"/>
    <col min="6687" max="6687" width="4" style="17" customWidth="1"/>
    <col min="6688" max="6688" width="1" style="17" customWidth="1"/>
    <col min="6689" max="6689" width="5" style="17" customWidth="1"/>
    <col min="6690" max="6690" width="4" style="17" customWidth="1"/>
    <col min="6691" max="6691" width="14.5703125" style="17" customWidth="1"/>
    <col min="6692" max="6694" width="1" style="17" customWidth="1"/>
    <col min="6695" max="6695" width="4" style="17" customWidth="1"/>
    <col min="6696" max="6696" width="1" style="17" customWidth="1"/>
    <col min="6697" max="6698" width="5" style="17" customWidth="1"/>
    <col min="6699" max="6699" width="16.28515625" style="17" customWidth="1"/>
    <col min="6700" max="6702" width="1" style="17" customWidth="1"/>
    <col min="6703" max="6703" width="4" style="17" customWidth="1"/>
    <col min="6704" max="6912" width="9.140625" style="17"/>
    <col min="6913" max="6914" width="5" style="17" customWidth="1"/>
    <col min="6915" max="6915" width="14.5703125" style="17" customWidth="1"/>
    <col min="6916" max="6918" width="1" style="17" customWidth="1"/>
    <col min="6919" max="6919" width="4" style="17" customWidth="1"/>
    <col min="6920" max="6920" width="1" style="17" customWidth="1"/>
    <col min="6921" max="6922" width="5" style="17" customWidth="1"/>
    <col min="6923" max="6923" width="14.5703125" style="17" customWidth="1"/>
    <col min="6924" max="6926" width="1" style="17" customWidth="1"/>
    <col min="6927" max="6927" width="4" style="17" customWidth="1"/>
    <col min="6928" max="6928" width="1" style="17" customWidth="1"/>
    <col min="6929" max="6930" width="5" style="17" customWidth="1"/>
    <col min="6931" max="6931" width="16.28515625" style="17" customWidth="1"/>
    <col min="6932" max="6934" width="1" style="17" customWidth="1"/>
    <col min="6935" max="6935" width="4" style="17" customWidth="1"/>
    <col min="6936" max="6936" width="1" style="17" customWidth="1"/>
    <col min="6937" max="6938" width="5" style="17" customWidth="1"/>
    <col min="6939" max="6939" width="17.28515625" style="17" customWidth="1"/>
    <col min="6940" max="6942" width="1" style="17" customWidth="1"/>
    <col min="6943" max="6943" width="4" style="17" customWidth="1"/>
    <col min="6944" max="6944" width="1" style="17" customWidth="1"/>
    <col min="6945" max="6945" width="5" style="17" customWidth="1"/>
    <col min="6946" max="6946" width="4" style="17" customWidth="1"/>
    <col min="6947" max="6947" width="14.5703125" style="17" customWidth="1"/>
    <col min="6948" max="6950" width="1" style="17" customWidth="1"/>
    <col min="6951" max="6951" width="4" style="17" customWidth="1"/>
    <col min="6952" max="6952" width="1" style="17" customWidth="1"/>
    <col min="6953" max="6954" width="5" style="17" customWidth="1"/>
    <col min="6955" max="6955" width="16.28515625" style="17" customWidth="1"/>
    <col min="6956" max="6958" width="1" style="17" customWidth="1"/>
    <col min="6959" max="6959" width="4" style="17" customWidth="1"/>
    <col min="6960" max="7168" width="9.140625" style="17"/>
    <col min="7169" max="7170" width="5" style="17" customWidth="1"/>
    <col min="7171" max="7171" width="14.5703125" style="17" customWidth="1"/>
    <col min="7172" max="7174" width="1" style="17" customWidth="1"/>
    <col min="7175" max="7175" width="4" style="17" customWidth="1"/>
    <col min="7176" max="7176" width="1" style="17" customWidth="1"/>
    <col min="7177" max="7178" width="5" style="17" customWidth="1"/>
    <col min="7179" max="7179" width="14.5703125" style="17" customWidth="1"/>
    <col min="7180" max="7182" width="1" style="17" customWidth="1"/>
    <col min="7183" max="7183" width="4" style="17" customWidth="1"/>
    <col min="7184" max="7184" width="1" style="17" customWidth="1"/>
    <col min="7185" max="7186" width="5" style="17" customWidth="1"/>
    <col min="7187" max="7187" width="16.28515625" style="17" customWidth="1"/>
    <col min="7188" max="7190" width="1" style="17" customWidth="1"/>
    <col min="7191" max="7191" width="4" style="17" customWidth="1"/>
    <col min="7192" max="7192" width="1" style="17" customWidth="1"/>
    <col min="7193" max="7194" width="5" style="17" customWidth="1"/>
    <col min="7195" max="7195" width="17.28515625" style="17" customWidth="1"/>
    <col min="7196" max="7198" width="1" style="17" customWidth="1"/>
    <col min="7199" max="7199" width="4" style="17" customWidth="1"/>
    <col min="7200" max="7200" width="1" style="17" customWidth="1"/>
    <col min="7201" max="7201" width="5" style="17" customWidth="1"/>
    <col min="7202" max="7202" width="4" style="17" customWidth="1"/>
    <col min="7203" max="7203" width="14.5703125" style="17" customWidth="1"/>
    <col min="7204" max="7206" width="1" style="17" customWidth="1"/>
    <col min="7207" max="7207" width="4" style="17" customWidth="1"/>
    <col min="7208" max="7208" width="1" style="17" customWidth="1"/>
    <col min="7209" max="7210" width="5" style="17" customWidth="1"/>
    <col min="7211" max="7211" width="16.28515625" style="17" customWidth="1"/>
    <col min="7212" max="7214" width="1" style="17" customWidth="1"/>
    <col min="7215" max="7215" width="4" style="17" customWidth="1"/>
    <col min="7216" max="7424" width="9.140625" style="17"/>
    <col min="7425" max="7426" width="5" style="17" customWidth="1"/>
    <col min="7427" max="7427" width="14.5703125" style="17" customWidth="1"/>
    <col min="7428" max="7430" width="1" style="17" customWidth="1"/>
    <col min="7431" max="7431" width="4" style="17" customWidth="1"/>
    <col min="7432" max="7432" width="1" style="17" customWidth="1"/>
    <col min="7433" max="7434" width="5" style="17" customWidth="1"/>
    <col min="7435" max="7435" width="14.5703125" style="17" customWidth="1"/>
    <col min="7436" max="7438" width="1" style="17" customWidth="1"/>
    <col min="7439" max="7439" width="4" style="17" customWidth="1"/>
    <col min="7440" max="7440" width="1" style="17" customWidth="1"/>
    <col min="7441" max="7442" width="5" style="17" customWidth="1"/>
    <col min="7443" max="7443" width="16.28515625" style="17" customWidth="1"/>
    <col min="7444" max="7446" width="1" style="17" customWidth="1"/>
    <col min="7447" max="7447" width="4" style="17" customWidth="1"/>
    <col min="7448" max="7448" width="1" style="17" customWidth="1"/>
    <col min="7449" max="7450" width="5" style="17" customWidth="1"/>
    <col min="7451" max="7451" width="17.28515625" style="17" customWidth="1"/>
    <col min="7452" max="7454" width="1" style="17" customWidth="1"/>
    <col min="7455" max="7455" width="4" style="17" customWidth="1"/>
    <col min="7456" max="7456" width="1" style="17" customWidth="1"/>
    <col min="7457" max="7457" width="5" style="17" customWidth="1"/>
    <col min="7458" max="7458" width="4" style="17" customWidth="1"/>
    <col min="7459" max="7459" width="14.5703125" style="17" customWidth="1"/>
    <col min="7460" max="7462" width="1" style="17" customWidth="1"/>
    <col min="7463" max="7463" width="4" style="17" customWidth="1"/>
    <col min="7464" max="7464" width="1" style="17" customWidth="1"/>
    <col min="7465" max="7466" width="5" style="17" customWidth="1"/>
    <col min="7467" max="7467" width="16.28515625" style="17" customWidth="1"/>
    <col min="7468" max="7470" width="1" style="17" customWidth="1"/>
    <col min="7471" max="7471" width="4" style="17" customWidth="1"/>
    <col min="7472" max="7680" width="9.140625" style="17"/>
    <col min="7681" max="7682" width="5" style="17" customWidth="1"/>
    <col min="7683" max="7683" width="14.5703125" style="17" customWidth="1"/>
    <col min="7684" max="7686" width="1" style="17" customWidth="1"/>
    <col min="7687" max="7687" width="4" style="17" customWidth="1"/>
    <col min="7688" max="7688" width="1" style="17" customWidth="1"/>
    <col min="7689" max="7690" width="5" style="17" customWidth="1"/>
    <col min="7691" max="7691" width="14.5703125" style="17" customWidth="1"/>
    <col min="7692" max="7694" width="1" style="17" customWidth="1"/>
    <col min="7695" max="7695" width="4" style="17" customWidth="1"/>
    <col min="7696" max="7696" width="1" style="17" customWidth="1"/>
    <col min="7697" max="7698" width="5" style="17" customWidth="1"/>
    <col min="7699" max="7699" width="16.28515625" style="17" customWidth="1"/>
    <col min="7700" max="7702" width="1" style="17" customWidth="1"/>
    <col min="7703" max="7703" width="4" style="17" customWidth="1"/>
    <col min="7704" max="7704" width="1" style="17" customWidth="1"/>
    <col min="7705" max="7706" width="5" style="17" customWidth="1"/>
    <col min="7707" max="7707" width="17.28515625" style="17" customWidth="1"/>
    <col min="7708" max="7710" width="1" style="17" customWidth="1"/>
    <col min="7711" max="7711" width="4" style="17" customWidth="1"/>
    <col min="7712" max="7712" width="1" style="17" customWidth="1"/>
    <col min="7713" max="7713" width="5" style="17" customWidth="1"/>
    <col min="7714" max="7714" width="4" style="17" customWidth="1"/>
    <col min="7715" max="7715" width="14.5703125" style="17" customWidth="1"/>
    <col min="7716" max="7718" width="1" style="17" customWidth="1"/>
    <col min="7719" max="7719" width="4" style="17" customWidth="1"/>
    <col min="7720" max="7720" width="1" style="17" customWidth="1"/>
    <col min="7721" max="7722" width="5" style="17" customWidth="1"/>
    <col min="7723" max="7723" width="16.28515625" style="17" customWidth="1"/>
    <col min="7724" max="7726" width="1" style="17" customWidth="1"/>
    <col min="7727" max="7727" width="4" style="17" customWidth="1"/>
    <col min="7728" max="7936" width="9.140625" style="17"/>
    <col min="7937" max="7938" width="5" style="17" customWidth="1"/>
    <col min="7939" max="7939" width="14.5703125" style="17" customWidth="1"/>
    <col min="7940" max="7942" width="1" style="17" customWidth="1"/>
    <col min="7943" max="7943" width="4" style="17" customWidth="1"/>
    <col min="7944" max="7944" width="1" style="17" customWidth="1"/>
    <col min="7945" max="7946" width="5" style="17" customWidth="1"/>
    <col min="7947" max="7947" width="14.5703125" style="17" customWidth="1"/>
    <col min="7948" max="7950" width="1" style="17" customWidth="1"/>
    <col min="7951" max="7951" width="4" style="17" customWidth="1"/>
    <col min="7952" max="7952" width="1" style="17" customWidth="1"/>
    <col min="7953" max="7954" width="5" style="17" customWidth="1"/>
    <col min="7955" max="7955" width="16.28515625" style="17" customWidth="1"/>
    <col min="7956" max="7958" width="1" style="17" customWidth="1"/>
    <col min="7959" max="7959" width="4" style="17" customWidth="1"/>
    <col min="7960" max="7960" width="1" style="17" customWidth="1"/>
    <col min="7961" max="7962" width="5" style="17" customWidth="1"/>
    <col min="7963" max="7963" width="17.28515625" style="17" customWidth="1"/>
    <col min="7964" max="7966" width="1" style="17" customWidth="1"/>
    <col min="7967" max="7967" width="4" style="17" customWidth="1"/>
    <col min="7968" max="7968" width="1" style="17" customWidth="1"/>
    <col min="7969" max="7969" width="5" style="17" customWidth="1"/>
    <col min="7970" max="7970" width="4" style="17" customWidth="1"/>
    <col min="7971" max="7971" width="14.5703125" style="17" customWidth="1"/>
    <col min="7972" max="7974" width="1" style="17" customWidth="1"/>
    <col min="7975" max="7975" width="4" style="17" customWidth="1"/>
    <col min="7976" max="7976" width="1" style="17" customWidth="1"/>
    <col min="7977" max="7978" width="5" style="17" customWidth="1"/>
    <col min="7979" max="7979" width="16.28515625" style="17" customWidth="1"/>
    <col min="7980" max="7982" width="1" style="17" customWidth="1"/>
    <col min="7983" max="7983" width="4" style="17" customWidth="1"/>
    <col min="7984" max="8192" width="9.140625" style="17"/>
    <col min="8193" max="8194" width="5" style="17" customWidth="1"/>
    <col min="8195" max="8195" width="14.5703125" style="17" customWidth="1"/>
    <col min="8196" max="8198" width="1" style="17" customWidth="1"/>
    <col min="8199" max="8199" width="4" style="17" customWidth="1"/>
    <col min="8200" max="8200" width="1" style="17" customWidth="1"/>
    <col min="8201" max="8202" width="5" style="17" customWidth="1"/>
    <col min="8203" max="8203" width="14.5703125" style="17" customWidth="1"/>
    <col min="8204" max="8206" width="1" style="17" customWidth="1"/>
    <col min="8207" max="8207" width="4" style="17" customWidth="1"/>
    <col min="8208" max="8208" width="1" style="17" customWidth="1"/>
    <col min="8209" max="8210" width="5" style="17" customWidth="1"/>
    <col min="8211" max="8211" width="16.28515625" style="17" customWidth="1"/>
    <col min="8212" max="8214" width="1" style="17" customWidth="1"/>
    <col min="8215" max="8215" width="4" style="17" customWidth="1"/>
    <col min="8216" max="8216" width="1" style="17" customWidth="1"/>
    <col min="8217" max="8218" width="5" style="17" customWidth="1"/>
    <col min="8219" max="8219" width="17.28515625" style="17" customWidth="1"/>
    <col min="8220" max="8222" width="1" style="17" customWidth="1"/>
    <col min="8223" max="8223" width="4" style="17" customWidth="1"/>
    <col min="8224" max="8224" width="1" style="17" customWidth="1"/>
    <col min="8225" max="8225" width="5" style="17" customWidth="1"/>
    <col min="8226" max="8226" width="4" style="17" customWidth="1"/>
    <col min="8227" max="8227" width="14.5703125" style="17" customWidth="1"/>
    <col min="8228" max="8230" width="1" style="17" customWidth="1"/>
    <col min="8231" max="8231" width="4" style="17" customWidth="1"/>
    <col min="8232" max="8232" width="1" style="17" customWidth="1"/>
    <col min="8233" max="8234" width="5" style="17" customWidth="1"/>
    <col min="8235" max="8235" width="16.28515625" style="17" customWidth="1"/>
    <col min="8236" max="8238" width="1" style="17" customWidth="1"/>
    <col min="8239" max="8239" width="4" style="17" customWidth="1"/>
    <col min="8240" max="8448" width="9.140625" style="17"/>
    <col min="8449" max="8450" width="5" style="17" customWidth="1"/>
    <col min="8451" max="8451" width="14.5703125" style="17" customWidth="1"/>
    <col min="8452" max="8454" width="1" style="17" customWidth="1"/>
    <col min="8455" max="8455" width="4" style="17" customWidth="1"/>
    <col min="8456" max="8456" width="1" style="17" customWidth="1"/>
    <col min="8457" max="8458" width="5" style="17" customWidth="1"/>
    <col min="8459" max="8459" width="14.5703125" style="17" customWidth="1"/>
    <col min="8460" max="8462" width="1" style="17" customWidth="1"/>
    <col min="8463" max="8463" width="4" style="17" customWidth="1"/>
    <col min="8464" max="8464" width="1" style="17" customWidth="1"/>
    <col min="8465" max="8466" width="5" style="17" customWidth="1"/>
    <col min="8467" max="8467" width="16.28515625" style="17" customWidth="1"/>
    <col min="8468" max="8470" width="1" style="17" customWidth="1"/>
    <col min="8471" max="8471" width="4" style="17" customWidth="1"/>
    <col min="8472" max="8472" width="1" style="17" customWidth="1"/>
    <col min="8473" max="8474" width="5" style="17" customWidth="1"/>
    <col min="8475" max="8475" width="17.28515625" style="17" customWidth="1"/>
    <col min="8476" max="8478" width="1" style="17" customWidth="1"/>
    <col min="8479" max="8479" width="4" style="17" customWidth="1"/>
    <col min="8480" max="8480" width="1" style="17" customWidth="1"/>
    <col min="8481" max="8481" width="5" style="17" customWidth="1"/>
    <col min="8482" max="8482" width="4" style="17" customWidth="1"/>
    <col min="8483" max="8483" width="14.5703125" style="17" customWidth="1"/>
    <col min="8484" max="8486" width="1" style="17" customWidth="1"/>
    <col min="8487" max="8487" width="4" style="17" customWidth="1"/>
    <col min="8488" max="8488" width="1" style="17" customWidth="1"/>
    <col min="8489" max="8490" width="5" style="17" customWidth="1"/>
    <col min="8491" max="8491" width="16.28515625" style="17" customWidth="1"/>
    <col min="8492" max="8494" width="1" style="17" customWidth="1"/>
    <col min="8495" max="8495" width="4" style="17" customWidth="1"/>
    <col min="8496" max="8704" width="9.140625" style="17"/>
    <col min="8705" max="8706" width="5" style="17" customWidth="1"/>
    <col min="8707" max="8707" width="14.5703125" style="17" customWidth="1"/>
    <col min="8708" max="8710" width="1" style="17" customWidth="1"/>
    <col min="8711" max="8711" width="4" style="17" customWidth="1"/>
    <col min="8712" max="8712" width="1" style="17" customWidth="1"/>
    <col min="8713" max="8714" width="5" style="17" customWidth="1"/>
    <col min="8715" max="8715" width="14.5703125" style="17" customWidth="1"/>
    <col min="8716" max="8718" width="1" style="17" customWidth="1"/>
    <col min="8719" max="8719" width="4" style="17" customWidth="1"/>
    <col min="8720" max="8720" width="1" style="17" customWidth="1"/>
    <col min="8721" max="8722" width="5" style="17" customWidth="1"/>
    <col min="8723" max="8723" width="16.28515625" style="17" customWidth="1"/>
    <col min="8724" max="8726" width="1" style="17" customWidth="1"/>
    <col min="8727" max="8727" width="4" style="17" customWidth="1"/>
    <col min="8728" max="8728" width="1" style="17" customWidth="1"/>
    <col min="8729" max="8730" width="5" style="17" customWidth="1"/>
    <col min="8731" max="8731" width="17.28515625" style="17" customWidth="1"/>
    <col min="8732" max="8734" width="1" style="17" customWidth="1"/>
    <col min="8735" max="8735" width="4" style="17" customWidth="1"/>
    <col min="8736" max="8736" width="1" style="17" customWidth="1"/>
    <col min="8737" max="8737" width="5" style="17" customWidth="1"/>
    <col min="8738" max="8738" width="4" style="17" customWidth="1"/>
    <col min="8739" max="8739" width="14.5703125" style="17" customWidth="1"/>
    <col min="8740" max="8742" width="1" style="17" customWidth="1"/>
    <col min="8743" max="8743" width="4" style="17" customWidth="1"/>
    <col min="8744" max="8744" width="1" style="17" customWidth="1"/>
    <col min="8745" max="8746" width="5" style="17" customWidth="1"/>
    <col min="8747" max="8747" width="16.28515625" style="17" customWidth="1"/>
    <col min="8748" max="8750" width="1" style="17" customWidth="1"/>
    <col min="8751" max="8751" width="4" style="17" customWidth="1"/>
    <col min="8752" max="8960" width="9.140625" style="17"/>
    <col min="8961" max="8962" width="5" style="17" customWidth="1"/>
    <col min="8963" max="8963" width="14.5703125" style="17" customWidth="1"/>
    <col min="8964" max="8966" width="1" style="17" customWidth="1"/>
    <col min="8967" max="8967" width="4" style="17" customWidth="1"/>
    <col min="8968" max="8968" width="1" style="17" customWidth="1"/>
    <col min="8969" max="8970" width="5" style="17" customWidth="1"/>
    <col min="8971" max="8971" width="14.5703125" style="17" customWidth="1"/>
    <col min="8972" max="8974" width="1" style="17" customWidth="1"/>
    <col min="8975" max="8975" width="4" style="17" customWidth="1"/>
    <col min="8976" max="8976" width="1" style="17" customWidth="1"/>
    <col min="8977" max="8978" width="5" style="17" customWidth="1"/>
    <col min="8979" max="8979" width="16.28515625" style="17" customWidth="1"/>
    <col min="8980" max="8982" width="1" style="17" customWidth="1"/>
    <col min="8983" max="8983" width="4" style="17" customWidth="1"/>
    <col min="8984" max="8984" width="1" style="17" customWidth="1"/>
    <col min="8985" max="8986" width="5" style="17" customWidth="1"/>
    <col min="8987" max="8987" width="17.28515625" style="17" customWidth="1"/>
    <col min="8988" max="8990" width="1" style="17" customWidth="1"/>
    <col min="8991" max="8991" width="4" style="17" customWidth="1"/>
    <col min="8992" max="8992" width="1" style="17" customWidth="1"/>
    <col min="8993" max="8993" width="5" style="17" customWidth="1"/>
    <col min="8994" max="8994" width="4" style="17" customWidth="1"/>
    <col min="8995" max="8995" width="14.5703125" style="17" customWidth="1"/>
    <col min="8996" max="8998" width="1" style="17" customWidth="1"/>
    <col min="8999" max="8999" width="4" style="17" customWidth="1"/>
    <col min="9000" max="9000" width="1" style="17" customWidth="1"/>
    <col min="9001" max="9002" width="5" style="17" customWidth="1"/>
    <col min="9003" max="9003" width="16.28515625" style="17" customWidth="1"/>
    <col min="9004" max="9006" width="1" style="17" customWidth="1"/>
    <col min="9007" max="9007" width="4" style="17" customWidth="1"/>
    <col min="9008" max="9216" width="9.140625" style="17"/>
    <col min="9217" max="9218" width="5" style="17" customWidth="1"/>
    <col min="9219" max="9219" width="14.5703125" style="17" customWidth="1"/>
    <col min="9220" max="9222" width="1" style="17" customWidth="1"/>
    <col min="9223" max="9223" width="4" style="17" customWidth="1"/>
    <col min="9224" max="9224" width="1" style="17" customWidth="1"/>
    <col min="9225" max="9226" width="5" style="17" customWidth="1"/>
    <col min="9227" max="9227" width="14.5703125" style="17" customWidth="1"/>
    <col min="9228" max="9230" width="1" style="17" customWidth="1"/>
    <col min="9231" max="9231" width="4" style="17" customWidth="1"/>
    <col min="9232" max="9232" width="1" style="17" customWidth="1"/>
    <col min="9233" max="9234" width="5" style="17" customWidth="1"/>
    <col min="9235" max="9235" width="16.28515625" style="17" customWidth="1"/>
    <col min="9236" max="9238" width="1" style="17" customWidth="1"/>
    <col min="9239" max="9239" width="4" style="17" customWidth="1"/>
    <col min="9240" max="9240" width="1" style="17" customWidth="1"/>
    <col min="9241" max="9242" width="5" style="17" customWidth="1"/>
    <col min="9243" max="9243" width="17.28515625" style="17" customWidth="1"/>
    <col min="9244" max="9246" width="1" style="17" customWidth="1"/>
    <col min="9247" max="9247" width="4" style="17" customWidth="1"/>
    <col min="9248" max="9248" width="1" style="17" customWidth="1"/>
    <col min="9249" max="9249" width="5" style="17" customWidth="1"/>
    <col min="9250" max="9250" width="4" style="17" customWidth="1"/>
    <col min="9251" max="9251" width="14.5703125" style="17" customWidth="1"/>
    <col min="9252" max="9254" width="1" style="17" customWidth="1"/>
    <col min="9255" max="9255" width="4" style="17" customWidth="1"/>
    <col min="9256" max="9256" width="1" style="17" customWidth="1"/>
    <col min="9257" max="9258" width="5" style="17" customWidth="1"/>
    <col min="9259" max="9259" width="16.28515625" style="17" customWidth="1"/>
    <col min="9260" max="9262" width="1" style="17" customWidth="1"/>
    <col min="9263" max="9263" width="4" style="17" customWidth="1"/>
    <col min="9264" max="9472" width="9.140625" style="17"/>
    <col min="9473" max="9474" width="5" style="17" customWidth="1"/>
    <col min="9475" max="9475" width="14.5703125" style="17" customWidth="1"/>
    <col min="9476" max="9478" width="1" style="17" customWidth="1"/>
    <col min="9479" max="9479" width="4" style="17" customWidth="1"/>
    <col min="9480" max="9480" width="1" style="17" customWidth="1"/>
    <col min="9481" max="9482" width="5" style="17" customWidth="1"/>
    <col min="9483" max="9483" width="14.5703125" style="17" customWidth="1"/>
    <col min="9484" max="9486" width="1" style="17" customWidth="1"/>
    <col min="9487" max="9487" width="4" style="17" customWidth="1"/>
    <col min="9488" max="9488" width="1" style="17" customWidth="1"/>
    <col min="9489" max="9490" width="5" style="17" customWidth="1"/>
    <col min="9491" max="9491" width="16.28515625" style="17" customWidth="1"/>
    <col min="9492" max="9494" width="1" style="17" customWidth="1"/>
    <col min="9495" max="9495" width="4" style="17" customWidth="1"/>
    <col min="9496" max="9496" width="1" style="17" customWidth="1"/>
    <col min="9497" max="9498" width="5" style="17" customWidth="1"/>
    <col min="9499" max="9499" width="17.28515625" style="17" customWidth="1"/>
    <col min="9500" max="9502" width="1" style="17" customWidth="1"/>
    <col min="9503" max="9503" width="4" style="17" customWidth="1"/>
    <col min="9504" max="9504" width="1" style="17" customWidth="1"/>
    <col min="9505" max="9505" width="5" style="17" customWidth="1"/>
    <col min="9506" max="9506" width="4" style="17" customWidth="1"/>
    <col min="9507" max="9507" width="14.5703125" style="17" customWidth="1"/>
    <col min="9508" max="9510" width="1" style="17" customWidth="1"/>
    <col min="9511" max="9511" width="4" style="17" customWidth="1"/>
    <col min="9512" max="9512" width="1" style="17" customWidth="1"/>
    <col min="9513" max="9514" width="5" style="17" customWidth="1"/>
    <col min="9515" max="9515" width="16.28515625" style="17" customWidth="1"/>
    <col min="9516" max="9518" width="1" style="17" customWidth="1"/>
    <col min="9519" max="9519" width="4" style="17" customWidth="1"/>
    <col min="9520" max="9728" width="9.140625" style="17"/>
    <col min="9729" max="9730" width="5" style="17" customWidth="1"/>
    <col min="9731" max="9731" width="14.5703125" style="17" customWidth="1"/>
    <col min="9732" max="9734" width="1" style="17" customWidth="1"/>
    <col min="9735" max="9735" width="4" style="17" customWidth="1"/>
    <col min="9736" max="9736" width="1" style="17" customWidth="1"/>
    <col min="9737" max="9738" width="5" style="17" customWidth="1"/>
    <col min="9739" max="9739" width="14.5703125" style="17" customWidth="1"/>
    <col min="9740" max="9742" width="1" style="17" customWidth="1"/>
    <col min="9743" max="9743" width="4" style="17" customWidth="1"/>
    <col min="9744" max="9744" width="1" style="17" customWidth="1"/>
    <col min="9745" max="9746" width="5" style="17" customWidth="1"/>
    <col min="9747" max="9747" width="16.28515625" style="17" customWidth="1"/>
    <col min="9748" max="9750" width="1" style="17" customWidth="1"/>
    <col min="9751" max="9751" width="4" style="17" customWidth="1"/>
    <col min="9752" max="9752" width="1" style="17" customWidth="1"/>
    <col min="9753" max="9754" width="5" style="17" customWidth="1"/>
    <col min="9755" max="9755" width="17.28515625" style="17" customWidth="1"/>
    <col min="9756" max="9758" width="1" style="17" customWidth="1"/>
    <col min="9759" max="9759" width="4" style="17" customWidth="1"/>
    <col min="9760" max="9760" width="1" style="17" customWidth="1"/>
    <col min="9761" max="9761" width="5" style="17" customWidth="1"/>
    <col min="9762" max="9762" width="4" style="17" customWidth="1"/>
    <col min="9763" max="9763" width="14.5703125" style="17" customWidth="1"/>
    <col min="9764" max="9766" width="1" style="17" customWidth="1"/>
    <col min="9767" max="9767" width="4" style="17" customWidth="1"/>
    <col min="9768" max="9768" width="1" style="17" customWidth="1"/>
    <col min="9769" max="9770" width="5" style="17" customWidth="1"/>
    <col min="9771" max="9771" width="16.28515625" style="17" customWidth="1"/>
    <col min="9772" max="9774" width="1" style="17" customWidth="1"/>
    <col min="9775" max="9775" width="4" style="17" customWidth="1"/>
    <col min="9776" max="9984" width="9.140625" style="17"/>
    <col min="9985" max="9986" width="5" style="17" customWidth="1"/>
    <col min="9987" max="9987" width="14.5703125" style="17" customWidth="1"/>
    <col min="9988" max="9990" width="1" style="17" customWidth="1"/>
    <col min="9991" max="9991" width="4" style="17" customWidth="1"/>
    <col min="9992" max="9992" width="1" style="17" customWidth="1"/>
    <col min="9993" max="9994" width="5" style="17" customWidth="1"/>
    <col min="9995" max="9995" width="14.5703125" style="17" customWidth="1"/>
    <col min="9996" max="9998" width="1" style="17" customWidth="1"/>
    <col min="9999" max="9999" width="4" style="17" customWidth="1"/>
    <col min="10000" max="10000" width="1" style="17" customWidth="1"/>
    <col min="10001" max="10002" width="5" style="17" customWidth="1"/>
    <col min="10003" max="10003" width="16.28515625" style="17" customWidth="1"/>
    <col min="10004" max="10006" width="1" style="17" customWidth="1"/>
    <col min="10007" max="10007" width="4" style="17" customWidth="1"/>
    <col min="10008" max="10008" width="1" style="17" customWidth="1"/>
    <col min="10009" max="10010" width="5" style="17" customWidth="1"/>
    <col min="10011" max="10011" width="17.28515625" style="17" customWidth="1"/>
    <col min="10012" max="10014" width="1" style="17" customWidth="1"/>
    <col min="10015" max="10015" width="4" style="17" customWidth="1"/>
    <col min="10016" max="10016" width="1" style="17" customWidth="1"/>
    <col min="10017" max="10017" width="5" style="17" customWidth="1"/>
    <col min="10018" max="10018" width="4" style="17" customWidth="1"/>
    <col min="10019" max="10019" width="14.5703125" style="17" customWidth="1"/>
    <col min="10020" max="10022" width="1" style="17" customWidth="1"/>
    <col min="10023" max="10023" width="4" style="17" customWidth="1"/>
    <col min="10024" max="10024" width="1" style="17" customWidth="1"/>
    <col min="10025" max="10026" width="5" style="17" customWidth="1"/>
    <col min="10027" max="10027" width="16.28515625" style="17" customWidth="1"/>
    <col min="10028" max="10030" width="1" style="17" customWidth="1"/>
    <col min="10031" max="10031" width="4" style="17" customWidth="1"/>
    <col min="10032" max="10240" width="9.140625" style="17"/>
    <col min="10241" max="10242" width="5" style="17" customWidth="1"/>
    <col min="10243" max="10243" width="14.5703125" style="17" customWidth="1"/>
    <col min="10244" max="10246" width="1" style="17" customWidth="1"/>
    <col min="10247" max="10247" width="4" style="17" customWidth="1"/>
    <col min="10248" max="10248" width="1" style="17" customWidth="1"/>
    <col min="10249" max="10250" width="5" style="17" customWidth="1"/>
    <col min="10251" max="10251" width="14.5703125" style="17" customWidth="1"/>
    <col min="10252" max="10254" width="1" style="17" customWidth="1"/>
    <col min="10255" max="10255" width="4" style="17" customWidth="1"/>
    <col min="10256" max="10256" width="1" style="17" customWidth="1"/>
    <col min="10257" max="10258" width="5" style="17" customWidth="1"/>
    <col min="10259" max="10259" width="16.28515625" style="17" customWidth="1"/>
    <col min="10260" max="10262" width="1" style="17" customWidth="1"/>
    <col min="10263" max="10263" width="4" style="17" customWidth="1"/>
    <col min="10264" max="10264" width="1" style="17" customWidth="1"/>
    <col min="10265" max="10266" width="5" style="17" customWidth="1"/>
    <col min="10267" max="10267" width="17.28515625" style="17" customWidth="1"/>
    <col min="10268" max="10270" width="1" style="17" customWidth="1"/>
    <col min="10271" max="10271" width="4" style="17" customWidth="1"/>
    <col min="10272" max="10272" width="1" style="17" customWidth="1"/>
    <col min="10273" max="10273" width="5" style="17" customWidth="1"/>
    <col min="10274" max="10274" width="4" style="17" customWidth="1"/>
    <col min="10275" max="10275" width="14.5703125" style="17" customWidth="1"/>
    <col min="10276" max="10278" width="1" style="17" customWidth="1"/>
    <col min="10279" max="10279" width="4" style="17" customWidth="1"/>
    <col min="10280" max="10280" width="1" style="17" customWidth="1"/>
    <col min="10281" max="10282" width="5" style="17" customWidth="1"/>
    <col min="10283" max="10283" width="16.28515625" style="17" customWidth="1"/>
    <col min="10284" max="10286" width="1" style="17" customWidth="1"/>
    <col min="10287" max="10287" width="4" style="17" customWidth="1"/>
    <col min="10288" max="10496" width="9.140625" style="17"/>
    <col min="10497" max="10498" width="5" style="17" customWidth="1"/>
    <col min="10499" max="10499" width="14.5703125" style="17" customWidth="1"/>
    <col min="10500" max="10502" width="1" style="17" customWidth="1"/>
    <col min="10503" max="10503" width="4" style="17" customWidth="1"/>
    <col min="10504" max="10504" width="1" style="17" customWidth="1"/>
    <col min="10505" max="10506" width="5" style="17" customWidth="1"/>
    <col min="10507" max="10507" width="14.5703125" style="17" customWidth="1"/>
    <col min="10508" max="10510" width="1" style="17" customWidth="1"/>
    <col min="10511" max="10511" width="4" style="17" customWidth="1"/>
    <col min="10512" max="10512" width="1" style="17" customWidth="1"/>
    <col min="10513" max="10514" width="5" style="17" customWidth="1"/>
    <col min="10515" max="10515" width="16.28515625" style="17" customWidth="1"/>
    <col min="10516" max="10518" width="1" style="17" customWidth="1"/>
    <col min="10519" max="10519" width="4" style="17" customWidth="1"/>
    <col min="10520" max="10520" width="1" style="17" customWidth="1"/>
    <col min="10521" max="10522" width="5" style="17" customWidth="1"/>
    <col min="10523" max="10523" width="17.28515625" style="17" customWidth="1"/>
    <col min="10524" max="10526" width="1" style="17" customWidth="1"/>
    <col min="10527" max="10527" width="4" style="17" customWidth="1"/>
    <col min="10528" max="10528" width="1" style="17" customWidth="1"/>
    <col min="10529" max="10529" width="5" style="17" customWidth="1"/>
    <col min="10530" max="10530" width="4" style="17" customWidth="1"/>
    <col min="10531" max="10531" width="14.5703125" style="17" customWidth="1"/>
    <col min="10532" max="10534" width="1" style="17" customWidth="1"/>
    <col min="10535" max="10535" width="4" style="17" customWidth="1"/>
    <col min="10536" max="10536" width="1" style="17" customWidth="1"/>
    <col min="10537" max="10538" width="5" style="17" customWidth="1"/>
    <col min="10539" max="10539" width="16.28515625" style="17" customWidth="1"/>
    <col min="10540" max="10542" width="1" style="17" customWidth="1"/>
    <col min="10543" max="10543" width="4" style="17" customWidth="1"/>
    <col min="10544" max="10752" width="9.140625" style="17"/>
    <col min="10753" max="10754" width="5" style="17" customWidth="1"/>
    <col min="10755" max="10755" width="14.5703125" style="17" customWidth="1"/>
    <col min="10756" max="10758" width="1" style="17" customWidth="1"/>
    <col min="10759" max="10759" width="4" style="17" customWidth="1"/>
    <col min="10760" max="10760" width="1" style="17" customWidth="1"/>
    <col min="10761" max="10762" width="5" style="17" customWidth="1"/>
    <col min="10763" max="10763" width="14.5703125" style="17" customWidth="1"/>
    <col min="10764" max="10766" width="1" style="17" customWidth="1"/>
    <col min="10767" max="10767" width="4" style="17" customWidth="1"/>
    <col min="10768" max="10768" width="1" style="17" customWidth="1"/>
    <col min="10769" max="10770" width="5" style="17" customWidth="1"/>
    <col min="10771" max="10771" width="16.28515625" style="17" customWidth="1"/>
    <col min="10772" max="10774" width="1" style="17" customWidth="1"/>
    <col min="10775" max="10775" width="4" style="17" customWidth="1"/>
    <col min="10776" max="10776" width="1" style="17" customWidth="1"/>
    <col min="10777" max="10778" width="5" style="17" customWidth="1"/>
    <col min="10779" max="10779" width="17.28515625" style="17" customWidth="1"/>
    <col min="10780" max="10782" width="1" style="17" customWidth="1"/>
    <col min="10783" max="10783" width="4" style="17" customWidth="1"/>
    <col min="10784" max="10784" width="1" style="17" customWidth="1"/>
    <col min="10785" max="10785" width="5" style="17" customWidth="1"/>
    <col min="10786" max="10786" width="4" style="17" customWidth="1"/>
    <col min="10787" max="10787" width="14.5703125" style="17" customWidth="1"/>
    <col min="10788" max="10790" width="1" style="17" customWidth="1"/>
    <col min="10791" max="10791" width="4" style="17" customWidth="1"/>
    <col min="10792" max="10792" width="1" style="17" customWidth="1"/>
    <col min="10793" max="10794" width="5" style="17" customWidth="1"/>
    <col min="10795" max="10795" width="16.28515625" style="17" customWidth="1"/>
    <col min="10796" max="10798" width="1" style="17" customWidth="1"/>
    <col min="10799" max="10799" width="4" style="17" customWidth="1"/>
    <col min="10800" max="11008" width="9.140625" style="17"/>
    <col min="11009" max="11010" width="5" style="17" customWidth="1"/>
    <col min="11011" max="11011" width="14.5703125" style="17" customWidth="1"/>
    <col min="11012" max="11014" width="1" style="17" customWidth="1"/>
    <col min="11015" max="11015" width="4" style="17" customWidth="1"/>
    <col min="11016" max="11016" width="1" style="17" customWidth="1"/>
    <col min="11017" max="11018" width="5" style="17" customWidth="1"/>
    <col min="11019" max="11019" width="14.5703125" style="17" customWidth="1"/>
    <col min="11020" max="11022" width="1" style="17" customWidth="1"/>
    <col min="11023" max="11023" width="4" style="17" customWidth="1"/>
    <col min="11024" max="11024" width="1" style="17" customWidth="1"/>
    <col min="11025" max="11026" width="5" style="17" customWidth="1"/>
    <col min="11027" max="11027" width="16.28515625" style="17" customWidth="1"/>
    <col min="11028" max="11030" width="1" style="17" customWidth="1"/>
    <col min="11031" max="11031" width="4" style="17" customWidth="1"/>
    <col min="11032" max="11032" width="1" style="17" customWidth="1"/>
    <col min="11033" max="11034" width="5" style="17" customWidth="1"/>
    <col min="11035" max="11035" width="17.28515625" style="17" customWidth="1"/>
    <col min="11036" max="11038" width="1" style="17" customWidth="1"/>
    <col min="11039" max="11039" width="4" style="17" customWidth="1"/>
    <col min="11040" max="11040" width="1" style="17" customWidth="1"/>
    <col min="11041" max="11041" width="5" style="17" customWidth="1"/>
    <col min="11042" max="11042" width="4" style="17" customWidth="1"/>
    <col min="11043" max="11043" width="14.5703125" style="17" customWidth="1"/>
    <col min="11044" max="11046" width="1" style="17" customWidth="1"/>
    <col min="11047" max="11047" width="4" style="17" customWidth="1"/>
    <col min="11048" max="11048" width="1" style="17" customWidth="1"/>
    <col min="11049" max="11050" width="5" style="17" customWidth="1"/>
    <col min="11051" max="11051" width="16.28515625" style="17" customWidth="1"/>
    <col min="11052" max="11054" width="1" style="17" customWidth="1"/>
    <col min="11055" max="11055" width="4" style="17" customWidth="1"/>
    <col min="11056" max="11264" width="9.140625" style="17"/>
    <col min="11265" max="11266" width="5" style="17" customWidth="1"/>
    <col min="11267" max="11267" width="14.5703125" style="17" customWidth="1"/>
    <col min="11268" max="11270" width="1" style="17" customWidth="1"/>
    <col min="11271" max="11271" width="4" style="17" customWidth="1"/>
    <col min="11272" max="11272" width="1" style="17" customWidth="1"/>
    <col min="11273" max="11274" width="5" style="17" customWidth="1"/>
    <col min="11275" max="11275" width="14.5703125" style="17" customWidth="1"/>
    <col min="11276" max="11278" width="1" style="17" customWidth="1"/>
    <col min="11279" max="11279" width="4" style="17" customWidth="1"/>
    <col min="11280" max="11280" width="1" style="17" customWidth="1"/>
    <col min="11281" max="11282" width="5" style="17" customWidth="1"/>
    <col min="11283" max="11283" width="16.28515625" style="17" customWidth="1"/>
    <col min="11284" max="11286" width="1" style="17" customWidth="1"/>
    <col min="11287" max="11287" width="4" style="17" customWidth="1"/>
    <col min="11288" max="11288" width="1" style="17" customWidth="1"/>
    <col min="11289" max="11290" width="5" style="17" customWidth="1"/>
    <col min="11291" max="11291" width="17.28515625" style="17" customWidth="1"/>
    <col min="11292" max="11294" width="1" style="17" customWidth="1"/>
    <col min="11295" max="11295" width="4" style="17" customWidth="1"/>
    <col min="11296" max="11296" width="1" style="17" customWidth="1"/>
    <col min="11297" max="11297" width="5" style="17" customWidth="1"/>
    <col min="11298" max="11298" width="4" style="17" customWidth="1"/>
    <col min="11299" max="11299" width="14.5703125" style="17" customWidth="1"/>
    <col min="11300" max="11302" width="1" style="17" customWidth="1"/>
    <col min="11303" max="11303" width="4" style="17" customWidth="1"/>
    <col min="11304" max="11304" width="1" style="17" customWidth="1"/>
    <col min="11305" max="11306" width="5" style="17" customWidth="1"/>
    <col min="11307" max="11307" width="16.28515625" style="17" customWidth="1"/>
    <col min="11308" max="11310" width="1" style="17" customWidth="1"/>
    <col min="11311" max="11311" width="4" style="17" customWidth="1"/>
    <col min="11312" max="11520" width="9.140625" style="17"/>
    <col min="11521" max="11522" width="5" style="17" customWidth="1"/>
    <col min="11523" max="11523" width="14.5703125" style="17" customWidth="1"/>
    <col min="11524" max="11526" width="1" style="17" customWidth="1"/>
    <col min="11527" max="11527" width="4" style="17" customWidth="1"/>
    <col min="11528" max="11528" width="1" style="17" customWidth="1"/>
    <col min="11529" max="11530" width="5" style="17" customWidth="1"/>
    <col min="11531" max="11531" width="14.5703125" style="17" customWidth="1"/>
    <col min="11532" max="11534" width="1" style="17" customWidth="1"/>
    <col min="11535" max="11535" width="4" style="17" customWidth="1"/>
    <col min="11536" max="11536" width="1" style="17" customWidth="1"/>
    <col min="11537" max="11538" width="5" style="17" customWidth="1"/>
    <col min="11539" max="11539" width="16.28515625" style="17" customWidth="1"/>
    <col min="11540" max="11542" width="1" style="17" customWidth="1"/>
    <col min="11543" max="11543" width="4" style="17" customWidth="1"/>
    <col min="11544" max="11544" width="1" style="17" customWidth="1"/>
    <col min="11545" max="11546" width="5" style="17" customWidth="1"/>
    <col min="11547" max="11547" width="17.28515625" style="17" customWidth="1"/>
    <col min="11548" max="11550" width="1" style="17" customWidth="1"/>
    <col min="11551" max="11551" width="4" style="17" customWidth="1"/>
    <col min="11552" max="11552" width="1" style="17" customWidth="1"/>
    <col min="11553" max="11553" width="5" style="17" customWidth="1"/>
    <col min="11554" max="11554" width="4" style="17" customWidth="1"/>
    <col min="11555" max="11555" width="14.5703125" style="17" customWidth="1"/>
    <col min="11556" max="11558" width="1" style="17" customWidth="1"/>
    <col min="11559" max="11559" width="4" style="17" customWidth="1"/>
    <col min="11560" max="11560" width="1" style="17" customWidth="1"/>
    <col min="11561" max="11562" width="5" style="17" customWidth="1"/>
    <col min="11563" max="11563" width="16.28515625" style="17" customWidth="1"/>
    <col min="11564" max="11566" width="1" style="17" customWidth="1"/>
    <col min="11567" max="11567" width="4" style="17" customWidth="1"/>
    <col min="11568" max="11776" width="9.140625" style="17"/>
    <col min="11777" max="11778" width="5" style="17" customWidth="1"/>
    <col min="11779" max="11779" width="14.5703125" style="17" customWidth="1"/>
    <col min="11780" max="11782" width="1" style="17" customWidth="1"/>
    <col min="11783" max="11783" width="4" style="17" customWidth="1"/>
    <col min="11784" max="11784" width="1" style="17" customWidth="1"/>
    <col min="11785" max="11786" width="5" style="17" customWidth="1"/>
    <col min="11787" max="11787" width="14.5703125" style="17" customWidth="1"/>
    <col min="11788" max="11790" width="1" style="17" customWidth="1"/>
    <col min="11791" max="11791" width="4" style="17" customWidth="1"/>
    <col min="11792" max="11792" width="1" style="17" customWidth="1"/>
    <col min="11793" max="11794" width="5" style="17" customWidth="1"/>
    <col min="11795" max="11795" width="16.28515625" style="17" customWidth="1"/>
    <col min="11796" max="11798" width="1" style="17" customWidth="1"/>
    <col min="11799" max="11799" width="4" style="17" customWidth="1"/>
    <col min="11800" max="11800" width="1" style="17" customWidth="1"/>
    <col min="11801" max="11802" width="5" style="17" customWidth="1"/>
    <col min="11803" max="11803" width="17.28515625" style="17" customWidth="1"/>
    <col min="11804" max="11806" width="1" style="17" customWidth="1"/>
    <col min="11807" max="11807" width="4" style="17" customWidth="1"/>
    <col min="11808" max="11808" width="1" style="17" customWidth="1"/>
    <col min="11809" max="11809" width="5" style="17" customWidth="1"/>
    <col min="11810" max="11810" width="4" style="17" customWidth="1"/>
    <col min="11811" max="11811" width="14.5703125" style="17" customWidth="1"/>
    <col min="11812" max="11814" width="1" style="17" customWidth="1"/>
    <col min="11815" max="11815" width="4" style="17" customWidth="1"/>
    <col min="11816" max="11816" width="1" style="17" customWidth="1"/>
    <col min="11817" max="11818" width="5" style="17" customWidth="1"/>
    <col min="11819" max="11819" width="16.28515625" style="17" customWidth="1"/>
    <col min="11820" max="11822" width="1" style="17" customWidth="1"/>
    <col min="11823" max="11823" width="4" style="17" customWidth="1"/>
    <col min="11824" max="12032" width="9.140625" style="17"/>
    <col min="12033" max="12034" width="5" style="17" customWidth="1"/>
    <col min="12035" max="12035" width="14.5703125" style="17" customWidth="1"/>
    <col min="12036" max="12038" width="1" style="17" customWidth="1"/>
    <col min="12039" max="12039" width="4" style="17" customWidth="1"/>
    <col min="12040" max="12040" width="1" style="17" customWidth="1"/>
    <col min="12041" max="12042" width="5" style="17" customWidth="1"/>
    <col min="12043" max="12043" width="14.5703125" style="17" customWidth="1"/>
    <col min="12044" max="12046" width="1" style="17" customWidth="1"/>
    <col min="12047" max="12047" width="4" style="17" customWidth="1"/>
    <col min="12048" max="12048" width="1" style="17" customWidth="1"/>
    <col min="12049" max="12050" width="5" style="17" customWidth="1"/>
    <col min="12051" max="12051" width="16.28515625" style="17" customWidth="1"/>
    <col min="12052" max="12054" width="1" style="17" customWidth="1"/>
    <col min="12055" max="12055" width="4" style="17" customWidth="1"/>
    <col min="12056" max="12056" width="1" style="17" customWidth="1"/>
    <col min="12057" max="12058" width="5" style="17" customWidth="1"/>
    <col min="12059" max="12059" width="17.28515625" style="17" customWidth="1"/>
    <col min="12060" max="12062" width="1" style="17" customWidth="1"/>
    <col min="12063" max="12063" width="4" style="17" customWidth="1"/>
    <col min="12064" max="12064" width="1" style="17" customWidth="1"/>
    <col min="12065" max="12065" width="5" style="17" customWidth="1"/>
    <col min="12066" max="12066" width="4" style="17" customWidth="1"/>
    <col min="12067" max="12067" width="14.5703125" style="17" customWidth="1"/>
    <col min="12068" max="12070" width="1" style="17" customWidth="1"/>
    <col min="12071" max="12071" width="4" style="17" customWidth="1"/>
    <col min="12072" max="12072" width="1" style="17" customWidth="1"/>
    <col min="12073" max="12074" width="5" style="17" customWidth="1"/>
    <col min="12075" max="12075" width="16.28515625" style="17" customWidth="1"/>
    <col min="12076" max="12078" width="1" style="17" customWidth="1"/>
    <col min="12079" max="12079" width="4" style="17" customWidth="1"/>
    <col min="12080" max="12288" width="9.140625" style="17"/>
    <col min="12289" max="12290" width="5" style="17" customWidth="1"/>
    <col min="12291" max="12291" width="14.5703125" style="17" customWidth="1"/>
    <col min="12292" max="12294" width="1" style="17" customWidth="1"/>
    <col min="12295" max="12295" width="4" style="17" customWidth="1"/>
    <col min="12296" max="12296" width="1" style="17" customWidth="1"/>
    <col min="12297" max="12298" width="5" style="17" customWidth="1"/>
    <col min="12299" max="12299" width="14.5703125" style="17" customWidth="1"/>
    <col min="12300" max="12302" width="1" style="17" customWidth="1"/>
    <col min="12303" max="12303" width="4" style="17" customWidth="1"/>
    <col min="12304" max="12304" width="1" style="17" customWidth="1"/>
    <col min="12305" max="12306" width="5" style="17" customWidth="1"/>
    <col min="12307" max="12307" width="16.28515625" style="17" customWidth="1"/>
    <col min="12308" max="12310" width="1" style="17" customWidth="1"/>
    <col min="12311" max="12311" width="4" style="17" customWidth="1"/>
    <col min="12312" max="12312" width="1" style="17" customWidth="1"/>
    <col min="12313" max="12314" width="5" style="17" customWidth="1"/>
    <col min="12315" max="12315" width="17.28515625" style="17" customWidth="1"/>
    <col min="12316" max="12318" width="1" style="17" customWidth="1"/>
    <col min="12319" max="12319" width="4" style="17" customWidth="1"/>
    <col min="12320" max="12320" width="1" style="17" customWidth="1"/>
    <col min="12321" max="12321" width="5" style="17" customWidth="1"/>
    <col min="12322" max="12322" width="4" style="17" customWidth="1"/>
    <col min="12323" max="12323" width="14.5703125" style="17" customWidth="1"/>
    <col min="12324" max="12326" width="1" style="17" customWidth="1"/>
    <col min="12327" max="12327" width="4" style="17" customWidth="1"/>
    <col min="12328" max="12328" width="1" style="17" customWidth="1"/>
    <col min="12329" max="12330" width="5" style="17" customWidth="1"/>
    <col min="12331" max="12331" width="16.28515625" style="17" customWidth="1"/>
    <col min="12332" max="12334" width="1" style="17" customWidth="1"/>
    <col min="12335" max="12335" width="4" style="17" customWidth="1"/>
    <col min="12336" max="12544" width="9.140625" style="17"/>
    <col min="12545" max="12546" width="5" style="17" customWidth="1"/>
    <col min="12547" max="12547" width="14.5703125" style="17" customWidth="1"/>
    <col min="12548" max="12550" width="1" style="17" customWidth="1"/>
    <col min="12551" max="12551" width="4" style="17" customWidth="1"/>
    <col min="12552" max="12552" width="1" style="17" customWidth="1"/>
    <col min="12553" max="12554" width="5" style="17" customWidth="1"/>
    <col min="12555" max="12555" width="14.5703125" style="17" customWidth="1"/>
    <col min="12556" max="12558" width="1" style="17" customWidth="1"/>
    <col min="12559" max="12559" width="4" style="17" customWidth="1"/>
    <col min="12560" max="12560" width="1" style="17" customWidth="1"/>
    <col min="12561" max="12562" width="5" style="17" customWidth="1"/>
    <col min="12563" max="12563" width="16.28515625" style="17" customWidth="1"/>
    <col min="12564" max="12566" width="1" style="17" customWidth="1"/>
    <col min="12567" max="12567" width="4" style="17" customWidth="1"/>
    <col min="12568" max="12568" width="1" style="17" customWidth="1"/>
    <col min="12569" max="12570" width="5" style="17" customWidth="1"/>
    <col min="12571" max="12571" width="17.28515625" style="17" customWidth="1"/>
    <col min="12572" max="12574" width="1" style="17" customWidth="1"/>
    <col min="12575" max="12575" width="4" style="17" customWidth="1"/>
    <col min="12576" max="12576" width="1" style="17" customWidth="1"/>
    <col min="12577" max="12577" width="5" style="17" customWidth="1"/>
    <col min="12578" max="12578" width="4" style="17" customWidth="1"/>
    <col min="12579" max="12579" width="14.5703125" style="17" customWidth="1"/>
    <col min="12580" max="12582" width="1" style="17" customWidth="1"/>
    <col min="12583" max="12583" width="4" style="17" customWidth="1"/>
    <col min="12584" max="12584" width="1" style="17" customWidth="1"/>
    <col min="12585" max="12586" width="5" style="17" customWidth="1"/>
    <col min="12587" max="12587" width="16.28515625" style="17" customWidth="1"/>
    <col min="12588" max="12590" width="1" style="17" customWidth="1"/>
    <col min="12591" max="12591" width="4" style="17" customWidth="1"/>
    <col min="12592" max="12800" width="9.140625" style="17"/>
    <col min="12801" max="12802" width="5" style="17" customWidth="1"/>
    <col min="12803" max="12803" width="14.5703125" style="17" customWidth="1"/>
    <col min="12804" max="12806" width="1" style="17" customWidth="1"/>
    <col min="12807" max="12807" width="4" style="17" customWidth="1"/>
    <col min="12808" max="12808" width="1" style="17" customWidth="1"/>
    <col min="12809" max="12810" width="5" style="17" customWidth="1"/>
    <col min="12811" max="12811" width="14.5703125" style="17" customWidth="1"/>
    <col min="12812" max="12814" width="1" style="17" customWidth="1"/>
    <col min="12815" max="12815" width="4" style="17" customWidth="1"/>
    <col min="12816" max="12816" width="1" style="17" customWidth="1"/>
    <col min="12817" max="12818" width="5" style="17" customWidth="1"/>
    <col min="12819" max="12819" width="16.28515625" style="17" customWidth="1"/>
    <col min="12820" max="12822" width="1" style="17" customWidth="1"/>
    <col min="12823" max="12823" width="4" style="17" customWidth="1"/>
    <col min="12824" max="12824" width="1" style="17" customWidth="1"/>
    <col min="12825" max="12826" width="5" style="17" customWidth="1"/>
    <col min="12827" max="12827" width="17.28515625" style="17" customWidth="1"/>
    <col min="12828" max="12830" width="1" style="17" customWidth="1"/>
    <col min="12831" max="12831" width="4" style="17" customWidth="1"/>
    <col min="12832" max="12832" width="1" style="17" customWidth="1"/>
    <col min="12833" max="12833" width="5" style="17" customWidth="1"/>
    <col min="12834" max="12834" width="4" style="17" customWidth="1"/>
    <col min="12835" max="12835" width="14.5703125" style="17" customWidth="1"/>
    <col min="12836" max="12838" width="1" style="17" customWidth="1"/>
    <col min="12839" max="12839" width="4" style="17" customWidth="1"/>
    <col min="12840" max="12840" width="1" style="17" customWidth="1"/>
    <col min="12841" max="12842" width="5" style="17" customWidth="1"/>
    <col min="12843" max="12843" width="16.28515625" style="17" customWidth="1"/>
    <col min="12844" max="12846" width="1" style="17" customWidth="1"/>
    <col min="12847" max="12847" width="4" style="17" customWidth="1"/>
    <col min="12848" max="13056" width="9.140625" style="17"/>
    <col min="13057" max="13058" width="5" style="17" customWidth="1"/>
    <col min="13059" max="13059" width="14.5703125" style="17" customWidth="1"/>
    <col min="13060" max="13062" width="1" style="17" customWidth="1"/>
    <col min="13063" max="13063" width="4" style="17" customWidth="1"/>
    <col min="13064" max="13064" width="1" style="17" customWidth="1"/>
    <col min="13065" max="13066" width="5" style="17" customWidth="1"/>
    <col min="13067" max="13067" width="14.5703125" style="17" customWidth="1"/>
    <col min="13068" max="13070" width="1" style="17" customWidth="1"/>
    <col min="13071" max="13071" width="4" style="17" customWidth="1"/>
    <col min="13072" max="13072" width="1" style="17" customWidth="1"/>
    <col min="13073" max="13074" width="5" style="17" customWidth="1"/>
    <col min="13075" max="13075" width="16.28515625" style="17" customWidth="1"/>
    <col min="13076" max="13078" width="1" style="17" customWidth="1"/>
    <col min="13079" max="13079" width="4" style="17" customWidth="1"/>
    <col min="13080" max="13080" width="1" style="17" customWidth="1"/>
    <col min="13081" max="13082" width="5" style="17" customWidth="1"/>
    <col min="13083" max="13083" width="17.28515625" style="17" customWidth="1"/>
    <col min="13084" max="13086" width="1" style="17" customWidth="1"/>
    <col min="13087" max="13087" width="4" style="17" customWidth="1"/>
    <col min="13088" max="13088" width="1" style="17" customWidth="1"/>
    <col min="13089" max="13089" width="5" style="17" customWidth="1"/>
    <col min="13090" max="13090" width="4" style="17" customWidth="1"/>
    <col min="13091" max="13091" width="14.5703125" style="17" customWidth="1"/>
    <col min="13092" max="13094" width="1" style="17" customWidth="1"/>
    <col min="13095" max="13095" width="4" style="17" customWidth="1"/>
    <col min="13096" max="13096" width="1" style="17" customWidth="1"/>
    <col min="13097" max="13098" width="5" style="17" customWidth="1"/>
    <col min="13099" max="13099" width="16.28515625" style="17" customWidth="1"/>
    <col min="13100" max="13102" width="1" style="17" customWidth="1"/>
    <col min="13103" max="13103" width="4" style="17" customWidth="1"/>
    <col min="13104" max="13312" width="9.140625" style="17"/>
    <col min="13313" max="13314" width="5" style="17" customWidth="1"/>
    <col min="13315" max="13315" width="14.5703125" style="17" customWidth="1"/>
    <col min="13316" max="13318" width="1" style="17" customWidth="1"/>
    <col min="13319" max="13319" width="4" style="17" customWidth="1"/>
    <col min="13320" max="13320" width="1" style="17" customWidth="1"/>
    <col min="13321" max="13322" width="5" style="17" customWidth="1"/>
    <col min="13323" max="13323" width="14.5703125" style="17" customWidth="1"/>
    <col min="13324" max="13326" width="1" style="17" customWidth="1"/>
    <col min="13327" max="13327" width="4" style="17" customWidth="1"/>
    <col min="13328" max="13328" width="1" style="17" customWidth="1"/>
    <col min="13329" max="13330" width="5" style="17" customWidth="1"/>
    <col min="13331" max="13331" width="16.28515625" style="17" customWidth="1"/>
    <col min="13332" max="13334" width="1" style="17" customWidth="1"/>
    <col min="13335" max="13335" width="4" style="17" customWidth="1"/>
    <col min="13336" max="13336" width="1" style="17" customWidth="1"/>
    <col min="13337" max="13338" width="5" style="17" customWidth="1"/>
    <col min="13339" max="13339" width="17.28515625" style="17" customWidth="1"/>
    <col min="13340" max="13342" width="1" style="17" customWidth="1"/>
    <col min="13343" max="13343" width="4" style="17" customWidth="1"/>
    <col min="13344" max="13344" width="1" style="17" customWidth="1"/>
    <col min="13345" max="13345" width="5" style="17" customWidth="1"/>
    <col min="13346" max="13346" width="4" style="17" customWidth="1"/>
    <col min="13347" max="13347" width="14.5703125" style="17" customWidth="1"/>
    <col min="13348" max="13350" width="1" style="17" customWidth="1"/>
    <col min="13351" max="13351" width="4" style="17" customWidth="1"/>
    <col min="13352" max="13352" width="1" style="17" customWidth="1"/>
    <col min="13353" max="13354" width="5" style="17" customWidth="1"/>
    <col min="13355" max="13355" width="16.28515625" style="17" customWidth="1"/>
    <col min="13356" max="13358" width="1" style="17" customWidth="1"/>
    <col min="13359" max="13359" width="4" style="17" customWidth="1"/>
    <col min="13360" max="13568" width="9.140625" style="17"/>
    <col min="13569" max="13570" width="5" style="17" customWidth="1"/>
    <col min="13571" max="13571" width="14.5703125" style="17" customWidth="1"/>
    <col min="13572" max="13574" width="1" style="17" customWidth="1"/>
    <col min="13575" max="13575" width="4" style="17" customWidth="1"/>
    <col min="13576" max="13576" width="1" style="17" customWidth="1"/>
    <col min="13577" max="13578" width="5" style="17" customWidth="1"/>
    <col min="13579" max="13579" width="14.5703125" style="17" customWidth="1"/>
    <col min="13580" max="13582" width="1" style="17" customWidth="1"/>
    <col min="13583" max="13583" width="4" style="17" customWidth="1"/>
    <col min="13584" max="13584" width="1" style="17" customWidth="1"/>
    <col min="13585" max="13586" width="5" style="17" customWidth="1"/>
    <col min="13587" max="13587" width="16.28515625" style="17" customWidth="1"/>
    <col min="13588" max="13590" width="1" style="17" customWidth="1"/>
    <col min="13591" max="13591" width="4" style="17" customWidth="1"/>
    <col min="13592" max="13592" width="1" style="17" customWidth="1"/>
    <col min="13593" max="13594" width="5" style="17" customWidth="1"/>
    <col min="13595" max="13595" width="17.28515625" style="17" customWidth="1"/>
    <col min="13596" max="13598" width="1" style="17" customWidth="1"/>
    <col min="13599" max="13599" width="4" style="17" customWidth="1"/>
    <col min="13600" max="13600" width="1" style="17" customWidth="1"/>
    <col min="13601" max="13601" width="5" style="17" customWidth="1"/>
    <col min="13602" max="13602" width="4" style="17" customWidth="1"/>
    <col min="13603" max="13603" width="14.5703125" style="17" customWidth="1"/>
    <col min="13604" max="13606" width="1" style="17" customWidth="1"/>
    <col min="13607" max="13607" width="4" style="17" customWidth="1"/>
    <col min="13608" max="13608" width="1" style="17" customWidth="1"/>
    <col min="13609" max="13610" width="5" style="17" customWidth="1"/>
    <col min="13611" max="13611" width="16.28515625" style="17" customWidth="1"/>
    <col min="13612" max="13614" width="1" style="17" customWidth="1"/>
    <col min="13615" max="13615" width="4" style="17" customWidth="1"/>
    <col min="13616" max="13824" width="9.140625" style="17"/>
    <col min="13825" max="13826" width="5" style="17" customWidth="1"/>
    <col min="13827" max="13827" width="14.5703125" style="17" customWidth="1"/>
    <col min="13828" max="13830" width="1" style="17" customWidth="1"/>
    <col min="13831" max="13831" width="4" style="17" customWidth="1"/>
    <col min="13832" max="13832" width="1" style="17" customWidth="1"/>
    <col min="13833" max="13834" width="5" style="17" customWidth="1"/>
    <col min="13835" max="13835" width="14.5703125" style="17" customWidth="1"/>
    <col min="13836" max="13838" width="1" style="17" customWidth="1"/>
    <col min="13839" max="13839" width="4" style="17" customWidth="1"/>
    <col min="13840" max="13840" width="1" style="17" customWidth="1"/>
    <col min="13841" max="13842" width="5" style="17" customWidth="1"/>
    <col min="13843" max="13843" width="16.28515625" style="17" customWidth="1"/>
    <col min="13844" max="13846" width="1" style="17" customWidth="1"/>
    <col min="13847" max="13847" width="4" style="17" customWidth="1"/>
    <col min="13848" max="13848" width="1" style="17" customWidth="1"/>
    <col min="13849" max="13850" width="5" style="17" customWidth="1"/>
    <col min="13851" max="13851" width="17.28515625" style="17" customWidth="1"/>
    <col min="13852" max="13854" width="1" style="17" customWidth="1"/>
    <col min="13855" max="13855" width="4" style="17" customWidth="1"/>
    <col min="13856" max="13856" width="1" style="17" customWidth="1"/>
    <col min="13857" max="13857" width="5" style="17" customWidth="1"/>
    <col min="13858" max="13858" width="4" style="17" customWidth="1"/>
    <col min="13859" max="13859" width="14.5703125" style="17" customWidth="1"/>
    <col min="13860" max="13862" width="1" style="17" customWidth="1"/>
    <col min="13863" max="13863" width="4" style="17" customWidth="1"/>
    <col min="13864" max="13864" width="1" style="17" customWidth="1"/>
    <col min="13865" max="13866" width="5" style="17" customWidth="1"/>
    <col min="13867" max="13867" width="16.28515625" style="17" customWidth="1"/>
    <col min="13868" max="13870" width="1" style="17" customWidth="1"/>
    <col min="13871" max="13871" width="4" style="17" customWidth="1"/>
    <col min="13872" max="14080" width="9.140625" style="17"/>
    <col min="14081" max="14082" width="5" style="17" customWidth="1"/>
    <col min="14083" max="14083" width="14.5703125" style="17" customWidth="1"/>
    <col min="14084" max="14086" width="1" style="17" customWidth="1"/>
    <col min="14087" max="14087" width="4" style="17" customWidth="1"/>
    <col min="14088" max="14088" width="1" style="17" customWidth="1"/>
    <col min="14089" max="14090" width="5" style="17" customWidth="1"/>
    <col min="14091" max="14091" width="14.5703125" style="17" customWidth="1"/>
    <col min="14092" max="14094" width="1" style="17" customWidth="1"/>
    <col min="14095" max="14095" width="4" style="17" customWidth="1"/>
    <col min="14096" max="14096" width="1" style="17" customWidth="1"/>
    <col min="14097" max="14098" width="5" style="17" customWidth="1"/>
    <col min="14099" max="14099" width="16.28515625" style="17" customWidth="1"/>
    <col min="14100" max="14102" width="1" style="17" customWidth="1"/>
    <col min="14103" max="14103" width="4" style="17" customWidth="1"/>
    <col min="14104" max="14104" width="1" style="17" customWidth="1"/>
    <col min="14105" max="14106" width="5" style="17" customWidth="1"/>
    <col min="14107" max="14107" width="17.28515625" style="17" customWidth="1"/>
    <col min="14108" max="14110" width="1" style="17" customWidth="1"/>
    <col min="14111" max="14111" width="4" style="17" customWidth="1"/>
    <col min="14112" max="14112" width="1" style="17" customWidth="1"/>
    <col min="14113" max="14113" width="5" style="17" customWidth="1"/>
    <col min="14114" max="14114" width="4" style="17" customWidth="1"/>
    <col min="14115" max="14115" width="14.5703125" style="17" customWidth="1"/>
    <col min="14116" max="14118" width="1" style="17" customWidth="1"/>
    <col min="14119" max="14119" width="4" style="17" customWidth="1"/>
    <col min="14120" max="14120" width="1" style="17" customWidth="1"/>
    <col min="14121" max="14122" width="5" style="17" customWidth="1"/>
    <col min="14123" max="14123" width="16.28515625" style="17" customWidth="1"/>
    <col min="14124" max="14126" width="1" style="17" customWidth="1"/>
    <col min="14127" max="14127" width="4" style="17" customWidth="1"/>
    <col min="14128" max="14336" width="9.140625" style="17"/>
    <col min="14337" max="14338" width="5" style="17" customWidth="1"/>
    <col min="14339" max="14339" width="14.5703125" style="17" customWidth="1"/>
    <col min="14340" max="14342" width="1" style="17" customWidth="1"/>
    <col min="14343" max="14343" width="4" style="17" customWidth="1"/>
    <col min="14344" max="14344" width="1" style="17" customWidth="1"/>
    <col min="14345" max="14346" width="5" style="17" customWidth="1"/>
    <col min="14347" max="14347" width="14.5703125" style="17" customWidth="1"/>
    <col min="14348" max="14350" width="1" style="17" customWidth="1"/>
    <col min="14351" max="14351" width="4" style="17" customWidth="1"/>
    <col min="14352" max="14352" width="1" style="17" customWidth="1"/>
    <col min="14353" max="14354" width="5" style="17" customWidth="1"/>
    <col min="14355" max="14355" width="16.28515625" style="17" customWidth="1"/>
    <col min="14356" max="14358" width="1" style="17" customWidth="1"/>
    <col min="14359" max="14359" width="4" style="17" customWidth="1"/>
    <col min="14360" max="14360" width="1" style="17" customWidth="1"/>
    <col min="14361" max="14362" width="5" style="17" customWidth="1"/>
    <col min="14363" max="14363" width="17.28515625" style="17" customWidth="1"/>
    <col min="14364" max="14366" width="1" style="17" customWidth="1"/>
    <col min="14367" max="14367" width="4" style="17" customWidth="1"/>
    <col min="14368" max="14368" width="1" style="17" customWidth="1"/>
    <col min="14369" max="14369" width="5" style="17" customWidth="1"/>
    <col min="14370" max="14370" width="4" style="17" customWidth="1"/>
    <col min="14371" max="14371" width="14.5703125" style="17" customWidth="1"/>
    <col min="14372" max="14374" width="1" style="17" customWidth="1"/>
    <col min="14375" max="14375" width="4" style="17" customWidth="1"/>
    <col min="14376" max="14376" width="1" style="17" customWidth="1"/>
    <col min="14377" max="14378" width="5" style="17" customWidth="1"/>
    <col min="14379" max="14379" width="16.28515625" style="17" customWidth="1"/>
    <col min="14380" max="14382" width="1" style="17" customWidth="1"/>
    <col min="14383" max="14383" width="4" style="17" customWidth="1"/>
    <col min="14384" max="14592" width="9.140625" style="17"/>
    <col min="14593" max="14594" width="5" style="17" customWidth="1"/>
    <col min="14595" max="14595" width="14.5703125" style="17" customWidth="1"/>
    <col min="14596" max="14598" width="1" style="17" customWidth="1"/>
    <col min="14599" max="14599" width="4" style="17" customWidth="1"/>
    <col min="14600" max="14600" width="1" style="17" customWidth="1"/>
    <col min="14601" max="14602" width="5" style="17" customWidth="1"/>
    <col min="14603" max="14603" width="14.5703125" style="17" customWidth="1"/>
    <col min="14604" max="14606" width="1" style="17" customWidth="1"/>
    <col min="14607" max="14607" width="4" style="17" customWidth="1"/>
    <col min="14608" max="14608" width="1" style="17" customWidth="1"/>
    <col min="14609" max="14610" width="5" style="17" customWidth="1"/>
    <col min="14611" max="14611" width="16.28515625" style="17" customWidth="1"/>
    <col min="14612" max="14614" width="1" style="17" customWidth="1"/>
    <col min="14615" max="14615" width="4" style="17" customWidth="1"/>
    <col min="14616" max="14616" width="1" style="17" customWidth="1"/>
    <col min="14617" max="14618" width="5" style="17" customWidth="1"/>
    <col min="14619" max="14619" width="17.28515625" style="17" customWidth="1"/>
    <col min="14620" max="14622" width="1" style="17" customWidth="1"/>
    <col min="14623" max="14623" width="4" style="17" customWidth="1"/>
    <col min="14624" max="14624" width="1" style="17" customWidth="1"/>
    <col min="14625" max="14625" width="5" style="17" customWidth="1"/>
    <col min="14626" max="14626" width="4" style="17" customWidth="1"/>
    <col min="14627" max="14627" width="14.5703125" style="17" customWidth="1"/>
    <col min="14628" max="14630" width="1" style="17" customWidth="1"/>
    <col min="14631" max="14631" width="4" style="17" customWidth="1"/>
    <col min="14632" max="14632" width="1" style="17" customWidth="1"/>
    <col min="14633" max="14634" width="5" style="17" customWidth="1"/>
    <col min="14635" max="14635" width="16.28515625" style="17" customWidth="1"/>
    <col min="14636" max="14638" width="1" style="17" customWidth="1"/>
    <col min="14639" max="14639" width="4" style="17" customWidth="1"/>
    <col min="14640" max="14848" width="9.140625" style="17"/>
    <col min="14849" max="14850" width="5" style="17" customWidth="1"/>
    <col min="14851" max="14851" width="14.5703125" style="17" customWidth="1"/>
    <col min="14852" max="14854" width="1" style="17" customWidth="1"/>
    <col min="14855" max="14855" width="4" style="17" customWidth="1"/>
    <col min="14856" max="14856" width="1" style="17" customWidth="1"/>
    <col min="14857" max="14858" width="5" style="17" customWidth="1"/>
    <col min="14859" max="14859" width="14.5703125" style="17" customWidth="1"/>
    <col min="14860" max="14862" width="1" style="17" customWidth="1"/>
    <col min="14863" max="14863" width="4" style="17" customWidth="1"/>
    <col min="14864" max="14864" width="1" style="17" customWidth="1"/>
    <col min="14865" max="14866" width="5" style="17" customWidth="1"/>
    <col min="14867" max="14867" width="16.28515625" style="17" customWidth="1"/>
    <col min="14868" max="14870" width="1" style="17" customWidth="1"/>
    <col min="14871" max="14871" width="4" style="17" customWidth="1"/>
    <col min="14872" max="14872" width="1" style="17" customWidth="1"/>
    <col min="14873" max="14874" width="5" style="17" customWidth="1"/>
    <col min="14875" max="14875" width="17.28515625" style="17" customWidth="1"/>
    <col min="14876" max="14878" width="1" style="17" customWidth="1"/>
    <col min="14879" max="14879" width="4" style="17" customWidth="1"/>
    <col min="14880" max="14880" width="1" style="17" customWidth="1"/>
    <col min="14881" max="14881" width="5" style="17" customWidth="1"/>
    <col min="14882" max="14882" width="4" style="17" customWidth="1"/>
    <col min="14883" max="14883" width="14.5703125" style="17" customWidth="1"/>
    <col min="14884" max="14886" width="1" style="17" customWidth="1"/>
    <col min="14887" max="14887" width="4" style="17" customWidth="1"/>
    <col min="14888" max="14888" width="1" style="17" customWidth="1"/>
    <col min="14889" max="14890" width="5" style="17" customWidth="1"/>
    <col min="14891" max="14891" width="16.28515625" style="17" customWidth="1"/>
    <col min="14892" max="14894" width="1" style="17" customWidth="1"/>
    <col min="14895" max="14895" width="4" style="17" customWidth="1"/>
    <col min="14896" max="15104" width="9.140625" style="17"/>
    <col min="15105" max="15106" width="5" style="17" customWidth="1"/>
    <col min="15107" max="15107" width="14.5703125" style="17" customWidth="1"/>
    <col min="15108" max="15110" width="1" style="17" customWidth="1"/>
    <col min="15111" max="15111" width="4" style="17" customWidth="1"/>
    <col min="15112" max="15112" width="1" style="17" customWidth="1"/>
    <col min="15113" max="15114" width="5" style="17" customWidth="1"/>
    <col min="15115" max="15115" width="14.5703125" style="17" customWidth="1"/>
    <col min="15116" max="15118" width="1" style="17" customWidth="1"/>
    <col min="15119" max="15119" width="4" style="17" customWidth="1"/>
    <col min="15120" max="15120" width="1" style="17" customWidth="1"/>
    <col min="15121" max="15122" width="5" style="17" customWidth="1"/>
    <col min="15123" max="15123" width="16.28515625" style="17" customWidth="1"/>
    <col min="15124" max="15126" width="1" style="17" customWidth="1"/>
    <col min="15127" max="15127" width="4" style="17" customWidth="1"/>
    <col min="15128" max="15128" width="1" style="17" customWidth="1"/>
    <col min="15129" max="15130" width="5" style="17" customWidth="1"/>
    <col min="15131" max="15131" width="17.28515625" style="17" customWidth="1"/>
    <col min="15132" max="15134" width="1" style="17" customWidth="1"/>
    <col min="15135" max="15135" width="4" style="17" customWidth="1"/>
    <col min="15136" max="15136" width="1" style="17" customWidth="1"/>
    <col min="15137" max="15137" width="5" style="17" customWidth="1"/>
    <col min="15138" max="15138" width="4" style="17" customWidth="1"/>
    <col min="15139" max="15139" width="14.5703125" style="17" customWidth="1"/>
    <col min="15140" max="15142" width="1" style="17" customWidth="1"/>
    <col min="15143" max="15143" width="4" style="17" customWidth="1"/>
    <col min="15144" max="15144" width="1" style="17" customWidth="1"/>
    <col min="15145" max="15146" width="5" style="17" customWidth="1"/>
    <col min="15147" max="15147" width="16.28515625" style="17" customWidth="1"/>
    <col min="15148" max="15150" width="1" style="17" customWidth="1"/>
    <col min="15151" max="15151" width="4" style="17" customWidth="1"/>
    <col min="15152" max="15360" width="9.140625" style="17"/>
    <col min="15361" max="15362" width="5" style="17" customWidth="1"/>
    <col min="15363" max="15363" width="14.5703125" style="17" customWidth="1"/>
    <col min="15364" max="15366" width="1" style="17" customWidth="1"/>
    <col min="15367" max="15367" width="4" style="17" customWidth="1"/>
    <col min="15368" max="15368" width="1" style="17" customWidth="1"/>
    <col min="15369" max="15370" width="5" style="17" customWidth="1"/>
    <col min="15371" max="15371" width="14.5703125" style="17" customWidth="1"/>
    <col min="15372" max="15374" width="1" style="17" customWidth="1"/>
    <col min="15375" max="15375" width="4" style="17" customWidth="1"/>
    <col min="15376" max="15376" width="1" style="17" customWidth="1"/>
    <col min="15377" max="15378" width="5" style="17" customWidth="1"/>
    <col min="15379" max="15379" width="16.28515625" style="17" customWidth="1"/>
    <col min="15380" max="15382" width="1" style="17" customWidth="1"/>
    <col min="15383" max="15383" width="4" style="17" customWidth="1"/>
    <col min="15384" max="15384" width="1" style="17" customWidth="1"/>
    <col min="15385" max="15386" width="5" style="17" customWidth="1"/>
    <col min="15387" max="15387" width="17.28515625" style="17" customWidth="1"/>
    <col min="15388" max="15390" width="1" style="17" customWidth="1"/>
    <col min="15391" max="15391" width="4" style="17" customWidth="1"/>
    <col min="15392" max="15392" width="1" style="17" customWidth="1"/>
    <col min="15393" max="15393" width="5" style="17" customWidth="1"/>
    <col min="15394" max="15394" width="4" style="17" customWidth="1"/>
    <col min="15395" max="15395" width="14.5703125" style="17" customWidth="1"/>
    <col min="15396" max="15398" width="1" style="17" customWidth="1"/>
    <col min="15399" max="15399" width="4" style="17" customWidth="1"/>
    <col min="15400" max="15400" width="1" style="17" customWidth="1"/>
    <col min="15401" max="15402" width="5" style="17" customWidth="1"/>
    <col min="15403" max="15403" width="16.28515625" style="17" customWidth="1"/>
    <col min="15404" max="15406" width="1" style="17" customWidth="1"/>
    <col min="15407" max="15407" width="4" style="17" customWidth="1"/>
    <col min="15408" max="15616" width="9.140625" style="17"/>
    <col min="15617" max="15618" width="5" style="17" customWidth="1"/>
    <col min="15619" max="15619" width="14.5703125" style="17" customWidth="1"/>
    <col min="15620" max="15622" width="1" style="17" customWidth="1"/>
    <col min="15623" max="15623" width="4" style="17" customWidth="1"/>
    <col min="15624" max="15624" width="1" style="17" customWidth="1"/>
    <col min="15625" max="15626" width="5" style="17" customWidth="1"/>
    <col min="15627" max="15627" width="14.5703125" style="17" customWidth="1"/>
    <col min="15628" max="15630" width="1" style="17" customWidth="1"/>
    <col min="15631" max="15631" width="4" style="17" customWidth="1"/>
    <col min="15632" max="15632" width="1" style="17" customWidth="1"/>
    <col min="15633" max="15634" width="5" style="17" customWidth="1"/>
    <col min="15635" max="15635" width="16.28515625" style="17" customWidth="1"/>
    <col min="15636" max="15638" width="1" style="17" customWidth="1"/>
    <col min="15639" max="15639" width="4" style="17" customWidth="1"/>
    <col min="15640" max="15640" width="1" style="17" customWidth="1"/>
    <col min="15641" max="15642" width="5" style="17" customWidth="1"/>
    <col min="15643" max="15643" width="17.28515625" style="17" customWidth="1"/>
    <col min="15644" max="15646" width="1" style="17" customWidth="1"/>
    <col min="15647" max="15647" width="4" style="17" customWidth="1"/>
    <col min="15648" max="15648" width="1" style="17" customWidth="1"/>
    <col min="15649" max="15649" width="5" style="17" customWidth="1"/>
    <col min="15650" max="15650" width="4" style="17" customWidth="1"/>
    <col min="15651" max="15651" width="14.5703125" style="17" customWidth="1"/>
    <col min="15652" max="15654" width="1" style="17" customWidth="1"/>
    <col min="15655" max="15655" width="4" style="17" customWidth="1"/>
    <col min="15656" max="15656" width="1" style="17" customWidth="1"/>
    <col min="15657" max="15658" width="5" style="17" customWidth="1"/>
    <col min="15659" max="15659" width="16.28515625" style="17" customWidth="1"/>
    <col min="15660" max="15662" width="1" style="17" customWidth="1"/>
    <col min="15663" max="15663" width="4" style="17" customWidth="1"/>
    <col min="15664" max="15872" width="9.140625" style="17"/>
    <col min="15873" max="15874" width="5" style="17" customWidth="1"/>
    <col min="15875" max="15875" width="14.5703125" style="17" customWidth="1"/>
    <col min="15876" max="15878" width="1" style="17" customWidth="1"/>
    <col min="15879" max="15879" width="4" style="17" customWidth="1"/>
    <col min="15880" max="15880" width="1" style="17" customWidth="1"/>
    <col min="15881" max="15882" width="5" style="17" customWidth="1"/>
    <col min="15883" max="15883" width="14.5703125" style="17" customWidth="1"/>
    <col min="15884" max="15886" width="1" style="17" customWidth="1"/>
    <col min="15887" max="15887" width="4" style="17" customWidth="1"/>
    <col min="15888" max="15888" width="1" style="17" customWidth="1"/>
    <col min="15889" max="15890" width="5" style="17" customWidth="1"/>
    <col min="15891" max="15891" width="16.28515625" style="17" customWidth="1"/>
    <col min="15892" max="15894" width="1" style="17" customWidth="1"/>
    <col min="15895" max="15895" width="4" style="17" customWidth="1"/>
    <col min="15896" max="15896" width="1" style="17" customWidth="1"/>
    <col min="15897" max="15898" width="5" style="17" customWidth="1"/>
    <col min="15899" max="15899" width="17.28515625" style="17" customWidth="1"/>
    <col min="15900" max="15902" width="1" style="17" customWidth="1"/>
    <col min="15903" max="15903" width="4" style="17" customWidth="1"/>
    <col min="15904" max="15904" width="1" style="17" customWidth="1"/>
    <col min="15905" max="15905" width="5" style="17" customWidth="1"/>
    <col min="15906" max="15906" width="4" style="17" customWidth="1"/>
    <col min="15907" max="15907" width="14.5703125" style="17" customWidth="1"/>
    <col min="15908" max="15910" width="1" style="17" customWidth="1"/>
    <col min="15911" max="15911" width="4" style="17" customWidth="1"/>
    <col min="15912" max="15912" width="1" style="17" customWidth="1"/>
    <col min="15913" max="15914" width="5" style="17" customWidth="1"/>
    <col min="15915" max="15915" width="16.28515625" style="17" customWidth="1"/>
    <col min="15916" max="15918" width="1" style="17" customWidth="1"/>
    <col min="15919" max="15919" width="4" style="17" customWidth="1"/>
    <col min="15920" max="16128" width="9.140625" style="17"/>
    <col min="16129" max="16130" width="5" style="17" customWidth="1"/>
    <col min="16131" max="16131" width="14.5703125" style="17" customWidth="1"/>
    <col min="16132" max="16134" width="1" style="17" customWidth="1"/>
    <col min="16135" max="16135" width="4" style="17" customWidth="1"/>
    <col min="16136" max="16136" width="1" style="17" customWidth="1"/>
    <col min="16137" max="16138" width="5" style="17" customWidth="1"/>
    <col min="16139" max="16139" width="14.5703125" style="17" customWidth="1"/>
    <col min="16140" max="16142" width="1" style="17" customWidth="1"/>
    <col min="16143" max="16143" width="4" style="17" customWidth="1"/>
    <col min="16144" max="16144" width="1" style="17" customWidth="1"/>
    <col min="16145" max="16146" width="5" style="17" customWidth="1"/>
    <col min="16147" max="16147" width="16.28515625" style="17" customWidth="1"/>
    <col min="16148" max="16150" width="1" style="17" customWidth="1"/>
    <col min="16151" max="16151" width="4" style="17" customWidth="1"/>
    <col min="16152" max="16152" width="1" style="17" customWidth="1"/>
    <col min="16153" max="16154" width="5" style="17" customWidth="1"/>
    <col min="16155" max="16155" width="17.28515625" style="17" customWidth="1"/>
    <col min="16156" max="16158" width="1" style="17" customWidth="1"/>
    <col min="16159" max="16159" width="4" style="17" customWidth="1"/>
    <col min="16160" max="16160" width="1" style="17" customWidth="1"/>
    <col min="16161" max="16161" width="5" style="17" customWidth="1"/>
    <col min="16162" max="16162" width="4" style="17" customWidth="1"/>
    <col min="16163" max="16163" width="14.5703125" style="17" customWidth="1"/>
    <col min="16164" max="16166" width="1" style="17" customWidth="1"/>
    <col min="16167" max="16167" width="4" style="17" customWidth="1"/>
    <col min="16168" max="16168" width="1" style="17" customWidth="1"/>
    <col min="16169" max="16170" width="5" style="17" customWidth="1"/>
    <col min="16171" max="16171" width="16.28515625" style="17" customWidth="1"/>
    <col min="16172" max="16174" width="1" style="17" customWidth="1"/>
    <col min="16175" max="16175" width="4" style="17" customWidth="1"/>
    <col min="16176" max="16384" width="9.140625" style="17"/>
  </cols>
  <sheetData>
    <row r="1" spans="1:47" ht="30" customHeight="1" thickTop="1" x14ac:dyDescent="0.2">
      <c r="A1" s="120" t="s">
        <v>3</v>
      </c>
      <c r="B1" s="121"/>
      <c r="C1" s="122"/>
      <c r="D1" s="121"/>
      <c r="E1" s="121"/>
      <c r="F1" s="121"/>
      <c r="G1" s="123"/>
      <c r="H1" s="16"/>
      <c r="I1" s="120" t="s">
        <v>4</v>
      </c>
      <c r="J1" s="121"/>
      <c r="K1" s="122"/>
      <c r="L1" s="121"/>
      <c r="M1" s="121"/>
      <c r="N1" s="121"/>
      <c r="O1" s="123"/>
      <c r="P1" s="16"/>
      <c r="Q1" s="120" t="s">
        <v>5</v>
      </c>
      <c r="R1" s="121"/>
      <c r="S1" s="122"/>
      <c r="T1" s="121"/>
      <c r="U1" s="121"/>
      <c r="V1" s="121"/>
      <c r="W1" s="123"/>
      <c r="X1" s="16"/>
      <c r="Y1" s="120" t="s">
        <v>6</v>
      </c>
      <c r="Z1" s="121"/>
      <c r="AA1" s="122"/>
      <c r="AB1" s="121"/>
      <c r="AC1" s="121"/>
      <c r="AD1" s="121"/>
      <c r="AE1" s="123"/>
      <c r="AF1" s="16"/>
      <c r="AG1" s="120" t="s">
        <v>7</v>
      </c>
      <c r="AH1" s="121"/>
      <c r="AI1" s="122"/>
      <c r="AJ1" s="121"/>
      <c r="AK1" s="121"/>
      <c r="AL1" s="121"/>
      <c r="AM1" s="123"/>
      <c r="AN1" s="16"/>
      <c r="AO1" s="120" t="s">
        <v>8</v>
      </c>
      <c r="AP1" s="124"/>
      <c r="AQ1" s="125"/>
      <c r="AR1" s="124"/>
      <c r="AS1" s="124"/>
      <c r="AT1" s="124"/>
      <c r="AU1" s="126"/>
    </row>
    <row r="2" spans="1:47" ht="15" customHeight="1" x14ac:dyDescent="0.2">
      <c r="A2" s="127" t="s">
        <v>9</v>
      </c>
      <c r="B2" s="111">
        <v>1</v>
      </c>
      <c r="C2" s="18" t="s">
        <v>10</v>
      </c>
      <c r="D2" s="130"/>
      <c r="E2" s="132"/>
      <c r="F2" s="134"/>
      <c r="G2" s="136"/>
      <c r="I2" s="127" t="s">
        <v>11</v>
      </c>
      <c r="J2" s="104">
        <v>1</v>
      </c>
      <c r="K2" s="18" t="s">
        <v>12</v>
      </c>
      <c r="L2" s="128"/>
      <c r="M2" s="128"/>
      <c r="N2" s="128"/>
      <c r="O2" s="129" t="s">
        <v>13</v>
      </c>
      <c r="Q2" s="127" t="s">
        <v>11</v>
      </c>
      <c r="R2" s="104">
        <v>1</v>
      </c>
      <c r="S2" s="18" t="s">
        <v>14</v>
      </c>
      <c r="T2" s="128"/>
      <c r="U2" s="97"/>
      <c r="V2" s="128"/>
      <c r="W2" s="129" t="s">
        <v>15</v>
      </c>
      <c r="Y2" s="127" t="s">
        <v>16</v>
      </c>
      <c r="Z2" s="104">
        <v>1</v>
      </c>
      <c r="AA2" s="18" t="s">
        <v>17</v>
      </c>
      <c r="AB2" s="128"/>
      <c r="AC2" s="128"/>
      <c r="AD2" s="128"/>
      <c r="AE2" s="129"/>
      <c r="AG2" s="127" t="s">
        <v>18</v>
      </c>
      <c r="AH2" s="111">
        <v>1</v>
      </c>
      <c r="AI2" s="18" t="s">
        <v>19</v>
      </c>
      <c r="AJ2" s="128"/>
      <c r="AK2" s="97"/>
      <c r="AL2" s="98"/>
      <c r="AM2" s="129"/>
      <c r="AO2" s="127" t="s">
        <v>20</v>
      </c>
      <c r="AP2" s="104">
        <v>1</v>
      </c>
      <c r="AQ2" s="18" t="s">
        <v>21</v>
      </c>
      <c r="AR2" s="128"/>
      <c r="AS2" s="128"/>
      <c r="AT2" s="138"/>
      <c r="AU2" s="136"/>
    </row>
    <row r="3" spans="1:47" x14ac:dyDescent="0.2">
      <c r="A3" s="127"/>
      <c r="B3" s="111"/>
      <c r="C3" s="19" t="s">
        <v>22</v>
      </c>
      <c r="D3" s="131"/>
      <c r="E3" s="133"/>
      <c r="F3" s="135"/>
      <c r="G3" s="137"/>
      <c r="I3" s="127"/>
      <c r="J3" s="104"/>
      <c r="K3" s="18" t="s">
        <v>23</v>
      </c>
      <c r="L3" s="128"/>
      <c r="M3" s="128"/>
      <c r="N3" s="128"/>
      <c r="O3" s="129"/>
      <c r="Q3" s="127"/>
      <c r="R3" s="104"/>
      <c r="S3" s="18" t="s">
        <v>24</v>
      </c>
      <c r="T3" s="128"/>
      <c r="U3" s="97"/>
      <c r="V3" s="128"/>
      <c r="W3" s="129"/>
      <c r="Y3" s="127"/>
      <c r="Z3" s="104"/>
      <c r="AA3" s="18" t="s">
        <v>25</v>
      </c>
      <c r="AB3" s="128"/>
      <c r="AC3" s="128"/>
      <c r="AD3" s="128"/>
      <c r="AE3" s="129"/>
      <c r="AG3" s="127"/>
      <c r="AH3" s="111"/>
      <c r="AI3" s="19" t="s">
        <v>26</v>
      </c>
      <c r="AJ3" s="128"/>
      <c r="AK3" s="97"/>
      <c r="AL3" s="98"/>
      <c r="AM3" s="129"/>
      <c r="AO3" s="127"/>
      <c r="AP3" s="104"/>
      <c r="AQ3" s="18" t="s">
        <v>27</v>
      </c>
      <c r="AR3" s="128"/>
      <c r="AS3" s="128"/>
      <c r="AT3" s="138"/>
      <c r="AU3" s="137"/>
    </row>
    <row r="4" spans="1:47" x14ac:dyDescent="0.2">
      <c r="A4" s="127" t="s">
        <v>18</v>
      </c>
      <c r="B4" s="104">
        <v>2</v>
      </c>
      <c r="C4" s="18" t="s">
        <v>28</v>
      </c>
      <c r="D4" s="141"/>
      <c r="E4" s="142"/>
      <c r="F4" s="143"/>
      <c r="G4" s="145"/>
      <c r="I4" s="127" t="s">
        <v>20</v>
      </c>
      <c r="J4" s="104">
        <v>2</v>
      </c>
      <c r="K4" s="18" t="s">
        <v>29</v>
      </c>
      <c r="L4" s="128"/>
      <c r="M4" s="128"/>
      <c r="N4" s="128"/>
      <c r="O4" s="129"/>
      <c r="Q4" s="127" t="s">
        <v>20</v>
      </c>
      <c r="R4" s="104">
        <v>2</v>
      </c>
      <c r="S4" s="18" t="s">
        <v>30</v>
      </c>
      <c r="T4" s="128"/>
      <c r="U4" s="97"/>
      <c r="V4" s="128"/>
      <c r="W4" s="129"/>
      <c r="Y4" s="127" t="s">
        <v>9</v>
      </c>
      <c r="Z4" s="104">
        <v>2</v>
      </c>
      <c r="AA4" s="18" t="s">
        <v>31</v>
      </c>
      <c r="AB4" s="128"/>
      <c r="AC4" s="128"/>
      <c r="AD4" s="128"/>
      <c r="AE4" s="129"/>
      <c r="AG4" s="146" t="s">
        <v>32</v>
      </c>
      <c r="AH4" s="94">
        <v>2</v>
      </c>
      <c r="AI4" s="20" t="s">
        <v>33</v>
      </c>
      <c r="AJ4" s="147"/>
      <c r="AK4" s="97"/>
      <c r="AL4" s="98"/>
      <c r="AM4" s="148"/>
      <c r="AO4" s="127" t="s">
        <v>34</v>
      </c>
      <c r="AP4" s="104">
        <v>2</v>
      </c>
      <c r="AQ4" s="18" t="s">
        <v>35</v>
      </c>
      <c r="AR4" s="128"/>
      <c r="AS4" s="128"/>
      <c r="AT4" s="128"/>
      <c r="AU4" s="145"/>
    </row>
    <row r="5" spans="1:47" x14ac:dyDescent="0.2">
      <c r="A5" s="139"/>
      <c r="B5" s="95"/>
      <c r="C5" s="18" t="s">
        <v>36</v>
      </c>
      <c r="D5" s="93"/>
      <c r="E5" s="93"/>
      <c r="F5" s="144"/>
      <c r="G5" s="93"/>
      <c r="I5" s="139"/>
      <c r="J5" s="95"/>
      <c r="K5" s="18" t="s">
        <v>37</v>
      </c>
      <c r="L5" s="95"/>
      <c r="M5" s="95"/>
      <c r="N5" s="95"/>
      <c r="O5" s="140"/>
      <c r="Q5" s="139"/>
      <c r="R5" s="95"/>
      <c r="S5" s="18" t="s">
        <v>38</v>
      </c>
      <c r="T5" s="95"/>
      <c r="U5" s="95"/>
      <c r="V5" s="95"/>
      <c r="W5" s="140"/>
      <c r="Y5" s="139"/>
      <c r="Z5" s="95"/>
      <c r="AA5" s="18" t="s">
        <v>39</v>
      </c>
      <c r="AB5" s="95"/>
      <c r="AC5" s="95"/>
      <c r="AD5" s="95"/>
      <c r="AE5" s="140"/>
      <c r="AG5" s="139"/>
      <c r="AH5" s="95"/>
      <c r="AI5" s="20" t="s">
        <v>40</v>
      </c>
      <c r="AJ5" s="95"/>
      <c r="AK5" s="95"/>
      <c r="AL5" s="95"/>
      <c r="AM5" s="140"/>
      <c r="AO5" s="139"/>
      <c r="AP5" s="95"/>
      <c r="AQ5" s="18" t="s">
        <v>41</v>
      </c>
      <c r="AR5" s="95"/>
      <c r="AS5" s="95"/>
      <c r="AT5" s="95"/>
      <c r="AU5" s="93"/>
    </row>
    <row r="6" spans="1:47" x14ac:dyDescent="0.2">
      <c r="A6" s="146" t="s">
        <v>32</v>
      </c>
      <c r="B6" s="94">
        <v>3</v>
      </c>
      <c r="C6" s="20" t="s">
        <v>42</v>
      </c>
      <c r="D6" s="96"/>
      <c r="E6" s="97"/>
      <c r="F6" s="98"/>
      <c r="G6" s="149"/>
      <c r="I6" s="127" t="s">
        <v>34</v>
      </c>
      <c r="J6" s="104">
        <v>3</v>
      </c>
      <c r="K6" s="18" t="s">
        <v>43</v>
      </c>
      <c r="L6" s="128"/>
      <c r="M6" s="128"/>
      <c r="N6" s="128"/>
      <c r="O6" s="129"/>
      <c r="Q6" s="127" t="s">
        <v>34</v>
      </c>
      <c r="R6" s="104">
        <v>3</v>
      </c>
      <c r="S6" s="18" t="s">
        <v>44</v>
      </c>
      <c r="T6" s="128"/>
      <c r="U6" s="97"/>
      <c r="V6" s="128"/>
      <c r="W6" s="129"/>
      <c r="Y6" s="127" t="s">
        <v>18</v>
      </c>
      <c r="Z6" s="104">
        <v>3</v>
      </c>
      <c r="AA6" s="18" t="s">
        <v>45</v>
      </c>
      <c r="AB6" s="128"/>
      <c r="AC6" s="128"/>
      <c r="AD6" s="128"/>
      <c r="AE6" s="129"/>
      <c r="AG6" s="127" t="s">
        <v>11</v>
      </c>
      <c r="AH6" s="104">
        <v>3</v>
      </c>
      <c r="AI6" s="18" t="s">
        <v>46</v>
      </c>
      <c r="AJ6" s="128"/>
      <c r="AK6" s="97"/>
      <c r="AL6" s="128"/>
      <c r="AM6" s="129">
        <v>18</v>
      </c>
      <c r="AO6" s="127" t="s">
        <v>16</v>
      </c>
      <c r="AP6" s="104">
        <v>3</v>
      </c>
      <c r="AQ6" s="18" t="s">
        <v>47</v>
      </c>
      <c r="AR6" s="128"/>
      <c r="AS6" s="128"/>
      <c r="AT6" s="128"/>
      <c r="AU6" s="145"/>
    </row>
    <row r="7" spans="1:47" x14ac:dyDescent="0.2">
      <c r="A7" s="139"/>
      <c r="B7" s="95"/>
      <c r="C7" s="20" t="s">
        <v>48</v>
      </c>
      <c r="D7" s="95"/>
      <c r="E7" s="95"/>
      <c r="F7" s="95"/>
      <c r="G7" s="93"/>
      <c r="I7" s="139"/>
      <c r="J7" s="95"/>
      <c r="K7" s="18" t="s">
        <v>49</v>
      </c>
      <c r="L7" s="95"/>
      <c r="M7" s="95"/>
      <c r="N7" s="95"/>
      <c r="O7" s="140"/>
      <c r="Q7" s="139"/>
      <c r="R7" s="95"/>
      <c r="S7" s="18" t="s">
        <v>50</v>
      </c>
      <c r="T7" s="95"/>
      <c r="U7" s="95"/>
      <c r="V7" s="95"/>
      <c r="W7" s="140"/>
      <c r="Y7" s="139"/>
      <c r="Z7" s="95"/>
      <c r="AA7" s="18" t="s">
        <v>51</v>
      </c>
      <c r="AB7" s="95"/>
      <c r="AC7" s="95"/>
      <c r="AD7" s="95"/>
      <c r="AE7" s="140"/>
      <c r="AG7" s="139"/>
      <c r="AH7" s="95"/>
      <c r="AI7" s="18" t="s">
        <v>52</v>
      </c>
      <c r="AJ7" s="95"/>
      <c r="AK7" s="95"/>
      <c r="AL7" s="95"/>
      <c r="AM7" s="140"/>
      <c r="AO7" s="139"/>
      <c r="AP7" s="95"/>
      <c r="AQ7" s="18" t="s">
        <v>53</v>
      </c>
      <c r="AR7" s="95"/>
      <c r="AS7" s="95"/>
      <c r="AT7" s="95"/>
      <c r="AU7" s="93"/>
    </row>
    <row r="8" spans="1:47" x14ac:dyDescent="0.2">
      <c r="A8" s="127" t="s">
        <v>11</v>
      </c>
      <c r="B8" s="104">
        <v>4</v>
      </c>
      <c r="C8" s="18" t="s">
        <v>54</v>
      </c>
      <c r="D8" s="128"/>
      <c r="E8" s="128"/>
      <c r="F8" s="128"/>
      <c r="G8" s="145" t="s">
        <v>55</v>
      </c>
      <c r="I8" s="127" t="s">
        <v>16</v>
      </c>
      <c r="J8" s="104">
        <v>4</v>
      </c>
      <c r="K8" s="18" t="s">
        <v>56</v>
      </c>
      <c r="L8" s="128"/>
      <c r="M8" s="128"/>
      <c r="N8" s="128"/>
      <c r="O8" s="129"/>
      <c r="Q8" s="127" t="s">
        <v>16</v>
      </c>
      <c r="R8" s="104">
        <v>4</v>
      </c>
      <c r="S8" s="18" t="s">
        <v>57</v>
      </c>
      <c r="T8" s="128"/>
      <c r="U8" s="97"/>
      <c r="V8" s="128"/>
      <c r="W8" s="129"/>
      <c r="Y8" s="146" t="s">
        <v>32</v>
      </c>
      <c r="Z8" s="94">
        <v>4</v>
      </c>
      <c r="AA8" s="20" t="s">
        <v>58</v>
      </c>
      <c r="AB8" s="147"/>
      <c r="AC8" s="147"/>
      <c r="AD8" s="147"/>
      <c r="AE8" s="148"/>
      <c r="AG8" s="127" t="s">
        <v>20</v>
      </c>
      <c r="AH8" s="104">
        <v>4</v>
      </c>
      <c r="AI8" s="18" t="s">
        <v>59</v>
      </c>
      <c r="AJ8" s="128"/>
      <c r="AK8" s="97"/>
      <c r="AL8" s="128"/>
      <c r="AM8" s="129"/>
      <c r="AO8" s="127" t="s">
        <v>9</v>
      </c>
      <c r="AP8" s="104">
        <v>4</v>
      </c>
      <c r="AQ8" s="18" t="s">
        <v>60</v>
      </c>
      <c r="AR8" s="128"/>
      <c r="AS8" s="128"/>
      <c r="AT8" s="128"/>
      <c r="AU8" s="145"/>
    </row>
    <row r="9" spans="1:47" x14ac:dyDescent="0.2">
      <c r="A9" s="139"/>
      <c r="B9" s="95"/>
      <c r="C9" s="18" t="s">
        <v>61</v>
      </c>
      <c r="D9" s="95"/>
      <c r="E9" s="95"/>
      <c r="F9" s="95"/>
      <c r="G9" s="93"/>
      <c r="I9" s="139"/>
      <c r="J9" s="95"/>
      <c r="K9" s="18" t="s">
        <v>62</v>
      </c>
      <c r="L9" s="95"/>
      <c r="M9" s="95"/>
      <c r="N9" s="95"/>
      <c r="O9" s="140"/>
      <c r="Q9" s="139"/>
      <c r="R9" s="95"/>
      <c r="S9" s="18" t="s">
        <v>63</v>
      </c>
      <c r="T9" s="95"/>
      <c r="U9" s="95"/>
      <c r="V9" s="95"/>
      <c r="W9" s="140"/>
      <c r="Y9" s="139"/>
      <c r="Z9" s="95"/>
      <c r="AA9" s="20" t="s">
        <v>64</v>
      </c>
      <c r="AB9" s="95"/>
      <c r="AC9" s="95"/>
      <c r="AD9" s="95"/>
      <c r="AE9" s="140"/>
      <c r="AG9" s="139"/>
      <c r="AH9" s="95"/>
      <c r="AI9" s="18" t="s">
        <v>65</v>
      </c>
      <c r="AJ9" s="95"/>
      <c r="AK9" s="95"/>
      <c r="AL9" s="95"/>
      <c r="AM9" s="140"/>
      <c r="AO9" s="139"/>
      <c r="AP9" s="95"/>
      <c r="AQ9" s="18" t="s">
        <v>66</v>
      </c>
      <c r="AR9" s="95"/>
      <c r="AS9" s="95"/>
      <c r="AT9" s="95"/>
      <c r="AU9" s="93"/>
    </row>
    <row r="10" spans="1:47" x14ac:dyDescent="0.2">
      <c r="A10" s="127" t="s">
        <v>20</v>
      </c>
      <c r="B10" s="104">
        <v>5</v>
      </c>
      <c r="C10" s="18" t="s">
        <v>67</v>
      </c>
      <c r="D10" s="128"/>
      <c r="E10" s="128"/>
      <c r="F10" s="128"/>
      <c r="G10" s="93"/>
      <c r="I10" s="127" t="s">
        <v>9</v>
      </c>
      <c r="J10" s="104">
        <v>5</v>
      </c>
      <c r="K10" s="18" t="s">
        <v>68</v>
      </c>
      <c r="L10" s="128"/>
      <c r="M10" s="128"/>
      <c r="N10" s="128"/>
      <c r="O10" s="129"/>
      <c r="Q10" s="127" t="s">
        <v>9</v>
      </c>
      <c r="R10" s="104">
        <v>5</v>
      </c>
      <c r="S10" s="18" t="s">
        <v>69</v>
      </c>
      <c r="T10" s="128"/>
      <c r="U10" s="97"/>
      <c r="V10" s="128"/>
      <c r="W10" s="129"/>
      <c r="Y10" s="127" t="s">
        <v>11</v>
      </c>
      <c r="Z10" s="111">
        <v>5</v>
      </c>
      <c r="AA10" s="18" t="s">
        <v>70</v>
      </c>
      <c r="AB10" s="128"/>
      <c r="AC10" s="128"/>
      <c r="AD10" s="128"/>
      <c r="AE10" s="129">
        <v>14</v>
      </c>
      <c r="AG10" s="127" t="s">
        <v>34</v>
      </c>
      <c r="AH10" s="104">
        <v>5</v>
      </c>
      <c r="AI10" s="18" t="s">
        <v>71</v>
      </c>
      <c r="AJ10" s="128"/>
      <c r="AK10" s="97"/>
      <c r="AL10" s="128"/>
      <c r="AM10" s="129"/>
      <c r="AO10" s="127" t="s">
        <v>18</v>
      </c>
      <c r="AP10" s="104">
        <v>5</v>
      </c>
      <c r="AQ10" s="18" t="s">
        <v>72</v>
      </c>
      <c r="AR10" s="128"/>
      <c r="AS10" s="128"/>
      <c r="AT10" s="128"/>
      <c r="AU10" s="145"/>
    </row>
    <row r="11" spans="1:47" x14ac:dyDescent="0.2">
      <c r="A11" s="139"/>
      <c r="B11" s="95"/>
      <c r="C11" s="18" t="s">
        <v>73</v>
      </c>
      <c r="D11" s="95"/>
      <c r="E11" s="95"/>
      <c r="F11" s="95"/>
      <c r="G11" s="93"/>
      <c r="I11" s="139"/>
      <c r="J11" s="95"/>
      <c r="K11" s="18" t="s">
        <v>74</v>
      </c>
      <c r="L11" s="95"/>
      <c r="M11" s="95"/>
      <c r="N11" s="95"/>
      <c r="O11" s="140"/>
      <c r="Q11" s="139"/>
      <c r="R11" s="95"/>
      <c r="S11" s="18" t="s">
        <v>75</v>
      </c>
      <c r="T11" s="95"/>
      <c r="U11" s="95"/>
      <c r="V11" s="95"/>
      <c r="W11" s="140"/>
      <c r="Y11" s="139"/>
      <c r="Z11" s="95"/>
      <c r="AA11" s="19" t="s">
        <v>76</v>
      </c>
      <c r="AB11" s="95"/>
      <c r="AC11" s="95"/>
      <c r="AD11" s="95"/>
      <c r="AE11" s="140"/>
      <c r="AG11" s="139"/>
      <c r="AH11" s="95"/>
      <c r="AI11" s="18" t="s">
        <v>77</v>
      </c>
      <c r="AJ11" s="95"/>
      <c r="AK11" s="95"/>
      <c r="AL11" s="95"/>
      <c r="AM11" s="140"/>
      <c r="AO11" s="139"/>
      <c r="AP11" s="95"/>
      <c r="AQ11" s="18" t="s">
        <v>78</v>
      </c>
      <c r="AR11" s="95"/>
      <c r="AS11" s="95"/>
      <c r="AT11" s="95"/>
      <c r="AU11" s="93"/>
    </row>
    <row r="12" spans="1:47" x14ac:dyDescent="0.2">
      <c r="A12" s="127" t="s">
        <v>34</v>
      </c>
      <c r="B12" s="104">
        <v>6</v>
      </c>
      <c r="C12" s="18" t="s">
        <v>79</v>
      </c>
      <c r="D12" s="128"/>
      <c r="E12" s="128"/>
      <c r="F12" s="128"/>
      <c r="G12" s="145"/>
      <c r="I12" s="127" t="s">
        <v>18</v>
      </c>
      <c r="J12" s="104">
        <v>6</v>
      </c>
      <c r="K12" s="18" t="s">
        <v>80</v>
      </c>
      <c r="L12" s="96"/>
      <c r="M12" s="128"/>
      <c r="N12" s="128"/>
      <c r="O12" s="129"/>
      <c r="Q12" s="127" t="s">
        <v>18</v>
      </c>
      <c r="R12" s="104">
        <v>6</v>
      </c>
      <c r="S12" s="18" t="s">
        <v>81</v>
      </c>
      <c r="T12" s="128"/>
      <c r="U12" s="97"/>
      <c r="V12" s="128"/>
      <c r="W12" s="129"/>
      <c r="Y12" s="127" t="s">
        <v>20</v>
      </c>
      <c r="Z12" s="104">
        <v>6</v>
      </c>
      <c r="AA12" s="18" t="s">
        <v>82</v>
      </c>
      <c r="AB12" s="128"/>
      <c r="AC12" s="128"/>
      <c r="AD12" s="128"/>
      <c r="AE12" s="129"/>
      <c r="AG12" s="127" t="s">
        <v>16</v>
      </c>
      <c r="AH12" s="104">
        <v>6</v>
      </c>
      <c r="AI12" s="18" t="s">
        <v>83</v>
      </c>
      <c r="AJ12" s="128"/>
      <c r="AK12" s="97"/>
      <c r="AL12" s="128"/>
      <c r="AM12" s="129"/>
      <c r="AO12" s="146" t="s">
        <v>32</v>
      </c>
      <c r="AP12" s="94">
        <v>6</v>
      </c>
      <c r="AQ12" s="20" t="s">
        <v>84</v>
      </c>
      <c r="AR12" s="147"/>
      <c r="AS12" s="147"/>
      <c r="AT12" s="147"/>
      <c r="AU12" s="149"/>
    </row>
    <row r="13" spans="1:47" x14ac:dyDescent="0.2">
      <c r="A13" s="139"/>
      <c r="B13" s="95"/>
      <c r="C13" s="18" t="s">
        <v>85</v>
      </c>
      <c r="D13" s="95"/>
      <c r="E13" s="95"/>
      <c r="F13" s="95"/>
      <c r="G13" s="93"/>
      <c r="I13" s="139"/>
      <c r="J13" s="95"/>
      <c r="K13" s="18" t="s">
        <v>86</v>
      </c>
      <c r="L13" s="95"/>
      <c r="M13" s="95"/>
      <c r="N13" s="95"/>
      <c r="O13" s="140"/>
      <c r="Q13" s="139"/>
      <c r="R13" s="95"/>
      <c r="S13" s="18" t="s">
        <v>87</v>
      </c>
      <c r="T13" s="95"/>
      <c r="U13" s="95"/>
      <c r="V13" s="95"/>
      <c r="W13" s="140"/>
      <c r="Y13" s="139"/>
      <c r="Z13" s="95"/>
      <c r="AA13" s="18" t="s">
        <v>88</v>
      </c>
      <c r="AB13" s="95"/>
      <c r="AC13" s="95"/>
      <c r="AD13" s="95"/>
      <c r="AE13" s="140"/>
      <c r="AG13" s="139"/>
      <c r="AH13" s="95"/>
      <c r="AI13" s="18" t="s">
        <v>89</v>
      </c>
      <c r="AJ13" s="95"/>
      <c r="AK13" s="95"/>
      <c r="AL13" s="95"/>
      <c r="AM13" s="140"/>
      <c r="AO13" s="139"/>
      <c r="AP13" s="95"/>
      <c r="AQ13" s="20" t="s">
        <v>90</v>
      </c>
      <c r="AR13" s="95"/>
      <c r="AS13" s="95"/>
      <c r="AT13" s="95"/>
      <c r="AU13" s="93"/>
    </row>
    <row r="14" spans="1:47" x14ac:dyDescent="0.2">
      <c r="A14" s="127" t="s">
        <v>16</v>
      </c>
      <c r="B14" s="104">
        <v>7</v>
      </c>
      <c r="C14" s="18" t="s">
        <v>91</v>
      </c>
      <c r="D14" s="128"/>
      <c r="E14" s="128"/>
      <c r="F14" s="128"/>
      <c r="G14" s="145"/>
      <c r="I14" s="146" t="s">
        <v>32</v>
      </c>
      <c r="J14" s="94">
        <v>7</v>
      </c>
      <c r="K14" s="20" t="s">
        <v>92</v>
      </c>
      <c r="L14" s="96"/>
      <c r="M14" s="147"/>
      <c r="N14" s="147"/>
      <c r="O14" s="148"/>
      <c r="Q14" s="146" t="s">
        <v>32</v>
      </c>
      <c r="R14" s="94">
        <v>7</v>
      </c>
      <c r="S14" s="20" t="s">
        <v>93</v>
      </c>
      <c r="T14" s="147"/>
      <c r="U14" s="97"/>
      <c r="V14" s="147"/>
      <c r="W14" s="148"/>
      <c r="Y14" s="127" t="s">
        <v>34</v>
      </c>
      <c r="Z14" s="104">
        <v>7</v>
      </c>
      <c r="AA14" s="18" t="s">
        <v>94</v>
      </c>
      <c r="AB14" s="128"/>
      <c r="AC14" s="128"/>
      <c r="AD14" s="128"/>
      <c r="AE14" s="129"/>
      <c r="AG14" s="127" t="s">
        <v>9</v>
      </c>
      <c r="AH14" s="104">
        <v>7</v>
      </c>
      <c r="AI14" s="18" t="s">
        <v>95</v>
      </c>
      <c r="AJ14" s="128"/>
      <c r="AK14" s="97"/>
      <c r="AL14" s="128"/>
      <c r="AM14" s="129"/>
      <c r="AO14" s="127" t="s">
        <v>11</v>
      </c>
      <c r="AP14" s="104">
        <v>7</v>
      </c>
      <c r="AQ14" s="18" t="s">
        <v>96</v>
      </c>
      <c r="AR14" s="128"/>
      <c r="AS14" s="128"/>
      <c r="AT14" s="128"/>
      <c r="AU14" s="145">
        <v>23</v>
      </c>
    </row>
    <row r="15" spans="1:47" x14ac:dyDescent="0.2">
      <c r="A15" s="139"/>
      <c r="B15" s="95"/>
      <c r="C15" s="18" t="s">
        <v>97</v>
      </c>
      <c r="D15" s="95"/>
      <c r="E15" s="95"/>
      <c r="F15" s="95"/>
      <c r="G15" s="93"/>
      <c r="I15" s="139"/>
      <c r="J15" s="95"/>
      <c r="K15" s="20" t="s">
        <v>98</v>
      </c>
      <c r="L15" s="95"/>
      <c r="M15" s="95"/>
      <c r="N15" s="95"/>
      <c r="O15" s="140"/>
      <c r="Q15" s="139"/>
      <c r="R15" s="95"/>
      <c r="S15" s="20" t="s">
        <v>99</v>
      </c>
      <c r="T15" s="95"/>
      <c r="U15" s="95"/>
      <c r="V15" s="95"/>
      <c r="W15" s="140"/>
      <c r="Y15" s="139"/>
      <c r="Z15" s="95"/>
      <c r="AA15" s="18" t="s">
        <v>100</v>
      </c>
      <c r="AB15" s="95"/>
      <c r="AC15" s="95"/>
      <c r="AD15" s="95"/>
      <c r="AE15" s="140"/>
      <c r="AG15" s="139"/>
      <c r="AH15" s="95"/>
      <c r="AI15" s="18" t="s">
        <v>101</v>
      </c>
      <c r="AJ15" s="95"/>
      <c r="AK15" s="95"/>
      <c r="AL15" s="95"/>
      <c r="AM15" s="140"/>
      <c r="AO15" s="139"/>
      <c r="AP15" s="95"/>
      <c r="AQ15" s="18" t="s">
        <v>102</v>
      </c>
      <c r="AR15" s="95"/>
      <c r="AS15" s="95"/>
      <c r="AT15" s="95"/>
      <c r="AU15" s="93"/>
    </row>
    <row r="16" spans="1:47" x14ac:dyDescent="0.2">
      <c r="A16" s="127" t="s">
        <v>9</v>
      </c>
      <c r="B16" s="104">
        <v>8</v>
      </c>
      <c r="C16" s="18" t="s">
        <v>103</v>
      </c>
      <c r="D16" s="128"/>
      <c r="E16" s="128"/>
      <c r="F16" s="128"/>
      <c r="G16" s="145"/>
      <c r="I16" s="127" t="s">
        <v>11</v>
      </c>
      <c r="J16" s="104">
        <v>8</v>
      </c>
      <c r="K16" s="18" t="s">
        <v>104</v>
      </c>
      <c r="L16" s="96"/>
      <c r="M16" s="128"/>
      <c r="N16" s="128"/>
      <c r="O16" s="129" t="s">
        <v>105</v>
      </c>
      <c r="Q16" s="127" t="s">
        <v>11</v>
      </c>
      <c r="R16" s="104">
        <v>8</v>
      </c>
      <c r="S16" s="18" t="s">
        <v>106</v>
      </c>
      <c r="T16" s="128"/>
      <c r="U16" s="128"/>
      <c r="V16" s="128"/>
      <c r="W16" s="129">
        <v>10</v>
      </c>
      <c r="Y16" s="127" t="s">
        <v>16</v>
      </c>
      <c r="Z16" s="104">
        <v>8</v>
      </c>
      <c r="AA16" s="18" t="s">
        <v>107</v>
      </c>
      <c r="AB16" s="128"/>
      <c r="AC16" s="128"/>
      <c r="AD16" s="128"/>
      <c r="AE16" s="129"/>
      <c r="AG16" s="127" t="s">
        <v>18</v>
      </c>
      <c r="AH16" s="111">
        <v>8</v>
      </c>
      <c r="AI16" s="18" t="s">
        <v>108</v>
      </c>
      <c r="AJ16" s="128"/>
      <c r="AK16" s="97"/>
      <c r="AL16" s="128"/>
      <c r="AM16" s="129"/>
      <c r="AO16" s="127" t="s">
        <v>20</v>
      </c>
      <c r="AP16" s="104">
        <v>8</v>
      </c>
      <c r="AQ16" s="18" t="s">
        <v>109</v>
      </c>
      <c r="AR16" s="128"/>
      <c r="AS16" s="128"/>
      <c r="AT16" s="128"/>
      <c r="AU16" s="145"/>
    </row>
    <row r="17" spans="1:47" x14ac:dyDescent="0.2">
      <c r="A17" s="139"/>
      <c r="B17" s="95"/>
      <c r="C17" s="18" t="s">
        <v>110</v>
      </c>
      <c r="D17" s="95"/>
      <c r="E17" s="95"/>
      <c r="F17" s="95"/>
      <c r="G17" s="93"/>
      <c r="I17" s="139"/>
      <c r="J17" s="95"/>
      <c r="K17" s="18" t="s">
        <v>111</v>
      </c>
      <c r="L17" s="95"/>
      <c r="M17" s="95"/>
      <c r="N17" s="95"/>
      <c r="O17" s="140"/>
      <c r="Q17" s="139"/>
      <c r="R17" s="95"/>
      <c r="S17" s="18" t="s">
        <v>112</v>
      </c>
      <c r="T17" s="95"/>
      <c r="U17" s="95"/>
      <c r="V17" s="95"/>
      <c r="W17" s="140"/>
      <c r="Y17" s="139"/>
      <c r="Z17" s="95"/>
      <c r="AA17" s="18" t="s">
        <v>113</v>
      </c>
      <c r="AB17" s="95"/>
      <c r="AC17" s="95"/>
      <c r="AD17" s="95"/>
      <c r="AE17" s="140"/>
      <c r="AG17" s="139"/>
      <c r="AH17" s="95"/>
      <c r="AI17" s="19" t="s">
        <v>114</v>
      </c>
      <c r="AJ17" s="95"/>
      <c r="AK17" s="95"/>
      <c r="AL17" s="95"/>
      <c r="AM17" s="140"/>
      <c r="AO17" s="139"/>
      <c r="AP17" s="95"/>
      <c r="AQ17" s="18" t="s">
        <v>115</v>
      </c>
      <c r="AR17" s="95"/>
      <c r="AS17" s="95"/>
      <c r="AT17" s="95"/>
      <c r="AU17" s="93"/>
    </row>
    <row r="18" spans="1:47" x14ac:dyDescent="0.2">
      <c r="A18" s="127" t="s">
        <v>18</v>
      </c>
      <c r="B18" s="104">
        <v>9</v>
      </c>
      <c r="C18" s="18" t="s">
        <v>116</v>
      </c>
      <c r="D18" s="128"/>
      <c r="E18" s="128"/>
      <c r="F18" s="128"/>
      <c r="G18" s="145"/>
      <c r="I18" s="127" t="s">
        <v>20</v>
      </c>
      <c r="J18" s="104">
        <v>9</v>
      </c>
      <c r="K18" s="18" t="s">
        <v>117</v>
      </c>
      <c r="L18" s="96"/>
      <c r="M18" s="128"/>
      <c r="N18" s="128"/>
      <c r="O18" s="129"/>
      <c r="Q18" s="127" t="s">
        <v>20</v>
      </c>
      <c r="R18" s="104">
        <v>9</v>
      </c>
      <c r="S18" s="18" t="s">
        <v>118</v>
      </c>
      <c r="T18" s="128"/>
      <c r="U18" s="128"/>
      <c r="V18" s="128"/>
      <c r="W18" s="129"/>
      <c r="Y18" s="127" t="s">
        <v>9</v>
      </c>
      <c r="Z18" s="104">
        <v>9</v>
      </c>
      <c r="AA18" s="18" t="s">
        <v>119</v>
      </c>
      <c r="AB18" s="128"/>
      <c r="AC18" s="128"/>
      <c r="AD18" s="128"/>
      <c r="AE18" s="129"/>
      <c r="AG18" s="146" t="s">
        <v>32</v>
      </c>
      <c r="AH18" s="94">
        <v>9</v>
      </c>
      <c r="AI18" s="20" t="s">
        <v>120</v>
      </c>
      <c r="AJ18" s="147"/>
      <c r="AK18" s="97"/>
      <c r="AL18" s="147"/>
      <c r="AM18" s="148"/>
      <c r="AO18" s="127" t="s">
        <v>34</v>
      </c>
      <c r="AP18" s="104">
        <v>9</v>
      </c>
      <c r="AQ18" s="18" t="s">
        <v>121</v>
      </c>
      <c r="AR18" s="128"/>
      <c r="AS18" s="128"/>
      <c r="AT18" s="128"/>
      <c r="AU18" s="145"/>
    </row>
    <row r="19" spans="1:47" x14ac:dyDescent="0.2">
      <c r="A19" s="139"/>
      <c r="B19" s="95"/>
      <c r="C19" s="18" t="s">
        <v>122</v>
      </c>
      <c r="D19" s="95"/>
      <c r="E19" s="95"/>
      <c r="F19" s="95"/>
      <c r="G19" s="93"/>
      <c r="I19" s="139"/>
      <c r="J19" s="95"/>
      <c r="K19" s="18" t="s">
        <v>123</v>
      </c>
      <c r="L19" s="95"/>
      <c r="M19" s="95"/>
      <c r="N19" s="95"/>
      <c r="O19" s="140"/>
      <c r="Q19" s="139"/>
      <c r="R19" s="95"/>
      <c r="S19" s="18" t="s">
        <v>124</v>
      </c>
      <c r="T19" s="95"/>
      <c r="U19" s="95"/>
      <c r="V19" s="95"/>
      <c r="W19" s="140"/>
      <c r="Y19" s="139"/>
      <c r="Z19" s="95"/>
      <c r="AA19" s="18" t="s">
        <v>125</v>
      </c>
      <c r="AB19" s="95"/>
      <c r="AC19" s="95"/>
      <c r="AD19" s="95"/>
      <c r="AE19" s="140"/>
      <c r="AG19" s="139"/>
      <c r="AH19" s="95"/>
      <c r="AI19" s="20" t="s">
        <v>126</v>
      </c>
      <c r="AJ19" s="95"/>
      <c r="AK19" s="95"/>
      <c r="AL19" s="95"/>
      <c r="AM19" s="140"/>
      <c r="AO19" s="139"/>
      <c r="AP19" s="95"/>
      <c r="AQ19" s="18" t="s">
        <v>127</v>
      </c>
      <c r="AR19" s="95"/>
      <c r="AS19" s="95"/>
      <c r="AT19" s="95"/>
      <c r="AU19" s="93"/>
    </row>
    <row r="20" spans="1:47" x14ac:dyDescent="0.2">
      <c r="A20" s="146" t="s">
        <v>32</v>
      </c>
      <c r="B20" s="94">
        <v>10</v>
      </c>
      <c r="C20" s="20" t="s">
        <v>128</v>
      </c>
      <c r="D20" s="147"/>
      <c r="E20" s="147"/>
      <c r="F20" s="147"/>
      <c r="G20" s="149"/>
      <c r="I20" s="127" t="s">
        <v>34</v>
      </c>
      <c r="J20" s="104">
        <v>10</v>
      </c>
      <c r="K20" s="18" t="s">
        <v>129</v>
      </c>
      <c r="L20" s="96"/>
      <c r="M20" s="128"/>
      <c r="N20" s="128"/>
      <c r="O20" s="129"/>
      <c r="Q20" s="127" t="s">
        <v>34</v>
      </c>
      <c r="R20" s="104">
        <v>10</v>
      </c>
      <c r="S20" s="18" t="s">
        <v>130</v>
      </c>
      <c r="T20" s="128"/>
      <c r="U20" s="128"/>
      <c r="V20" s="128"/>
      <c r="W20" s="129"/>
      <c r="Y20" s="127" t="s">
        <v>18</v>
      </c>
      <c r="Z20" s="104">
        <v>10</v>
      </c>
      <c r="AA20" s="18" t="s">
        <v>131</v>
      </c>
      <c r="AB20" s="96"/>
      <c r="AC20" s="128"/>
      <c r="AD20" s="128"/>
      <c r="AE20" s="129"/>
      <c r="AG20" s="127" t="s">
        <v>11</v>
      </c>
      <c r="AH20" s="104">
        <v>10</v>
      </c>
      <c r="AI20" s="18" t="s">
        <v>132</v>
      </c>
      <c r="AJ20" s="128"/>
      <c r="AK20" s="128"/>
      <c r="AL20" s="128"/>
      <c r="AM20" s="129">
        <v>19</v>
      </c>
      <c r="AO20" s="127" t="s">
        <v>16</v>
      </c>
      <c r="AP20" s="104">
        <v>10</v>
      </c>
      <c r="AQ20" s="18" t="s">
        <v>133</v>
      </c>
      <c r="AR20" s="128"/>
      <c r="AS20" s="128"/>
      <c r="AT20" s="128"/>
      <c r="AU20" s="145"/>
    </row>
    <row r="21" spans="1:47" x14ac:dyDescent="0.2">
      <c r="A21" s="139"/>
      <c r="B21" s="95"/>
      <c r="C21" s="20" t="s">
        <v>134</v>
      </c>
      <c r="D21" s="95"/>
      <c r="E21" s="95"/>
      <c r="F21" s="95"/>
      <c r="G21" s="93"/>
      <c r="I21" s="139"/>
      <c r="J21" s="95"/>
      <c r="K21" s="18" t="s">
        <v>135</v>
      </c>
      <c r="L21" s="95"/>
      <c r="M21" s="95"/>
      <c r="N21" s="95"/>
      <c r="O21" s="140"/>
      <c r="Q21" s="139"/>
      <c r="R21" s="95"/>
      <c r="S21" s="18" t="s">
        <v>136</v>
      </c>
      <c r="T21" s="95"/>
      <c r="U21" s="95"/>
      <c r="V21" s="95"/>
      <c r="W21" s="140"/>
      <c r="Y21" s="139"/>
      <c r="Z21" s="95"/>
      <c r="AA21" s="18" t="s">
        <v>137</v>
      </c>
      <c r="AB21" s="95"/>
      <c r="AC21" s="95"/>
      <c r="AD21" s="95"/>
      <c r="AE21" s="140"/>
      <c r="AG21" s="139"/>
      <c r="AH21" s="95"/>
      <c r="AI21" s="18" t="s">
        <v>138</v>
      </c>
      <c r="AJ21" s="95"/>
      <c r="AK21" s="95"/>
      <c r="AL21" s="95"/>
      <c r="AM21" s="140"/>
      <c r="AO21" s="139"/>
      <c r="AP21" s="95"/>
      <c r="AQ21" s="18" t="s">
        <v>139</v>
      </c>
      <c r="AR21" s="95"/>
      <c r="AS21" s="95"/>
      <c r="AT21" s="95"/>
      <c r="AU21" s="93"/>
    </row>
    <row r="22" spans="1:47" x14ac:dyDescent="0.2">
      <c r="A22" s="127" t="s">
        <v>11</v>
      </c>
      <c r="B22" s="104">
        <v>11</v>
      </c>
      <c r="C22" s="18" t="s">
        <v>140</v>
      </c>
      <c r="D22" s="128"/>
      <c r="E22" s="128"/>
      <c r="F22" s="128"/>
      <c r="G22" s="145" t="s">
        <v>141</v>
      </c>
      <c r="I22" s="127" t="s">
        <v>16</v>
      </c>
      <c r="J22" s="104">
        <v>11</v>
      </c>
      <c r="K22" s="18" t="s">
        <v>142</v>
      </c>
      <c r="L22" s="96"/>
      <c r="M22" s="128"/>
      <c r="N22" s="128"/>
      <c r="O22" s="129"/>
      <c r="Q22" s="127" t="s">
        <v>16</v>
      </c>
      <c r="R22" s="104">
        <v>11</v>
      </c>
      <c r="S22" s="18" t="s">
        <v>143</v>
      </c>
      <c r="T22" s="128"/>
      <c r="U22" s="128"/>
      <c r="V22" s="128"/>
      <c r="W22" s="129"/>
      <c r="Y22" s="146" t="s">
        <v>32</v>
      </c>
      <c r="Z22" s="94">
        <v>11</v>
      </c>
      <c r="AA22" s="20" t="s">
        <v>144</v>
      </c>
      <c r="AB22" s="96"/>
      <c r="AC22" s="147"/>
      <c r="AD22" s="147"/>
      <c r="AE22" s="148"/>
      <c r="AG22" s="127" t="s">
        <v>20</v>
      </c>
      <c r="AH22" s="104">
        <v>11</v>
      </c>
      <c r="AI22" s="18" t="s">
        <v>145</v>
      </c>
      <c r="AJ22" s="128"/>
      <c r="AK22" s="128"/>
      <c r="AL22" s="128"/>
      <c r="AM22" s="129"/>
      <c r="AO22" s="127" t="s">
        <v>9</v>
      </c>
      <c r="AP22" s="104">
        <v>11</v>
      </c>
      <c r="AQ22" s="18" t="s">
        <v>146</v>
      </c>
      <c r="AR22" s="128"/>
      <c r="AS22" s="128"/>
      <c r="AT22" s="128"/>
      <c r="AU22" s="145"/>
    </row>
    <row r="23" spans="1:47" x14ac:dyDescent="0.2">
      <c r="A23" s="139"/>
      <c r="B23" s="95"/>
      <c r="C23" s="18" t="s">
        <v>147</v>
      </c>
      <c r="D23" s="95"/>
      <c r="E23" s="95"/>
      <c r="F23" s="95"/>
      <c r="G23" s="93"/>
      <c r="I23" s="139"/>
      <c r="J23" s="95"/>
      <c r="K23" s="18" t="s">
        <v>148</v>
      </c>
      <c r="L23" s="95"/>
      <c r="M23" s="95"/>
      <c r="N23" s="95"/>
      <c r="O23" s="140"/>
      <c r="Q23" s="139"/>
      <c r="R23" s="95"/>
      <c r="S23" s="18" t="s">
        <v>149</v>
      </c>
      <c r="T23" s="95"/>
      <c r="U23" s="95"/>
      <c r="V23" s="95"/>
      <c r="W23" s="140"/>
      <c r="Y23" s="139"/>
      <c r="Z23" s="95"/>
      <c r="AA23" s="20" t="s">
        <v>150</v>
      </c>
      <c r="AB23" s="95"/>
      <c r="AC23" s="95"/>
      <c r="AD23" s="95"/>
      <c r="AE23" s="140"/>
      <c r="AG23" s="139"/>
      <c r="AH23" s="95"/>
      <c r="AI23" s="18" t="s">
        <v>151</v>
      </c>
      <c r="AJ23" s="95"/>
      <c r="AK23" s="95"/>
      <c r="AL23" s="95"/>
      <c r="AM23" s="140"/>
      <c r="AO23" s="139"/>
      <c r="AP23" s="95"/>
      <c r="AQ23" s="18" t="s">
        <v>152</v>
      </c>
      <c r="AR23" s="95"/>
      <c r="AS23" s="95"/>
      <c r="AT23" s="95"/>
      <c r="AU23" s="93"/>
    </row>
    <row r="24" spans="1:47" x14ac:dyDescent="0.2">
      <c r="A24" s="127" t="s">
        <v>20</v>
      </c>
      <c r="B24" s="104">
        <v>12</v>
      </c>
      <c r="C24" s="18" t="s">
        <v>153</v>
      </c>
      <c r="D24" s="128"/>
      <c r="E24" s="128"/>
      <c r="F24" s="128"/>
      <c r="G24" s="145"/>
      <c r="I24" s="127" t="s">
        <v>9</v>
      </c>
      <c r="J24" s="104">
        <v>12</v>
      </c>
      <c r="K24" s="18" t="s">
        <v>154</v>
      </c>
      <c r="L24" s="96"/>
      <c r="M24" s="128"/>
      <c r="N24" s="128"/>
      <c r="O24" s="129"/>
      <c r="Q24" s="127" t="s">
        <v>9</v>
      </c>
      <c r="R24" s="104">
        <v>12</v>
      </c>
      <c r="S24" s="18" t="s">
        <v>155</v>
      </c>
      <c r="T24" s="128"/>
      <c r="U24" s="128"/>
      <c r="V24" s="128"/>
      <c r="W24" s="129"/>
      <c r="Y24" s="127" t="s">
        <v>11</v>
      </c>
      <c r="Z24" s="104">
        <v>12</v>
      </c>
      <c r="AA24" s="18" t="s">
        <v>156</v>
      </c>
      <c r="AB24" s="96"/>
      <c r="AC24" s="128"/>
      <c r="AD24" s="128"/>
      <c r="AE24" s="129">
        <v>15</v>
      </c>
      <c r="AG24" s="127" t="s">
        <v>34</v>
      </c>
      <c r="AH24" s="104">
        <v>12</v>
      </c>
      <c r="AI24" s="18" t="s">
        <v>157</v>
      </c>
      <c r="AJ24" s="128"/>
      <c r="AK24" s="128"/>
      <c r="AL24" s="128"/>
      <c r="AM24" s="129"/>
      <c r="AO24" s="127" t="s">
        <v>18</v>
      </c>
      <c r="AP24" s="104">
        <v>12</v>
      </c>
      <c r="AQ24" s="18" t="s">
        <v>158</v>
      </c>
      <c r="AR24" s="128"/>
      <c r="AS24" s="128"/>
      <c r="AT24" s="128"/>
      <c r="AU24" s="145"/>
    </row>
    <row r="25" spans="1:47" x14ac:dyDescent="0.2">
      <c r="A25" s="139"/>
      <c r="B25" s="95"/>
      <c r="C25" s="18" t="s">
        <v>159</v>
      </c>
      <c r="D25" s="95"/>
      <c r="E25" s="95"/>
      <c r="F25" s="95"/>
      <c r="G25" s="93"/>
      <c r="I25" s="139"/>
      <c r="J25" s="95"/>
      <c r="K25" s="18" t="s">
        <v>160</v>
      </c>
      <c r="L25" s="95"/>
      <c r="M25" s="95"/>
      <c r="N25" s="95"/>
      <c r="O25" s="140"/>
      <c r="Q25" s="139"/>
      <c r="R25" s="95"/>
      <c r="S25" s="18" t="s">
        <v>161</v>
      </c>
      <c r="T25" s="95"/>
      <c r="U25" s="95"/>
      <c r="V25" s="95"/>
      <c r="W25" s="140"/>
      <c r="Y25" s="139"/>
      <c r="Z25" s="95"/>
      <c r="AA25" s="18" t="s">
        <v>162</v>
      </c>
      <c r="AB25" s="95"/>
      <c r="AC25" s="95"/>
      <c r="AD25" s="95"/>
      <c r="AE25" s="140"/>
      <c r="AG25" s="139"/>
      <c r="AH25" s="95"/>
      <c r="AI25" s="18" t="s">
        <v>163</v>
      </c>
      <c r="AJ25" s="95"/>
      <c r="AK25" s="95"/>
      <c r="AL25" s="95"/>
      <c r="AM25" s="140"/>
      <c r="AO25" s="139"/>
      <c r="AP25" s="95"/>
      <c r="AQ25" s="18" t="s">
        <v>164</v>
      </c>
      <c r="AR25" s="95"/>
      <c r="AS25" s="95"/>
      <c r="AT25" s="95"/>
      <c r="AU25" s="93"/>
    </row>
    <row r="26" spans="1:47" x14ac:dyDescent="0.2">
      <c r="A26" s="127" t="s">
        <v>34</v>
      </c>
      <c r="B26" s="104">
        <v>13</v>
      </c>
      <c r="C26" s="18" t="s">
        <v>165</v>
      </c>
      <c r="D26" s="128"/>
      <c r="E26" s="128"/>
      <c r="F26" s="128"/>
      <c r="G26" s="145"/>
      <c r="I26" s="127" t="s">
        <v>18</v>
      </c>
      <c r="J26" s="104">
        <v>13</v>
      </c>
      <c r="K26" s="18" t="s">
        <v>166</v>
      </c>
      <c r="L26" s="96"/>
      <c r="M26" s="128"/>
      <c r="N26" s="98"/>
      <c r="O26" s="129"/>
      <c r="Q26" s="127" t="s">
        <v>18</v>
      </c>
      <c r="R26" s="104">
        <v>13</v>
      </c>
      <c r="S26" s="18" t="s">
        <v>167</v>
      </c>
      <c r="T26" s="128"/>
      <c r="U26" s="128"/>
      <c r="V26" s="128"/>
      <c r="W26" s="129"/>
      <c r="Y26" s="127" t="s">
        <v>20</v>
      </c>
      <c r="Z26" s="104">
        <v>13</v>
      </c>
      <c r="AA26" s="18" t="s">
        <v>168</v>
      </c>
      <c r="AB26" s="96"/>
      <c r="AC26" s="128"/>
      <c r="AD26" s="128"/>
      <c r="AE26" s="129"/>
      <c r="AG26" s="127" t="s">
        <v>16</v>
      </c>
      <c r="AH26" s="111">
        <v>13</v>
      </c>
      <c r="AI26" s="18" t="s">
        <v>169</v>
      </c>
      <c r="AJ26" s="96"/>
      <c r="AK26" s="97"/>
      <c r="AL26" s="98"/>
      <c r="AM26" s="129"/>
      <c r="AO26" s="146" t="s">
        <v>32</v>
      </c>
      <c r="AP26" s="94">
        <v>13</v>
      </c>
      <c r="AQ26" s="20" t="s">
        <v>170</v>
      </c>
      <c r="AR26" s="147"/>
      <c r="AS26" s="147"/>
      <c r="AT26" s="147"/>
      <c r="AU26" s="149"/>
    </row>
    <row r="27" spans="1:47" x14ac:dyDescent="0.2">
      <c r="A27" s="139"/>
      <c r="B27" s="95"/>
      <c r="C27" s="18" t="s">
        <v>171</v>
      </c>
      <c r="D27" s="95"/>
      <c r="E27" s="95"/>
      <c r="F27" s="95"/>
      <c r="G27" s="93"/>
      <c r="I27" s="139"/>
      <c r="J27" s="95"/>
      <c r="K27" s="18" t="s">
        <v>172</v>
      </c>
      <c r="L27" s="95"/>
      <c r="M27" s="95"/>
      <c r="N27" s="95"/>
      <c r="O27" s="140"/>
      <c r="Q27" s="139"/>
      <c r="R27" s="95"/>
      <c r="S27" s="18" t="s">
        <v>173</v>
      </c>
      <c r="T27" s="95"/>
      <c r="U27" s="95"/>
      <c r="V27" s="95"/>
      <c r="W27" s="140"/>
      <c r="Y27" s="139"/>
      <c r="Z27" s="95"/>
      <c r="AA27" s="18" t="s">
        <v>174</v>
      </c>
      <c r="AB27" s="95"/>
      <c r="AC27" s="95"/>
      <c r="AD27" s="95"/>
      <c r="AE27" s="140"/>
      <c r="AG27" s="139"/>
      <c r="AH27" s="95"/>
      <c r="AI27" s="19" t="s">
        <v>175</v>
      </c>
      <c r="AJ27" s="95"/>
      <c r="AK27" s="95"/>
      <c r="AL27" s="95"/>
      <c r="AM27" s="140"/>
      <c r="AO27" s="139"/>
      <c r="AP27" s="95"/>
      <c r="AQ27" s="20" t="s">
        <v>176</v>
      </c>
      <c r="AR27" s="95"/>
      <c r="AS27" s="95"/>
      <c r="AT27" s="95"/>
      <c r="AU27" s="93"/>
    </row>
    <row r="28" spans="1:47" x14ac:dyDescent="0.2">
      <c r="A28" s="127" t="s">
        <v>16</v>
      </c>
      <c r="B28" s="104">
        <v>14</v>
      </c>
      <c r="C28" s="18" t="s">
        <v>177</v>
      </c>
      <c r="D28" s="128"/>
      <c r="E28" s="128"/>
      <c r="F28" s="128"/>
      <c r="G28" s="145"/>
      <c r="I28" s="146" t="s">
        <v>32</v>
      </c>
      <c r="J28" s="94">
        <v>14</v>
      </c>
      <c r="K28" s="20" t="s">
        <v>178</v>
      </c>
      <c r="L28" s="96"/>
      <c r="M28" s="147"/>
      <c r="N28" s="98"/>
      <c r="O28" s="148"/>
      <c r="Q28" s="146" t="s">
        <v>32</v>
      </c>
      <c r="R28" s="94">
        <v>14</v>
      </c>
      <c r="S28" s="20" t="s">
        <v>179</v>
      </c>
      <c r="T28" s="147"/>
      <c r="U28" s="147"/>
      <c r="V28" s="147"/>
      <c r="W28" s="148"/>
      <c r="Y28" s="127" t="s">
        <v>34</v>
      </c>
      <c r="Z28" s="104">
        <v>14</v>
      </c>
      <c r="AA28" s="18" t="s">
        <v>180</v>
      </c>
      <c r="AB28" s="96"/>
      <c r="AC28" s="128"/>
      <c r="AD28" s="128"/>
      <c r="AE28" s="129"/>
      <c r="AG28" s="127" t="s">
        <v>9</v>
      </c>
      <c r="AH28" s="104">
        <v>14</v>
      </c>
      <c r="AI28" s="18" t="s">
        <v>181</v>
      </c>
      <c r="AJ28" s="96"/>
      <c r="AK28" s="97"/>
      <c r="AL28" s="98"/>
      <c r="AM28" s="129"/>
      <c r="AO28" s="127" t="s">
        <v>11</v>
      </c>
      <c r="AP28" s="104">
        <v>14</v>
      </c>
      <c r="AQ28" s="18" t="s">
        <v>182</v>
      </c>
      <c r="AR28" s="128"/>
      <c r="AS28" s="128"/>
      <c r="AT28" s="128"/>
      <c r="AU28" s="145">
        <v>24</v>
      </c>
    </row>
    <row r="29" spans="1:47" x14ac:dyDescent="0.2">
      <c r="A29" s="139"/>
      <c r="B29" s="95"/>
      <c r="C29" s="18" t="s">
        <v>183</v>
      </c>
      <c r="D29" s="95"/>
      <c r="E29" s="95"/>
      <c r="F29" s="95"/>
      <c r="G29" s="93"/>
      <c r="I29" s="139"/>
      <c r="J29" s="95"/>
      <c r="K29" s="20" t="s">
        <v>184</v>
      </c>
      <c r="L29" s="95"/>
      <c r="M29" s="95"/>
      <c r="N29" s="95"/>
      <c r="O29" s="140"/>
      <c r="Q29" s="139"/>
      <c r="R29" s="95"/>
      <c r="S29" s="20" t="s">
        <v>185</v>
      </c>
      <c r="T29" s="95"/>
      <c r="U29" s="95"/>
      <c r="V29" s="95"/>
      <c r="W29" s="140"/>
      <c r="Y29" s="139"/>
      <c r="Z29" s="95"/>
      <c r="AA29" s="18" t="s">
        <v>186</v>
      </c>
      <c r="AB29" s="95"/>
      <c r="AC29" s="95"/>
      <c r="AD29" s="95"/>
      <c r="AE29" s="140"/>
      <c r="AG29" s="139"/>
      <c r="AH29" s="95"/>
      <c r="AI29" s="18" t="s">
        <v>187</v>
      </c>
      <c r="AJ29" s="95"/>
      <c r="AK29" s="95"/>
      <c r="AL29" s="95"/>
      <c r="AM29" s="140"/>
      <c r="AO29" s="139"/>
      <c r="AP29" s="95"/>
      <c r="AQ29" s="18" t="s">
        <v>188</v>
      </c>
      <c r="AR29" s="95"/>
      <c r="AS29" s="95"/>
      <c r="AT29" s="95"/>
      <c r="AU29" s="93"/>
    </row>
    <row r="30" spans="1:47" x14ac:dyDescent="0.2">
      <c r="A30" s="127" t="s">
        <v>9</v>
      </c>
      <c r="B30" s="104">
        <v>15</v>
      </c>
      <c r="C30" s="18" t="s">
        <v>189</v>
      </c>
      <c r="D30" s="128"/>
      <c r="E30" s="128"/>
      <c r="F30" s="128"/>
      <c r="G30" s="145"/>
      <c r="I30" s="127" t="s">
        <v>11</v>
      </c>
      <c r="J30" s="104">
        <v>15</v>
      </c>
      <c r="K30" s="18" t="s">
        <v>190</v>
      </c>
      <c r="L30" s="96"/>
      <c r="M30" s="128"/>
      <c r="N30" s="98"/>
      <c r="O30" s="129" t="s">
        <v>191</v>
      </c>
      <c r="Q30" s="127" t="s">
        <v>11</v>
      </c>
      <c r="R30" s="104">
        <v>15</v>
      </c>
      <c r="S30" s="18" t="s">
        <v>192</v>
      </c>
      <c r="T30" s="128"/>
      <c r="U30" s="128"/>
      <c r="V30" s="128"/>
      <c r="W30" s="129">
        <v>11</v>
      </c>
      <c r="Y30" s="127" t="s">
        <v>16</v>
      </c>
      <c r="Z30" s="104">
        <v>15</v>
      </c>
      <c r="AA30" s="18" t="s">
        <v>193</v>
      </c>
      <c r="AB30" s="96"/>
      <c r="AC30" s="128"/>
      <c r="AD30" s="128"/>
      <c r="AE30" s="129"/>
      <c r="AG30" s="127" t="s">
        <v>18</v>
      </c>
      <c r="AH30" s="104">
        <v>15</v>
      </c>
      <c r="AI30" s="18" t="s">
        <v>194</v>
      </c>
      <c r="AJ30" s="96"/>
      <c r="AK30" s="97"/>
      <c r="AL30" s="98"/>
      <c r="AM30" s="129"/>
      <c r="AO30" s="127" t="s">
        <v>20</v>
      </c>
      <c r="AP30" s="104">
        <v>15</v>
      </c>
      <c r="AQ30" s="18" t="s">
        <v>195</v>
      </c>
      <c r="AR30" s="128"/>
      <c r="AS30" s="128"/>
      <c r="AT30" s="128"/>
      <c r="AU30" s="145"/>
    </row>
    <row r="31" spans="1:47" x14ac:dyDescent="0.2">
      <c r="A31" s="139"/>
      <c r="B31" s="95"/>
      <c r="C31" s="18" t="s">
        <v>196</v>
      </c>
      <c r="D31" s="95"/>
      <c r="E31" s="95"/>
      <c r="F31" s="95"/>
      <c r="G31" s="93"/>
      <c r="I31" s="139"/>
      <c r="J31" s="95"/>
      <c r="K31" s="18" t="s">
        <v>197</v>
      </c>
      <c r="L31" s="95"/>
      <c r="M31" s="95"/>
      <c r="N31" s="95"/>
      <c r="O31" s="140"/>
      <c r="Q31" s="139"/>
      <c r="R31" s="95"/>
      <c r="S31" s="18" t="s">
        <v>198</v>
      </c>
      <c r="T31" s="95"/>
      <c r="U31" s="95"/>
      <c r="V31" s="95"/>
      <c r="W31" s="140"/>
      <c r="Y31" s="139"/>
      <c r="Z31" s="95"/>
      <c r="AA31" s="18" t="s">
        <v>199</v>
      </c>
      <c r="AB31" s="95"/>
      <c r="AC31" s="95"/>
      <c r="AD31" s="95"/>
      <c r="AE31" s="140"/>
      <c r="AG31" s="139"/>
      <c r="AH31" s="95"/>
      <c r="AI31" s="18" t="s">
        <v>200</v>
      </c>
      <c r="AJ31" s="95"/>
      <c r="AK31" s="95"/>
      <c r="AL31" s="95"/>
      <c r="AM31" s="140"/>
      <c r="AO31" s="139"/>
      <c r="AP31" s="95"/>
      <c r="AQ31" s="18" t="s">
        <v>201</v>
      </c>
      <c r="AR31" s="95"/>
      <c r="AS31" s="95"/>
      <c r="AT31" s="95"/>
      <c r="AU31" s="93"/>
    </row>
    <row r="32" spans="1:47" x14ac:dyDescent="0.2">
      <c r="A32" s="127" t="s">
        <v>18</v>
      </c>
      <c r="B32" s="104">
        <v>16</v>
      </c>
      <c r="C32" s="18" t="s">
        <v>202</v>
      </c>
      <c r="D32" s="128"/>
      <c r="E32" s="128"/>
      <c r="F32" s="128"/>
      <c r="G32" s="145"/>
      <c r="I32" s="127" t="s">
        <v>20</v>
      </c>
      <c r="J32" s="104">
        <v>16</v>
      </c>
      <c r="K32" s="18" t="s">
        <v>203</v>
      </c>
      <c r="L32" s="96"/>
      <c r="M32" s="128"/>
      <c r="N32" s="98"/>
      <c r="O32" s="129"/>
      <c r="Q32" s="127" t="s">
        <v>20</v>
      </c>
      <c r="R32" s="104">
        <v>16</v>
      </c>
      <c r="S32" s="18" t="s">
        <v>204</v>
      </c>
      <c r="T32" s="128"/>
      <c r="U32" s="128"/>
      <c r="V32" s="128"/>
      <c r="W32" s="129"/>
      <c r="Y32" s="127" t="s">
        <v>9</v>
      </c>
      <c r="Z32" s="104">
        <v>16</v>
      </c>
      <c r="AA32" s="18" t="s">
        <v>205</v>
      </c>
      <c r="AB32" s="96"/>
      <c r="AC32" s="128"/>
      <c r="AD32" s="128"/>
      <c r="AE32" s="129"/>
      <c r="AG32" s="146" t="s">
        <v>32</v>
      </c>
      <c r="AH32" s="94">
        <v>16</v>
      </c>
      <c r="AI32" s="20" t="s">
        <v>206</v>
      </c>
      <c r="AJ32" s="96"/>
      <c r="AK32" s="97"/>
      <c r="AL32" s="98"/>
      <c r="AM32" s="148"/>
      <c r="AO32" s="127" t="s">
        <v>34</v>
      </c>
      <c r="AP32" s="104">
        <v>16</v>
      </c>
      <c r="AQ32" s="18" t="s">
        <v>207</v>
      </c>
      <c r="AR32" s="128"/>
      <c r="AS32" s="128"/>
      <c r="AT32" s="128"/>
      <c r="AU32" s="145"/>
    </row>
    <row r="33" spans="1:47" x14ac:dyDescent="0.2">
      <c r="A33" s="139"/>
      <c r="B33" s="95"/>
      <c r="C33" s="18" t="s">
        <v>208</v>
      </c>
      <c r="D33" s="95"/>
      <c r="E33" s="95"/>
      <c r="F33" s="95"/>
      <c r="G33" s="93"/>
      <c r="I33" s="139"/>
      <c r="J33" s="95"/>
      <c r="K33" s="18" t="s">
        <v>209</v>
      </c>
      <c r="L33" s="95"/>
      <c r="M33" s="95"/>
      <c r="N33" s="95"/>
      <c r="O33" s="140"/>
      <c r="Q33" s="139"/>
      <c r="R33" s="95"/>
      <c r="S33" s="18" t="s">
        <v>210</v>
      </c>
      <c r="T33" s="95"/>
      <c r="U33" s="95"/>
      <c r="V33" s="95"/>
      <c r="W33" s="140"/>
      <c r="Y33" s="139"/>
      <c r="Z33" s="95"/>
      <c r="AA33" s="18" t="s">
        <v>211</v>
      </c>
      <c r="AB33" s="95"/>
      <c r="AC33" s="95"/>
      <c r="AD33" s="95"/>
      <c r="AE33" s="140"/>
      <c r="AG33" s="139"/>
      <c r="AH33" s="95"/>
      <c r="AI33" s="20" t="s">
        <v>212</v>
      </c>
      <c r="AJ33" s="95"/>
      <c r="AK33" s="95"/>
      <c r="AL33" s="95"/>
      <c r="AM33" s="140"/>
      <c r="AO33" s="139"/>
      <c r="AP33" s="95"/>
      <c r="AQ33" s="18" t="s">
        <v>213</v>
      </c>
      <c r="AR33" s="95"/>
      <c r="AS33" s="95"/>
      <c r="AT33" s="95"/>
      <c r="AU33" s="93"/>
    </row>
    <row r="34" spans="1:47" x14ac:dyDescent="0.2">
      <c r="A34" s="146" t="s">
        <v>32</v>
      </c>
      <c r="B34" s="94">
        <v>17</v>
      </c>
      <c r="C34" s="20" t="s">
        <v>214</v>
      </c>
      <c r="D34" s="147"/>
      <c r="E34" s="147"/>
      <c r="F34" s="147"/>
      <c r="G34" s="149"/>
      <c r="I34" s="127" t="s">
        <v>34</v>
      </c>
      <c r="J34" s="104">
        <v>17</v>
      </c>
      <c r="K34" s="18" t="s">
        <v>215</v>
      </c>
      <c r="L34" s="96"/>
      <c r="M34" s="128"/>
      <c r="N34" s="98"/>
      <c r="O34" s="129"/>
      <c r="Q34" s="127" t="s">
        <v>34</v>
      </c>
      <c r="R34" s="104">
        <v>17</v>
      </c>
      <c r="S34" s="18" t="s">
        <v>216</v>
      </c>
      <c r="T34" s="128"/>
      <c r="U34" s="128"/>
      <c r="V34" s="128"/>
      <c r="W34" s="129"/>
      <c r="Y34" s="127" t="s">
        <v>18</v>
      </c>
      <c r="Z34" s="104">
        <v>17</v>
      </c>
      <c r="AA34" s="18" t="s">
        <v>217</v>
      </c>
      <c r="AB34" s="96"/>
      <c r="AC34" s="128"/>
      <c r="AD34" s="98"/>
      <c r="AE34" s="129"/>
      <c r="AG34" s="127" t="s">
        <v>11</v>
      </c>
      <c r="AH34" s="104">
        <v>17</v>
      </c>
      <c r="AI34" s="18" t="s">
        <v>218</v>
      </c>
      <c r="AJ34" s="128"/>
      <c r="AK34" s="128"/>
      <c r="AL34" s="128"/>
      <c r="AM34" s="129">
        <v>20</v>
      </c>
      <c r="AO34" s="127" t="s">
        <v>16</v>
      </c>
      <c r="AP34" s="104">
        <v>17</v>
      </c>
      <c r="AQ34" s="18" t="s">
        <v>219</v>
      </c>
      <c r="AR34" s="128"/>
      <c r="AS34" s="128"/>
      <c r="AT34" s="128"/>
      <c r="AU34" s="145"/>
    </row>
    <row r="35" spans="1:47" x14ac:dyDescent="0.2">
      <c r="A35" s="139"/>
      <c r="B35" s="95"/>
      <c r="C35" s="20" t="s">
        <v>220</v>
      </c>
      <c r="D35" s="95"/>
      <c r="E35" s="95"/>
      <c r="F35" s="95"/>
      <c r="G35" s="93"/>
      <c r="I35" s="139"/>
      <c r="J35" s="95"/>
      <c r="K35" s="18" t="s">
        <v>221</v>
      </c>
      <c r="L35" s="95"/>
      <c r="M35" s="95"/>
      <c r="N35" s="95"/>
      <c r="O35" s="140"/>
      <c r="Q35" s="139"/>
      <c r="R35" s="95"/>
      <c r="S35" s="18" t="s">
        <v>222</v>
      </c>
      <c r="T35" s="95"/>
      <c r="U35" s="95"/>
      <c r="V35" s="95"/>
      <c r="W35" s="140"/>
      <c r="Y35" s="139"/>
      <c r="Z35" s="95"/>
      <c r="AA35" s="18" t="s">
        <v>223</v>
      </c>
      <c r="AB35" s="95"/>
      <c r="AC35" s="95"/>
      <c r="AD35" s="95"/>
      <c r="AE35" s="140"/>
      <c r="AG35" s="139"/>
      <c r="AH35" s="95"/>
      <c r="AI35" s="18" t="s">
        <v>224</v>
      </c>
      <c r="AJ35" s="95"/>
      <c r="AK35" s="95"/>
      <c r="AL35" s="95"/>
      <c r="AM35" s="140"/>
      <c r="AO35" s="139"/>
      <c r="AP35" s="95"/>
      <c r="AQ35" s="18" t="s">
        <v>225</v>
      </c>
      <c r="AR35" s="95"/>
      <c r="AS35" s="95"/>
      <c r="AT35" s="95"/>
      <c r="AU35" s="93"/>
    </row>
    <row r="36" spans="1:47" x14ac:dyDescent="0.2">
      <c r="A36" s="127" t="s">
        <v>11</v>
      </c>
      <c r="B36" s="104">
        <v>18</v>
      </c>
      <c r="C36" s="18" t="s">
        <v>226</v>
      </c>
      <c r="D36" s="128"/>
      <c r="E36" s="128"/>
      <c r="F36" s="128"/>
      <c r="G36" s="145" t="s">
        <v>227</v>
      </c>
      <c r="I36" s="127" t="s">
        <v>16</v>
      </c>
      <c r="J36" s="104">
        <v>18</v>
      </c>
      <c r="K36" s="18" t="s">
        <v>228</v>
      </c>
      <c r="L36" s="96"/>
      <c r="M36" s="128"/>
      <c r="N36" s="98"/>
      <c r="O36" s="129"/>
      <c r="Q36" s="127" t="s">
        <v>16</v>
      </c>
      <c r="R36" s="104">
        <v>18</v>
      </c>
      <c r="S36" s="18" t="s">
        <v>229</v>
      </c>
      <c r="T36" s="128"/>
      <c r="U36" s="128"/>
      <c r="V36" s="128"/>
      <c r="W36" s="129"/>
      <c r="Y36" s="146" t="s">
        <v>32</v>
      </c>
      <c r="Z36" s="94">
        <v>18</v>
      </c>
      <c r="AA36" s="20" t="s">
        <v>230</v>
      </c>
      <c r="AB36" s="96"/>
      <c r="AC36" s="147"/>
      <c r="AD36" s="98"/>
      <c r="AE36" s="148"/>
      <c r="AG36" s="127" t="s">
        <v>20</v>
      </c>
      <c r="AH36" s="104">
        <v>18</v>
      </c>
      <c r="AI36" s="18" t="s">
        <v>231</v>
      </c>
      <c r="AJ36" s="128"/>
      <c r="AK36" s="128"/>
      <c r="AL36" s="128"/>
      <c r="AM36" s="129"/>
      <c r="AO36" s="127" t="s">
        <v>9</v>
      </c>
      <c r="AP36" s="104">
        <v>18</v>
      </c>
      <c r="AQ36" s="18" t="s">
        <v>232</v>
      </c>
      <c r="AR36" s="128"/>
      <c r="AS36" s="128"/>
      <c r="AT36" s="128"/>
      <c r="AU36" s="145"/>
    </row>
    <row r="37" spans="1:47" x14ac:dyDescent="0.2">
      <c r="A37" s="139"/>
      <c r="B37" s="95"/>
      <c r="C37" s="18" t="s">
        <v>233</v>
      </c>
      <c r="D37" s="95"/>
      <c r="E37" s="95"/>
      <c r="F37" s="95"/>
      <c r="G37" s="93"/>
      <c r="I37" s="139"/>
      <c r="J37" s="95"/>
      <c r="K37" s="18" t="s">
        <v>234</v>
      </c>
      <c r="L37" s="95"/>
      <c r="M37" s="95"/>
      <c r="N37" s="95"/>
      <c r="O37" s="140"/>
      <c r="Q37" s="139"/>
      <c r="R37" s="95"/>
      <c r="S37" s="18" t="s">
        <v>235</v>
      </c>
      <c r="T37" s="95"/>
      <c r="U37" s="95"/>
      <c r="V37" s="95"/>
      <c r="W37" s="140"/>
      <c r="Y37" s="139"/>
      <c r="Z37" s="95"/>
      <c r="AA37" s="20" t="s">
        <v>236</v>
      </c>
      <c r="AB37" s="95"/>
      <c r="AC37" s="95"/>
      <c r="AD37" s="95"/>
      <c r="AE37" s="140"/>
      <c r="AG37" s="139"/>
      <c r="AH37" s="95"/>
      <c r="AI37" s="18" t="s">
        <v>237</v>
      </c>
      <c r="AJ37" s="95"/>
      <c r="AK37" s="95"/>
      <c r="AL37" s="95"/>
      <c r="AM37" s="140"/>
      <c r="AO37" s="139"/>
      <c r="AP37" s="95"/>
      <c r="AQ37" s="18" t="s">
        <v>238</v>
      </c>
      <c r="AR37" s="95"/>
      <c r="AS37" s="95"/>
      <c r="AT37" s="95"/>
      <c r="AU37" s="93"/>
    </row>
    <row r="38" spans="1:47" x14ac:dyDescent="0.2">
      <c r="A38" s="127" t="s">
        <v>20</v>
      </c>
      <c r="B38" s="104">
        <v>19</v>
      </c>
      <c r="C38" s="18" t="s">
        <v>239</v>
      </c>
      <c r="D38" s="128"/>
      <c r="E38" s="128"/>
      <c r="F38" s="128"/>
      <c r="G38" s="145"/>
      <c r="I38" s="127" t="s">
        <v>9</v>
      </c>
      <c r="J38" s="104">
        <v>19</v>
      </c>
      <c r="K38" s="18" t="s">
        <v>240</v>
      </c>
      <c r="L38" s="96"/>
      <c r="M38" s="128"/>
      <c r="N38" s="98"/>
      <c r="O38" s="129"/>
      <c r="Q38" s="127" t="s">
        <v>9</v>
      </c>
      <c r="R38" s="104">
        <v>19</v>
      </c>
      <c r="S38" s="18" t="s">
        <v>241</v>
      </c>
      <c r="T38" s="128"/>
      <c r="U38" s="128"/>
      <c r="V38" s="128"/>
      <c r="W38" s="129"/>
      <c r="Y38" s="127" t="s">
        <v>11</v>
      </c>
      <c r="Z38" s="104">
        <v>19</v>
      </c>
      <c r="AA38" s="18" t="s">
        <v>242</v>
      </c>
      <c r="AB38" s="96"/>
      <c r="AC38" s="128"/>
      <c r="AD38" s="98"/>
      <c r="AE38" s="129">
        <v>16</v>
      </c>
      <c r="AG38" s="127" t="s">
        <v>34</v>
      </c>
      <c r="AH38" s="104">
        <v>19</v>
      </c>
      <c r="AI38" s="18" t="s">
        <v>243</v>
      </c>
      <c r="AJ38" s="128"/>
      <c r="AK38" s="128"/>
      <c r="AL38" s="128"/>
      <c r="AM38" s="129"/>
      <c r="AO38" s="127" t="s">
        <v>18</v>
      </c>
      <c r="AP38" s="104">
        <v>19</v>
      </c>
      <c r="AQ38" s="18" t="s">
        <v>244</v>
      </c>
      <c r="AR38" s="128"/>
      <c r="AS38" s="128"/>
      <c r="AT38" s="128"/>
      <c r="AU38" s="145"/>
    </row>
    <row r="39" spans="1:47" x14ac:dyDescent="0.2">
      <c r="A39" s="139"/>
      <c r="B39" s="95"/>
      <c r="C39" s="18" t="s">
        <v>245</v>
      </c>
      <c r="D39" s="95"/>
      <c r="E39" s="95"/>
      <c r="F39" s="95"/>
      <c r="G39" s="93"/>
      <c r="I39" s="139"/>
      <c r="J39" s="95"/>
      <c r="K39" s="18" t="s">
        <v>246</v>
      </c>
      <c r="L39" s="95"/>
      <c r="M39" s="95"/>
      <c r="N39" s="95"/>
      <c r="O39" s="140"/>
      <c r="Q39" s="139"/>
      <c r="R39" s="95"/>
      <c r="S39" s="18" t="s">
        <v>247</v>
      </c>
      <c r="T39" s="95"/>
      <c r="U39" s="95"/>
      <c r="V39" s="95"/>
      <c r="W39" s="140"/>
      <c r="Y39" s="139"/>
      <c r="Z39" s="95"/>
      <c r="AA39" s="18" t="s">
        <v>248</v>
      </c>
      <c r="AB39" s="95"/>
      <c r="AC39" s="95"/>
      <c r="AD39" s="95"/>
      <c r="AE39" s="140"/>
      <c r="AG39" s="139"/>
      <c r="AH39" s="95"/>
      <c r="AI39" s="18" t="s">
        <v>249</v>
      </c>
      <c r="AJ39" s="95"/>
      <c r="AK39" s="95"/>
      <c r="AL39" s="95"/>
      <c r="AM39" s="140"/>
      <c r="AO39" s="139"/>
      <c r="AP39" s="95"/>
      <c r="AQ39" s="18" t="s">
        <v>250</v>
      </c>
      <c r="AR39" s="95"/>
      <c r="AS39" s="95"/>
      <c r="AT39" s="95"/>
      <c r="AU39" s="93"/>
    </row>
    <row r="40" spans="1:47" x14ac:dyDescent="0.2">
      <c r="A40" s="127" t="s">
        <v>34</v>
      </c>
      <c r="B40" s="104">
        <v>20</v>
      </c>
      <c r="C40" s="18" t="s">
        <v>251</v>
      </c>
      <c r="D40" s="128"/>
      <c r="E40" s="128"/>
      <c r="F40" s="128"/>
      <c r="G40" s="145"/>
      <c r="I40" s="127" t="s">
        <v>18</v>
      </c>
      <c r="J40" s="104">
        <v>20</v>
      </c>
      <c r="K40" s="18" t="s">
        <v>252</v>
      </c>
      <c r="L40" s="96"/>
      <c r="M40" s="97"/>
      <c r="N40" s="98"/>
      <c r="O40" s="129"/>
      <c r="Q40" s="127" t="s">
        <v>18</v>
      </c>
      <c r="R40" s="104">
        <v>20</v>
      </c>
      <c r="S40" s="18" t="s">
        <v>253</v>
      </c>
      <c r="T40" s="128"/>
      <c r="U40" s="128"/>
      <c r="V40" s="128"/>
      <c r="W40" s="129"/>
      <c r="Y40" s="127" t="s">
        <v>20</v>
      </c>
      <c r="Z40" s="104">
        <v>20</v>
      </c>
      <c r="AA40" s="18" t="s">
        <v>254</v>
      </c>
      <c r="AB40" s="96"/>
      <c r="AC40" s="128"/>
      <c r="AD40" s="98"/>
      <c r="AE40" s="129"/>
      <c r="AG40" s="127" t="s">
        <v>16</v>
      </c>
      <c r="AH40" s="104">
        <v>20</v>
      </c>
      <c r="AI40" s="18" t="s">
        <v>255</v>
      </c>
      <c r="AJ40" s="128"/>
      <c r="AK40" s="128"/>
      <c r="AL40" s="128"/>
      <c r="AM40" s="129"/>
      <c r="AO40" s="146" t="s">
        <v>32</v>
      </c>
      <c r="AP40" s="94">
        <v>20</v>
      </c>
      <c r="AQ40" s="20" t="s">
        <v>256</v>
      </c>
      <c r="AR40" s="147"/>
      <c r="AS40" s="147"/>
      <c r="AT40" s="147"/>
      <c r="AU40" s="149"/>
    </row>
    <row r="41" spans="1:47" x14ac:dyDescent="0.2">
      <c r="A41" s="139"/>
      <c r="B41" s="95"/>
      <c r="C41" s="18" t="s">
        <v>257</v>
      </c>
      <c r="D41" s="95"/>
      <c r="E41" s="95"/>
      <c r="F41" s="95"/>
      <c r="G41" s="93"/>
      <c r="I41" s="139"/>
      <c r="J41" s="95"/>
      <c r="K41" s="18" t="s">
        <v>258</v>
      </c>
      <c r="L41" s="95"/>
      <c r="M41" s="95"/>
      <c r="N41" s="95"/>
      <c r="O41" s="140"/>
      <c r="Q41" s="139"/>
      <c r="R41" s="95"/>
      <c r="S41" s="18" t="s">
        <v>259</v>
      </c>
      <c r="T41" s="95"/>
      <c r="U41" s="95"/>
      <c r="V41" s="95"/>
      <c r="W41" s="140"/>
      <c r="Y41" s="139"/>
      <c r="Z41" s="95"/>
      <c r="AA41" s="18" t="s">
        <v>260</v>
      </c>
      <c r="AB41" s="95"/>
      <c r="AC41" s="95"/>
      <c r="AD41" s="95"/>
      <c r="AE41" s="140"/>
      <c r="AG41" s="139"/>
      <c r="AH41" s="95"/>
      <c r="AI41" s="18" t="s">
        <v>261</v>
      </c>
      <c r="AJ41" s="95"/>
      <c r="AK41" s="95"/>
      <c r="AL41" s="95"/>
      <c r="AM41" s="140"/>
      <c r="AO41" s="139"/>
      <c r="AP41" s="95"/>
      <c r="AQ41" s="20" t="s">
        <v>262</v>
      </c>
      <c r="AR41" s="95"/>
      <c r="AS41" s="95"/>
      <c r="AT41" s="95"/>
      <c r="AU41" s="93"/>
    </row>
    <row r="42" spans="1:47" x14ac:dyDescent="0.2">
      <c r="A42" s="127" t="s">
        <v>16</v>
      </c>
      <c r="B42" s="104">
        <v>21</v>
      </c>
      <c r="C42" s="18" t="s">
        <v>263</v>
      </c>
      <c r="D42" s="128"/>
      <c r="E42" s="128"/>
      <c r="F42" s="128"/>
      <c r="G42" s="145"/>
      <c r="I42" s="146" t="s">
        <v>32</v>
      </c>
      <c r="J42" s="94">
        <v>21</v>
      </c>
      <c r="K42" s="20" t="s">
        <v>264</v>
      </c>
      <c r="L42" s="96"/>
      <c r="M42" s="97"/>
      <c r="N42" s="98"/>
      <c r="O42" s="148"/>
      <c r="Q42" s="146" t="s">
        <v>32</v>
      </c>
      <c r="R42" s="94">
        <v>21</v>
      </c>
      <c r="S42" s="20" t="s">
        <v>265</v>
      </c>
      <c r="T42" s="147"/>
      <c r="U42" s="147"/>
      <c r="V42" s="147"/>
      <c r="W42" s="148"/>
      <c r="Y42" s="127" t="s">
        <v>34</v>
      </c>
      <c r="Z42" s="104">
        <v>21</v>
      </c>
      <c r="AA42" s="18" t="s">
        <v>266</v>
      </c>
      <c r="AB42" s="96"/>
      <c r="AC42" s="128"/>
      <c r="AD42" s="98"/>
      <c r="AE42" s="129"/>
      <c r="AG42" s="127" t="s">
        <v>9</v>
      </c>
      <c r="AH42" s="104">
        <v>21</v>
      </c>
      <c r="AI42" s="18" t="s">
        <v>267</v>
      </c>
      <c r="AJ42" s="128"/>
      <c r="AK42" s="128"/>
      <c r="AL42" s="128"/>
      <c r="AM42" s="129"/>
      <c r="AO42" s="127" t="s">
        <v>11</v>
      </c>
      <c r="AP42" s="104">
        <v>21</v>
      </c>
      <c r="AQ42" s="18" t="s">
        <v>268</v>
      </c>
      <c r="AR42" s="128"/>
      <c r="AS42" s="128"/>
      <c r="AT42" s="128"/>
      <c r="AU42" s="145">
        <v>25</v>
      </c>
    </row>
    <row r="43" spans="1:47" x14ac:dyDescent="0.2">
      <c r="A43" s="139"/>
      <c r="B43" s="95"/>
      <c r="C43" s="18" t="s">
        <v>269</v>
      </c>
      <c r="D43" s="95"/>
      <c r="E43" s="95"/>
      <c r="F43" s="95"/>
      <c r="G43" s="93"/>
      <c r="I43" s="139"/>
      <c r="J43" s="95"/>
      <c r="K43" s="20" t="s">
        <v>270</v>
      </c>
      <c r="L43" s="95"/>
      <c r="M43" s="95"/>
      <c r="N43" s="95"/>
      <c r="O43" s="140"/>
      <c r="Q43" s="139"/>
      <c r="R43" s="95"/>
      <c r="S43" s="20" t="s">
        <v>271</v>
      </c>
      <c r="T43" s="95"/>
      <c r="U43" s="95"/>
      <c r="V43" s="95"/>
      <c r="W43" s="140"/>
      <c r="Y43" s="139"/>
      <c r="Z43" s="95"/>
      <c r="AA43" s="18" t="s">
        <v>272</v>
      </c>
      <c r="AB43" s="95"/>
      <c r="AC43" s="95"/>
      <c r="AD43" s="95"/>
      <c r="AE43" s="140"/>
      <c r="AG43" s="139"/>
      <c r="AH43" s="95"/>
      <c r="AI43" s="18" t="s">
        <v>273</v>
      </c>
      <c r="AJ43" s="95"/>
      <c r="AK43" s="95"/>
      <c r="AL43" s="95"/>
      <c r="AM43" s="140"/>
      <c r="AO43" s="139"/>
      <c r="AP43" s="95"/>
      <c r="AQ43" s="18" t="s">
        <v>274</v>
      </c>
      <c r="AR43" s="95"/>
      <c r="AS43" s="95"/>
      <c r="AT43" s="95"/>
      <c r="AU43" s="93"/>
    </row>
    <row r="44" spans="1:47" x14ac:dyDescent="0.2">
      <c r="A44" s="127" t="s">
        <v>9</v>
      </c>
      <c r="B44" s="104">
        <v>22</v>
      </c>
      <c r="C44" s="18" t="s">
        <v>275</v>
      </c>
      <c r="D44" s="128"/>
      <c r="E44" s="128"/>
      <c r="F44" s="128"/>
      <c r="G44" s="145"/>
      <c r="I44" s="127" t="s">
        <v>11</v>
      </c>
      <c r="J44" s="104">
        <v>22</v>
      </c>
      <c r="K44" s="18" t="s">
        <v>276</v>
      </c>
      <c r="L44" s="128"/>
      <c r="M44" s="97"/>
      <c r="N44" s="98"/>
      <c r="O44" s="129" t="s">
        <v>277</v>
      </c>
      <c r="Q44" s="127" t="s">
        <v>11</v>
      </c>
      <c r="R44" s="104">
        <v>22</v>
      </c>
      <c r="S44" s="18" t="s">
        <v>278</v>
      </c>
      <c r="T44" s="128"/>
      <c r="U44" s="128"/>
      <c r="V44" s="128"/>
      <c r="W44" s="129">
        <v>12</v>
      </c>
      <c r="Y44" s="127" t="s">
        <v>16</v>
      </c>
      <c r="Z44" s="104">
        <v>22</v>
      </c>
      <c r="AA44" s="18" t="s">
        <v>279</v>
      </c>
      <c r="AB44" s="96"/>
      <c r="AC44" s="128"/>
      <c r="AD44" s="98"/>
      <c r="AE44" s="129"/>
      <c r="AG44" s="127" t="s">
        <v>18</v>
      </c>
      <c r="AH44" s="104">
        <v>22</v>
      </c>
      <c r="AI44" s="18" t="s">
        <v>280</v>
      </c>
      <c r="AJ44" s="128"/>
      <c r="AK44" s="128"/>
      <c r="AL44" s="128"/>
      <c r="AM44" s="129"/>
      <c r="AO44" s="127" t="s">
        <v>20</v>
      </c>
      <c r="AP44" s="104">
        <v>22</v>
      </c>
      <c r="AQ44" s="18" t="s">
        <v>281</v>
      </c>
      <c r="AR44" s="128"/>
      <c r="AS44" s="128"/>
      <c r="AT44" s="128"/>
      <c r="AU44" s="145"/>
    </row>
    <row r="45" spans="1:47" x14ac:dyDescent="0.2">
      <c r="A45" s="139"/>
      <c r="B45" s="95"/>
      <c r="C45" s="18" t="s">
        <v>282</v>
      </c>
      <c r="D45" s="95"/>
      <c r="E45" s="95"/>
      <c r="F45" s="95"/>
      <c r="G45" s="93"/>
      <c r="I45" s="139"/>
      <c r="J45" s="95"/>
      <c r="K45" s="18" t="s">
        <v>283</v>
      </c>
      <c r="L45" s="95"/>
      <c r="M45" s="95"/>
      <c r="N45" s="95"/>
      <c r="O45" s="140"/>
      <c r="Q45" s="139"/>
      <c r="R45" s="95"/>
      <c r="S45" s="18" t="s">
        <v>284</v>
      </c>
      <c r="T45" s="95"/>
      <c r="U45" s="95"/>
      <c r="V45" s="95"/>
      <c r="W45" s="140"/>
      <c r="Y45" s="139"/>
      <c r="Z45" s="95"/>
      <c r="AA45" s="18" t="s">
        <v>285</v>
      </c>
      <c r="AB45" s="95"/>
      <c r="AC45" s="95"/>
      <c r="AD45" s="95"/>
      <c r="AE45" s="140"/>
      <c r="AG45" s="139"/>
      <c r="AH45" s="95"/>
      <c r="AI45" s="18" t="s">
        <v>286</v>
      </c>
      <c r="AJ45" s="95"/>
      <c r="AK45" s="95"/>
      <c r="AL45" s="95"/>
      <c r="AM45" s="140"/>
      <c r="AO45" s="139"/>
      <c r="AP45" s="95"/>
      <c r="AQ45" s="18" t="s">
        <v>287</v>
      </c>
      <c r="AR45" s="95"/>
      <c r="AS45" s="95"/>
      <c r="AT45" s="95"/>
      <c r="AU45" s="93"/>
    </row>
    <row r="46" spans="1:47" x14ac:dyDescent="0.2">
      <c r="A46" s="127" t="s">
        <v>18</v>
      </c>
      <c r="B46" s="104">
        <v>23</v>
      </c>
      <c r="C46" s="18" t="s">
        <v>288</v>
      </c>
      <c r="D46" s="128"/>
      <c r="E46" s="128"/>
      <c r="F46" s="128"/>
      <c r="G46" s="145"/>
      <c r="I46" s="127" t="s">
        <v>20</v>
      </c>
      <c r="J46" s="104">
        <v>23</v>
      </c>
      <c r="K46" s="18" t="s">
        <v>289</v>
      </c>
      <c r="L46" s="128"/>
      <c r="M46" s="97"/>
      <c r="N46" s="98"/>
      <c r="O46" s="129"/>
      <c r="Q46" s="127" t="s">
        <v>20</v>
      </c>
      <c r="R46" s="104">
        <v>23</v>
      </c>
      <c r="S46" s="18" t="s">
        <v>290</v>
      </c>
      <c r="T46" s="128"/>
      <c r="U46" s="128"/>
      <c r="V46" s="128"/>
      <c r="W46" s="129"/>
      <c r="Y46" s="127" t="s">
        <v>9</v>
      </c>
      <c r="Z46" s="104">
        <v>23</v>
      </c>
      <c r="AA46" s="18" t="s">
        <v>291</v>
      </c>
      <c r="AB46" s="96"/>
      <c r="AC46" s="128"/>
      <c r="AD46" s="98"/>
      <c r="AE46" s="129"/>
      <c r="AG46" s="146" t="s">
        <v>32</v>
      </c>
      <c r="AH46" s="94">
        <v>23</v>
      </c>
      <c r="AI46" s="20" t="s">
        <v>292</v>
      </c>
      <c r="AJ46" s="147"/>
      <c r="AK46" s="147"/>
      <c r="AL46" s="147"/>
      <c r="AM46" s="148"/>
      <c r="AO46" s="127" t="s">
        <v>34</v>
      </c>
      <c r="AP46" s="104">
        <v>23</v>
      </c>
      <c r="AQ46" s="18" t="s">
        <v>293</v>
      </c>
      <c r="AR46" s="128"/>
      <c r="AS46" s="128"/>
      <c r="AT46" s="128"/>
      <c r="AU46" s="145"/>
    </row>
    <row r="47" spans="1:47" x14ac:dyDescent="0.2">
      <c r="A47" s="139"/>
      <c r="B47" s="95"/>
      <c r="C47" s="18" t="s">
        <v>294</v>
      </c>
      <c r="D47" s="95"/>
      <c r="E47" s="95"/>
      <c r="F47" s="95"/>
      <c r="G47" s="93"/>
      <c r="I47" s="139"/>
      <c r="J47" s="95"/>
      <c r="K47" s="18" t="s">
        <v>295</v>
      </c>
      <c r="L47" s="95"/>
      <c r="M47" s="95"/>
      <c r="N47" s="95"/>
      <c r="O47" s="140"/>
      <c r="Q47" s="139"/>
      <c r="R47" s="95"/>
      <c r="S47" s="18" t="s">
        <v>296</v>
      </c>
      <c r="T47" s="95"/>
      <c r="U47" s="95"/>
      <c r="V47" s="95"/>
      <c r="W47" s="140"/>
      <c r="Y47" s="139"/>
      <c r="Z47" s="95"/>
      <c r="AA47" s="18" t="s">
        <v>297</v>
      </c>
      <c r="AB47" s="95"/>
      <c r="AC47" s="95"/>
      <c r="AD47" s="95"/>
      <c r="AE47" s="140"/>
      <c r="AG47" s="139"/>
      <c r="AH47" s="95"/>
      <c r="AI47" s="20" t="s">
        <v>298</v>
      </c>
      <c r="AJ47" s="95"/>
      <c r="AK47" s="95"/>
      <c r="AL47" s="95"/>
      <c r="AM47" s="140"/>
      <c r="AO47" s="139"/>
      <c r="AP47" s="95"/>
      <c r="AQ47" s="18" t="s">
        <v>299</v>
      </c>
      <c r="AR47" s="95"/>
      <c r="AS47" s="95"/>
      <c r="AT47" s="95"/>
      <c r="AU47" s="93"/>
    </row>
    <row r="48" spans="1:47" x14ac:dyDescent="0.2">
      <c r="A48" s="146" t="s">
        <v>32</v>
      </c>
      <c r="B48" s="94">
        <v>24</v>
      </c>
      <c r="C48" s="20" t="s">
        <v>300</v>
      </c>
      <c r="D48" s="147"/>
      <c r="E48" s="147"/>
      <c r="F48" s="147"/>
      <c r="G48" s="149"/>
      <c r="I48" s="127" t="s">
        <v>34</v>
      </c>
      <c r="J48" s="104">
        <v>24</v>
      </c>
      <c r="K48" s="18" t="s">
        <v>301</v>
      </c>
      <c r="L48" s="128"/>
      <c r="M48" s="97"/>
      <c r="N48" s="98"/>
      <c r="O48" s="129"/>
      <c r="Q48" s="127" t="s">
        <v>34</v>
      </c>
      <c r="R48" s="104">
        <v>24</v>
      </c>
      <c r="S48" s="18" t="s">
        <v>302</v>
      </c>
      <c r="T48" s="128"/>
      <c r="U48" s="128"/>
      <c r="V48" s="128"/>
      <c r="W48" s="129"/>
      <c r="Y48" s="127" t="s">
        <v>18</v>
      </c>
      <c r="Z48" s="104">
        <v>24</v>
      </c>
      <c r="AA48" s="18" t="s">
        <v>303</v>
      </c>
      <c r="AB48" s="96"/>
      <c r="AC48" s="97"/>
      <c r="AD48" s="98"/>
      <c r="AE48" s="129"/>
      <c r="AG48" s="127" t="s">
        <v>11</v>
      </c>
      <c r="AH48" s="111">
        <v>24</v>
      </c>
      <c r="AI48" s="18" t="s">
        <v>304</v>
      </c>
      <c r="AJ48" s="128"/>
      <c r="AK48" s="128"/>
      <c r="AL48" s="128"/>
      <c r="AM48" s="129">
        <v>21</v>
      </c>
      <c r="AO48" s="127" t="s">
        <v>16</v>
      </c>
      <c r="AP48" s="104">
        <v>24</v>
      </c>
      <c r="AQ48" s="18" t="s">
        <v>305</v>
      </c>
      <c r="AR48" s="128"/>
      <c r="AS48" s="128"/>
      <c r="AT48" s="128"/>
      <c r="AU48" s="145"/>
    </row>
    <row r="49" spans="1:47" x14ac:dyDescent="0.2">
      <c r="A49" s="139"/>
      <c r="B49" s="95"/>
      <c r="C49" s="20" t="s">
        <v>306</v>
      </c>
      <c r="D49" s="95"/>
      <c r="E49" s="95"/>
      <c r="F49" s="95"/>
      <c r="G49" s="93"/>
      <c r="I49" s="139"/>
      <c r="J49" s="95"/>
      <c r="K49" s="18" t="s">
        <v>307</v>
      </c>
      <c r="L49" s="95"/>
      <c r="M49" s="95"/>
      <c r="N49" s="95"/>
      <c r="O49" s="140"/>
      <c r="Q49" s="139"/>
      <c r="R49" s="95"/>
      <c r="S49" s="18" t="s">
        <v>308</v>
      </c>
      <c r="T49" s="95"/>
      <c r="U49" s="95"/>
      <c r="V49" s="95"/>
      <c r="W49" s="140"/>
      <c r="Y49" s="139"/>
      <c r="Z49" s="95"/>
      <c r="AA49" s="18" t="s">
        <v>309</v>
      </c>
      <c r="AB49" s="95"/>
      <c r="AC49" s="95"/>
      <c r="AD49" s="95"/>
      <c r="AE49" s="140"/>
      <c r="AG49" s="139"/>
      <c r="AH49" s="95"/>
      <c r="AI49" s="19" t="s">
        <v>310</v>
      </c>
      <c r="AJ49" s="95"/>
      <c r="AK49" s="95"/>
      <c r="AL49" s="95"/>
      <c r="AM49" s="140"/>
      <c r="AO49" s="139"/>
      <c r="AP49" s="95"/>
      <c r="AQ49" s="18" t="s">
        <v>311</v>
      </c>
      <c r="AR49" s="95"/>
      <c r="AS49" s="95"/>
      <c r="AT49" s="95"/>
      <c r="AU49" s="93"/>
    </row>
    <row r="50" spans="1:47" x14ac:dyDescent="0.2">
      <c r="A50" s="127" t="s">
        <v>11</v>
      </c>
      <c r="B50" s="104">
        <v>25</v>
      </c>
      <c r="C50" s="18" t="s">
        <v>312</v>
      </c>
      <c r="D50" s="128"/>
      <c r="E50" s="128"/>
      <c r="F50" s="128"/>
      <c r="G50" s="145" t="s">
        <v>313</v>
      </c>
      <c r="I50" s="127" t="s">
        <v>16</v>
      </c>
      <c r="J50" s="104">
        <v>25</v>
      </c>
      <c r="K50" s="18" t="s">
        <v>314</v>
      </c>
      <c r="L50" s="128"/>
      <c r="M50" s="97"/>
      <c r="N50" s="98"/>
      <c r="O50" s="129"/>
      <c r="Q50" s="127" t="s">
        <v>16</v>
      </c>
      <c r="R50" s="104">
        <v>25</v>
      </c>
      <c r="S50" s="18" t="s">
        <v>315</v>
      </c>
      <c r="T50" s="128"/>
      <c r="U50" s="128"/>
      <c r="V50" s="128"/>
      <c r="W50" s="129"/>
      <c r="Y50" s="146" t="s">
        <v>32</v>
      </c>
      <c r="Z50" s="94">
        <v>25</v>
      </c>
      <c r="AA50" s="20" t="s">
        <v>316</v>
      </c>
      <c r="AB50" s="96"/>
      <c r="AC50" s="97"/>
      <c r="AD50" s="98"/>
      <c r="AE50" s="148"/>
      <c r="AG50" s="127" t="s">
        <v>20</v>
      </c>
      <c r="AH50" s="104">
        <v>25</v>
      </c>
      <c r="AI50" s="18" t="s">
        <v>317</v>
      </c>
      <c r="AJ50" s="128"/>
      <c r="AK50" s="128"/>
      <c r="AL50" s="128"/>
      <c r="AM50" s="129"/>
      <c r="AO50" s="127" t="s">
        <v>9</v>
      </c>
      <c r="AP50" s="104">
        <v>25</v>
      </c>
      <c r="AQ50" s="18" t="s">
        <v>318</v>
      </c>
      <c r="AR50" s="128"/>
      <c r="AS50" s="128"/>
      <c r="AT50" s="128"/>
      <c r="AU50" s="145"/>
    </row>
    <row r="51" spans="1:47" x14ac:dyDescent="0.2">
      <c r="A51" s="139"/>
      <c r="B51" s="95"/>
      <c r="C51" s="18" t="s">
        <v>319</v>
      </c>
      <c r="D51" s="95"/>
      <c r="E51" s="95"/>
      <c r="F51" s="95"/>
      <c r="G51" s="93"/>
      <c r="I51" s="139"/>
      <c r="J51" s="95"/>
      <c r="K51" s="18" t="s">
        <v>320</v>
      </c>
      <c r="L51" s="95"/>
      <c r="M51" s="95"/>
      <c r="N51" s="95"/>
      <c r="O51" s="140"/>
      <c r="Q51" s="139"/>
      <c r="R51" s="95"/>
      <c r="S51" s="18" t="s">
        <v>321</v>
      </c>
      <c r="T51" s="95"/>
      <c r="U51" s="95"/>
      <c r="V51" s="95"/>
      <c r="W51" s="140"/>
      <c r="Y51" s="139"/>
      <c r="Z51" s="95"/>
      <c r="AA51" s="20" t="s">
        <v>322</v>
      </c>
      <c r="AB51" s="95"/>
      <c r="AC51" s="95"/>
      <c r="AD51" s="95"/>
      <c r="AE51" s="140"/>
      <c r="AG51" s="139"/>
      <c r="AH51" s="95"/>
      <c r="AI51" s="18" t="s">
        <v>323</v>
      </c>
      <c r="AJ51" s="95"/>
      <c r="AK51" s="95"/>
      <c r="AL51" s="95"/>
      <c r="AM51" s="140"/>
      <c r="AO51" s="139"/>
      <c r="AP51" s="95"/>
      <c r="AQ51" s="18" t="s">
        <v>324</v>
      </c>
      <c r="AR51" s="95"/>
      <c r="AS51" s="95"/>
      <c r="AT51" s="95"/>
      <c r="AU51" s="93"/>
    </row>
    <row r="52" spans="1:47" x14ac:dyDescent="0.2">
      <c r="A52" s="127" t="s">
        <v>20</v>
      </c>
      <c r="B52" s="104">
        <v>26</v>
      </c>
      <c r="C52" s="18" t="s">
        <v>325</v>
      </c>
      <c r="D52" s="128"/>
      <c r="E52" s="128"/>
      <c r="F52" s="128"/>
      <c r="G52" s="145"/>
      <c r="I52" s="127" t="s">
        <v>9</v>
      </c>
      <c r="J52" s="104">
        <v>26</v>
      </c>
      <c r="K52" s="18" t="s">
        <v>326</v>
      </c>
      <c r="L52" s="128"/>
      <c r="M52" s="97"/>
      <c r="N52" s="98"/>
      <c r="O52" s="129"/>
      <c r="Q52" s="127" t="s">
        <v>9</v>
      </c>
      <c r="R52" s="104">
        <v>26</v>
      </c>
      <c r="S52" s="18" t="s">
        <v>327</v>
      </c>
      <c r="T52" s="128"/>
      <c r="U52" s="128"/>
      <c r="V52" s="128"/>
      <c r="W52" s="129"/>
      <c r="Y52" s="127" t="s">
        <v>11</v>
      </c>
      <c r="Z52" s="104">
        <v>26</v>
      </c>
      <c r="AA52" s="18" t="s">
        <v>328</v>
      </c>
      <c r="AB52" s="128"/>
      <c r="AC52" s="97"/>
      <c r="AD52" s="98"/>
      <c r="AE52" s="129">
        <v>17</v>
      </c>
      <c r="AG52" s="127" t="s">
        <v>34</v>
      </c>
      <c r="AH52" s="104">
        <v>26</v>
      </c>
      <c r="AI52" s="18" t="s">
        <v>329</v>
      </c>
      <c r="AJ52" s="128"/>
      <c r="AK52" s="128"/>
      <c r="AL52" s="128"/>
      <c r="AM52" s="129"/>
      <c r="AO52" s="127" t="s">
        <v>18</v>
      </c>
      <c r="AP52" s="104">
        <v>26</v>
      </c>
      <c r="AQ52" s="18" t="s">
        <v>330</v>
      </c>
      <c r="AR52" s="128"/>
      <c r="AS52" s="128"/>
      <c r="AT52" s="128"/>
      <c r="AU52" s="145"/>
    </row>
    <row r="53" spans="1:47" x14ac:dyDescent="0.2">
      <c r="A53" s="139"/>
      <c r="B53" s="95"/>
      <c r="C53" s="18" t="s">
        <v>331</v>
      </c>
      <c r="D53" s="95"/>
      <c r="E53" s="95"/>
      <c r="F53" s="95"/>
      <c r="G53" s="93"/>
      <c r="I53" s="139"/>
      <c r="J53" s="95"/>
      <c r="K53" s="18" t="s">
        <v>332</v>
      </c>
      <c r="L53" s="95"/>
      <c r="M53" s="95"/>
      <c r="N53" s="95"/>
      <c r="O53" s="140"/>
      <c r="Q53" s="139"/>
      <c r="R53" s="95"/>
      <c r="S53" s="18" t="s">
        <v>333</v>
      </c>
      <c r="T53" s="95"/>
      <c r="U53" s="95"/>
      <c r="V53" s="95"/>
      <c r="W53" s="140"/>
      <c r="Y53" s="139"/>
      <c r="Z53" s="95"/>
      <c r="AA53" s="18" t="s">
        <v>334</v>
      </c>
      <c r="AB53" s="95"/>
      <c r="AC53" s="95"/>
      <c r="AD53" s="95"/>
      <c r="AE53" s="140"/>
      <c r="AG53" s="139"/>
      <c r="AH53" s="95"/>
      <c r="AI53" s="18" t="s">
        <v>335</v>
      </c>
      <c r="AJ53" s="95"/>
      <c r="AK53" s="95"/>
      <c r="AL53" s="95"/>
      <c r="AM53" s="140"/>
      <c r="AO53" s="139"/>
      <c r="AP53" s="95"/>
      <c r="AQ53" s="18" t="s">
        <v>336</v>
      </c>
      <c r="AR53" s="95"/>
      <c r="AS53" s="95"/>
      <c r="AT53" s="95"/>
      <c r="AU53" s="93"/>
    </row>
    <row r="54" spans="1:47" x14ac:dyDescent="0.2">
      <c r="A54" s="127" t="s">
        <v>34</v>
      </c>
      <c r="B54" s="104">
        <v>27</v>
      </c>
      <c r="C54" s="18" t="s">
        <v>337</v>
      </c>
      <c r="D54" s="128"/>
      <c r="E54" s="128"/>
      <c r="F54" s="128"/>
      <c r="G54" s="145"/>
      <c r="I54" s="127" t="s">
        <v>18</v>
      </c>
      <c r="J54" s="104">
        <v>27</v>
      </c>
      <c r="K54" s="18" t="s">
        <v>338</v>
      </c>
      <c r="L54" s="128"/>
      <c r="M54" s="97"/>
      <c r="N54" s="98"/>
      <c r="O54" s="129"/>
      <c r="Q54" s="127" t="s">
        <v>18</v>
      </c>
      <c r="R54" s="104">
        <v>27</v>
      </c>
      <c r="S54" s="18" t="s">
        <v>339</v>
      </c>
      <c r="T54" s="128"/>
      <c r="U54" s="128"/>
      <c r="V54" s="128"/>
      <c r="W54" s="129"/>
      <c r="Y54" s="127" t="s">
        <v>20</v>
      </c>
      <c r="Z54" s="104">
        <v>27</v>
      </c>
      <c r="AA54" s="18" t="s">
        <v>340</v>
      </c>
      <c r="AB54" s="128"/>
      <c r="AC54" s="97"/>
      <c r="AD54" s="98"/>
      <c r="AE54" s="129"/>
      <c r="AG54" s="127" t="s">
        <v>16</v>
      </c>
      <c r="AH54" s="104">
        <v>27</v>
      </c>
      <c r="AI54" s="18" t="s">
        <v>341</v>
      </c>
      <c r="AJ54" s="128"/>
      <c r="AK54" s="128"/>
      <c r="AL54" s="128"/>
      <c r="AM54" s="129"/>
      <c r="AO54" s="146" t="s">
        <v>32</v>
      </c>
      <c r="AP54" s="94">
        <v>27</v>
      </c>
      <c r="AQ54" s="20" t="s">
        <v>342</v>
      </c>
      <c r="AR54" s="147"/>
      <c r="AS54" s="147"/>
      <c r="AT54" s="147"/>
      <c r="AU54" s="149"/>
    </row>
    <row r="55" spans="1:47" x14ac:dyDescent="0.2">
      <c r="A55" s="139"/>
      <c r="B55" s="95"/>
      <c r="C55" s="18" t="s">
        <v>343</v>
      </c>
      <c r="D55" s="95"/>
      <c r="E55" s="95"/>
      <c r="F55" s="95"/>
      <c r="G55" s="93"/>
      <c r="I55" s="139"/>
      <c r="J55" s="95"/>
      <c r="K55" s="18" t="s">
        <v>344</v>
      </c>
      <c r="L55" s="95"/>
      <c r="M55" s="95"/>
      <c r="N55" s="95"/>
      <c r="O55" s="140"/>
      <c r="Q55" s="139"/>
      <c r="R55" s="95"/>
      <c r="S55" s="18" t="s">
        <v>345</v>
      </c>
      <c r="T55" s="95"/>
      <c r="U55" s="95"/>
      <c r="V55" s="95"/>
      <c r="W55" s="140"/>
      <c r="Y55" s="139"/>
      <c r="Z55" s="95"/>
      <c r="AA55" s="18" t="s">
        <v>346</v>
      </c>
      <c r="AB55" s="95"/>
      <c r="AC55" s="95"/>
      <c r="AD55" s="95"/>
      <c r="AE55" s="140"/>
      <c r="AG55" s="139"/>
      <c r="AH55" s="95"/>
      <c r="AI55" s="18" t="s">
        <v>347</v>
      </c>
      <c r="AJ55" s="95"/>
      <c r="AK55" s="95"/>
      <c r="AL55" s="95"/>
      <c r="AM55" s="140"/>
      <c r="AO55" s="139"/>
      <c r="AP55" s="95"/>
      <c r="AQ55" s="20" t="s">
        <v>348</v>
      </c>
      <c r="AR55" s="95"/>
      <c r="AS55" s="95"/>
      <c r="AT55" s="95"/>
      <c r="AU55" s="93"/>
    </row>
    <row r="56" spans="1:47" x14ac:dyDescent="0.2">
      <c r="A56" s="127" t="s">
        <v>16</v>
      </c>
      <c r="B56" s="104">
        <v>28</v>
      </c>
      <c r="C56" s="18" t="s">
        <v>349</v>
      </c>
      <c r="D56" s="128"/>
      <c r="E56" s="128"/>
      <c r="F56" s="128"/>
      <c r="G56" s="145"/>
      <c r="I56" s="146" t="s">
        <v>32</v>
      </c>
      <c r="J56" s="94">
        <v>28</v>
      </c>
      <c r="K56" s="20" t="s">
        <v>350</v>
      </c>
      <c r="L56" s="147"/>
      <c r="M56" s="97"/>
      <c r="N56" s="98"/>
      <c r="O56" s="148"/>
      <c r="Q56" s="146" t="s">
        <v>32</v>
      </c>
      <c r="R56" s="94">
        <v>28</v>
      </c>
      <c r="S56" s="20" t="s">
        <v>351</v>
      </c>
      <c r="T56" s="147"/>
      <c r="U56" s="147"/>
      <c r="V56" s="147"/>
      <c r="W56" s="148"/>
      <c r="Y56" s="127" t="s">
        <v>34</v>
      </c>
      <c r="Z56" s="104">
        <v>28</v>
      </c>
      <c r="AA56" s="18" t="s">
        <v>352</v>
      </c>
      <c r="AB56" s="128"/>
      <c r="AC56" s="97"/>
      <c r="AD56" s="98"/>
      <c r="AE56" s="129"/>
      <c r="AG56" s="127" t="s">
        <v>9</v>
      </c>
      <c r="AH56" s="104">
        <v>28</v>
      </c>
      <c r="AI56" s="18" t="s">
        <v>353</v>
      </c>
      <c r="AJ56" s="128"/>
      <c r="AK56" s="128"/>
      <c r="AL56" s="128"/>
      <c r="AM56" s="129"/>
      <c r="AO56" s="127" t="s">
        <v>11</v>
      </c>
      <c r="AP56" s="104">
        <v>28</v>
      </c>
      <c r="AQ56" s="18" t="s">
        <v>354</v>
      </c>
      <c r="AR56" s="128"/>
      <c r="AS56" s="128"/>
      <c r="AT56" s="128"/>
      <c r="AU56" s="145">
        <v>26</v>
      </c>
    </row>
    <row r="57" spans="1:47" x14ac:dyDescent="0.2">
      <c r="A57" s="139"/>
      <c r="B57" s="95"/>
      <c r="C57" s="18" t="s">
        <v>355</v>
      </c>
      <c r="D57" s="95"/>
      <c r="E57" s="95"/>
      <c r="F57" s="95"/>
      <c r="G57" s="93"/>
      <c r="I57" s="139"/>
      <c r="J57" s="95"/>
      <c r="K57" s="20" t="s">
        <v>356</v>
      </c>
      <c r="L57" s="95"/>
      <c r="M57" s="95"/>
      <c r="N57" s="95"/>
      <c r="O57" s="140"/>
      <c r="Q57" s="139"/>
      <c r="R57" s="95"/>
      <c r="S57" s="20" t="s">
        <v>357</v>
      </c>
      <c r="T57" s="95"/>
      <c r="U57" s="95"/>
      <c r="V57" s="95"/>
      <c r="W57" s="140"/>
      <c r="Y57" s="139"/>
      <c r="Z57" s="95"/>
      <c r="AA57" s="18" t="s">
        <v>358</v>
      </c>
      <c r="AB57" s="95"/>
      <c r="AC57" s="95"/>
      <c r="AD57" s="95"/>
      <c r="AE57" s="140"/>
      <c r="AG57" s="139"/>
      <c r="AH57" s="95"/>
      <c r="AI57" s="18" t="s">
        <v>359</v>
      </c>
      <c r="AJ57" s="95"/>
      <c r="AK57" s="95"/>
      <c r="AL57" s="95"/>
      <c r="AM57" s="140"/>
      <c r="AO57" s="139"/>
      <c r="AP57" s="95"/>
      <c r="AQ57" s="18" t="s">
        <v>360</v>
      </c>
      <c r="AR57" s="95"/>
      <c r="AS57" s="95"/>
      <c r="AT57" s="95"/>
      <c r="AU57" s="93"/>
    </row>
    <row r="58" spans="1:47" x14ac:dyDescent="0.2">
      <c r="A58" s="127" t="s">
        <v>9</v>
      </c>
      <c r="B58" s="104">
        <v>29</v>
      </c>
      <c r="C58" s="18" t="s">
        <v>361</v>
      </c>
      <c r="D58" s="128"/>
      <c r="E58" s="128"/>
      <c r="F58" s="128"/>
      <c r="G58" s="145"/>
      <c r="I58" s="21"/>
      <c r="K58" s="22"/>
      <c r="O58" s="23"/>
      <c r="Q58" s="127" t="s">
        <v>11</v>
      </c>
      <c r="R58" s="104">
        <v>29</v>
      </c>
      <c r="S58" s="18" t="s">
        <v>362</v>
      </c>
      <c r="T58" s="128"/>
      <c r="U58" s="128"/>
      <c r="V58" s="128"/>
      <c r="W58" s="129">
        <v>13</v>
      </c>
      <c r="Y58" s="127" t="s">
        <v>16</v>
      </c>
      <c r="Z58" s="104">
        <v>29</v>
      </c>
      <c r="AA58" s="18" t="s">
        <v>363</v>
      </c>
      <c r="AB58" s="128"/>
      <c r="AC58" s="97"/>
      <c r="AD58" s="98"/>
      <c r="AE58" s="129"/>
      <c r="AG58" s="127" t="s">
        <v>18</v>
      </c>
      <c r="AH58" s="104">
        <v>29</v>
      </c>
      <c r="AI58" s="18" t="s">
        <v>364</v>
      </c>
      <c r="AJ58" s="128"/>
      <c r="AK58" s="128"/>
      <c r="AL58" s="128"/>
      <c r="AM58" s="129"/>
      <c r="AO58" s="127" t="s">
        <v>20</v>
      </c>
      <c r="AP58" s="104">
        <v>29</v>
      </c>
      <c r="AQ58" s="18" t="s">
        <v>365</v>
      </c>
      <c r="AR58" s="128"/>
      <c r="AS58" s="128"/>
      <c r="AT58" s="128"/>
      <c r="AU58" s="145"/>
    </row>
    <row r="59" spans="1:47" x14ac:dyDescent="0.2">
      <c r="A59" s="139"/>
      <c r="B59" s="95"/>
      <c r="C59" s="18" t="s">
        <v>366</v>
      </c>
      <c r="D59" s="95"/>
      <c r="E59" s="95"/>
      <c r="F59" s="95"/>
      <c r="G59" s="93"/>
      <c r="I59" s="21"/>
      <c r="K59" s="22"/>
      <c r="O59" s="23"/>
      <c r="Q59" s="139"/>
      <c r="R59" s="95"/>
      <c r="S59" s="18" t="s">
        <v>367</v>
      </c>
      <c r="T59" s="95"/>
      <c r="U59" s="95"/>
      <c r="V59" s="95"/>
      <c r="W59" s="140"/>
      <c r="Y59" s="139"/>
      <c r="Z59" s="95"/>
      <c r="AA59" s="18" t="s">
        <v>368</v>
      </c>
      <c r="AB59" s="95"/>
      <c r="AC59" s="95"/>
      <c r="AD59" s="95"/>
      <c r="AE59" s="140"/>
      <c r="AG59" s="139"/>
      <c r="AH59" s="95"/>
      <c r="AI59" s="18" t="s">
        <v>369</v>
      </c>
      <c r="AJ59" s="95"/>
      <c r="AK59" s="95"/>
      <c r="AL59" s="95"/>
      <c r="AM59" s="140"/>
      <c r="AO59" s="139"/>
      <c r="AP59" s="95"/>
      <c r="AQ59" s="18" t="s">
        <v>370</v>
      </c>
      <c r="AR59" s="95"/>
      <c r="AS59" s="95"/>
      <c r="AT59" s="95"/>
      <c r="AU59" s="93"/>
    </row>
    <row r="60" spans="1:47" x14ac:dyDescent="0.2">
      <c r="A60" s="127" t="s">
        <v>18</v>
      </c>
      <c r="B60" s="104">
        <v>30</v>
      </c>
      <c r="C60" s="18" t="s">
        <v>371</v>
      </c>
      <c r="D60" s="128"/>
      <c r="E60" s="128"/>
      <c r="F60" s="128"/>
      <c r="G60" s="145"/>
      <c r="I60" s="21"/>
      <c r="K60" s="22"/>
      <c r="O60" s="23"/>
      <c r="Q60" s="127" t="s">
        <v>20</v>
      </c>
      <c r="R60" s="104">
        <v>30</v>
      </c>
      <c r="S60" s="18" t="s">
        <v>372</v>
      </c>
      <c r="T60" s="128"/>
      <c r="U60" s="128"/>
      <c r="V60" s="128"/>
      <c r="W60" s="129"/>
      <c r="Y60" s="127" t="s">
        <v>9</v>
      </c>
      <c r="Z60" s="104">
        <v>30</v>
      </c>
      <c r="AA60" s="18" t="s">
        <v>373</v>
      </c>
      <c r="AB60" s="128"/>
      <c r="AC60" s="97"/>
      <c r="AD60" s="98"/>
      <c r="AE60" s="129"/>
      <c r="AG60" s="146" t="s">
        <v>32</v>
      </c>
      <c r="AH60" s="94">
        <v>30</v>
      </c>
      <c r="AI60" s="20" t="s">
        <v>374</v>
      </c>
      <c r="AJ60" s="147"/>
      <c r="AK60" s="147"/>
      <c r="AL60" s="147"/>
      <c r="AM60" s="148"/>
      <c r="AO60" s="127" t="s">
        <v>34</v>
      </c>
      <c r="AP60" s="104">
        <v>30</v>
      </c>
      <c r="AQ60" s="18" t="s">
        <v>375</v>
      </c>
      <c r="AR60" s="128"/>
      <c r="AS60" s="128"/>
      <c r="AT60" s="128"/>
      <c r="AU60" s="145"/>
    </row>
    <row r="61" spans="1:47" x14ac:dyDescent="0.2">
      <c r="A61" s="139"/>
      <c r="B61" s="95"/>
      <c r="C61" s="18" t="s">
        <v>376</v>
      </c>
      <c r="D61" s="95"/>
      <c r="E61" s="95"/>
      <c r="F61" s="95"/>
      <c r="G61" s="93"/>
      <c r="I61" s="21"/>
      <c r="K61" s="22"/>
      <c r="O61" s="23"/>
      <c r="Q61" s="139"/>
      <c r="R61" s="95"/>
      <c r="S61" s="18" t="s">
        <v>377</v>
      </c>
      <c r="T61" s="95"/>
      <c r="U61" s="95"/>
      <c r="V61" s="95"/>
      <c r="W61" s="140"/>
      <c r="Y61" s="139"/>
      <c r="Z61" s="95"/>
      <c r="AA61" s="18" t="s">
        <v>378</v>
      </c>
      <c r="AB61" s="95"/>
      <c r="AC61" s="95"/>
      <c r="AD61" s="95"/>
      <c r="AE61" s="140"/>
      <c r="AG61" s="139"/>
      <c r="AH61" s="95"/>
      <c r="AI61" s="20" t="s">
        <v>379</v>
      </c>
      <c r="AJ61" s="95"/>
      <c r="AK61" s="95"/>
      <c r="AL61" s="95"/>
      <c r="AM61" s="140"/>
      <c r="AO61" s="139"/>
      <c r="AP61" s="95"/>
      <c r="AQ61" s="18" t="s">
        <v>380</v>
      </c>
      <c r="AR61" s="95"/>
      <c r="AS61" s="95"/>
      <c r="AT61" s="95"/>
      <c r="AU61" s="93"/>
    </row>
    <row r="62" spans="1:47" x14ac:dyDescent="0.2">
      <c r="A62" s="146" t="s">
        <v>32</v>
      </c>
      <c r="B62" s="94">
        <v>31</v>
      </c>
      <c r="C62" s="20" t="s">
        <v>381</v>
      </c>
      <c r="D62" s="147"/>
      <c r="E62" s="147"/>
      <c r="F62" s="147"/>
      <c r="G62" s="149"/>
      <c r="I62" s="21"/>
      <c r="K62" s="22"/>
      <c r="O62" s="23"/>
      <c r="Q62" s="127" t="s">
        <v>34</v>
      </c>
      <c r="R62" s="104">
        <v>31</v>
      </c>
      <c r="S62" s="18" t="s">
        <v>382</v>
      </c>
      <c r="T62" s="128"/>
      <c r="U62" s="128"/>
      <c r="V62" s="128"/>
      <c r="W62" s="129"/>
      <c r="Y62" s="21"/>
      <c r="AA62" s="22"/>
      <c r="AE62" s="23"/>
      <c r="AG62" s="127" t="s">
        <v>11</v>
      </c>
      <c r="AH62" s="104">
        <v>31</v>
      </c>
      <c r="AI62" s="18" t="s">
        <v>383</v>
      </c>
      <c r="AJ62" s="128"/>
      <c r="AK62" s="128"/>
      <c r="AL62" s="128"/>
      <c r="AM62" s="129">
        <v>22</v>
      </c>
      <c r="AO62" s="21"/>
      <c r="AQ62" s="22"/>
    </row>
    <row r="63" spans="1:47" ht="13.5" thickBot="1" x14ac:dyDescent="0.25">
      <c r="A63" s="150"/>
      <c r="B63" s="151"/>
      <c r="C63" s="25" t="s">
        <v>384</v>
      </c>
      <c r="D63" s="151"/>
      <c r="E63" s="151"/>
      <c r="F63" s="151"/>
      <c r="G63" s="93"/>
      <c r="I63" s="26"/>
      <c r="J63" s="27"/>
      <c r="K63" s="28"/>
      <c r="L63" s="27"/>
      <c r="M63" s="27"/>
      <c r="N63" s="27"/>
      <c r="O63" s="29"/>
      <c r="Q63" s="150"/>
      <c r="R63" s="151"/>
      <c r="S63" s="30" t="s">
        <v>385</v>
      </c>
      <c r="T63" s="151"/>
      <c r="U63" s="151"/>
      <c r="V63" s="151"/>
      <c r="W63" s="152"/>
      <c r="Y63" s="26"/>
      <c r="Z63" s="27"/>
      <c r="AA63" s="28"/>
      <c r="AB63" s="27"/>
      <c r="AC63" s="27"/>
      <c r="AD63" s="27"/>
      <c r="AE63" s="29"/>
      <c r="AG63" s="150"/>
      <c r="AH63" s="151"/>
      <c r="AI63" s="30" t="s">
        <v>386</v>
      </c>
      <c r="AJ63" s="151"/>
      <c r="AK63" s="151"/>
      <c r="AL63" s="151"/>
      <c r="AM63" s="152"/>
      <c r="AO63" s="26"/>
      <c r="AP63" s="27"/>
      <c r="AQ63" s="28"/>
      <c r="AR63" s="27"/>
      <c r="AS63" s="27"/>
      <c r="AT63" s="27"/>
    </row>
    <row r="64" spans="1:47" ht="14.25" thickTop="1" thickBot="1" x14ac:dyDescent="0.25">
      <c r="C64" s="22"/>
      <c r="K64" s="22"/>
      <c r="S64" s="22"/>
      <c r="AA64" s="22"/>
      <c r="AI64" s="22"/>
      <c r="AQ64" s="22"/>
    </row>
    <row r="65" spans="1:47" ht="30" customHeight="1" thickTop="1" x14ac:dyDescent="0.2">
      <c r="A65" s="120" t="s">
        <v>387</v>
      </c>
      <c r="B65" s="121"/>
      <c r="C65" s="122"/>
      <c r="D65" s="121"/>
      <c r="E65" s="121"/>
      <c r="F65" s="121"/>
      <c r="G65" s="123"/>
      <c r="H65" s="16"/>
      <c r="I65" s="120" t="s">
        <v>388</v>
      </c>
      <c r="J65" s="121"/>
      <c r="K65" s="122"/>
      <c r="L65" s="121"/>
      <c r="M65" s="121"/>
      <c r="N65" s="121"/>
      <c r="O65" s="123"/>
      <c r="P65" s="16"/>
      <c r="Q65" s="120" t="s">
        <v>389</v>
      </c>
      <c r="R65" s="121"/>
      <c r="S65" s="122"/>
      <c r="T65" s="121"/>
      <c r="U65" s="121"/>
      <c r="V65" s="121"/>
      <c r="W65" s="123"/>
      <c r="X65" s="16"/>
      <c r="Y65" s="120" t="s">
        <v>390</v>
      </c>
      <c r="Z65" s="121"/>
      <c r="AA65" s="122"/>
      <c r="AB65" s="121"/>
      <c r="AC65" s="121"/>
      <c r="AD65" s="121"/>
      <c r="AE65" s="123"/>
      <c r="AF65" s="16"/>
      <c r="AG65" s="120" t="s">
        <v>391</v>
      </c>
      <c r="AH65" s="121"/>
      <c r="AI65" s="122"/>
      <c r="AJ65" s="121"/>
      <c r="AK65" s="121"/>
      <c r="AL65" s="121"/>
      <c r="AM65" s="123"/>
      <c r="AN65" s="16"/>
      <c r="AO65" s="31" t="s">
        <v>392</v>
      </c>
      <c r="AP65" s="32"/>
      <c r="AQ65" s="33"/>
      <c r="AR65" s="32"/>
      <c r="AS65" s="32"/>
      <c r="AT65" s="32"/>
      <c r="AU65" s="34"/>
    </row>
    <row r="66" spans="1:47" ht="15" x14ac:dyDescent="0.2">
      <c r="A66" s="127" t="s">
        <v>16</v>
      </c>
      <c r="B66" s="104">
        <v>1</v>
      </c>
      <c r="C66" s="18" t="s">
        <v>393</v>
      </c>
      <c r="D66" s="128"/>
      <c r="E66" s="128"/>
      <c r="F66" s="128"/>
      <c r="G66" s="129"/>
      <c r="I66" s="146" t="s">
        <v>32</v>
      </c>
      <c r="J66" s="94">
        <v>1</v>
      </c>
      <c r="K66" s="20" t="s">
        <v>394</v>
      </c>
      <c r="L66" s="96"/>
      <c r="M66" s="97"/>
      <c r="N66" s="98"/>
      <c r="O66" s="148"/>
      <c r="Q66" s="127" t="s">
        <v>34</v>
      </c>
      <c r="R66" s="104">
        <v>1</v>
      </c>
      <c r="S66" s="18" t="s">
        <v>395</v>
      </c>
      <c r="T66" s="96"/>
      <c r="U66" s="97"/>
      <c r="V66" s="98"/>
      <c r="W66" s="129"/>
      <c r="Y66" s="127" t="s">
        <v>9</v>
      </c>
      <c r="Z66" s="104">
        <v>1</v>
      </c>
      <c r="AA66" s="18" t="s">
        <v>396</v>
      </c>
      <c r="AB66" s="128"/>
      <c r="AC66" s="128"/>
      <c r="AD66" s="128"/>
      <c r="AE66" s="129"/>
      <c r="AG66" s="127" t="s">
        <v>11</v>
      </c>
      <c r="AH66" s="111">
        <v>1</v>
      </c>
      <c r="AI66" s="18" t="s">
        <v>397</v>
      </c>
      <c r="AJ66" s="96"/>
      <c r="AK66" s="97"/>
      <c r="AL66" s="98"/>
      <c r="AM66" s="129">
        <v>44</v>
      </c>
      <c r="AO66" s="35" t="s">
        <v>34</v>
      </c>
      <c r="AP66" s="36">
        <v>1</v>
      </c>
      <c r="AQ66" s="18" t="s">
        <v>398</v>
      </c>
      <c r="AR66" s="37"/>
      <c r="AS66" s="37"/>
      <c r="AT66" s="37"/>
      <c r="AU66" s="38"/>
    </row>
    <row r="67" spans="1:47" x14ac:dyDescent="0.2">
      <c r="A67" s="139"/>
      <c r="B67" s="95"/>
      <c r="C67" s="18" t="s">
        <v>399</v>
      </c>
      <c r="D67" s="95"/>
      <c r="E67" s="95"/>
      <c r="F67" s="95"/>
      <c r="G67" s="140"/>
      <c r="I67" s="139"/>
      <c r="J67" s="95"/>
      <c r="K67" s="20" t="s">
        <v>400</v>
      </c>
      <c r="L67" s="95"/>
      <c r="M67" s="95"/>
      <c r="N67" s="95"/>
      <c r="O67" s="140"/>
      <c r="Q67" s="139"/>
      <c r="R67" s="95"/>
      <c r="S67" s="18" t="s">
        <v>401</v>
      </c>
      <c r="T67" s="95"/>
      <c r="U67" s="95"/>
      <c r="V67" s="95"/>
      <c r="W67" s="140"/>
      <c r="Y67" s="139"/>
      <c r="Z67" s="95"/>
      <c r="AA67" s="18" t="s">
        <v>402</v>
      </c>
      <c r="AB67" s="95"/>
      <c r="AC67" s="95"/>
      <c r="AD67" s="95"/>
      <c r="AE67" s="140"/>
      <c r="AG67" s="139"/>
      <c r="AH67" s="95"/>
      <c r="AI67" s="19" t="s">
        <v>403</v>
      </c>
      <c r="AJ67" s="95"/>
      <c r="AK67" s="95"/>
      <c r="AL67" s="95"/>
      <c r="AM67" s="140"/>
      <c r="AO67" s="21"/>
      <c r="AQ67" s="18" t="s">
        <v>404</v>
      </c>
    </row>
    <row r="68" spans="1:47" ht="15" x14ac:dyDescent="0.2">
      <c r="A68" s="127" t="s">
        <v>9</v>
      </c>
      <c r="B68" s="104">
        <v>2</v>
      </c>
      <c r="C68" s="18" t="s">
        <v>405</v>
      </c>
      <c r="D68" s="128"/>
      <c r="E68" s="128"/>
      <c r="F68" s="128"/>
      <c r="G68" s="129"/>
      <c r="I68" s="127" t="s">
        <v>11</v>
      </c>
      <c r="J68" s="104">
        <v>2</v>
      </c>
      <c r="K68" s="18" t="s">
        <v>406</v>
      </c>
      <c r="L68" s="96"/>
      <c r="M68" s="97"/>
      <c r="N68" s="98"/>
      <c r="O68" s="129">
        <v>31</v>
      </c>
      <c r="Q68" s="127" t="s">
        <v>16</v>
      </c>
      <c r="R68" s="104">
        <v>2</v>
      </c>
      <c r="S68" s="18" t="s">
        <v>407</v>
      </c>
      <c r="T68" s="128"/>
      <c r="U68" s="128"/>
      <c r="V68" s="128"/>
      <c r="W68" s="129"/>
      <c r="Y68" s="127" t="s">
        <v>18</v>
      </c>
      <c r="Z68" s="104">
        <v>2</v>
      </c>
      <c r="AA68" s="18" t="s">
        <v>408</v>
      </c>
      <c r="AB68" s="128"/>
      <c r="AC68" s="128"/>
      <c r="AD68" s="128"/>
      <c r="AE68" s="129"/>
      <c r="AG68" s="127" t="s">
        <v>20</v>
      </c>
      <c r="AH68" s="104">
        <v>2</v>
      </c>
      <c r="AI68" s="18" t="s">
        <v>409</v>
      </c>
      <c r="AJ68" s="96"/>
      <c r="AK68" s="97"/>
      <c r="AL68" s="98"/>
      <c r="AM68" s="129"/>
      <c r="AO68" s="35" t="s">
        <v>16</v>
      </c>
      <c r="AP68" s="36">
        <v>2</v>
      </c>
      <c r="AQ68" s="18" t="s">
        <v>410</v>
      </c>
      <c r="AR68" s="37"/>
      <c r="AS68" s="37"/>
      <c r="AT68" s="37"/>
      <c r="AU68" s="38"/>
    </row>
    <row r="69" spans="1:47" x14ac:dyDescent="0.2">
      <c r="A69" s="139"/>
      <c r="B69" s="95"/>
      <c r="C69" s="18" t="s">
        <v>411</v>
      </c>
      <c r="D69" s="95"/>
      <c r="E69" s="95"/>
      <c r="F69" s="95"/>
      <c r="G69" s="140"/>
      <c r="I69" s="139"/>
      <c r="J69" s="95"/>
      <c r="K69" s="18" t="s">
        <v>412</v>
      </c>
      <c r="L69" s="95"/>
      <c r="M69" s="95"/>
      <c r="N69" s="95"/>
      <c r="O69" s="140"/>
      <c r="Q69" s="139"/>
      <c r="R69" s="95"/>
      <c r="S69" s="18" t="s">
        <v>413</v>
      </c>
      <c r="T69" s="95"/>
      <c r="U69" s="95"/>
      <c r="V69" s="95"/>
      <c r="W69" s="140"/>
      <c r="Y69" s="139"/>
      <c r="Z69" s="95"/>
      <c r="AA69" s="18" t="s">
        <v>414</v>
      </c>
      <c r="AB69" s="95"/>
      <c r="AC69" s="95"/>
      <c r="AD69" s="95"/>
      <c r="AE69" s="140"/>
      <c r="AG69" s="139"/>
      <c r="AH69" s="95"/>
      <c r="AI69" s="18" t="s">
        <v>415</v>
      </c>
      <c r="AJ69" s="95"/>
      <c r="AK69" s="95"/>
      <c r="AL69" s="95"/>
      <c r="AM69" s="140"/>
      <c r="AO69" s="21"/>
      <c r="AQ69" s="18" t="s">
        <v>416</v>
      </c>
    </row>
    <row r="70" spans="1:47" ht="15" x14ac:dyDescent="0.2">
      <c r="A70" s="127" t="s">
        <v>18</v>
      </c>
      <c r="B70" s="104">
        <v>3</v>
      </c>
      <c r="C70" s="18" t="s">
        <v>417</v>
      </c>
      <c r="D70" s="128"/>
      <c r="E70" s="128"/>
      <c r="F70" s="128"/>
      <c r="G70" s="129"/>
      <c r="I70" s="127" t="s">
        <v>20</v>
      </c>
      <c r="J70" s="104">
        <v>3</v>
      </c>
      <c r="K70" s="18" t="s">
        <v>418</v>
      </c>
      <c r="L70" s="96"/>
      <c r="M70" s="97"/>
      <c r="N70" s="98"/>
      <c r="O70" s="129"/>
      <c r="Q70" s="127" t="s">
        <v>9</v>
      </c>
      <c r="R70" s="104">
        <v>3</v>
      </c>
      <c r="S70" s="18" t="s">
        <v>419</v>
      </c>
      <c r="T70" s="128"/>
      <c r="U70" s="128"/>
      <c r="V70" s="128"/>
      <c r="W70" s="129"/>
      <c r="Y70" s="146" t="s">
        <v>32</v>
      </c>
      <c r="Z70" s="94">
        <v>3</v>
      </c>
      <c r="AA70" s="20" t="s">
        <v>420</v>
      </c>
      <c r="AB70" s="147"/>
      <c r="AC70" s="147"/>
      <c r="AD70" s="147"/>
      <c r="AE70" s="148"/>
      <c r="AG70" s="127" t="s">
        <v>34</v>
      </c>
      <c r="AH70" s="104">
        <v>3</v>
      </c>
      <c r="AI70" s="18" t="s">
        <v>421</v>
      </c>
      <c r="AJ70" s="96"/>
      <c r="AK70" s="97"/>
      <c r="AL70" s="98"/>
      <c r="AM70" s="129"/>
      <c r="AO70" s="35" t="s">
        <v>9</v>
      </c>
      <c r="AP70" s="36">
        <v>3</v>
      </c>
      <c r="AQ70" s="18" t="s">
        <v>422</v>
      </c>
      <c r="AR70" s="37"/>
      <c r="AS70" s="37"/>
      <c r="AT70" s="37"/>
      <c r="AU70" s="38"/>
    </row>
    <row r="71" spans="1:47" x14ac:dyDescent="0.2">
      <c r="A71" s="139"/>
      <c r="B71" s="95"/>
      <c r="C71" s="18" t="s">
        <v>423</v>
      </c>
      <c r="D71" s="95"/>
      <c r="E71" s="95"/>
      <c r="F71" s="95"/>
      <c r="G71" s="140"/>
      <c r="I71" s="139"/>
      <c r="J71" s="95"/>
      <c r="K71" s="18" t="s">
        <v>424</v>
      </c>
      <c r="L71" s="95"/>
      <c r="M71" s="95"/>
      <c r="N71" s="95"/>
      <c r="O71" s="140"/>
      <c r="Q71" s="139"/>
      <c r="R71" s="95"/>
      <c r="S71" s="18" t="s">
        <v>425</v>
      </c>
      <c r="T71" s="95"/>
      <c r="U71" s="95"/>
      <c r="V71" s="95"/>
      <c r="W71" s="140"/>
      <c r="Y71" s="139"/>
      <c r="Z71" s="95"/>
      <c r="AA71" s="20" t="s">
        <v>426</v>
      </c>
      <c r="AB71" s="95"/>
      <c r="AC71" s="95"/>
      <c r="AD71" s="95"/>
      <c r="AE71" s="140"/>
      <c r="AG71" s="139"/>
      <c r="AH71" s="95"/>
      <c r="AI71" s="18" t="s">
        <v>427</v>
      </c>
      <c r="AJ71" s="95"/>
      <c r="AK71" s="95"/>
      <c r="AL71" s="95"/>
      <c r="AM71" s="140"/>
      <c r="AO71" s="21"/>
      <c r="AQ71" s="18" t="s">
        <v>428</v>
      </c>
    </row>
    <row r="72" spans="1:47" ht="15" x14ac:dyDescent="0.2">
      <c r="A72" s="146" t="s">
        <v>32</v>
      </c>
      <c r="B72" s="94">
        <v>4</v>
      </c>
      <c r="C72" s="20" t="s">
        <v>429</v>
      </c>
      <c r="D72" s="147"/>
      <c r="E72" s="147"/>
      <c r="F72" s="147"/>
      <c r="G72" s="148"/>
      <c r="I72" s="127" t="s">
        <v>34</v>
      </c>
      <c r="J72" s="104">
        <v>4</v>
      </c>
      <c r="K72" s="18" t="s">
        <v>430</v>
      </c>
      <c r="L72" s="96"/>
      <c r="M72" s="97"/>
      <c r="N72" s="98"/>
      <c r="O72" s="129"/>
      <c r="Q72" s="127" t="s">
        <v>18</v>
      </c>
      <c r="R72" s="104">
        <v>4</v>
      </c>
      <c r="S72" s="18" t="s">
        <v>431</v>
      </c>
      <c r="T72" s="128"/>
      <c r="U72" s="128"/>
      <c r="V72" s="128"/>
      <c r="W72" s="129"/>
      <c r="Y72" s="127" t="s">
        <v>11</v>
      </c>
      <c r="Z72" s="104">
        <v>4</v>
      </c>
      <c r="AA72" s="18" t="s">
        <v>432</v>
      </c>
      <c r="AB72" s="128"/>
      <c r="AC72" s="128"/>
      <c r="AD72" s="128"/>
      <c r="AE72" s="129">
        <v>40</v>
      </c>
      <c r="AG72" s="127" t="s">
        <v>16</v>
      </c>
      <c r="AH72" s="104">
        <v>4</v>
      </c>
      <c r="AI72" s="18" t="s">
        <v>433</v>
      </c>
      <c r="AJ72" s="96"/>
      <c r="AK72" s="97"/>
      <c r="AL72" s="98"/>
      <c r="AM72" s="129"/>
      <c r="AO72" s="35" t="s">
        <v>18</v>
      </c>
      <c r="AP72" s="36">
        <v>4</v>
      </c>
      <c r="AQ72" s="18" t="s">
        <v>434</v>
      </c>
      <c r="AR72" s="37"/>
      <c r="AS72" s="37"/>
      <c r="AT72" s="37"/>
      <c r="AU72" s="38"/>
    </row>
    <row r="73" spans="1:47" x14ac:dyDescent="0.2">
      <c r="A73" s="139"/>
      <c r="B73" s="95"/>
      <c r="C73" s="20" t="s">
        <v>435</v>
      </c>
      <c r="D73" s="95"/>
      <c r="E73" s="95"/>
      <c r="F73" s="95"/>
      <c r="G73" s="140"/>
      <c r="I73" s="139"/>
      <c r="J73" s="95"/>
      <c r="K73" s="18" t="s">
        <v>436</v>
      </c>
      <c r="L73" s="95"/>
      <c r="M73" s="95"/>
      <c r="N73" s="95"/>
      <c r="O73" s="140"/>
      <c r="Q73" s="139"/>
      <c r="R73" s="95"/>
      <c r="S73" s="18" t="s">
        <v>437</v>
      </c>
      <c r="T73" s="95"/>
      <c r="U73" s="95"/>
      <c r="V73" s="95"/>
      <c r="W73" s="140"/>
      <c r="Y73" s="139"/>
      <c r="Z73" s="95"/>
      <c r="AA73" s="18" t="s">
        <v>438</v>
      </c>
      <c r="AB73" s="95"/>
      <c r="AC73" s="95"/>
      <c r="AD73" s="95"/>
      <c r="AE73" s="140"/>
      <c r="AG73" s="139"/>
      <c r="AH73" s="95"/>
      <c r="AI73" s="18" t="s">
        <v>439</v>
      </c>
      <c r="AJ73" s="95"/>
      <c r="AK73" s="95"/>
      <c r="AL73" s="95"/>
      <c r="AM73" s="140"/>
      <c r="AO73" s="21"/>
      <c r="AQ73" s="18" t="s">
        <v>440</v>
      </c>
    </row>
    <row r="74" spans="1:47" ht="15" x14ac:dyDescent="0.2">
      <c r="A74" s="127" t="s">
        <v>11</v>
      </c>
      <c r="B74" s="104">
        <v>5</v>
      </c>
      <c r="C74" s="18" t="s">
        <v>441</v>
      </c>
      <c r="D74" s="128"/>
      <c r="E74" s="128"/>
      <c r="F74" s="128"/>
      <c r="G74" s="129">
        <v>27</v>
      </c>
      <c r="I74" s="127" t="s">
        <v>16</v>
      </c>
      <c r="J74" s="104">
        <v>5</v>
      </c>
      <c r="K74" s="18" t="s">
        <v>442</v>
      </c>
      <c r="L74" s="96"/>
      <c r="M74" s="97"/>
      <c r="N74" s="98"/>
      <c r="O74" s="129"/>
      <c r="Q74" s="146" t="s">
        <v>32</v>
      </c>
      <c r="R74" s="94">
        <v>5</v>
      </c>
      <c r="S74" s="20" t="s">
        <v>443</v>
      </c>
      <c r="T74" s="147"/>
      <c r="U74" s="147"/>
      <c r="V74" s="147"/>
      <c r="W74" s="148"/>
      <c r="Y74" s="127" t="s">
        <v>20</v>
      </c>
      <c r="Z74" s="104">
        <v>5</v>
      </c>
      <c r="AA74" s="18" t="s">
        <v>444</v>
      </c>
      <c r="AB74" s="128"/>
      <c r="AC74" s="128"/>
      <c r="AD74" s="128"/>
      <c r="AE74" s="129"/>
      <c r="AG74" s="127" t="s">
        <v>9</v>
      </c>
      <c r="AH74" s="104">
        <v>5</v>
      </c>
      <c r="AI74" s="18" t="s">
        <v>445</v>
      </c>
      <c r="AJ74" s="96"/>
      <c r="AK74" s="97"/>
      <c r="AL74" s="98"/>
      <c r="AM74" s="129"/>
      <c r="AO74" s="39" t="s">
        <v>32</v>
      </c>
      <c r="AP74" s="40">
        <v>5</v>
      </c>
      <c r="AQ74" s="20" t="s">
        <v>446</v>
      </c>
      <c r="AR74" s="41"/>
      <c r="AS74" s="41"/>
      <c r="AT74" s="41"/>
      <c r="AU74" s="42"/>
    </row>
    <row r="75" spans="1:47" x14ac:dyDescent="0.2">
      <c r="A75" s="139"/>
      <c r="B75" s="95"/>
      <c r="C75" s="18" t="s">
        <v>447</v>
      </c>
      <c r="D75" s="95"/>
      <c r="E75" s="95"/>
      <c r="F75" s="95"/>
      <c r="G75" s="140"/>
      <c r="I75" s="139"/>
      <c r="J75" s="95"/>
      <c r="K75" s="18" t="s">
        <v>448</v>
      </c>
      <c r="L75" s="95"/>
      <c r="M75" s="95"/>
      <c r="N75" s="95"/>
      <c r="O75" s="140"/>
      <c r="Q75" s="139"/>
      <c r="R75" s="95"/>
      <c r="S75" s="20" t="s">
        <v>449</v>
      </c>
      <c r="T75" s="95"/>
      <c r="U75" s="95"/>
      <c r="V75" s="95"/>
      <c r="W75" s="140"/>
      <c r="Y75" s="139"/>
      <c r="Z75" s="95"/>
      <c r="AA75" s="18" t="s">
        <v>450</v>
      </c>
      <c r="AB75" s="95"/>
      <c r="AC75" s="95"/>
      <c r="AD75" s="95"/>
      <c r="AE75" s="140"/>
      <c r="AG75" s="139"/>
      <c r="AH75" s="95"/>
      <c r="AI75" s="18" t="s">
        <v>451</v>
      </c>
      <c r="AJ75" s="95"/>
      <c r="AK75" s="95"/>
      <c r="AL75" s="95"/>
      <c r="AM75" s="140"/>
      <c r="AO75" s="21"/>
      <c r="AQ75" s="20" t="s">
        <v>452</v>
      </c>
    </row>
    <row r="76" spans="1:47" ht="15" x14ac:dyDescent="0.2">
      <c r="A76" s="127" t="s">
        <v>20</v>
      </c>
      <c r="B76" s="104">
        <v>6</v>
      </c>
      <c r="C76" s="18" t="s">
        <v>453</v>
      </c>
      <c r="D76" s="96"/>
      <c r="E76" s="97"/>
      <c r="F76" s="98"/>
      <c r="G76" s="129"/>
      <c r="I76" s="127" t="s">
        <v>9</v>
      </c>
      <c r="J76" s="104">
        <v>6</v>
      </c>
      <c r="K76" s="18" t="s">
        <v>454</v>
      </c>
      <c r="L76" s="96"/>
      <c r="M76" s="97"/>
      <c r="N76" s="98"/>
      <c r="O76" s="129"/>
      <c r="Q76" s="127" t="s">
        <v>11</v>
      </c>
      <c r="R76" s="104">
        <v>6</v>
      </c>
      <c r="S76" s="18" t="s">
        <v>455</v>
      </c>
      <c r="T76" s="128"/>
      <c r="U76" s="128"/>
      <c r="V76" s="128"/>
      <c r="W76" s="129">
        <v>36</v>
      </c>
      <c r="Y76" s="127" t="s">
        <v>34</v>
      </c>
      <c r="Z76" s="104">
        <v>6</v>
      </c>
      <c r="AA76" s="18" t="s">
        <v>456</v>
      </c>
      <c r="AB76" s="128"/>
      <c r="AC76" s="128"/>
      <c r="AD76" s="128"/>
      <c r="AE76" s="129"/>
      <c r="AG76" s="127" t="s">
        <v>18</v>
      </c>
      <c r="AH76" s="104">
        <v>6</v>
      </c>
      <c r="AI76" s="18" t="s">
        <v>457</v>
      </c>
      <c r="AJ76" s="96"/>
      <c r="AK76" s="97"/>
      <c r="AL76" s="98"/>
      <c r="AM76" s="129"/>
      <c r="AO76" s="35" t="s">
        <v>11</v>
      </c>
      <c r="AP76" s="36">
        <v>6</v>
      </c>
      <c r="AQ76" s="18" t="s">
        <v>458</v>
      </c>
      <c r="AR76" s="37"/>
      <c r="AS76" s="37"/>
      <c r="AT76" s="37"/>
      <c r="AU76" s="38">
        <v>49</v>
      </c>
    </row>
    <row r="77" spans="1:47" x14ac:dyDescent="0.2">
      <c r="A77" s="139"/>
      <c r="B77" s="95"/>
      <c r="C77" s="18" t="s">
        <v>459</v>
      </c>
      <c r="D77" s="95"/>
      <c r="E77" s="95"/>
      <c r="F77" s="95"/>
      <c r="G77" s="140"/>
      <c r="I77" s="139"/>
      <c r="J77" s="95"/>
      <c r="K77" s="18" t="s">
        <v>460</v>
      </c>
      <c r="L77" s="95"/>
      <c r="M77" s="95"/>
      <c r="N77" s="95"/>
      <c r="O77" s="140"/>
      <c r="Q77" s="139"/>
      <c r="R77" s="95"/>
      <c r="S77" s="18" t="s">
        <v>461</v>
      </c>
      <c r="T77" s="95"/>
      <c r="U77" s="95"/>
      <c r="V77" s="95"/>
      <c r="W77" s="140"/>
      <c r="Y77" s="139"/>
      <c r="Z77" s="95"/>
      <c r="AA77" s="18" t="s">
        <v>462</v>
      </c>
      <c r="AB77" s="95"/>
      <c r="AC77" s="95"/>
      <c r="AD77" s="95"/>
      <c r="AE77" s="140"/>
      <c r="AG77" s="139"/>
      <c r="AH77" s="95"/>
      <c r="AI77" s="18" t="s">
        <v>463</v>
      </c>
      <c r="AJ77" s="95"/>
      <c r="AK77" s="95"/>
      <c r="AL77" s="95"/>
      <c r="AM77" s="140"/>
      <c r="AO77" s="21"/>
      <c r="AQ77" s="18" t="s">
        <v>464</v>
      </c>
    </row>
    <row r="78" spans="1:47" ht="15" x14ac:dyDescent="0.2">
      <c r="A78" s="127" t="s">
        <v>34</v>
      </c>
      <c r="B78" s="104">
        <v>7</v>
      </c>
      <c r="C78" s="18" t="s">
        <v>465</v>
      </c>
      <c r="D78" s="96"/>
      <c r="E78" s="97"/>
      <c r="F78" s="98"/>
      <c r="G78" s="129"/>
      <c r="I78" s="127" t="s">
        <v>18</v>
      </c>
      <c r="J78" s="104">
        <v>7</v>
      </c>
      <c r="K78" s="18" t="s">
        <v>466</v>
      </c>
      <c r="L78" s="96"/>
      <c r="M78" s="97"/>
      <c r="N78" s="98"/>
      <c r="O78" s="129"/>
      <c r="Q78" s="127" t="s">
        <v>20</v>
      </c>
      <c r="R78" s="104">
        <v>7</v>
      </c>
      <c r="S78" s="18" t="s">
        <v>467</v>
      </c>
      <c r="T78" s="128"/>
      <c r="U78" s="128"/>
      <c r="V78" s="128"/>
      <c r="W78" s="129"/>
      <c r="Y78" s="127" t="s">
        <v>16</v>
      </c>
      <c r="Z78" s="104">
        <v>7</v>
      </c>
      <c r="AA78" s="18" t="s">
        <v>468</v>
      </c>
      <c r="AB78" s="128"/>
      <c r="AC78" s="128"/>
      <c r="AD78" s="128"/>
      <c r="AE78" s="129"/>
      <c r="AG78" s="146" t="s">
        <v>32</v>
      </c>
      <c r="AH78" s="94">
        <v>7</v>
      </c>
      <c r="AI78" s="20" t="s">
        <v>469</v>
      </c>
      <c r="AJ78" s="96"/>
      <c r="AK78" s="97"/>
      <c r="AL78" s="98"/>
      <c r="AM78" s="148"/>
      <c r="AO78" s="35" t="s">
        <v>20</v>
      </c>
      <c r="AP78" s="36">
        <v>7</v>
      </c>
      <c r="AQ78" s="18" t="s">
        <v>470</v>
      </c>
      <c r="AR78" s="37"/>
      <c r="AS78" s="37"/>
      <c r="AT78" s="37"/>
      <c r="AU78" s="38"/>
    </row>
    <row r="79" spans="1:47" x14ac:dyDescent="0.2">
      <c r="A79" s="139"/>
      <c r="B79" s="95"/>
      <c r="C79" s="18" t="s">
        <v>471</v>
      </c>
      <c r="D79" s="95"/>
      <c r="E79" s="95"/>
      <c r="F79" s="95"/>
      <c r="G79" s="140"/>
      <c r="I79" s="139"/>
      <c r="J79" s="95"/>
      <c r="K79" s="18" t="s">
        <v>472</v>
      </c>
      <c r="L79" s="95"/>
      <c r="M79" s="95"/>
      <c r="N79" s="95"/>
      <c r="O79" s="140"/>
      <c r="Q79" s="139"/>
      <c r="R79" s="95"/>
      <c r="S79" s="18" t="s">
        <v>473</v>
      </c>
      <c r="T79" s="95"/>
      <c r="U79" s="95"/>
      <c r="V79" s="95"/>
      <c r="W79" s="140"/>
      <c r="Y79" s="139"/>
      <c r="Z79" s="95"/>
      <c r="AA79" s="18" t="s">
        <v>474</v>
      </c>
      <c r="AB79" s="95"/>
      <c r="AC79" s="95"/>
      <c r="AD79" s="95"/>
      <c r="AE79" s="140"/>
      <c r="AG79" s="139"/>
      <c r="AH79" s="95"/>
      <c r="AI79" s="20" t="s">
        <v>475</v>
      </c>
      <c r="AJ79" s="95"/>
      <c r="AK79" s="95"/>
      <c r="AL79" s="95"/>
      <c r="AM79" s="140"/>
      <c r="AO79" s="21"/>
      <c r="AQ79" s="18" t="s">
        <v>476</v>
      </c>
    </row>
    <row r="80" spans="1:47" ht="15" x14ac:dyDescent="0.2">
      <c r="A80" s="127" t="s">
        <v>16</v>
      </c>
      <c r="B80" s="104">
        <v>8</v>
      </c>
      <c r="C80" s="18" t="s">
        <v>477</v>
      </c>
      <c r="D80" s="96"/>
      <c r="E80" s="97"/>
      <c r="F80" s="98"/>
      <c r="G80" s="129"/>
      <c r="I80" s="146" t="s">
        <v>32</v>
      </c>
      <c r="J80" s="94">
        <v>8</v>
      </c>
      <c r="K80" s="20" t="s">
        <v>478</v>
      </c>
      <c r="L80" s="96"/>
      <c r="M80" s="97"/>
      <c r="N80" s="98"/>
      <c r="O80" s="148"/>
      <c r="Q80" s="127" t="s">
        <v>34</v>
      </c>
      <c r="R80" s="104">
        <v>8</v>
      </c>
      <c r="S80" s="18" t="s">
        <v>479</v>
      </c>
      <c r="T80" s="128"/>
      <c r="U80" s="128"/>
      <c r="V80" s="128"/>
      <c r="W80" s="129"/>
      <c r="Y80" s="127" t="s">
        <v>9</v>
      </c>
      <c r="Z80" s="104">
        <v>8</v>
      </c>
      <c r="AA80" s="18" t="s">
        <v>480</v>
      </c>
      <c r="AB80" s="128"/>
      <c r="AC80" s="128"/>
      <c r="AD80" s="128"/>
      <c r="AE80" s="129"/>
      <c r="AG80" s="127" t="s">
        <v>11</v>
      </c>
      <c r="AH80" s="104">
        <v>8</v>
      </c>
      <c r="AI80" s="18" t="s">
        <v>481</v>
      </c>
      <c r="AJ80" s="128"/>
      <c r="AK80" s="128"/>
      <c r="AL80" s="128"/>
      <c r="AM80" s="129">
        <v>45</v>
      </c>
      <c r="AO80" s="35" t="s">
        <v>34</v>
      </c>
      <c r="AP80" s="36">
        <v>8</v>
      </c>
      <c r="AQ80" s="18" t="s">
        <v>482</v>
      </c>
      <c r="AR80" s="37"/>
      <c r="AS80" s="37"/>
      <c r="AT80" s="37"/>
      <c r="AU80" s="38"/>
    </row>
    <row r="81" spans="1:47" x14ac:dyDescent="0.2">
      <c r="A81" s="139"/>
      <c r="B81" s="95"/>
      <c r="C81" s="18" t="s">
        <v>483</v>
      </c>
      <c r="D81" s="95"/>
      <c r="E81" s="95"/>
      <c r="F81" s="95"/>
      <c r="G81" s="140"/>
      <c r="I81" s="139"/>
      <c r="J81" s="95"/>
      <c r="K81" s="20" t="s">
        <v>484</v>
      </c>
      <c r="L81" s="95"/>
      <c r="M81" s="95"/>
      <c r="N81" s="95"/>
      <c r="O81" s="140"/>
      <c r="Q81" s="139"/>
      <c r="R81" s="95"/>
      <c r="S81" s="18" t="s">
        <v>485</v>
      </c>
      <c r="T81" s="95"/>
      <c r="U81" s="95"/>
      <c r="V81" s="95"/>
      <c r="W81" s="140"/>
      <c r="Y81" s="139"/>
      <c r="Z81" s="95"/>
      <c r="AA81" s="18" t="s">
        <v>486</v>
      </c>
      <c r="AB81" s="95"/>
      <c r="AC81" s="95"/>
      <c r="AD81" s="95"/>
      <c r="AE81" s="140"/>
      <c r="AG81" s="139"/>
      <c r="AH81" s="95"/>
      <c r="AI81" s="18" t="s">
        <v>487</v>
      </c>
      <c r="AJ81" s="95"/>
      <c r="AK81" s="95"/>
      <c r="AL81" s="95"/>
      <c r="AM81" s="140"/>
      <c r="AO81" s="21"/>
      <c r="AQ81" s="18" t="s">
        <v>488</v>
      </c>
    </row>
    <row r="82" spans="1:47" ht="15" x14ac:dyDescent="0.2">
      <c r="A82" s="127" t="s">
        <v>9</v>
      </c>
      <c r="B82" s="104">
        <v>9</v>
      </c>
      <c r="C82" s="18" t="s">
        <v>489</v>
      </c>
      <c r="D82" s="96"/>
      <c r="E82" s="97"/>
      <c r="F82" s="98"/>
      <c r="G82" s="129"/>
      <c r="I82" s="127" t="s">
        <v>11</v>
      </c>
      <c r="J82" s="104">
        <v>9</v>
      </c>
      <c r="K82" s="18" t="s">
        <v>490</v>
      </c>
      <c r="L82" s="96"/>
      <c r="M82" s="97"/>
      <c r="N82" s="98"/>
      <c r="O82" s="129">
        <v>32</v>
      </c>
      <c r="Q82" s="127" t="s">
        <v>16</v>
      </c>
      <c r="R82" s="104">
        <v>9</v>
      </c>
      <c r="S82" s="18" t="s">
        <v>491</v>
      </c>
      <c r="T82" s="128"/>
      <c r="U82" s="128"/>
      <c r="V82" s="128"/>
      <c r="W82" s="129"/>
      <c r="Y82" s="127" t="s">
        <v>18</v>
      </c>
      <c r="Z82" s="104">
        <v>9</v>
      </c>
      <c r="AA82" s="18" t="s">
        <v>492</v>
      </c>
      <c r="AB82" s="128"/>
      <c r="AC82" s="128"/>
      <c r="AD82" s="128"/>
      <c r="AE82" s="129"/>
      <c r="AG82" s="127" t="s">
        <v>20</v>
      </c>
      <c r="AH82" s="104">
        <v>9</v>
      </c>
      <c r="AI82" s="18" t="s">
        <v>493</v>
      </c>
      <c r="AJ82" s="128"/>
      <c r="AK82" s="128"/>
      <c r="AL82" s="128"/>
      <c r="AM82" s="129"/>
      <c r="AO82" s="35" t="s">
        <v>16</v>
      </c>
      <c r="AP82" s="36">
        <v>9</v>
      </c>
      <c r="AQ82" s="18" t="s">
        <v>494</v>
      </c>
      <c r="AR82" s="37"/>
      <c r="AS82" s="37"/>
      <c r="AT82" s="37"/>
      <c r="AU82" s="38"/>
    </row>
    <row r="83" spans="1:47" x14ac:dyDescent="0.2">
      <c r="A83" s="139"/>
      <c r="B83" s="95"/>
      <c r="C83" s="18" t="s">
        <v>495</v>
      </c>
      <c r="D83" s="95"/>
      <c r="E83" s="95"/>
      <c r="F83" s="95"/>
      <c r="G83" s="140"/>
      <c r="I83" s="139"/>
      <c r="J83" s="95"/>
      <c r="K83" s="18" t="s">
        <v>496</v>
      </c>
      <c r="L83" s="95"/>
      <c r="M83" s="95"/>
      <c r="N83" s="95"/>
      <c r="O83" s="140"/>
      <c r="Q83" s="139"/>
      <c r="R83" s="95"/>
      <c r="S83" s="18" t="s">
        <v>497</v>
      </c>
      <c r="T83" s="95"/>
      <c r="U83" s="95"/>
      <c r="V83" s="95"/>
      <c r="W83" s="140"/>
      <c r="Y83" s="139"/>
      <c r="Z83" s="95"/>
      <c r="AA83" s="18" t="s">
        <v>498</v>
      </c>
      <c r="AB83" s="95"/>
      <c r="AC83" s="95"/>
      <c r="AD83" s="95"/>
      <c r="AE83" s="140"/>
      <c r="AG83" s="139"/>
      <c r="AH83" s="95"/>
      <c r="AI83" s="18" t="s">
        <v>499</v>
      </c>
      <c r="AJ83" s="95"/>
      <c r="AK83" s="95"/>
      <c r="AL83" s="95"/>
      <c r="AM83" s="140"/>
      <c r="AO83" s="21"/>
      <c r="AQ83" s="18" t="s">
        <v>500</v>
      </c>
    </row>
    <row r="84" spans="1:47" ht="15" x14ac:dyDescent="0.2">
      <c r="A84" s="127" t="s">
        <v>18</v>
      </c>
      <c r="B84" s="104">
        <v>10</v>
      </c>
      <c r="C84" s="18" t="s">
        <v>501</v>
      </c>
      <c r="D84" s="96"/>
      <c r="E84" s="97"/>
      <c r="F84" s="98"/>
      <c r="G84" s="129"/>
      <c r="I84" s="127" t="s">
        <v>20</v>
      </c>
      <c r="J84" s="104">
        <v>10</v>
      </c>
      <c r="K84" s="18" t="s">
        <v>502</v>
      </c>
      <c r="L84" s="96"/>
      <c r="M84" s="97"/>
      <c r="N84" s="98"/>
      <c r="O84" s="129"/>
      <c r="Q84" s="127" t="s">
        <v>9</v>
      </c>
      <c r="R84" s="104">
        <v>10</v>
      </c>
      <c r="S84" s="18" t="s">
        <v>503</v>
      </c>
      <c r="T84" s="128"/>
      <c r="U84" s="128"/>
      <c r="V84" s="128"/>
      <c r="W84" s="129"/>
      <c r="Y84" s="146" t="s">
        <v>32</v>
      </c>
      <c r="Z84" s="94">
        <v>10</v>
      </c>
      <c r="AA84" s="20" t="s">
        <v>504</v>
      </c>
      <c r="AB84" s="147"/>
      <c r="AC84" s="147"/>
      <c r="AD84" s="147"/>
      <c r="AE84" s="148"/>
      <c r="AG84" s="127" t="s">
        <v>34</v>
      </c>
      <c r="AH84" s="104">
        <v>10</v>
      </c>
      <c r="AI84" s="18" t="s">
        <v>505</v>
      </c>
      <c r="AJ84" s="128"/>
      <c r="AK84" s="128"/>
      <c r="AL84" s="128"/>
      <c r="AM84" s="129"/>
      <c r="AO84" s="35" t="s">
        <v>9</v>
      </c>
      <c r="AP84" s="36">
        <v>10</v>
      </c>
      <c r="AQ84" s="18" t="s">
        <v>506</v>
      </c>
      <c r="AR84" s="37"/>
      <c r="AS84" s="37"/>
      <c r="AT84" s="37"/>
      <c r="AU84" s="38"/>
    </row>
    <row r="85" spans="1:47" x14ac:dyDescent="0.2">
      <c r="A85" s="139"/>
      <c r="B85" s="95"/>
      <c r="C85" s="18" t="s">
        <v>507</v>
      </c>
      <c r="D85" s="95"/>
      <c r="E85" s="95"/>
      <c r="F85" s="95"/>
      <c r="G85" s="140"/>
      <c r="I85" s="139"/>
      <c r="J85" s="95"/>
      <c r="K85" s="18" t="s">
        <v>508</v>
      </c>
      <c r="L85" s="95"/>
      <c r="M85" s="95"/>
      <c r="N85" s="95"/>
      <c r="O85" s="140"/>
      <c r="Q85" s="139"/>
      <c r="R85" s="95"/>
      <c r="S85" s="18" t="s">
        <v>509</v>
      </c>
      <c r="T85" s="95"/>
      <c r="U85" s="95"/>
      <c r="V85" s="95"/>
      <c r="W85" s="140"/>
      <c r="Y85" s="139"/>
      <c r="Z85" s="95"/>
      <c r="AA85" s="20" t="s">
        <v>510</v>
      </c>
      <c r="AB85" s="95"/>
      <c r="AC85" s="95"/>
      <c r="AD85" s="95"/>
      <c r="AE85" s="140"/>
      <c r="AG85" s="139"/>
      <c r="AH85" s="95"/>
      <c r="AI85" s="18" t="s">
        <v>511</v>
      </c>
      <c r="AJ85" s="95"/>
      <c r="AK85" s="95"/>
      <c r="AL85" s="95"/>
      <c r="AM85" s="140"/>
      <c r="AO85" s="21"/>
      <c r="AQ85" s="18" t="s">
        <v>512</v>
      </c>
    </row>
    <row r="86" spans="1:47" ht="15" x14ac:dyDescent="0.2">
      <c r="A86" s="146" t="s">
        <v>32</v>
      </c>
      <c r="B86" s="94">
        <v>11</v>
      </c>
      <c r="C86" s="20" t="s">
        <v>513</v>
      </c>
      <c r="D86" s="96"/>
      <c r="E86" s="97"/>
      <c r="F86" s="98"/>
      <c r="G86" s="148"/>
      <c r="I86" s="127" t="s">
        <v>34</v>
      </c>
      <c r="J86" s="104">
        <v>11</v>
      </c>
      <c r="K86" s="18" t="s">
        <v>514</v>
      </c>
      <c r="L86" s="96"/>
      <c r="M86" s="97"/>
      <c r="N86" s="98"/>
      <c r="O86" s="129"/>
      <c r="Q86" s="127" t="s">
        <v>18</v>
      </c>
      <c r="R86" s="104">
        <v>11</v>
      </c>
      <c r="S86" s="18" t="s">
        <v>515</v>
      </c>
      <c r="T86" s="128"/>
      <c r="U86" s="128"/>
      <c r="V86" s="128"/>
      <c r="W86" s="129"/>
      <c r="Y86" s="127" t="s">
        <v>11</v>
      </c>
      <c r="Z86" s="104">
        <v>11</v>
      </c>
      <c r="AA86" s="18" t="s">
        <v>516</v>
      </c>
      <c r="AB86" s="128"/>
      <c r="AC86" s="128"/>
      <c r="AD86" s="128"/>
      <c r="AE86" s="129">
        <v>41</v>
      </c>
      <c r="AG86" s="127" t="s">
        <v>16</v>
      </c>
      <c r="AH86" s="111">
        <v>11</v>
      </c>
      <c r="AI86" s="18" t="s">
        <v>517</v>
      </c>
      <c r="AJ86" s="128"/>
      <c r="AK86" s="128"/>
      <c r="AL86" s="128"/>
      <c r="AM86" s="129"/>
      <c r="AO86" s="35" t="s">
        <v>18</v>
      </c>
      <c r="AP86" s="36">
        <v>11</v>
      </c>
      <c r="AQ86" s="18" t="s">
        <v>518</v>
      </c>
      <c r="AR86" s="37"/>
      <c r="AS86" s="37"/>
      <c r="AT86" s="37"/>
      <c r="AU86" s="38"/>
    </row>
    <row r="87" spans="1:47" x14ac:dyDescent="0.2">
      <c r="A87" s="139"/>
      <c r="B87" s="95"/>
      <c r="C87" s="20" t="s">
        <v>519</v>
      </c>
      <c r="D87" s="95"/>
      <c r="E87" s="95"/>
      <c r="F87" s="95"/>
      <c r="G87" s="140"/>
      <c r="I87" s="139"/>
      <c r="J87" s="95"/>
      <c r="K87" s="18" t="s">
        <v>520</v>
      </c>
      <c r="L87" s="95"/>
      <c r="M87" s="95"/>
      <c r="N87" s="95"/>
      <c r="O87" s="140"/>
      <c r="Q87" s="139"/>
      <c r="R87" s="95"/>
      <c r="S87" s="18" t="s">
        <v>521</v>
      </c>
      <c r="T87" s="95"/>
      <c r="U87" s="95"/>
      <c r="V87" s="95"/>
      <c r="W87" s="140"/>
      <c r="Y87" s="139"/>
      <c r="Z87" s="95"/>
      <c r="AA87" s="18" t="s">
        <v>522</v>
      </c>
      <c r="AB87" s="95"/>
      <c r="AC87" s="95"/>
      <c r="AD87" s="95"/>
      <c r="AE87" s="140"/>
      <c r="AG87" s="139"/>
      <c r="AH87" s="95"/>
      <c r="AI87" s="19" t="s">
        <v>523</v>
      </c>
      <c r="AJ87" s="95"/>
      <c r="AK87" s="95"/>
      <c r="AL87" s="95"/>
      <c r="AM87" s="140"/>
      <c r="AO87" s="21"/>
      <c r="AQ87" s="18" t="s">
        <v>524</v>
      </c>
    </row>
    <row r="88" spans="1:47" ht="15" x14ac:dyDescent="0.2">
      <c r="A88" s="127" t="s">
        <v>11</v>
      </c>
      <c r="B88" s="104">
        <v>12</v>
      </c>
      <c r="C88" s="18" t="s">
        <v>525</v>
      </c>
      <c r="D88" s="96"/>
      <c r="E88" s="97"/>
      <c r="F88" s="98"/>
      <c r="G88" s="129">
        <v>28</v>
      </c>
      <c r="I88" s="127" t="s">
        <v>16</v>
      </c>
      <c r="J88" s="104">
        <v>12</v>
      </c>
      <c r="K88" s="18" t="s">
        <v>526</v>
      </c>
      <c r="L88" s="96"/>
      <c r="M88" s="97"/>
      <c r="N88" s="98"/>
      <c r="O88" s="129"/>
      <c r="Q88" s="146" t="s">
        <v>32</v>
      </c>
      <c r="R88" s="94">
        <v>12</v>
      </c>
      <c r="S88" s="20" t="s">
        <v>527</v>
      </c>
      <c r="T88" s="147"/>
      <c r="U88" s="147"/>
      <c r="V88" s="147"/>
      <c r="W88" s="148"/>
      <c r="Y88" s="127" t="s">
        <v>20</v>
      </c>
      <c r="Z88" s="104">
        <v>12</v>
      </c>
      <c r="AA88" s="18" t="s">
        <v>528</v>
      </c>
      <c r="AB88" s="128"/>
      <c r="AC88" s="128"/>
      <c r="AD88" s="128"/>
      <c r="AE88" s="129"/>
      <c r="AG88" s="127" t="s">
        <v>9</v>
      </c>
      <c r="AH88" s="104">
        <v>12</v>
      </c>
      <c r="AI88" s="18" t="s">
        <v>529</v>
      </c>
      <c r="AJ88" s="128"/>
      <c r="AK88" s="128"/>
      <c r="AL88" s="128"/>
      <c r="AM88" s="129"/>
      <c r="AO88" s="39" t="s">
        <v>32</v>
      </c>
      <c r="AP88" s="40">
        <v>12</v>
      </c>
      <c r="AQ88" s="20" t="s">
        <v>530</v>
      </c>
      <c r="AR88" s="41"/>
      <c r="AS88" s="41"/>
      <c r="AT88" s="41"/>
      <c r="AU88" s="42"/>
    </row>
    <row r="89" spans="1:47" x14ac:dyDescent="0.2">
      <c r="A89" s="139"/>
      <c r="B89" s="95"/>
      <c r="C89" s="18" t="s">
        <v>531</v>
      </c>
      <c r="D89" s="95"/>
      <c r="E89" s="95"/>
      <c r="F89" s="95"/>
      <c r="G89" s="140"/>
      <c r="I89" s="139"/>
      <c r="J89" s="95"/>
      <c r="K89" s="18" t="s">
        <v>532</v>
      </c>
      <c r="L89" s="95"/>
      <c r="M89" s="95"/>
      <c r="N89" s="95"/>
      <c r="O89" s="140"/>
      <c r="Q89" s="139"/>
      <c r="R89" s="95"/>
      <c r="S89" s="20" t="s">
        <v>533</v>
      </c>
      <c r="T89" s="95"/>
      <c r="U89" s="95"/>
      <c r="V89" s="95"/>
      <c r="W89" s="140"/>
      <c r="Y89" s="139"/>
      <c r="Z89" s="95"/>
      <c r="AA89" s="18" t="s">
        <v>534</v>
      </c>
      <c r="AB89" s="95"/>
      <c r="AC89" s="95"/>
      <c r="AD89" s="95"/>
      <c r="AE89" s="140"/>
      <c r="AG89" s="139"/>
      <c r="AH89" s="95"/>
      <c r="AI89" s="18" t="s">
        <v>535</v>
      </c>
      <c r="AJ89" s="95"/>
      <c r="AK89" s="95"/>
      <c r="AL89" s="95"/>
      <c r="AM89" s="140"/>
      <c r="AO89" s="21"/>
      <c r="AQ89" s="20" t="s">
        <v>536</v>
      </c>
    </row>
    <row r="90" spans="1:47" ht="15" x14ac:dyDescent="0.2">
      <c r="A90" s="127" t="s">
        <v>20</v>
      </c>
      <c r="B90" s="104">
        <v>13</v>
      </c>
      <c r="C90" s="18" t="s">
        <v>537</v>
      </c>
      <c r="D90" s="96"/>
      <c r="E90" s="97"/>
      <c r="F90" s="98"/>
      <c r="G90" s="129"/>
      <c r="I90" s="127" t="s">
        <v>9</v>
      </c>
      <c r="J90" s="104">
        <v>13</v>
      </c>
      <c r="K90" s="18" t="s">
        <v>538</v>
      </c>
      <c r="L90" s="96"/>
      <c r="M90" s="97"/>
      <c r="N90" s="98"/>
      <c r="O90" s="129"/>
      <c r="Q90" s="127" t="s">
        <v>11</v>
      </c>
      <c r="R90" s="104">
        <v>13</v>
      </c>
      <c r="S90" s="18" t="s">
        <v>539</v>
      </c>
      <c r="T90" s="128"/>
      <c r="U90" s="128"/>
      <c r="V90" s="128"/>
      <c r="W90" s="129">
        <v>37</v>
      </c>
      <c r="Y90" s="127" t="s">
        <v>34</v>
      </c>
      <c r="Z90" s="104">
        <v>13</v>
      </c>
      <c r="AA90" s="18" t="s">
        <v>540</v>
      </c>
      <c r="AB90" s="128"/>
      <c r="AC90" s="128"/>
      <c r="AD90" s="128"/>
      <c r="AE90" s="129"/>
      <c r="AG90" s="127" t="s">
        <v>18</v>
      </c>
      <c r="AH90" s="104">
        <v>13</v>
      </c>
      <c r="AI90" s="18" t="s">
        <v>541</v>
      </c>
      <c r="AJ90" s="128"/>
      <c r="AK90" s="128"/>
      <c r="AL90" s="128"/>
      <c r="AM90" s="129"/>
      <c r="AO90" s="35" t="s">
        <v>11</v>
      </c>
      <c r="AP90" s="36">
        <v>13</v>
      </c>
      <c r="AQ90" s="18" t="s">
        <v>542</v>
      </c>
      <c r="AR90" s="37"/>
      <c r="AS90" s="37"/>
      <c r="AT90" s="37"/>
      <c r="AU90" s="38">
        <v>50</v>
      </c>
    </row>
    <row r="91" spans="1:47" x14ac:dyDescent="0.2">
      <c r="A91" s="139"/>
      <c r="B91" s="95"/>
      <c r="C91" s="18" t="s">
        <v>543</v>
      </c>
      <c r="D91" s="95"/>
      <c r="E91" s="95"/>
      <c r="F91" s="95"/>
      <c r="G91" s="140"/>
      <c r="I91" s="139"/>
      <c r="J91" s="95"/>
      <c r="K91" s="18" t="s">
        <v>544</v>
      </c>
      <c r="L91" s="95"/>
      <c r="M91" s="95"/>
      <c r="N91" s="95"/>
      <c r="O91" s="140"/>
      <c r="Q91" s="139"/>
      <c r="R91" s="95"/>
      <c r="S91" s="18" t="s">
        <v>545</v>
      </c>
      <c r="T91" s="95"/>
      <c r="U91" s="95"/>
      <c r="V91" s="95"/>
      <c r="W91" s="140"/>
      <c r="Y91" s="139"/>
      <c r="Z91" s="95"/>
      <c r="AA91" s="18" t="s">
        <v>546</v>
      </c>
      <c r="AB91" s="95"/>
      <c r="AC91" s="95"/>
      <c r="AD91" s="95"/>
      <c r="AE91" s="140"/>
      <c r="AG91" s="139"/>
      <c r="AH91" s="95"/>
      <c r="AI91" s="18" t="s">
        <v>547</v>
      </c>
      <c r="AJ91" s="95"/>
      <c r="AK91" s="95"/>
      <c r="AL91" s="95"/>
      <c r="AM91" s="140"/>
      <c r="AO91" s="21"/>
      <c r="AQ91" s="18" t="s">
        <v>548</v>
      </c>
    </row>
    <row r="92" spans="1:47" ht="15" x14ac:dyDescent="0.2">
      <c r="A92" s="127" t="s">
        <v>34</v>
      </c>
      <c r="B92" s="111">
        <v>14</v>
      </c>
      <c r="C92" s="18" t="s">
        <v>549</v>
      </c>
      <c r="D92" s="96"/>
      <c r="E92" s="97"/>
      <c r="F92" s="98"/>
      <c r="G92" s="129"/>
      <c r="I92" s="127" t="s">
        <v>18</v>
      </c>
      <c r="J92" s="104">
        <v>14</v>
      </c>
      <c r="K92" s="18" t="s">
        <v>550</v>
      </c>
      <c r="L92" s="96"/>
      <c r="M92" s="97"/>
      <c r="N92" s="98"/>
      <c r="O92" s="129"/>
      <c r="Q92" s="127" t="s">
        <v>20</v>
      </c>
      <c r="R92" s="104">
        <v>14</v>
      </c>
      <c r="S92" s="18" t="s">
        <v>551</v>
      </c>
      <c r="T92" s="128"/>
      <c r="U92" s="128"/>
      <c r="V92" s="128"/>
      <c r="W92" s="129"/>
      <c r="Y92" s="127" t="s">
        <v>16</v>
      </c>
      <c r="Z92" s="104">
        <v>14</v>
      </c>
      <c r="AA92" s="18" t="s">
        <v>552</v>
      </c>
      <c r="AB92" s="128"/>
      <c r="AC92" s="128"/>
      <c r="AD92" s="128"/>
      <c r="AE92" s="129"/>
      <c r="AG92" s="146" t="s">
        <v>32</v>
      </c>
      <c r="AH92" s="94">
        <v>14</v>
      </c>
      <c r="AI92" s="20" t="s">
        <v>553</v>
      </c>
      <c r="AJ92" s="147"/>
      <c r="AK92" s="147"/>
      <c r="AL92" s="147"/>
      <c r="AM92" s="148"/>
      <c r="AO92" s="35" t="s">
        <v>20</v>
      </c>
      <c r="AP92" s="36">
        <v>14</v>
      </c>
      <c r="AQ92" s="18" t="s">
        <v>554</v>
      </c>
      <c r="AR92" s="37"/>
      <c r="AS92" s="37"/>
      <c r="AT92" s="37"/>
      <c r="AU92" s="38"/>
    </row>
    <row r="93" spans="1:47" x14ac:dyDescent="0.2">
      <c r="A93" s="139"/>
      <c r="B93" s="95"/>
      <c r="C93" s="19" t="s">
        <v>555</v>
      </c>
      <c r="D93" s="95"/>
      <c r="E93" s="95"/>
      <c r="F93" s="95"/>
      <c r="G93" s="140"/>
      <c r="I93" s="139"/>
      <c r="J93" s="95"/>
      <c r="K93" s="18" t="s">
        <v>556</v>
      </c>
      <c r="L93" s="95"/>
      <c r="M93" s="95"/>
      <c r="N93" s="95"/>
      <c r="O93" s="140"/>
      <c r="Q93" s="139"/>
      <c r="R93" s="95"/>
      <c r="S93" s="18" t="s">
        <v>557</v>
      </c>
      <c r="T93" s="95"/>
      <c r="U93" s="95"/>
      <c r="V93" s="95"/>
      <c r="W93" s="140"/>
      <c r="Y93" s="139"/>
      <c r="Z93" s="95"/>
      <c r="AA93" s="18" t="s">
        <v>558</v>
      </c>
      <c r="AB93" s="95"/>
      <c r="AC93" s="95"/>
      <c r="AD93" s="95"/>
      <c r="AE93" s="140"/>
      <c r="AG93" s="139"/>
      <c r="AH93" s="95"/>
      <c r="AI93" s="20" t="s">
        <v>559</v>
      </c>
      <c r="AJ93" s="95"/>
      <c r="AK93" s="95"/>
      <c r="AL93" s="95"/>
      <c r="AM93" s="140"/>
      <c r="AO93" s="21"/>
      <c r="AQ93" s="18" t="s">
        <v>560</v>
      </c>
    </row>
    <row r="94" spans="1:47" ht="15" x14ac:dyDescent="0.2">
      <c r="A94" s="127" t="s">
        <v>16</v>
      </c>
      <c r="B94" s="104">
        <v>15</v>
      </c>
      <c r="C94" s="18" t="s">
        <v>561</v>
      </c>
      <c r="D94" s="96"/>
      <c r="E94" s="97"/>
      <c r="F94" s="98"/>
      <c r="G94" s="129"/>
      <c r="I94" s="146" t="s">
        <v>32</v>
      </c>
      <c r="J94" s="111">
        <v>15</v>
      </c>
      <c r="K94" s="20" t="s">
        <v>562</v>
      </c>
      <c r="L94" s="96"/>
      <c r="M94" s="97"/>
      <c r="N94" s="98"/>
      <c r="O94" s="148"/>
      <c r="Q94" s="127" t="s">
        <v>34</v>
      </c>
      <c r="R94" s="104">
        <v>15</v>
      </c>
      <c r="S94" s="18" t="s">
        <v>563</v>
      </c>
      <c r="T94" s="128"/>
      <c r="U94" s="128"/>
      <c r="V94" s="128"/>
      <c r="W94" s="129"/>
      <c r="Y94" s="127" t="s">
        <v>9</v>
      </c>
      <c r="Z94" s="104">
        <v>15</v>
      </c>
      <c r="AA94" s="18" t="s">
        <v>564</v>
      </c>
      <c r="AB94" s="128"/>
      <c r="AC94" s="128"/>
      <c r="AD94" s="128"/>
      <c r="AE94" s="129"/>
      <c r="AG94" s="127" t="s">
        <v>11</v>
      </c>
      <c r="AH94" s="104">
        <v>15</v>
      </c>
      <c r="AI94" s="18" t="s">
        <v>565</v>
      </c>
      <c r="AJ94" s="128"/>
      <c r="AK94" s="128"/>
      <c r="AL94" s="128"/>
      <c r="AM94" s="129">
        <v>46</v>
      </c>
      <c r="AO94" s="35" t="s">
        <v>34</v>
      </c>
      <c r="AP94" s="36">
        <v>15</v>
      </c>
      <c r="AQ94" s="18" t="s">
        <v>566</v>
      </c>
      <c r="AR94" s="37"/>
      <c r="AS94" s="37"/>
      <c r="AT94" s="37"/>
      <c r="AU94" s="38"/>
    </row>
    <row r="95" spans="1:47" x14ac:dyDescent="0.2">
      <c r="A95" s="139"/>
      <c r="B95" s="95"/>
      <c r="C95" s="18" t="s">
        <v>567</v>
      </c>
      <c r="D95" s="95"/>
      <c r="E95" s="95"/>
      <c r="F95" s="95"/>
      <c r="G95" s="140"/>
      <c r="I95" s="139"/>
      <c r="J95" s="95"/>
      <c r="K95" s="43" t="s">
        <v>568</v>
      </c>
      <c r="L95" s="95"/>
      <c r="M95" s="95"/>
      <c r="N95" s="95"/>
      <c r="O95" s="140"/>
      <c r="Q95" s="139"/>
      <c r="R95" s="95"/>
      <c r="S95" s="18" t="s">
        <v>569</v>
      </c>
      <c r="T95" s="95"/>
      <c r="U95" s="95"/>
      <c r="V95" s="95"/>
      <c r="W95" s="140"/>
      <c r="Y95" s="139"/>
      <c r="Z95" s="95"/>
      <c r="AA95" s="18" t="s">
        <v>570</v>
      </c>
      <c r="AB95" s="95"/>
      <c r="AC95" s="95"/>
      <c r="AD95" s="95"/>
      <c r="AE95" s="140"/>
      <c r="AG95" s="139"/>
      <c r="AH95" s="95"/>
      <c r="AI95" s="18" t="s">
        <v>571</v>
      </c>
      <c r="AJ95" s="95"/>
      <c r="AK95" s="95"/>
      <c r="AL95" s="95"/>
      <c r="AM95" s="140"/>
      <c r="AO95" s="21"/>
      <c r="AQ95" s="18" t="s">
        <v>572</v>
      </c>
    </row>
    <row r="96" spans="1:47" ht="15" x14ac:dyDescent="0.2">
      <c r="A96" s="127" t="s">
        <v>9</v>
      </c>
      <c r="B96" s="104">
        <v>16</v>
      </c>
      <c r="C96" s="18" t="s">
        <v>573</v>
      </c>
      <c r="D96" s="96"/>
      <c r="E96" s="97"/>
      <c r="F96" s="98"/>
      <c r="G96" s="129"/>
      <c r="I96" s="127" t="s">
        <v>11</v>
      </c>
      <c r="J96" s="104">
        <v>16</v>
      </c>
      <c r="K96" s="18" t="s">
        <v>574</v>
      </c>
      <c r="L96" s="96"/>
      <c r="M96" s="97"/>
      <c r="N96" s="98"/>
      <c r="O96" s="129">
        <v>33</v>
      </c>
      <c r="Q96" s="127" t="s">
        <v>16</v>
      </c>
      <c r="R96" s="104">
        <v>16</v>
      </c>
      <c r="S96" s="18" t="s">
        <v>575</v>
      </c>
      <c r="T96" s="128"/>
      <c r="U96" s="128"/>
      <c r="V96" s="128"/>
      <c r="W96" s="129"/>
      <c r="Y96" s="127" t="s">
        <v>18</v>
      </c>
      <c r="Z96" s="104">
        <v>16</v>
      </c>
      <c r="AA96" s="18" t="s">
        <v>576</v>
      </c>
      <c r="AB96" s="128"/>
      <c r="AC96" s="128"/>
      <c r="AD96" s="128"/>
      <c r="AE96" s="129"/>
      <c r="AG96" s="127" t="s">
        <v>20</v>
      </c>
      <c r="AH96" s="104">
        <v>16</v>
      </c>
      <c r="AI96" s="18" t="s">
        <v>577</v>
      </c>
      <c r="AJ96" s="128"/>
      <c r="AK96" s="128"/>
      <c r="AL96" s="128"/>
      <c r="AM96" s="129"/>
      <c r="AO96" s="35" t="s">
        <v>16</v>
      </c>
      <c r="AP96" s="36">
        <v>16</v>
      </c>
      <c r="AQ96" s="18" t="s">
        <v>578</v>
      </c>
      <c r="AR96" s="37"/>
      <c r="AS96" s="37"/>
      <c r="AT96" s="37"/>
      <c r="AU96" s="38"/>
    </row>
    <row r="97" spans="1:47" x14ac:dyDescent="0.2">
      <c r="A97" s="139"/>
      <c r="B97" s="95"/>
      <c r="C97" s="18" t="s">
        <v>579</v>
      </c>
      <c r="D97" s="95"/>
      <c r="E97" s="95"/>
      <c r="F97" s="95"/>
      <c r="G97" s="140"/>
      <c r="I97" s="139"/>
      <c r="J97" s="95"/>
      <c r="K97" s="18" t="s">
        <v>580</v>
      </c>
      <c r="L97" s="95"/>
      <c r="M97" s="95"/>
      <c r="N97" s="95"/>
      <c r="O97" s="140"/>
      <c r="Q97" s="139"/>
      <c r="R97" s="95"/>
      <c r="S97" s="18" t="s">
        <v>581</v>
      </c>
      <c r="T97" s="95"/>
      <c r="U97" s="95"/>
      <c r="V97" s="95"/>
      <c r="W97" s="140"/>
      <c r="Y97" s="139"/>
      <c r="Z97" s="95"/>
      <c r="AA97" s="18" t="s">
        <v>582</v>
      </c>
      <c r="AB97" s="95"/>
      <c r="AC97" s="95"/>
      <c r="AD97" s="95"/>
      <c r="AE97" s="140"/>
      <c r="AG97" s="139"/>
      <c r="AH97" s="95"/>
      <c r="AI97" s="18" t="s">
        <v>583</v>
      </c>
      <c r="AJ97" s="95"/>
      <c r="AK97" s="95"/>
      <c r="AL97" s="95"/>
      <c r="AM97" s="140"/>
      <c r="AO97" s="21"/>
      <c r="AQ97" s="18" t="s">
        <v>584</v>
      </c>
    </row>
    <row r="98" spans="1:47" ht="15" x14ac:dyDescent="0.2">
      <c r="A98" s="127" t="s">
        <v>18</v>
      </c>
      <c r="B98" s="104">
        <v>17</v>
      </c>
      <c r="C98" s="18" t="s">
        <v>585</v>
      </c>
      <c r="D98" s="96"/>
      <c r="E98" s="97"/>
      <c r="F98" s="98"/>
      <c r="G98" s="129"/>
      <c r="I98" s="127" t="s">
        <v>20</v>
      </c>
      <c r="J98" s="104">
        <v>17</v>
      </c>
      <c r="K98" s="18" t="s">
        <v>586</v>
      </c>
      <c r="L98" s="96"/>
      <c r="M98" s="97"/>
      <c r="N98" s="98"/>
      <c r="O98" s="129"/>
      <c r="Q98" s="127" t="s">
        <v>9</v>
      </c>
      <c r="R98" s="104">
        <v>17</v>
      </c>
      <c r="S98" s="18" t="s">
        <v>587</v>
      </c>
      <c r="T98" s="128"/>
      <c r="U98" s="128"/>
      <c r="V98" s="128"/>
      <c r="W98" s="129"/>
      <c r="Y98" s="146" t="s">
        <v>32</v>
      </c>
      <c r="Z98" s="94">
        <v>17</v>
      </c>
      <c r="AA98" s="20" t="s">
        <v>588</v>
      </c>
      <c r="AB98" s="147"/>
      <c r="AC98" s="147"/>
      <c r="AD98" s="147"/>
      <c r="AE98" s="148"/>
      <c r="AG98" s="127" t="s">
        <v>34</v>
      </c>
      <c r="AH98" s="104">
        <v>17</v>
      </c>
      <c r="AI98" s="18" t="s">
        <v>589</v>
      </c>
      <c r="AJ98" s="128"/>
      <c r="AK98" s="128"/>
      <c r="AL98" s="128"/>
      <c r="AM98" s="129"/>
      <c r="AO98" s="35" t="s">
        <v>9</v>
      </c>
      <c r="AP98" s="36">
        <v>17</v>
      </c>
      <c r="AQ98" s="18" t="s">
        <v>590</v>
      </c>
      <c r="AR98" s="37"/>
      <c r="AS98" s="37"/>
      <c r="AT98" s="37"/>
      <c r="AU98" s="38"/>
    </row>
    <row r="99" spans="1:47" x14ac:dyDescent="0.2">
      <c r="A99" s="139"/>
      <c r="B99" s="95"/>
      <c r="C99" s="18" t="s">
        <v>591</v>
      </c>
      <c r="D99" s="95"/>
      <c r="E99" s="95"/>
      <c r="F99" s="95"/>
      <c r="G99" s="140"/>
      <c r="I99" s="139"/>
      <c r="J99" s="95"/>
      <c r="K99" s="18" t="s">
        <v>592</v>
      </c>
      <c r="L99" s="95"/>
      <c r="M99" s="95"/>
      <c r="N99" s="95"/>
      <c r="O99" s="140"/>
      <c r="Q99" s="139"/>
      <c r="R99" s="95"/>
      <c r="S99" s="18" t="s">
        <v>593</v>
      </c>
      <c r="T99" s="95"/>
      <c r="U99" s="95"/>
      <c r="V99" s="95"/>
      <c r="W99" s="140"/>
      <c r="Y99" s="139"/>
      <c r="Z99" s="95"/>
      <c r="AA99" s="20" t="s">
        <v>594</v>
      </c>
      <c r="AB99" s="95"/>
      <c r="AC99" s="95"/>
      <c r="AD99" s="95"/>
      <c r="AE99" s="140"/>
      <c r="AG99" s="139"/>
      <c r="AH99" s="95"/>
      <c r="AI99" s="18" t="s">
        <v>595</v>
      </c>
      <c r="AJ99" s="95"/>
      <c r="AK99" s="95"/>
      <c r="AL99" s="95"/>
      <c r="AM99" s="140"/>
      <c r="AO99" s="21"/>
      <c r="AQ99" s="18" t="s">
        <v>596</v>
      </c>
    </row>
    <row r="100" spans="1:47" ht="15" x14ac:dyDescent="0.2">
      <c r="A100" s="146" t="s">
        <v>32</v>
      </c>
      <c r="B100" s="94">
        <v>18</v>
      </c>
      <c r="C100" s="20" t="s">
        <v>597</v>
      </c>
      <c r="D100" s="96"/>
      <c r="E100" s="97"/>
      <c r="F100" s="98"/>
      <c r="G100" s="148"/>
      <c r="I100" s="127" t="s">
        <v>34</v>
      </c>
      <c r="J100" s="104">
        <v>18</v>
      </c>
      <c r="K100" s="18" t="s">
        <v>598</v>
      </c>
      <c r="L100" s="96"/>
      <c r="M100" s="97"/>
      <c r="N100" s="98"/>
      <c r="O100" s="129"/>
      <c r="Q100" s="127" t="s">
        <v>18</v>
      </c>
      <c r="R100" s="104">
        <v>18</v>
      </c>
      <c r="S100" s="18" t="s">
        <v>599</v>
      </c>
      <c r="T100" s="128"/>
      <c r="U100" s="128"/>
      <c r="V100" s="128"/>
      <c r="W100" s="129"/>
      <c r="Y100" s="127" t="s">
        <v>11</v>
      </c>
      <c r="Z100" s="104">
        <v>18</v>
      </c>
      <c r="AA100" s="18" t="s">
        <v>600</v>
      </c>
      <c r="AB100" s="128"/>
      <c r="AC100" s="128"/>
      <c r="AD100" s="128"/>
      <c r="AE100" s="129">
        <v>42</v>
      </c>
      <c r="AG100" s="127" t="s">
        <v>16</v>
      </c>
      <c r="AH100" s="104">
        <v>18</v>
      </c>
      <c r="AI100" s="18" t="s">
        <v>601</v>
      </c>
      <c r="AJ100" s="128"/>
      <c r="AK100" s="128"/>
      <c r="AL100" s="128"/>
      <c r="AM100" s="129"/>
      <c r="AO100" s="35" t="s">
        <v>18</v>
      </c>
      <c r="AP100" s="36">
        <v>18</v>
      </c>
      <c r="AQ100" s="18" t="s">
        <v>602</v>
      </c>
      <c r="AR100" s="44"/>
      <c r="AS100" s="45"/>
      <c r="AT100" s="46"/>
      <c r="AU100" s="38"/>
    </row>
    <row r="101" spans="1:47" x14ac:dyDescent="0.2">
      <c r="A101" s="139"/>
      <c r="B101" s="95"/>
      <c r="C101" s="20" t="s">
        <v>603</v>
      </c>
      <c r="D101" s="95"/>
      <c r="E101" s="95"/>
      <c r="F101" s="95"/>
      <c r="G101" s="140"/>
      <c r="I101" s="139"/>
      <c r="J101" s="95"/>
      <c r="K101" s="18" t="s">
        <v>604</v>
      </c>
      <c r="L101" s="95"/>
      <c r="M101" s="95"/>
      <c r="N101" s="95"/>
      <c r="O101" s="140"/>
      <c r="Q101" s="139"/>
      <c r="R101" s="95"/>
      <c r="S101" s="18" t="s">
        <v>605</v>
      </c>
      <c r="T101" s="95"/>
      <c r="U101" s="95"/>
      <c r="V101" s="95"/>
      <c r="W101" s="140"/>
      <c r="Y101" s="139"/>
      <c r="Z101" s="95"/>
      <c r="AA101" s="18" t="s">
        <v>606</v>
      </c>
      <c r="AB101" s="95"/>
      <c r="AC101" s="95"/>
      <c r="AD101" s="95"/>
      <c r="AE101" s="140"/>
      <c r="AG101" s="139"/>
      <c r="AH101" s="95"/>
      <c r="AI101" s="18" t="s">
        <v>607</v>
      </c>
      <c r="AJ101" s="95"/>
      <c r="AK101" s="95"/>
      <c r="AL101" s="95"/>
      <c r="AM101" s="140"/>
      <c r="AO101" s="21"/>
      <c r="AQ101" s="18" t="s">
        <v>608</v>
      </c>
    </row>
    <row r="102" spans="1:47" ht="15" x14ac:dyDescent="0.2">
      <c r="A102" s="127" t="s">
        <v>11</v>
      </c>
      <c r="B102" s="104">
        <v>19</v>
      </c>
      <c r="C102" s="18" t="s">
        <v>609</v>
      </c>
      <c r="D102" s="96"/>
      <c r="E102" s="97"/>
      <c r="F102" s="98"/>
      <c r="G102" s="129">
        <v>29</v>
      </c>
      <c r="I102" s="127" t="s">
        <v>16</v>
      </c>
      <c r="J102" s="104">
        <v>19</v>
      </c>
      <c r="K102" s="18" t="s">
        <v>610</v>
      </c>
      <c r="L102" s="96"/>
      <c r="M102" s="97"/>
      <c r="N102" s="98"/>
      <c r="O102" s="129"/>
      <c r="Q102" s="146" t="s">
        <v>32</v>
      </c>
      <c r="R102" s="94">
        <v>19</v>
      </c>
      <c r="S102" s="20" t="s">
        <v>611</v>
      </c>
      <c r="T102" s="147"/>
      <c r="U102" s="147"/>
      <c r="V102" s="147"/>
      <c r="W102" s="148"/>
      <c r="Y102" s="127" t="s">
        <v>20</v>
      </c>
      <c r="Z102" s="104">
        <v>19</v>
      </c>
      <c r="AA102" s="18" t="s">
        <v>612</v>
      </c>
      <c r="AB102" s="128"/>
      <c r="AC102" s="128"/>
      <c r="AD102" s="128"/>
      <c r="AE102" s="129"/>
      <c r="AG102" s="127" t="s">
        <v>9</v>
      </c>
      <c r="AH102" s="104">
        <v>19</v>
      </c>
      <c r="AI102" s="18" t="s">
        <v>613</v>
      </c>
      <c r="AJ102" s="128"/>
      <c r="AK102" s="128"/>
      <c r="AL102" s="128"/>
      <c r="AM102" s="129"/>
      <c r="AO102" s="39" t="s">
        <v>32</v>
      </c>
      <c r="AP102" s="40">
        <v>19</v>
      </c>
      <c r="AQ102" s="20" t="s">
        <v>614</v>
      </c>
      <c r="AR102" s="44"/>
      <c r="AS102" s="45"/>
      <c r="AT102" s="46"/>
      <c r="AU102" s="42"/>
    </row>
    <row r="103" spans="1:47" x14ac:dyDescent="0.2">
      <c r="A103" s="139"/>
      <c r="B103" s="95"/>
      <c r="C103" s="18" t="s">
        <v>615</v>
      </c>
      <c r="D103" s="95"/>
      <c r="E103" s="95"/>
      <c r="F103" s="95"/>
      <c r="G103" s="140"/>
      <c r="I103" s="139"/>
      <c r="J103" s="95"/>
      <c r="K103" s="18" t="s">
        <v>616</v>
      </c>
      <c r="L103" s="95"/>
      <c r="M103" s="95"/>
      <c r="N103" s="95"/>
      <c r="O103" s="140"/>
      <c r="Q103" s="139"/>
      <c r="R103" s="95"/>
      <c r="S103" s="20" t="s">
        <v>617</v>
      </c>
      <c r="T103" s="95"/>
      <c r="U103" s="95"/>
      <c r="V103" s="95"/>
      <c r="W103" s="140"/>
      <c r="Y103" s="139"/>
      <c r="Z103" s="95"/>
      <c r="AA103" s="18" t="s">
        <v>618</v>
      </c>
      <c r="AB103" s="95"/>
      <c r="AC103" s="95"/>
      <c r="AD103" s="95"/>
      <c r="AE103" s="140"/>
      <c r="AG103" s="139"/>
      <c r="AH103" s="95"/>
      <c r="AI103" s="18" t="s">
        <v>619</v>
      </c>
      <c r="AJ103" s="95"/>
      <c r="AK103" s="95"/>
      <c r="AL103" s="95"/>
      <c r="AM103" s="140"/>
      <c r="AO103" s="21"/>
      <c r="AQ103" s="20" t="s">
        <v>620</v>
      </c>
    </row>
    <row r="104" spans="1:47" ht="15" x14ac:dyDescent="0.2">
      <c r="A104" s="127" t="s">
        <v>20</v>
      </c>
      <c r="B104" s="104">
        <v>20</v>
      </c>
      <c r="C104" s="18" t="s">
        <v>621</v>
      </c>
      <c r="D104" s="96"/>
      <c r="E104" s="97"/>
      <c r="F104" s="98"/>
      <c r="G104" s="129"/>
      <c r="I104" s="127" t="s">
        <v>9</v>
      </c>
      <c r="J104" s="104">
        <v>20</v>
      </c>
      <c r="K104" s="18" t="s">
        <v>622</v>
      </c>
      <c r="L104" s="96"/>
      <c r="M104" s="97"/>
      <c r="N104" s="98"/>
      <c r="O104" s="129"/>
      <c r="Q104" s="127" t="s">
        <v>11</v>
      </c>
      <c r="R104" s="104">
        <v>20</v>
      </c>
      <c r="S104" s="18" t="s">
        <v>623</v>
      </c>
      <c r="T104" s="128"/>
      <c r="U104" s="128"/>
      <c r="V104" s="128"/>
      <c r="W104" s="129">
        <v>38</v>
      </c>
      <c r="Y104" s="127" t="s">
        <v>34</v>
      </c>
      <c r="Z104" s="104">
        <v>20</v>
      </c>
      <c r="AA104" s="18" t="s">
        <v>624</v>
      </c>
      <c r="AB104" s="128"/>
      <c r="AC104" s="128"/>
      <c r="AD104" s="128"/>
      <c r="AE104" s="129"/>
      <c r="AG104" s="127" t="s">
        <v>18</v>
      </c>
      <c r="AH104" s="104">
        <v>20</v>
      </c>
      <c r="AI104" s="18" t="s">
        <v>625</v>
      </c>
      <c r="AJ104" s="128"/>
      <c r="AK104" s="128"/>
      <c r="AL104" s="128"/>
      <c r="AM104" s="129"/>
      <c r="AO104" s="35" t="s">
        <v>11</v>
      </c>
      <c r="AP104" s="36">
        <v>20</v>
      </c>
      <c r="AQ104" s="18" t="s">
        <v>626</v>
      </c>
      <c r="AR104" s="44"/>
      <c r="AS104" s="45"/>
      <c r="AT104" s="46"/>
      <c r="AU104" s="38">
        <v>51</v>
      </c>
    </row>
    <row r="105" spans="1:47" x14ac:dyDescent="0.2">
      <c r="A105" s="139"/>
      <c r="B105" s="95"/>
      <c r="C105" s="18" t="s">
        <v>627</v>
      </c>
      <c r="D105" s="95"/>
      <c r="E105" s="95"/>
      <c r="F105" s="95"/>
      <c r="G105" s="140"/>
      <c r="I105" s="139"/>
      <c r="J105" s="95"/>
      <c r="K105" s="18" t="s">
        <v>628</v>
      </c>
      <c r="L105" s="95"/>
      <c r="M105" s="95"/>
      <c r="N105" s="95"/>
      <c r="O105" s="140"/>
      <c r="Q105" s="139"/>
      <c r="R105" s="95"/>
      <c r="S105" s="18" t="s">
        <v>629</v>
      </c>
      <c r="T105" s="95"/>
      <c r="U105" s="95"/>
      <c r="V105" s="95"/>
      <c r="W105" s="140"/>
      <c r="Y105" s="139"/>
      <c r="Z105" s="95"/>
      <c r="AA105" s="18" t="s">
        <v>630</v>
      </c>
      <c r="AB105" s="95"/>
      <c r="AC105" s="95"/>
      <c r="AD105" s="95"/>
      <c r="AE105" s="140"/>
      <c r="AG105" s="139"/>
      <c r="AH105" s="95"/>
      <c r="AI105" s="18" t="s">
        <v>631</v>
      </c>
      <c r="AJ105" s="95"/>
      <c r="AK105" s="95"/>
      <c r="AL105" s="95"/>
      <c r="AM105" s="140"/>
      <c r="AO105" s="21"/>
      <c r="AQ105" s="18" t="s">
        <v>632</v>
      </c>
    </row>
    <row r="106" spans="1:47" ht="15" x14ac:dyDescent="0.2">
      <c r="A106" s="127" t="s">
        <v>34</v>
      </c>
      <c r="B106" s="104">
        <v>21</v>
      </c>
      <c r="C106" s="18" t="s">
        <v>633</v>
      </c>
      <c r="D106" s="96"/>
      <c r="E106" s="97"/>
      <c r="F106" s="98"/>
      <c r="G106" s="129"/>
      <c r="I106" s="127" t="s">
        <v>18</v>
      </c>
      <c r="J106" s="104">
        <v>21</v>
      </c>
      <c r="K106" s="18" t="s">
        <v>634</v>
      </c>
      <c r="L106" s="96"/>
      <c r="M106" s="97"/>
      <c r="N106" s="98"/>
      <c r="O106" s="129"/>
      <c r="Q106" s="127" t="s">
        <v>20</v>
      </c>
      <c r="R106" s="104">
        <v>21</v>
      </c>
      <c r="S106" s="18" t="s">
        <v>635</v>
      </c>
      <c r="T106" s="128"/>
      <c r="U106" s="128"/>
      <c r="V106" s="128"/>
      <c r="W106" s="129"/>
      <c r="Y106" s="127" t="s">
        <v>16</v>
      </c>
      <c r="Z106" s="104">
        <v>21</v>
      </c>
      <c r="AA106" s="18" t="s">
        <v>636</v>
      </c>
      <c r="AB106" s="128"/>
      <c r="AC106" s="128"/>
      <c r="AD106" s="128"/>
      <c r="AE106" s="129"/>
      <c r="AG106" s="146" t="s">
        <v>32</v>
      </c>
      <c r="AH106" s="94">
        <v>21</v>
      </c>
      <c r="AI106" s="20" t="s">
        <v>637</v>
      </c>
      <c r="AJ106" s="147"/>
      <c r="AK106" s="147"/>
      <c r="AL106" s="147"/>
      <c r="AM106" s="148"/>
      <c r="AO106" s="35" t="s">
        <v>20</v>
      </c>
      <c r="AP106" s="36">
        <v>21</v>
      </c>
      <c r="AQ106" s="18" t="s">
        <v>638</v>
      </c>
      <c r="AR106" s="44"/>
      <c r="AS106" s="45"/>
      <c r="AT106" s="46"/>
      <c r="AU106" s="38"/>
    </row>
    <row r="107" spans="1:47" x14ac:dyDescent="0.2">
      <c r="A107" s="139"/>
      <c r="B107" s="95"/>
      <c r="C107" s="18" t="s">
        <v>639</v>
      </c>
      <c r="D107" s="95"/>
      <c r="E107" s="95"/>
      <c r="F107" s="95"/>
      <c r="G107" s="140"/>
      <c r="I107" s="139"/>
      <c r="J107" s="95"/>
      <c r="K107" s="18" t="s">
        <v>640</v>
      </c>
      <c r="L107" s="95"/>
      <c r="M107" s="95"/>
      <c r="N107" s="95"/>
      <c r="O107" s="140"/>
      <c r="Q107" s="139"/>
      <c r="R107" s="95"/>
      <c r="S107" s="18" t="s">
        <v>641</v>
      </c>
      <c r="T107" s="95"/>
      <c r="U107" s="95"/>
      <c r="V107" s="95"/>
      <c r="W107" s="140"/>
      <c r="Y107" s="139"/>
      <c r="Z107" s="95"/>
      <c r="AA107" s="18" t="s">
        <v>642</v>
      </c>
      <c r="AB107" s="95"/>
      <c r="AC107" s="95"/>
      <c r="AD107" s="95"/>
      <c r="AE107" s="140"/>
      <c r="AG107" s="139"/>
      <c r="AH107" s="95"/>
      <c r="AI107" s="20" t="s">
        <v>643</v>
      </c>
      <c r="AJ107" s="95"/>
      <c r="AK107" s="95"/>
      <c r="AL107" s="95"/>
      <c r="AM107" s="140"/>
      <c r="AO107" s="21"/>
      <c r="AQ107" s="18" t="s">
        <v>644</v>
      </c>
    </row>
    <row r="108" spans="1:47" ht="15" x14ac:dyDescent="0.2">
      <c r="A108" s="127" t="s">
        <v>16</v>
      </c>
      <c r="B108" s="104">
        <v>22</v>
      </c>
      <c r="C108" s="18" t="s">
        <v>645</v>
      </c>
      <c r="D108" s="96"/>
      <c r="E108" s="97"/>
      <c r="F108" s="98"/>
      <c r="G108" s="129"/>
      <c r="I108" s="146" t="s">
        <v>32</v>
      </c>
      <c r="J108" s="94">
        <v>22</v>
      </c>
      <c r="K108" s="20" t="s">
        <v>646</v>
      </c>
      <c r="L108" s="96"/>
      <c r="M108" s="97"/>
      <c r="N108" s="98"/>
      <c r="O108" s="148"/>
      <c r="Q108" s="127" t="s">
        <v>34</v>
      </c>
      <c r="R108" s="104">
        <v>22</v>
      </c>
      <c r="S108" s="18" t="s">
        <v>647</v>
      </c>
      <c r="T108" s="128"/>
      <c r="U108" s="128"/>
      <c r="V108" s="128"/>
      <c r="W108" s="129"/>
      <c r="Y108" s="127" t="s">
        <v>9</v>
      </c>
      <c r="Z108" s="104">
        <v>22</v>
      </c>
      <c r="AA108" s="18" t="s">
        <v>648</v>
      </c>
      <c r="AB108" s="128"/>
      <c r="AC108" s="128"/>
      <c r="AD108" s="128"/>
      <c r="AE108" s="129"/>
      <c r="AG108" s="127" t="s">
        <v>11</v>
      </c>
      <c r="AH108" s="104">
        <v>22</v>
      </c>
      <c r="AI108" s="18" t="s">
        <v>649</v>
      </c>
      <c r="AJ108" s="128"/>
      <c r="AK108" s="128"/>
      <c r="AL108" s="128"/>
      <c r="AM108" s="129">
        <v>47</v>
      </c>
      <c r="AO108" s="35" t="s">
        <v>34</v>
      </c>
      <c r="AP108" s="36">
        <v>22</v>
      </c>
      <c r="AQ108" s="18" t="s">
        <v>650</v>
      </c>
      <c r="AR108" s="44"/>
      <c r="AS108" s="45"/>
      <c r="AT108" s="46"/>
      <c r="AU108" s="38"/>
    </row>
    <row r="109" spans="1:47" x14ac:dyDescent="0.2">
      <c r="A109" s="139"/>
      <c r="B109" s="95"/>
      <c r="C109" s="18" t="s">
        <v>651</v>
      </c>
      <c r="D109" s="95"/>
      <c r="E109" s="95"/>
      <c r="F109" s="95"/>
      <c r="G109" s="140"/>
      <c r="I109" s="139"/>
      <c r="J109" s="95"/>
      <c r="K109" s="20" t="s">
        <v>652</v>
      </c>
      <c r="L109" s="95"/>
      <c r="M109" s="95"/>
      <c r="N109" s="95"/>
      <c r="O109" s="140"/>
      <c r="Q109" s="139"/>
      <c r="R109" s="95"/>
      <c r="S109" s="18" t="s">
        <v>653</v>
      </c>
      <c r="T109" s="95"/>
      <c r="U109" s="95"/>
      <c r="V109" s="95"/>
      <c r="W109" s="140"/>
      <c r="Y109" s="139"/>
      <c r="Z109" s="95"/>
      <c r="AA109" s="18" t="s">
        <v>654</v>
      </c>
      <c r="AB109" s="95"/>
      <c r="AC109" s="95"/>
      <c r="AD109" s="95"/>
      <c r="AE109" s="140"/>
      <c r="AG109" s="139"/>
      <c r="AH109" s="95"/>
      <c r="AI109" s="18" t="s">
        <v>655</v>
      </c>
      <c r="AJ109" s="95"/>
      <c r="AK109" s="95"/>
      <c r="AL109" s="95"/>
      <c r="AM109" s="140"/>
      <c r="AO109" s="21"/>
      <c r="AQ109" s="18" t="s">
        <v>656</v>
      </c>
    </row>
    <row r="110" spans="1:47" ht="15" x14ac:dyDescent="0.2">
      <c r="A110" s="127" t="s">
        <v>9</v>
      </c>
      <c r="B110" s="104">
        <v>23</v>
      </c>
      <c r="C110" s="18" t="s">
        <v>657</v>
      </c>
      <c r="D110" s="96"/>
      <c r="E110" s="97"/>
      <c r="F110" s="98"/>
      <c r="G110" s="129"/>
      <c r="I110" s="127" t="s">
        <v>11</v>
      </c>
      <c r="J110" s="104">
        <v>23</v>
      </c>
      <c r="K110" s="18" t="s">
        <v>658</v>
      </c>
      <c r="L110" s="96"/>
      <c r="M110" s="97"/>
      <c r="N110" s="98"/>
      <c r="O110" s="129">
        <v>34</v>
      </c>
      <c r="Q110" s="127" t="s">
        <v>16</v>
      </c>
      <c r="R110" s="104">
        <v>23</v>
      </c>
      <c r="S110" s="18" t="s">
        <v>659</v>
      </c>
      <c r="T110" s="128"/>
      <c r="U110" s="128"/>
      <c r="V110" s="128"/>
      <c r="W110" s="129"/>
      <c r="Y110" s="127" t="s">
        <v>18</v>
      </c>
      <c r="Z110" s="104">
        <v>23</v>
      </c>
      <c r="AA110" s="18" t="s">
        <v>660</v>
      </c>
      <c r="AB110" s="96"/>
      <c r="AC110" s="97"/>
      <c r="AD110" s="98"/>
      <c r="AE110" s="129"/>
      <c r="AG110" s="127" t="s">
        <v>20</v>
      </c>
      <c r="AH110" s="104">
        <v>23</v>
      </c>
      <c r="AI110" s="18" t="s">
        <v>661</v>
      </c>
      <c r="AJ110" s="128"/>
      <c r="AK110" s="128"/>
      <c r="AL110" s="128"/>
      <c r="AM110" s="129"/>
      <c r="AO110" s="35" t="s">
        <v>16</v>
      </c>
      <c r="AP110" s="36">
        <v>23</v>
      </c>
      <c r="AQ110" s="18" t="s">
        <v>662</v>
      </c>
      <c r="AR110" s="44"/>
      <c r="AS110" s="45"/>
      <c r="AT110" s="46"/>
      <c r="AU110" s="38"/>
    </row>
    <row r="111" spans="1:47" x14ac:dyDescent="0.2">
      <c r="A111" s="139"/>
      <c r="B111" s="95"/>
      <c r="C111" s="18" t="s">
        <v>663</v>
      </c>
      <c r="D111" s="95"/>
      <c r="E111" s="95"/>
      <c r="F111" s="95"/>
      <c r="G111" s="140"/>
      <c r="I111" s="139"/>
      <c r="J111" s="95"/>
      <c r="K111" s="18" t="s">
        <v>664</v>
      </c>
      <c r="L111" s="95"/>
      <c r="M111" s="95"/>
      <c r="N111" s="95"/>
      <c r="O111" s="140"/>
      <c r="Q111" s="139"/>
      <c r="R111" s="95"/>
      <c r="S111" s="18" t="s">
        <v>665</v>
      </c>
      <c r="T111" s="95"/>
      <c r="U111" s="95"/>
      <c r="V111" s="95"/>
      <c r="W111" s="140"/>
      <c r="Y111" s="139"/>
      <c r="Z111" s="95"/>
      <c r="AA111" s="18" t="s">
        <v>666</v>
      </c>
      <c r="AB111" s="95"/>
      <c r="AC111" s="95"/>
      <c r="AD111" s="95"/>
      <c r="AE111" s="140"/>
      <c r="AG111" s="139"/>
      <c r="AH111" s="95"/>
      <c r="AI111" s="18" t="s">
        <v>667</v>
      </c>
      <c r="AJ111" s="95"/>
      <c r="AK111" s="95"/>
      <c r="AL111" s="95"/>
      <c r="AM111" s="140"/>
      <c r="AO111" s="21"/>
      <c r="AQ111" s="18" t="s">
        <v>668</v>
      </c>
    </row>
    <row r="112" spans="1:47" ht="15" x14ac:dyDescent="0.2">
      <c r="A112" s="127" t="s">
        <v>18</v>
      </c>
      <c r="B112" s="104">
        <v>24</v>
      </c>
      <c r="C112" s="18" t="s">
        <v>669</v>
      </c>
      <c r="D112" s="96"/>
      <c r="E112" s="97"/>
      <c r="F112" s="98"/>
      <c r="G112" s="129"/>
      <c r="I112" s="127" t="s">
        <v>20</v>
      </c>
      <c r="J112" s="104">
        <v>24</v>
      </c>
      <c r="K112" s="18" t="s">
        <v>670</v>
      </c>
      <c r="L112" s="96"/>
      <c r="M112" s="97"/>
      <c r="N112" s="98"/>
      <c r="O112" s="129"/>
      <c r="Q112" s="127" t="s">
        <v>9</v>
      </c>
      <c r="R112" s="104">
        <v>24</v>
      </c>
      <c r="S112" s="18" t="s">
        <v>671</v>
      </c>
      <c r="T112" s="128"/>
      <c r="U112" s="128"/>
      <c r="V112" s="128"/>
      <c r="W112" s="129"/>
      <c r="Y112" s="146" t="s">
        <v>32</v>
      </c>
      <c r="Z112" s="94">
        <v>24</v>
      </c>
      <c r="AA112" s="20" t="s">
        <v>672</v>
      </c>
      <c r="AB112" s="96"/>
      <c r="AC112" s="97"/>
      <c r="AD112" s="98"/>
      <c r="AE112" s="148"/>
      <c r="AG112" s="127" t="s">
        <v>34</v>
      </c>
      <c r="AH112" s="104">
        <v>24</v>
      </c>
      <c r="AI112" s="18" t="s">
        <v>673</v>
      </c>
      <c r="AJ112" s="128"/>
      <c r="AK112" s="128"/>
      <c r="AL112" s="128"/>
      <c r="AM112" s="129"/>
      <c r="AO112" s="35" t="s">
        <v>9</v>
      </c>
      <c r="AP112" s="36">
        <v>24</v>
      </c>
      <c r="AQ112" s="18" t="s">
        <v>674</v>
      </c>
      <c r="AR112" s="44"/>
      <c r="AS112" s="45"/>
      <c r="AT112" s="46"/>
      <c r="AU112" s="38"/>
    </row>
    <row r="113" spans="1:47" x14ac:dyDescent="0.2">
      <c r="A113" s="139"/>
      <c r="B113" s="95"/>
      <c r="C113" s="18" t="s">
        <v>675</v>
      </c>
      <c r="D113" s="95"/>
      <c r="E113" s="95"/>
      <c r="F113" s="95"/>
      <c r="G113" s="140"/>
      <c r="I113" s="139"/>
      <c r="J113" s="95"/>
      <c r="K113" s="18" t="s">
        <v>676</v>
      </c>
      <c r="L113" s="95"/>
      <c r="M113" s="95"/>
      <c r="N113" s="95"/>
      <c r="O113" s="140"/>
      <c r="Q113" s="139"/>
      <c r="R113" s="95"/>
      <c r="S113" s="18" t="s">
        <v>677</v>
      </c>
      <c r="T113" s="95"/>
      <c r="U113" s="95"/>
      <c r="V113" s="95"/>
      <c r="W113" s="140"/>
      <c r="Y113" s="139"/>
      <c r="Z113" s="95"/>
      <c r="AA113" s="20" t="s">
        <v>678</v>
      </c>
      <c r="AB113" s="95"/>
      <c r="AC113" s="95"/>
      <c r="AD113" s="95"/>
      <c r="AE113" s="140"/>
      <c r="AG113" s="139"/>
      <c r="AH113" s="95"/>
      <c r="AI113" s="18" t="s">
        <v>679</v>
      </c>
      <c r="AJ113" s="95"/>
      <c r="AK113" s="95"/>
      <c r="AL113" s="95"/>
      <c r="AM113" s="140"/>
      <c r="AO113" s="21"/>
      <c r="AQ113" s="18" t="s">
        <v>680</v>
      </c>
    </row>
    <row r="114" spans="1:47" ht="15" x14ac:dyDescent="0.2">
      <c r="A114" s="146" t="s">
        <v>32</v>
      </c>
      <c r="B114" s="94">
        <v>25</v>
      </c>
      <c r="C114" s="20" t="s">
        <v>681</v>
      </c>
      <c r="D114" s="96"/>
      <c r="E114" s="97"/>
      <c r="F114" s="98"/>
      <c r="G114" s="148"/>
      <c r="I114" s="127" t="s">
        <v>34</v>
      </c>
      <c r="J114" s="104">
        <v>25</v>
      </c>
      <c r="K114" s="18" t="s">
        <v>682</v>
      </c>
      <c r="L114" s="96"/>
      <c r="M114" s="97"/>
      <c r="N114" s="98"/>
      <c r="O114" s="129"/>
      <c r="Q114" s="127" t="s">
        <v>18</v>
      </c>
      <c r="R114" s="104">
        <v>25</v>
      </c>
      <c r="S114" s="18" t="s">
        <v>683</v>
      </c>
      <c r="T114" s="128"/>
      <c r="U114" s="128"/>
      <c r="V114" s="128"/>
      <c r="W114" s="129"/>
      <c r="Y114" s="127" t="s">
        <v>11</v>
      </c>
      <c r="Z114" s="104">
        <v>25</v>
      </c>
      <c r="AA114" s="18" t="s">
        <v>684</v>
      </c>
      <c r="AB114" s="96"/>
      <c r="AC114" s="97"/>
      <c r="AD114" s="98"/>
      <c r="AE114" s="129">
        <v>43</v>
      </c>
      <c r="AG114" s="127" t="s">
        <v>16</v>
      </c>
      <c r="AH114" s="104">
        <v>25</v>
      </c>
      <c r="AI114" s="18" t="s">
        <v>685</v>
      </c>
      <c r="AJ114" s="128"/>
      <c r="AK114" s="128"/>
      <c r="AL114" s="128"/>
      <c r="AM114" s="129"/>
      <c r="AO114" s="35" t="s">
        <v>18</v>
      </c>
      <c r="AP114" s="47">
        <v>25</v>
      </c>
      <c r="AQ114" s="18" t="s">
        <v>686</v>
      </c>
      <c r="AR114" s="44"/>
      <c r="AS114" s="45"/>
      <c r="AT114" s="46"/>
      <c r="AU114" s="38"/>
    </row>
    <row r="115" spans="1:47" x14ac:dyDescent="0.2">
      <c r="A115" s="139"/>
      <c r="B115" s="95"/>
      <c r="C115" s="20" t="s">
        <v>687</v>
      </c>
      <c r="D115" s="95"/>
      <c r="E115" s="95"/>
      <c r="F115" s="95"/>
      <c r="G115" s="140"/>
      <c r="I115" s="139"/>
      <c r="J115" s="95"/>
      <c r="K115" s="18" t="s">
        <v>688</v>
      </c>
      <c r="L115" s="95"/>
      <c r="M115" s="95"/>
      <c r="N115" s="95"/>
      <c r="O115" s="140"/>
      <c r="Q115" s="139"/>
      <c r="R115" s="95"/>
      <c r="S115" s="18" t="s">
        <v>689</v>
      </c>
      <c r="T115" s="95"/>
      <c r="U115" s="95"/>
      <c r="V115" s="95"/>
      <c r="W115" s="140"/>
      <c r="Y115" s="139"/>
      <c r="Z115" s="95"/>
      <c r="AA115" s="18" t="s">
        <v>690</v>
      </c>
      <c r="AB115" s="95"/>
      <c r="AC115" s="95"/>
      <c r="AD115" s="95"/>
      <c r="AE115" s="140"/>
      <c r="AG115" s="139"/>
      <c r="AH115" s="95"/>
      <c r="AI115" s="18" t="s">
        <v>691</v>
      </c>
      <c r="AJ115" s="95"/>
      <c r="AK115" s="95"/>
      <c r="AL115" s="95"/>
      <c r="AM115" s="140"/>
      <c r="AO115" s="21"/>
      <c r="AQ115" s="19" t="s">
        <v>692</v>
      </c>
    </row>
    <row r="116" spans="1:47" ht="15" x14ac:dyDescent="0.2">
      <c r="A116" s="127" t="s">
        <v>11</v>
      </c>
      <c r="B116" s="104">
        <v>26</v>
      </c>
      <c r="C116" s="18" t="s">
        <v>693</v>
      </c>
      <c r="D116" s="96"/>
      <c r="E116" s="97"/>
      <c r="F116" s="98"/>
      <c r="G116" s="129">
        <v>30</v>
      </c>
      <c r="I116" s="127" t="s">
        <v>16</v>
      </c>
      <c r="J116" s="104">
        <v>26</v>
      </c>
      <c r="K116" s="18" t="s">
        <v>694</v>
      </c>
      <c r="L116" s="96"/>
      <c r="M116" s="97"/>
      <c r="N116" s="98"/>
      <c r="O116" s="129"/>
      <c r="Q116" s="146" t="s">
        <v>32</v>
      </c>
      <c r="R116" s="94">
        <v>26</v>
      </c>
      <c r="S116" s="20" t="s">
        <v>695</v>
      </c>
      <c r="T116" s="147"/>
      <c r="U116" s="147"/>
      <c r="V116" s="147"/>
      <c r="W116" s="148"/>
      <c r="Y116" s="127" t="s">
        <v>20</v>
      </c>
      <c r="Z116" s="104">
        <v>26</v>
      </c>
      <c r="AA116" s="18" t="s">
        <v>696</v>
      </c>
      <c r="AB116" s="96"/>
      <c r="AC116" s="97"/>
      <c r="AD116" s="98"/>
      <c r="AE116" s="129"/>
      <c r="AG116" s="127" t="s">
        <v>9</v>
      </c>
      <c r="AH116" s="104">
        <v>26</v>
      </c>
      <c r="AI116" s="18" t="s">
        <v>697</v>
      </c>
      <c r="AJ116" s="128"/>
      <c r="AK116" s="128"/>
      <c r="AL116" s="128"/>
      <c r="AM116" s="129"/>
      <c r="AO116" s="39" t="s">
        <v>32</v>
      </c>
      <c r="AP116" s="40">
        <v>26</v>
      </c>
      <c r="AQ116" s="20" t="s">
        <v>698</v>
      </c>
      <c r="AR116" s="44"/>
      <c r="AS116" s="45"/>
      <c r="AT116" s="46"/>
      <c r="AU116" s="42"/>
    </row>
    <row r="117" spans="1:47" x14ac:dyDescent="0.2">
      <c r="A117" s="139"/>
      <c r="B117" s="95"/>
      <c r="C117" s="18" t="s">
        <v>699</v>
      </c>
      <c r="D117" s="95"/>
      <c r="E117" s="95"/>
      <c r="F117" s="95"/>
      <c r="G117" s="140"/>
      <c r="I117" s="139"/>
      <c r="J117" s="95"/>
      <c r="K117" s="18" t="s">
        <v>700</v>
      </c>
      <c r="L117" s="95"/>
      <c r="M117" s="95"/>
      <c r="N117" s="95"/>
      <c r="O117" s="140"/>
      <c r="Q117" s="139"/>
      <c r="R117" s="95"/>
      <c r="S117" s="20" t="s">
        <v>701</v>
      </c>
      <c r="T117" s="95"/>
      <c r="U117" s="95"/>
      <c r="V117" s="95"/>
      <c r="W117" s="140"/>
      <c r="Y117" s="139"/>
      <c r="Z117" s="95"/>
      <c r="AA117" s="18" t="s">
        <v>702</v>
      </c>
      <c r="AB117" s="95"/>
      <c r="AC117" s="95"/>
      <c r="AD117" s="95"/>
      <c r="AE117" s="140"/>
      <c r="AG117" s="139"/>
      <c r="AH117" s="95"/>
      <c r="AI117" s="18" t="s">
        <v>703</v>
      </c>
      <c r="AJ117" s="95"/>
      <c r="AK117" s="95"/>
      <c r="AL117" s="95"/>
      <c r="AM117" s="140"/>
      <c r="AO117" s="21"/>
      <c r="AQ117" s="20" t="s">
        <v>704</v>
      </c>
    </row>
    <row r="118" spans="1:47" ht="15" x14ac:dyDescent="0.2">
      <c r="A118" s="127" t="s">
        <v>20</v>
      </c>
      <c r="B118" s="104">
        <v>27</v>
      </c>
      <c r="C118" s="18" t="s">
        <v>705</v>
      </c>
      <c r="D118" s="96"/>
      <c r="E118" s="97"/>
      <c r="F118" s="98"/>
      <c r="G118" s="129"/>
      <c r="I118" s="127" t="s">
        <v>9</v>
      </c>
      <c r="J118" s="104">
        <v>27</v>
      </c>
      <c r="K118" s="18" t="s">
        <v>706</v>
      </c>
      <c r="L118" s="96"/>
      <c r="M118" s="97"/>
      <c r="N118" s="98"/>
      <c r="O118" s="129"/>
      <c r="Q118" s="127" t="s">
        <v>11</v>
      </c>
      <c r="R118" s="104">
        <v>27</v>
      </c>
      <c r="S118" s="18" t="s">
        <v>707</v>
      </c>
      <c r="T118" s="128"/>
      <c r="U118" s="128"/>
      <c r="V118" s="128"/>
      <c r="W118" s="129">
        <v>39</v>
      </c>
      <c r="Y118" s="127" t="s">
        <v>34</v>
      </c>
      <c r="Z118" s="104">
        <v>27</v>
      </c>
      <c r="AA118" s="18" t="s">
        <v>708</v>
      </c>
      <c r="AB118" s="96"/>
      <c r="AC118" s="97"/>
      <c r="AD118" s="98"/>
      <c r="AE118" s="129"/>
      <c r="AG118" s="127" t="s">
        <v>18</v>
      </c>
      <c r="AH118" s="104">
        <v>27</v>
      </c>
      <c r="AI118" s="18" t="s">
        <v>709</v>
      </c>
      <c r="AJ118" s="128"/>
      <c r="AK118" s="128"/>
      <c r="AL118" s="128"/>
      <c r="AM118" s="129"/>
      <c r="AO118" s="35" t="s">
        <v>11</v>
      </c>
      <c r="AP118" s="36">
        <v>27</v>
      </c>
      <c r="AQ118" s="18" t="s">
        <v>710</v>
      </c>
      <c r="AR118" s="44"/>
      <c r="AS118" s="45"/>
      <c r="AT118" s="46"/>
      <c r="AU118" s="38">
        <v>52</v>
      </c>
    </row>
    <row r="119" spans="1:47" x14ac:dyDescent="0.2">
      <c r="A119" s="139"/>
      <c r="B119" s="95"/>
      <c r="C119" s="18" t="s">
        <v>711</v>
      </c>
      <c r="D119" s="95"/>
      <c r="E119" s="95"/>
      <c r="F119" s="95"/>
      <c r="G119" s="140"/>
      <c r="I119" s="139"/>
      <c r="J119" s="95"/>
      <c r="K119" s="18" t="s">
        <v>712</v>
      </c>
      <c r="L119" s="95"/>
      <c r="M119" s="95"/>
      <c r="N119" s="95"/>
      <c r="O119" s="140"/>
      <c r="Q119" s="139"/>
      <c r="R119" s="95"/>
      <c r="S119" s="18" t="s">
        <v>713</v>
      </c>
      <c r="T119" s="95"/>
      <c r="U119" s="95"/>
      <c r="V119" s="95"/>
      <c r="W119" s="140"/>
      <c r="Y119" s="139"/>
      <c r="Z119" s="95"/>
      <c r="AA119" s="18" t="s">
        <v>714</v>
      </c>
      <c r="AB119" s="95"/>
      <c r="AC119" s="95"/>
      <c r="AD119" s="95"/>
      <c r="AE119" s="140"/>
      <c r="AG119" s="139"/>
      <c r="AH119" s="95"/>
      <c r="AI119" s="18" t="s">
        <v>715</v>
      </c>
      <c r="AJ119" s="95"/>
      <c r="AK119" s="95"/>
      <c r="AL119" s="95"/>
      <c r="AM119" s="140"/>
      <c r="AO119" s="21"/>
      <c r="AQ119" s="18" t="s">
        <v>716</v>
      </c>
    </row>
    <row r="120" spans="1:47" ht="15" x14ac:dyDescent="0.2">
      <c r="A120" s="127" t="s">
        <v>34</v>
      </c>
      <c r="B120" s="104">
        <v>28</v>
      </c>
      <c r="C120" s="18" t="s">
        <v>717</v>
      </c>
      <c r="D120" s="96"/>
      <c r="E120" s="97"/>
      <c r="F120" s="98"/>
      <c r="G120" s="129"/>
      <c r="I120" s="127" t="s">
        <v>18</v>
      </c>
      <c r="J120" s="104">
        <v>28</v>
      </c>
      <c r="K120" s="18" t="s">
        <v>718</v>
      </c>
      <c r="L120" s="96"/>
      <c r="M120" s="97"/>
      <c r="N120" s="98"/>
      <c r="O120" s="129"/>
      <c r="Q120" s="127" t="s">
        <v>20</v>
      </c>
      <c r="R120" s="104">
        <v>28</v>
      </c>
      <c r="S120" s="18" t="s">
        <v>719</v>
      </c>
      <c r="T120" s="128"/>
      <c r="U120" s="128"/>
      <c r="V120" s="128"/>
      <c r="W120" s="129"/>
      <c r="Y120" s="127" t="s">
        <v>16</v>
      </c>
      <c r="Z120" s="104">
        <v>28</v>
      </c>
      <c r="AA120" s="18" t="s">
        <v>720</v>
      </c>
      <c r="AB120" s="96"/>
      <c r="AC120" s="97"/>
      <c r="AD120" s="98"/>
      <c r="AE120" s="129"/>
      <c r="AG120" s="146" t="s">
        <v>32</v>
      </c>
      <c r="AH120" s="94">
        <v>28</v>
      </c>
      <c r="AI120" s="20" t="s">
        <v>721</v>
      </c>
      <c r="AJ120" s="147"/>
      <c r="AK120" s="147"/>
      <c r="AL120" s="147"/>
      <c r="AM120" s="148"/>
      <c r="AO120" s="35" t="s">
        <v>20</v>
      </c>
      <c r="AP120" s="36">
        <v>28</v>
      </c>
      <c r="AQ120" s="18" t="s">
        <v>722</v>
      </c>
      <c r="AR120" s="44"/>
      <c r="AS120" s="45"/>
      <c r="AT120" s="46"/>
      <c r="AU120" s="38"/>
    </row>
    <row r="121" spans="1:47" x14ac:dyDescent="0.2">
      <c r="A121" s="139"/>
      <c r="B121" s="95"/>
      <c r="C121" s="18" t="s">
        <v>723</v>
      </c>
      <c r="D121" s="95"/>
      <c r="E121" s="95"/>
      <c r="F121" s="95"/>
      <c r="G121" s="140"/>
      <c r="I121" s="139"/>
      <c r="J121" s="95"/>
      <c r="K121" s="18" t="s">
        <v>347</v>
      </c>
      <c r="L121" s="95"/>
      <c r="M121" s="95"/>
      <c r="N121" s="95"/>
      <c r="O121" s="140"/>
      <c r="Q121" s="139"/>
      <c r="R121" s="95"/>
      <c r="S121" s="18" t="s">
        <v>724</v>
      </c>
      <c r="T121" s="95"/>
      <c r="U121" s="95"/>
      <c r="V121" s="95"/>
      <c r="W121" s="140"/>
      <c r="Y121" s="139"/>
      <c r="Z121" s="95"/>
      <c r="AA121" s="18" t="s">
        <v>725</v>
      </c>
      <c r="AB121" s="95"/>
      <c r="AC121" s="95"/>
      <c r="AD121" s="95"/>
      <c r="AE121" s="140"/>
      <c r="AG121" s="139"/>
      <c r="AH121" s="95"/>
      <c r="AI121" s="20" t="s">
        <v>726</v>
      </c>
      <c r="AJ121" s="95"/>
      <c r="AK121" s="95"/>
      <c r="AL121" s="95"/>
      <c r="AM121" s="140"/>
      <c r="AO121" s="21"/>
      <c r="AQ121" s="18" t="s">
        <v>727</v>
      </c>
    </row>
    <row r="122" spans="1:47" ht="15" x14ac:dyDescent="0.2">
      <c r="A122" s="127" t="s">
        <v>16</v>
      </c>
      <c r="B122" s="104">
        <v>29</v>
      </c>
      <c r="C122" s="18" t="s">
        <v>728</v>
      </c>
      <c r="D122" s="96"/>
      <c r="E122" s="97"/>
      <c r="F122" s="98"/>
      <c r="G122" s="129"/>
      <c r="I122" s="146" t="s">
        <v>32</v>
      </c>
      <c r="J122" s="94">
        <v>29</v>
      </c>
      <c r="K122" s="20" t="s">
        <v>729</v>
      </c>
      <c r="L122" s="96"/>
      <c r="M122" s="97"/>
      <c r="N122" s="98"/>
      <c r="O122" s="148"/>
      <c r="Q122" s="127" t="s">
        <v>34</v>
      </c>
      <c r="R122" s="104">
        <v>29</v>
      </c>
      <c r="S122" s="18" t="s">
        <v>730</v>
      </c>
      <c r="T122" s="128"/>
      <c r="U122" s="128"/>
      <c r="V122" s="128"/>
      <c r="W122" s="129"/>
      <c r="Y122" s="127" t="s">
        <v>9</v>
      </c>
      <c r="Z122" s="104">
        <v>29</v>
      </c>
      <c r="AA122" s="18" t="s">
        <v>731</v>
      </c>
      <c r="AB122" s="96"/>
      <c r="AC122" s="97"/>
      <c r="AD122" s="98"/>
      <c r="AE122" s="129"/>
      <c r="AG122" s="127" t="s">
        <v>11</v>
      </c>
      <c r="AH122" s="104">
        <v>29</v>
      </c>
      <c r="AI122" s="18" t="s">
        <v>732</v>
      </c>
      <c r="AJ122" s="128"/>
      <c r="AK122" s="128"/>
      <c r="AL122" s="128"/>
      <c r="AM122" s="129">
        <v>48</v>
      </c>
      <c r="AO122" s="35" t="s">
        <v>34</v>
      </c>
      <c r="AP122" s="36">
        <v>29</v>
      </c>
      <c r="AQ122" s="18" t="s">
        <v>733</v>
      </c>
      <c r="AR122" s="44"/>
      <c r="AS122" s="45"/>
      <c r="AT122" s="46"/>
      <c r="AU122" s="38"/>
    </row>
    <row r="123" spans="1:47" x14ac:dyDescent="0.2">
      <c r="A123" s="139"/>
      <c r="B123" s="95"/>
      <c r="C123" s="18" t="s">
        <v>734</v>
      </c>
      <c r="D123" s="95"/>
      <c r="E123" s="95"/>
      <c r="F123" s="95"/>
      <c r="G123" s="140"/>
      <c r="I123" s="139"/>
      <c r="J123" s="95"/>
      <c r="K123" s="20" t="s">
        <v>735</v>
      </c>
      <c r="L123" s="95"/>
      <c r="M123" s="95"/>
      <c r="N123" s="95"/>
      <c r="O123" s="140"/>
      <c r="Q123" s="139"/>
      <c r="R123" s="95"/>
      <c r="S123" s="18" t="s">
        <v>736</v>
      </c>
      <c r="T123" s="95"/>
      <c r="U123" s="95"/>
      <c r="V123" s="95"/>
      <c r="W123" s="140"/>
      <c r="Y123" s="139"/>
      <c r="Z123" s="95"/>
      <c r="AA123" s="18" t="s">
        <v>737</v>
      </c>
      <c r="AB123" s="95"/>
      <c r="AC123" s="95"/>
      <c r="AD123" s="95"/>
      <c r="AE123" s="140"/>
      <c r="AG123" s="139"/>
      <c r="AH123" s="95"/>
      <c r="AI123" s="18" t="s">
        <v>738</v>
      </c>
      <c r="AJ123" s="95"/>
      <c r="AK123" s="95"/>
      <c r="AL123" s="95"/>
      <c r="AM123" s="140"/>
      <c r="AO123" s="21"/>
      <c r="AQ123" s="18" t="s">
        <v>739</v>
      </c>
    </row>
    <row r="124" spans="1:47" ht="15" x14ac:dyDescent="0.2">
      <c r="A124" s="127" t="s">
        <v>9</v>
      </c>
      <c r="B124" s="104">
        <v>30</v>
      </c>
      <c r="C124" s="18" t="s">
        <v>740</v>
      </c>
      <c r="D124" s="96"/>
      <c r="E124" s="97"/>
      <c r="F124" s="98"/>
      <c r="G124" s="129"/>
      <c r="I124" s="127" t="s">
        <v>11</v>
      </c>
      <c r="J124" s="104">
        <v>30</v>
      </c>
      <c r="K124" s="18" t="s">
        <v>741</v>
      </c>
      <c r="L124" s="96"/>
      <c r="M124" s="97"/>
      <c r="N124" s="98"/>
      <c r="O124" s="129">
        <v>35</v>
      </c>
      <c r="Q124" s="127" t="s">
        <v>16</v>
      </c>
      <c r="R124" s="104">
        <v>30</v>
      </c>
      <c r="S124" s="18" t="s">
        <v>742</v>
      </c>
      <c r="T124" s="128"/>
      <c r="U124" s="128"/>
      <c r="V124" s="128"/>
      <c r="W124" s="129"/>
      <c r="Y124" s="127" t="s">
        <v>18</v>
      </c>
      <c r="Z124" s="104">
        <v>30</v>
      </c>
      <c r="AA124" s="18" t="s">
        <v>743</v>
      </c>
      <c r="AB124" s="96"/>
      <c r="AC124" s="97"/>
      <c r="AD124" s="98"/>
      <c r="AE124" s="129"/>
      <c r="AG124" s="127" t="s">
        <v>20</v>
      </c>
      <c r="AH124" s="104">
        <v>30</v>
      </c>
      <c r="AI124" s="18" t="s">
        <v>744</v>
      </c>
      <c r="AJ124" s="128"/>
      <c r="AK124" s="128"/>
      <c r="AL124" s="128"/>
      <c r="AM124" s="129"/>
      <c r="AO124" s="35" t="s">
        <v>16</v>
      </c>
      <c r="AP124" s="36">
        <v>30</v>
      </c>
      <c r="AQ124" s="18" t="s">
        <v>745</v>
      </c>
      <c r="AR124" s="44"/>
      <c r="AS124" s="45"/>
      <c r="AT124" s="46"/>
      <c r="AU124" s="38"/>
    </row>
    <row r="125" spans="1:47" x14ac:dyDescent="0.2">
      <c r="A125" s="139"/>
      <c r="B125" s="95"/>
      <c r="C125" s="18" t="s">
        <v>746</v>
      </c>
      <c r="D125" s="95"/>
      <c r="E125" s="95"/>
      <c r="F125" s="95"/>
      <c r="G125" s="140"/>
      <c r="I125" s="139"/>
      <c r="J125" s="95"/>
      <c r="K125" s="18" t="s">
        <v>747</v>
      </c>
      <c r="L125" s="95"/>
      <c r="M125" s="95"/>
      <c r="N125" s="95"/>
      <c r="O125" s="140"/>
      <c r="Q125" s="139"/>
      <c r="R125" s="95"/>
      <c r="S125" s="18" t="s">
        <v>748</v>
      </c>
      <c r="T125" s="95"/>
      <c r="U125" s="95"/>
      <c r="V125" s="95"/>
      <c r="W125" s="140"/>
      <c r="Y125" s="139"/>
      <c r="Z125" s="95"/>
      <c r="AA125" s="18" t="s">
        <v>749</v>
      </c>
      <c r="AB125" s="95"/>
      <c r="AC125" s="95"/>
      <c r="AD125" s="95"/>
      <c r="AE125" s="140"/>
      <c r="AG125" s="139"/>
      <c r="AH125" s="95"/>
      <c r="AI125" s="18" t="s">
        <v>750</v>
      </c>
      <c r="AJ125" s="95"/>
      <c r="AK125" s="95"/>
      <c r="AL125" s="95"/>
      <c r="AM125" s="140"/>
      <c r="AO125" s="21"/>
      <c r="AQ125" s="18" t="s">
        <v>751</v>
      </c>
    </row>
    <row r="126" spans="1:47" ht="15" x14ac:dyDescent="0.2">
      <c r="A126" s="127" t="s">
        <v>18</v>
      </c>
      <c r="B126" s="104">
        <v>31</v>
      </c>
      <c r="C126" s="18" t="s">
        <v>752</v>
      </c>
      <c r="D126" s="96"/>
      <c r="E126" s="97"/>
      <c r="F126" s="98"/>
      <c r="G126" s="129"/>
      <c r="I126" s="127" t="s">
        <v>20</v>
      </c>
      <c r="J126" s="104">
        <v>31</v>
      </c>
      <c r="K126" s="18" t="s">
        <v>753</v>
      </c>
      <c r="L126" s="96"/>
      <c r="M126" s="97"/>
      <c r="N126" s="98"/>
      <c r="O126" s="129"/>
      <c r="Q126" s="21"/>
      <c r="S126" s="22"/>
      <c r="W126" s="23"/>
      <c r="Y126" s="146" t="s">
        <v>32</v>
      </c>
      <c r="Z126" s="94">
        <v>31</v>
      </c>
      <c r="AA126" s="20" t="s">
        <v>754</v>
      </c>
      <c r="AB126" s="96"/>
      <c r="AC126" s="97"/>
      <c r="AD126" s="98"/>
      <c r="AE126" s="148"/>
      <c r="AG126" s="21"/>
      <c r="AI126" s="22"/>
      <c r="AM126" s="23"/>
      <c r="AO126" s="35" t="s">
        <v>9</v>
      </c>
      <c r="AP126" s="36">
        <v>31</v>
      </c>
      <c r="AQ126" s="18" t="s">
        <v>755</v>
      </c>
      <c r="AR126" s="44"/>
      <c r="AS126" s="45"/>
      <c r="AT126" s="46"/>
      <c r="AU126" s="38"/>
    </row>
    <row r="127" spans="1:47" ht="13.5" thickBot="1" x14ac:dyDescent="0.25">
      <c r="A127" s="150"/>
      <c r="B127" s="151"/>
      <c r="C127" s="30" t="s">
        <v>756</v>
      </c>
      <c r="D127" s="151"/>
      <c r="E127" s="151"/>
      <c r="F127" s="151"/>
      <c r="G127" s="152"/>
      <c r="I127" s="150"/>
      <c r="J127" s="151"/>
      <c r="K127" s="30" t="s">
        <v>757</v>
      </c>
      <c r="L127" s="151"/>
      <c r="M127" s="151"/>
      <c r="N127" s="151"/>
      <c r="O127" s="152"/>
      <c r="Q127" s="26"/>
      <c r="R127" s="27"/>
      <c r="S127" s="28"/>
      <c r="T127" s="27"/>
      <c r="U127" s="27"/>
      <c r="V127" s="27"/>
      <c r="W127" s="29"/>
      <c r="Y127" s="150"/>
      <c r="Z127" s="151"/>
      <c r="AA127" s="25" t="s">
        <v>758</v>
      </c>
      <c r="AB127" s="151"/>
      <c r="AC127" s="151"/>
      <c r="AD127" s="151"/>
      <c r="AE127" s="152"/>
      <c r="AG127" s="26"/>
      <c r="AH127" s="27"/>
      <c r="AI127" s="28"/>
      <c r="AJ127" s="27"/>
      <c r="AK127" s="27"/>
      <c r="AL127" s="27"/>
      <c r="AM127" s="29"/>
      <c r="AO127" s="26"/>
      <c r="AP127" s="27"/>
      <c r="AQ127" s="30" t="s">
        <v>759</v>
      </c>
      <c r="AR127" s="27"/>
      <c r="AS127" s="27"/>
      <c r="AT127" s="27"/>
    </row>
    <row r="128" spans="1:47" ht="13.5" thickTop="1" x14ac:dyDescent="0.2"/>
    <row r="130" spans="1:7" x14ac:dyDescent="0.2">
      <c r="A130" s="95" t="s">
        <v>760</v>
      </c>
      <c r="B130" s="95"/>
      <c r="C130" s="95"/>
      <c r="D130" s="95"/>
      <c r="E130" s="95"/>
      <c r="F130" s="95"/>
      <c r="G130" s="95"/>
    </row>
  </sheetData>
  <mergeCells count="2016">
    <mergeCell ref="A130:G130"/>
    <mergeCell ref="O126:O127"/>
    <mergeCell ref="Y126:Y127"/>
    <mergeCell ref="Z126:Z127"/>
    <mergeCell ref="AB126:AB127"/>
    <mergeCell ref="AC126:AC127"/>
    <mergeCell ref="AD126:AD127"/>
    <mergeCell ref="G126:G127"/>
    <mergeCell ref="I126:I127"/>
    <mergeCell ref="J126:J127"/>
    <mergeCell ref="L126:L127"/>
    <mergeCell ref="M126:M127"/>
    <mergeCell ref="N126:N127"/>
    <mergeCell ref="AH124:AH125"/>
    <mergeCell ref="AJ124:AJ125"/>
    <mergeCell ref="AK124:AK125"/>
    <mergeCell ref="A126:A127"/>
    <mergeCell ref="B126:B127"/>
    <mergeCell ref="D126:D127"/>
    <mergeCell ref="E126:E127"/>
    <mergeCell ref="F126:F127"/>
    <mergeCell ref="Z124:Z125"/>
    <mergeCell ref="AB124:AB125"/>
    <mergeCell ref="AC124:AC125"/>
    <mergeCell ref="AD124:AD125"/>
    <mergeCell ref="AE124:AE125"/>
    <mergeCell ref="AG124:AG125"/>
    <mergeCell ref="R124:R125"/>
    <mergeCell ref="T124:T125"/>
    <mergeCell ref="U124:U125"/>
    <mergeCell ref="V124:V125"/>
    <mergeCell ref="W124:W125"/>
    <mergeCell ref="Y124:Y125"/>
    <mergeCell ref="J124:J125"/>
    <mergeCell ref="L124:L125"/>
    <mergeCell ref="M124:M125"/>
    <mergeCell ref="N124:N125"/>
    <mergeCell ref="O124:O125"/>
    <mergeCell ref="Q124:Q125"/>
    <mergeCell ref="AE126:AE127"/>
    <mergeCell ref="AL122:AL123"/>
    <mergeCell ref="AM122:AM123"/>
    <mergeCell ref="A124:A125"/>
    <mergeCell ref="B124:B125"/>
    <mergeCell ref="D124:D125"/>
    <mergeCell ref="E124:E125"/>
    <mergeCell ref="F124:F125"/>
    <mergeCell ref="G124:G125"/>
    <mergeCell ref="I124:I125"/>
    <mergeCell ref="AC122:AC123"/>
    <mergeCell ref="AD122:AD123"/>
    <mergeCell ref="AE122:AE123"/>
    <mergeCell ref="AG122:AG123"/>
    <mergeCell ref="AH122:AH123"/>
    <mergeCell ref="AJ122:AJ123"/>
    <mergeCell ref="U122:U123"/>
    <mergeCell ref="V122:V123"/>
    <mergeCell ref="W122:W123"/>
    <mergeCell ref="Y122:Y123"/>
    <mergeCell ref="Z122:Z123"/>
    <mergeCell ref="AB122:AB123"/>
    <mergeCell ref="M122:M123"/>
    <mergeCell ref="N122:N123"/>
    <mergeCell ref="O122:O123"/>
    <mergeCell ref="Q122:Q123"/>
    <mergeCell ref="R122:R123"/>
    <mergeCell ref="T122:T123"/>
    <mergeCell ref="AL124:AL125"/>
    <mergeCell ref="AM124:AM125"/>
    <mergeCell ref="A122:A123"/>
    <mergeCell ref="B122:B123"/>
    <mergeCell ref="D122:D123"/>
    <mergeCell ref="E122:E123"/>
    <mergeCell ref="F122:F123"/>
    <mergeCell ref="G122:G123"/>
    <mergeCell ref="I122:I123"/>
    <mergeCell ref="J122:J123"/>
    <mergeCell ref="L122:L123"/>
    <mergeCell ref="AE120:AE121"/>
    <mergeCell ref="AG120:AG121"/>
    <mergeCell ref="AH120:AH121"/>
    <mergeCell ref="AJ120:AJ121"/>
    <mergeCell ref="AK120:AK121"/>
    <mergeCell ref="AL120:AL121"/>
    <mergeCell ref="W120:W121"/>
    <mergeCell ref="Y120:Y121"/>
    <mergeCell ref="Z120:Z121"/>
    <mergeCell ref="AB120:AB121"/>
    <mergeCell ref="AC120:AC121"/>
    <mergeCell ref="AD120:AD121"/>
    <mergeCell ref="O120:O121"/>
    <mergeCell ref="Q120:Q121"/>
    <mergeCell ref="R120:R121"/>
    <mergeCell ref="T120:T121"/>
    <mergeCell ref="U120:U121"/>
    <mergeCell ref="V120:V121"/>
    <mergeCell ref="G120:G121"/>
    <mergeCell ref="I120:I121"/>
    <mergeCell ref="J120:J121"/>
    <mergeCell ref="L120:L121"/>
    <mergeCell ref="AK122:AK123"/>
    <mergeCell ref="M120:M121"/>
    <mergeCell ref="N120:N121"/>
    <mergeCell ref="AH118:AH119"/>
    <mergeCell ref="AJ118:AJ119"/>
    <mergeCell ref="AK118:AK119"/>
    <mergeCell ref="AL118:AL119"/>
    <mergeCell ref="AM118:AM119"/>
    <mergeCell ref="A120:A121"/>
    <mergeCell ref="B120:B121"/>
    <mergeCell ref="D120:D121"/>
    <mergeCell ref="E120:E121"/>
    <mergeCell ref="F120:F121"/>
    <mergeCell ref="Z118:Z119"/>
    <mergeCell ref="AB118:AB119"/>
    <mergeCell ref="AC118:AC119"/>
    <mergeCell ref="AD118:AD119"/>
    <mergeCell ref="AE118:AE119"/>
    <mergeCell ref="AG118:AG119"/>
    <mergeCell ref="R118:R119"/>
    <mergeCell ref="T118:T119"/>
    <mergeCell ref="U118:U119"/>
    <mergeCell ref="V118:V119"/>
    <mergeCell ref="W118:W119"/>
    <mergeCell ref="Y118:Y119"/>
    <mergeCell ref="J118:J119"/>
    <mergeCell ref="L118:L119"/>
    <mergeCell ref="M118:M119"/>
    <mergeCell ref="N118:N119"/>
    <mergeCell ref="O118:O119"/>
    <mergeCell ref="Q118:Q119"/>
    <mergeCell ref="AM120:AM121"/>
    <mergeCell ref="AL116:AL117"/>
    <mergeCell ref="AM116:AM117"/>
    <mergeCell ref="A118:A119"/>
    <mergeCell ref="B118:B119"/>
    <mergeCell ref="D118:D119"/>
    <mergeCell ref="E118:E119"/>
    <mergeCell ref="F118:F119"/>
    <mergeCell ref="G118:G119"/>
    <mergeCell ref="I118:I119"/>
    <mergeCell ref="AC116:AC117"/>
    <mergeCell ref="AD116:AD117"/>
    <mergeCell ref="AE116:AE117"/>
    <mergeCell ref="AG116:AG117"/>
    <mergeCell ref="AH116:AH117"/>
    <mergeCell ref="AJ116:AJ117"/>
    <mergeCell ref="U116:U117"/>
    <mergeCell ref="V116:V117"/>
    <mergeCell ref="W116:W117"/>
    <mergeCell ref="Y116:Y117"/>
    <mergeCell ref="Z116:Z117"/>
    <mergeCell ref="AB116:AB117"/>
    <mergeCell ref="M116:M117"/>
    <mergeCell ref="N116:N117"/>
    <mergeCell ref="O116:O117"/>
    <mergeCell ref="Q116:Q117"/>
    <mergeCell ref="R116:R117"/>
    <mergeCell ref="T116:T117"/>
    <mergeCell ref="A116:A117"/>
    <mergeCell ref="B116:B117"/>
    <mergeCell ref="D116:D117"/>
    <mergeCell ref="E116:E117"/>
    <mergeCell ref="F116:F117"/>
    <mergeCell ref="G116:G117"/>
    <mergeCell ref="I116:I117"/>
    <mergeCell ref="J116:J117"/>
    <mergeCell ref="L116:L117"/>
    <mergeCell ref="AE114:AE115"/>
    <mergeCell ref="AG114:AG115"/>
    <mergeCell ref="AH114:AH115"/>
    <mergeCell ref="AJ114:AJ115"/>
    <mergeCell ref="AK114:AK115"/>
    <mergeCell ref="AL114:AL115"/>
    <mergeCell ref="W114:W115"/>
    <mergeCell ref="Y114:Y115"/>
    <mergeCell ref="Z114:Z115"/>
    <mergeCell ref="AB114:AB115"/>
    <mergeCell ref="AC114:AC115"/>
    <mergeCell ref="AD114:AD115"/>
    <mergeCell ref="O114:O115"/>
    <mergeCell ref="Q114:Q115"/>
    <mergeCell ref="R114:R115"/>
    <mergeCell ref="T114:T115"/>
    <mergeCell ref="U114:U115"/>
    <mergeCell ref="V114:V115"/>
    <mergeCell ref="G114:G115"/>
    <mergeCell ref="I114:I115"/>
    <mergeCell ref="J114:J115"/>
    <mergeCell ref="L114:L115"/>
    <mergeCell ref="AK116:AK117"/>
    <mergeCell ref="M114:M115"/>
    <mergeCell ref="N114:N115"/>
    <mergeCell ref="AH112:AH113"/>
    <mergeCell ref="AJ112:AJ113"/>
    <mergeCell ref="AK112:AK113"/>
    <mergeCell ref="AL112:AL113"/>
    <mergeCell ref="AM112:AM113"/>
    <mergeCell ref="A114:A115"/>
    <mergeCell ref="B114:B115"/>
    <mergeCell ref="D114:D115"/>
    <mergeCell ref="E114:E115"/>
    <mergeCell ref="F114:F115"/>
    <mergeCell ref="Z112:Z113"/>
    <mergeCell ref="AB112:AB113"/>
    <mergeCell ref="AC112:AC113"/>
    <mergeCell ref="AD112:AD113"/>
    <mergeCell ref="AE112:AE113"/>
    <mergeCell ref="AG112:AG113"/>
    <mergeCell ref="R112:R113"/>
    <mergeCell ref="T112:T113"/>
    <mergeCell ref="U112:U113"/>
    <mergeCell ref="V112:V113"/>
    <mergeCell ref="W112:W113"/>
    <mergeCell ref="Y112:Y113"/>
    <mergeCell ref="J112:J113"/>
    <mergeCell ref="L112:L113"/>
    <mergeCell ref="M112:M113"/>
    <mergeCell ref="N112:N113"/>
    <mergeCell ref="O112:O113"/>
    <mergeCell ref="Q112:Q113"/>
    <mergeCell ref="AM114:AM115"/>
    <mergeCell ref="AM110:AM111"/>
    <mergeCell ref="A112:A113"/>
    <mergeCell ref="B112:B113"/>
    <mergeCell ref="D112:D113"/>
    <mergeCell ref="E112:E113"/>
    <mergeCell ref="F112:F113"/>
    <mergeCell ref="G112:G113"/>
    <mergeCell ref="I112:I113"/>
    <mergeCell ref="AC110:AC111"/>
    <mergeCell ref="AD110:AD111"/>
    <mergeCell ref="AE110:AE111"/>
    <mergeCell ref="AG110:AG111"/>
    <mergeCell ref="AH110:AH111"/>
    <mergeCell ref="AJ110:AJ111"/>
    <mergeCell ref="U110:U111"/>
    <mergeCell ref="V110:V111"/>
    <mergeCell ref="W110:W111"/>
    <mergeCell ref="Y110:Y111"/>
    <mergeCell ref="Z110:Z111"/>
    <mergeCell ref="AB110:AB111"/>
    <mergeCell ref="M110:M111"/>
    <mergeCell ref="N110:N111"/>
    <mergeCell ref="O110:O111"/>
    <mergeCell ref="Q110:Q111"/>
    <mergeCell ref="R110:R111"/>
    <mergeCell ref="T110:T111"/>
    <mergeCell ref="A110:A111"/>
    <mergeCell ref="B110:B111"/>
    <mergeCell ref="D110:D111"/>
    <mergeCell ref="E110:E111"/>
    <mergeCell ref="F110:F111"/>
    <mergeCell ref="G110:G111"/>
    <mergeCell ref="L110:L111"/>
    <mergeCell ref="AE108:AE109"/>
    <mergeCell ref="AG108:AG109"/>
    <mergeCell ref="AH108:AH109"/>
    <mergeCell ref="AJ108:AJ109"/>
    <mergeCell ref="AK108:AK109"/>
    <mergeCell ref="AL108:AL109"/>
    <mergeCell ref="W108:W109"/>
    <mergeCell ref="Y108:Y109"/>
    <mergeCell ref="Z108:Z109"/>
    <mergeCell ref="AB108:AB109"/>
    <mergeCell ref="AC108:AC109"/>
    <mergeCell ref="AD108:AD109"/>
    <mergeCell ref="O108:O109"/>
    <mergeCell ref="Q108:Q109"/>
    <mergeCell ref="R108:R109"/>
    <mergeCell ref="T108:T109"/>
    <mergeCell ref="U108:U109"/>
    <mergeCell ref="V108:V109"/>
    <mergeCell ref="J108:J109"/>
    <mergeCell ref="L108:L109"/>
    <mergeCell ref="AK110:AK111"/>
    <mergeCell ref="M108:M109"/>
    <mergeCell ref="N108:N109"/>
    <mergeCell ref="AL110:AL111"/>
    <mergeCell ref="AJ106:AJ107"/>
    <mergeCell ref="AK106:AK107"/>
    <mergeCell ref="AL106:AL107"/>
    <mergeCell ref="AM106:AM107"/>
    <mergeCell ref="A108:A109"/>
    <mergeCell ref="B108:B109"/>
    <mergeCell ref="D108:D109"/>
    <mergeCell ref="E108:E109"/>
    <mergeCell ref="F108:F109"/>
    <mergeCell ref="Z106:Z107"/>
    <mergeCell ref="AB106:AB107"/>
    <mergeCell ref="AC106:AC107"/>
    <mergeCell ref="AD106:AD107"/>
    <mergeCell ref="AE106:AE107"/>
    <mergeCell ref="AG106:AG107"/>
    <mergeCell ref="R106:R107"/>
    <mergeCell ref="T106:T107"/>
    <mergeCell ref="U106:U107"/>
    <mergeCell ref="V106:V107"/>
    <mergeCell ref="W106:W107"/>
    <mergeCell ref="Y106:Y107"/>
    <mergeCell ref="J106:J107"/>
    <mergeCell ref="L106:L107"/>
    <mergeCell ref="M106:M107"/>
    <mergeCell ref="I110:I111"/>
    <mergeCell ref="J110:J111"/>
    <mergeCell ref="Q106:Q107"/>
    <mergeCell ref="AM108:AM109"/>
    <mergeCell ref="AM104:AM105"/>
    <mergeCell ref="A106:A107"/>
    <mergeCell ref="B106:B107"/>
    <mergeCell ref="D106:D107"/>
    <mergeCell ref="E106:E107"/>
    <mergeCell ref="F106:F107"/>
    <mergeCell ref="G106:G107"/>
    <mergeCell ref="I106:I107"/>
    <mergeCell ref="AC104:AC105"/>
    <mergeCell ref="AD104:AD105"/>
    <mergeCell ref="AE104:AE105"/>
    <mergeCell ref="AG104:AG105"/>
    <mergeCell ref="AH104:AH105"/>
    <mergeCell ref="AJ104:AJ105"/>
    <mergeCell ref="U104:U105"/>
    <mergeCell ref="V104:V105"/>
    <mergeCell ref="W104:W105"/>
    <mergeCell ref="Y104:Y105"/>
    <mergeCell ref="Z104:Z105"/>
    <mergeCell ref="AB104:AB105"/>
    <mergeCell ref="M104:M105"/>
    <mergeCell ref="N104:N105"/>
    <mergeCell ref="O104:O105"/>
    <mergeCell ref="Q104:Q105"/>
    <mergeCell ref="R104:R105"/>
    <mergeCell ref="T104:T105"/>
    <mergeCell ref="A104:A105"/>
    <mergeCell ref="B104:B105"/>
    <mergeCell ref="G108:G109"/>
    <mergeCell ref="I108:I109"/>
    <mergeCell ref="F104:F105"/>
    <mergeCell ref="AH106:AH107"/>
    <mergeCell ref="G104:G105"/>
    <mergeCell ref="I104:I105"/>
    <mergeCell ref="J104:J105"/>
    <mergeCell ref="L104:L105"/>
    <mergeCell ref="AE102:AE103"/>
    <mergeCell ref="AG102:AG103"/>
    <mergeCell ref="AH102:AH103"/>
    <mergeCell ref="AJ102:AJ103"/>
    <mergeCell ref="AK102:AK103"/>
    <mergeCell ref="AL102:AL103"/>
    <mergeCell ref="W102:W103"/>
    <mergeCell ref="Y102:Y103"/>
    <mergeCell ref="Z102:Z103"/>
    <mergeCell ref="AB102:AB103"/>
    <mergeCell ref="AC102:AC103"/>
    <mergeCell ref="AD102:AD103"/>
    <mergeCell ref="O102:O103"/>
    <mergeCell ref="Q102:Q103"/>
    <mergeCell ref="R102:R103"/>
    <mergeCell ref="T102:T103"/>
    <mergeCell ref="U102:U103"/>
    <mergeCell ref="V102:V103"/>
    <mergeCell ref="G102:G103"/>
    <mergeCell ref="I102:I103"/>
    <mergeCell ref="J102:J103"/>
    <mergeCell ref="L102:L103"/>
    <mergeCell ref="AK104:AK105"/>
    <mergeCell ref="M102:M103"/>
    <mergeCell ref="N106:N107"/>
    <mergeCell ref="O106:O107"/>
    <mergeCell ref="N102:N103"/>
    <mergeCell ref="AL104:AL105"/>
    <mergeCell ref="AJ100:AJ101"/>
    <mergeCell ref="AK100:AK101"/>
    <mergeCell ref="AL100:AL101"/>
    <mergeCell ref="AM100:AM101"/>
    <mergeCell ref="A102:A103"/>
    <mergeCell ref="B102:B103"/>
    <mergeCell ref="D102:D103"/>
    <mergeCell ref="E102:E103"/>
    <mergeCell ref="F102:F103"/>
    <mergeCell ref="Z100:Z101"/>
    <mergeCell ref="AB100:AB101"/>
    <mergeCell ref="AC100:AC101"/>
    <mergeCell ref="AD100:AD101"/>
    <mergeCell ref="AE100:AE101"/>
    <mergeCell ref="AG100:AG101"/>
    <mergeCell ref="R100:R101"/>
    <mergeCell ref="T100:T101"/>
    <mergeCell ref="U100:U101"/>
    <mergeCell ref="V100:V101"/>
    <mergeCell ref="W100:W101"/>
    <mergeCell ref="Y100:Y101"/>
    <mergeCell ref="J100:J101"/>
    <mergeCell ref="L100:L101"/>
    <mergeCell ref="M100:M101"/>
    <mergeCell ref="N100:N101"/>
    <mergeCell ref="O100:O101"/>
    <mergeCell ref="Q100:Q101"/>
    <mergeCell ref="AM102:AM103"/>
    <mergeCell ref="D104:D105"/>
    <mergeCell ref="E104:E105"/>
    <mergeCell ref="AM98:AM99"/>
    <mergeCell ref="A100:A101"/>
    <mergeCell ref="B100:B101"/>
    <mergeCell ref="D100:D101"/>
    <mergeCell ref="E100:E101"/>
    <mergeCell ref="F100:F101"/>
    <mergeCell ref="G100:G101"/>
    <mergeCell ref="I100:I101"/>
    <mergeCell ref="AC98:AC99"/>
    <mergeCell ref="AD98:AD99"/>
    <mergeCell ref="AE98:AE99"/>
    <mergeCell ref="AG98:AG99"/>
    <mergeCell ref="AH98:AH99"/>
    <mergeCell ref="AJ98:AJ99"/>
    <mergeCell ref="U98:U99"/>
    <mergeCell ref="V98:V99"/>
    <mergeCell ref="W98:W99"/>
    <mergeCell ref="Y98:Y99"/>
    <mergeCell ref="Z98:Z99"/>
    <mergeCell ref="AB98:AB99"/>
    <mergeCell ref="M98:M99"/>
    <mergeCell ref="N98:N99"/>
    <mergeCell ref="O98:O99"/>
    <mergeCell ref="Q98:Q99"/>
    <mergeCell ref="R98:R99"/>
    <mergeCell ref="T98:T99"/>
    <mergeCell ref="A98:A99"/>
    <mergeCell ref="B98:B99"/>
    <mergeCell ref="D98:D99"/>
    <mergeCell ref="E98:E99"/>
    <mergeCell ref="F98:F99"/>
    <mergeCell ref="AH100:AH101"/>
    <mergeCell ref="G98:G99"/>
    <mergeCell ref="I98:I99"/>
    <mergeCell ref="J98:J99"/>
    <mergeCell ref="L98:L99"/>
    <mergeCell ref="AE96:AE97"/>
    <mergeCell ref="AG96:AG97"/>
    <mergeCell ref="AH96:AH97"/>
    <mergeCell ref="AJ96:AJ97"/>
    <mergeCell ref="AK96:AK97"/>
    <mergeCell ref="AL96:AL97"/>
    <mergeCell ref="W96:W97"/>
    <mergeCell ref="Y96:Y97"/>
    <mergeCell ref="Z96:Z97"/>
    <mergeCell ref="AB96:AB97"/>
    <mergeCell ref="AC96:AC97"/>
    <mergeCell ref="AD96:AD97"/>
    <mergeCell ref="O96:O97"/>
    <mergeCell ref="Q96:Q97"/>
    <mergeCell ref="R96:R97"/>
    <mergeCell ref="T96:T97"/>
    <mergeCell ref="U96:U97"/>
    <mergeCell ref="V96:V97"/>
    <mergeCell ref="G96:G97"/>
    <mergeCell ref="I96:I97"/>
    <mergeCell ref="J96:J97"/>
    <mergeCell ref="L96:L97"/>
    <mergeCell ref="AK98:AK99"/>
    <mergeCell ref="M96:M97"/>
    <mergeCell ref="N96:N97"/>
    <mergeCell ref="AL98:AL99"/>
    <mergeCell ref="AJ94:AJ95"/>
    <mergeCell ref="AK94:AK95"/>
    <mergeCell ref="AL94:AL95"/>
    <mergeCell ref="AM94:AM95"/>
    <mergeCell ref="A96:A97"/>
    <mergeCell ref="B96:B97"/>
    <mergeCell ref="D96:D97"/>
    <mergeCell ref="E96:E97"/>
    <mergeCell ref="F96:F97"/>
    <mergeCell ref="Z94:Z95"/>
    <mergeCell ref="AB94:AB95"/>
    <mergeCell ref="AC94:AC95"/>
    <mergeCell ref="AD94:AD95"/>
    <mergeCell ref="AE94:AE95"/>
    <mergeCell ref="AG94:AG95"/>
    <mergeCell ref="R94:R95"/>
    <mergeCell ref="T94:T95"/>
    <mergeCell ref="U94:U95"/>
    <mergeCell ref="V94:V95"/>
    <mergeCell ref="W94:W95"/>
    <mergeCell ref="Y94:Y95"/>
    <mergeCell ref="J94:J95"/>
    <mergeCell ref="L94:L95"/>
    <mergeCell ref="M94:M95"/>
    <mergeCell ref="N94:N95"/>
    <mergeCell ref="O94:O95"/>
    <mergeCell ref="Q94:Q95"/>
    <mergeCell ref="AM96:AM97"/>
    <mergeCell ref="AM92:AM93"/>
    <mergeCell ref="A94:A95"/>
    <mergeCell ref="B94:B95"/>
    <mergeCell ref="D94:D95"/>
    <mergeCell ref="E94:E95"/>
    <mergeCell ref="F94:F95"/>
    <mergeCell ref="G94:G95"/>
    <mergeCell ref="I94:I95"/>
    <mergeCell ref="AC92:AC93"/>
    <mergeCell ref="AD92:AD93"/>
    <mergeCell ref="AE92:AE93"/>
    <mergeCell ref="AG92:AG93"/>
    <mergeCell ref="AH92:AH93"/>
    <mergeCell ref="AJ92:AJ93"/>
    <mergeCell ref="U92:U93"/>
    <mergeCell ref="V92:V93"/>
    <mergeCell ref="W92:W93"/>
    <mergeCell ref="Y92:Y93"/>
    <mergeCell ref="Z92:Z93"/>
    <mergeCell ref="AB92:AB93"/>
    <mergeCell ref="M92:M93"/>
    <mergeCell ref="N92:N93"/>
    <mergeCell ref="O92:O93"/>
    <mergeCell ref="Q92:Q93"/>
    <mergeCell ref="R92:R93"/>
    <mergeCell ref="T92:T93"/>
    <mergeCell ref="A92:A93"/>
    <mergeCell ref="B92:B93"/>
    <mergeCell ref="D92:D93"/>
    <mergeCell ref="E92:E93"/>
    <mergeCell ref="F92:F93"/>
    <mergeCell ref="AH94:AH95"/>
    <mergeCell ref="G92:G93"/>
    <mergeCell ref="I92:I93"/>
    <mergeCell ref="J92:J93"/>
    <mergeCell ref="L92:L93"/>
    <mergeCell ref="AE90:AE91"/>
    <mergeCell ref="AG90:AG91"/>
    <mergeCell ref="AH90:AH91"/>
    <mergeCell ref="AJ90:AJ91"/>
    <mergeCell ref="AK90:AK91"/>
    <mergeCell ref="AL90:AL91"/>
    <mergeCell ref="W90:W91"/>
    <mergeCell ref="Y90:Y91"/>
    <mergeCell ref="Z90:Z91"/>
    <mergeCell ref="AB90:AB91"/>
    <mergeCell ref="AC90:AC91"/>
    <mergeCell ref="AD90:AD91"/>
    <mergeCell ref="O90:O91"/>
    <mergeCell ref="Q90:Q91"/>
    <mergeCell ref="R90:R91"/>
    <mergeCell ref="T90:T91"/>
    <mergeCell ref="U90:U91"/>
    <mergeCell ref="V90:V91"/>
    <mergeCell ref="G90:G91"/>
    <mergeCell ref="I90:I91"/>
    <mergeCell ref="J90:J91"/>
    <mergeCell ref="L90:L91"/>
    <mergeCell ref="AK92:AK93"/>
    <mergeCell ref="M90:M91"/>
    <mergeCell ref="N90:N91"/>
    <mergeCell ref="AL92:AL93"/>
    <mergeCell ref="AJ88:AJ89"/>
    <mergeCell ref="AK88:AK89"/>
    <mergeCell ref="AL88:AL89"/>
    <mergeCell ref="AM88:AM89"/>
    <mergeCell ref="A90:A91"/>
    <mergeCell ref="B90:B91"/>
    <mergeCell ref="D90:D91"/>
    <mergeCell ref="E90:E91"/>
    <mergeCell ref="F90:F91"/>
    <mergeCell ref="Z88:Z89"/>
    <mergeCell ref="AB88:AB89"/>
    <mergeCell ref="AC88:AC89"/>
    <mergeCell ref="AD88:AD89"/>
    <mergeCell ref="AE88:AE89"/>
    <mergeCell ref="AG88:AG89"/>
    <mergeCell ref="R88:R89"/>
    <mergeCell ref="T88:T89"/>
    <mergeCell ref="U88:U89"/>
    <mergeCell ref="V88:V89"/>
    <mergeCell ref="W88:W89"/>
    <mergeCell ref="Y88:Y89"/>
    <mergeCell ref="J88:J89"/>
    <mergeCell ref="L88:L89"/>
    <mergeCell ref="M88:M89"/>
    <mergeCell ref="N88:N89"/>
    <mergeCell ref="O88:O89"/>
    <mergeCell ref="Q88:Q89"/>
    <mergeCell ref="AM90:AM91"/>
    <mergeCell ref="AM86:AM87"/>
    <mergeCell ref="A88:A89"/>
    <mergeCell ref="B88:B89"/>
    <mergeCell ref="D88:D89"/>
    <mergeCell ref="E88:E89"/>
    <mergeCell ref="F88:F89"/>
    <mergeCell ref="G88:G89"/>
    <mergeCell ref="I88:I89"/>
    <mergeCell ref="AC86:AC87"/>
    <mergeCell ref="AD86:AD87"/>
    <mergeCell ref="AE86:AE87"/>
    <mergeCell ref="AG86:AG87"/>
    <mergeCell ref="AH86:AH87"/>
    <mergeCell ref="AJ86:AJ87"/>
    <mergeCell ref="U86:U87"/>
    <mergeCell ref="V86:V87"/>
    <mergeCell ref="W86:W87"/>
    <mergeCell ref="Y86:Y87"/>
    <mergeCell ref="Z86:Z87"/>
    <mergeCell ref="AB86:AB87"/>
    <mergeCell ref="M86:M87"/>
    <mergeCell ref="N86:N87"/>
    <mergeCell ref="O86:O87"/>
    <mergeCell ref="Q86:Q87"/>
    <mergeCell ref="R86:R87"/>
    <mergeCell ref="T86:T87"/>
    <mergeCell ref="A86:A87"/>
    <mergeCell ref="B86:B87"/>
    <mergeCell ref="D86:D87"/>
    <mergeCell ref="E86:E87"/>
    <mergeCell ref="F86:F87"/>
    <mergeCell ref="AH88:AH89"/>
    <mergeCell ref="G86:G87"/>
    <mergeCell ref="I86:I87"/>
    <mergeCell ref="J86:J87"/>
    <mergeCell ref="L86:L87"/>
    <mergeCell ref="AE84:AE85"/>
    <mergeCell ref="AG84:AG85"/>
    <mergeCell ref="AH84:AH85"/>
    <mergeCell ref="AJ84:AJ85"/>
    <mergeCell ref="AK84:AK85"/>
    <mergeCell ref="AL84:AL85"/>
    <mergeCell ref="W84:W85"/>
    <mergeCell ref="Y84:Y85"/>
    <mergeCell ref="Z84:Z85"/>
    <mergeCell ref="AB84:AB85"/>
    <mergeCell ref="AC84:AC85"/>
    <mergeCell ref="AD84:AD85"/>
    <mergeCell ref="O84:O85"/>
    <mergeCell ref="Q84:Q85"/>
    <mergeCell ref="R84:R85"/>
    <mergeCell ref="T84:T85"/>
    <mergeCell ref="U84:U85"/>
    <mergeCell ref="V84:V85"/>
    <mergeCell ref="G84:G85"/>
    <mergeCell ref="I84:I85"/>
    <mergeCell ref="J84:J85"/>
    <mergeCell ref="L84:L85"/>
    <mergeCell ref="AK86:AK87"/>
    <mergeCell ref="M84:M85"/>
    <mergeCell ref="N84:N85"/>
    <mergeCell ref="AL86:AL87"/>
    <mergeCell ref="AJ82:AJ83"/>
    <mergeCell ref="AK82:AK83"/>
    <mergeCell ref="AL82:AL83"/>
    <mergeCell ref="AM82:AM83"/>
    <mergeCell ref="A84:A85"/>
    <mergeCell ref="B84:B85"/>
    <mergeCell ref="D84:D85"/>
    <mergeCell ref="E84:E85"/>
    <mergeCell ref="F84:F85"/>
    <mergeCell ref="Z82:Z83"/>
    <mergeCell ref="AB82:AB83"/>
    <mergeCell ref="AC82:AC83"/>
    <mergeCell ref="AD82:AD83"/>
    <mergeCell ref="AE82:AE83"/>
    <mergeCell ref="AG82:AG83"/>
    <mergeCell ref="R82:R83"/>
    <mergeCell ref="T82:T83"/>
    <mergeCell ref="U82:U83"/>
    <mergeCell ref="V82:V83"/>
    <mergeCell ref="W82:W83"/>
    <mergeCell ref="Y82:Y83"/>
    <mergeCell ref="J82:J83"/>
    <mergeCell ref="L82:L83"/>
    <mergeCell ref="M82:M83"/>
    <mergeCell ref="N82:N83"/>
    <mergeCell ref="O82:O83"/>
    <mergeCell ref="Q82:Q83"/>
    <mergeCell ref="AM84:AM85"/>
    <mergeCell ref="AM80:AM81"/>
    <mergeCell ref="A82:A83"/>
    <mergeCell ref="B82:B83"/>
    <mergeCell ref="D82:D83"/>
    <mergeCell ref="E82:E83"/>
    <mergeCell ref="F82:F83"/>
    <mergeCell ref="G82:G83"/>
    <mergeCell ref="I82:I83"/>
    <mergeCell ref="AC80:AC81"/>
    <mergeCell ref="AD80:AD81"/>
    <mergeCell ref="AE80:AE81"/>
    <mergeCell ref="AG80:AG81"/>
    <mergeCell ref="AH80:AH81"/>
    <mergeCell ref="AJ80:AJ81"/>
    <mergeCell ref="U80:U81"/>
    <mergeCell ref="V80:V81"/>
    <mergeCell ref="W80:W81"/>
    <mergeCell ref="Y80:Y81"/>
    <mergeCell ref="Z80:Z81"/>
    <mergeCell ref="AB80:AB81"/>
    <mergeCell ref="M80:M81"/>
    <mergeCell ref="N80:N81"/>
    <mergeCell ref="O80:O81"/>
    <mergeCell ref="Q80:Q81"/>
    <mergeCell ref="R80:R81"/>
    <mergeCell ref="T80:T81"/>
    <mergeCell ref="A80:A81"/>
    <mergeCell ref="B80:B81"/>
    <mergeCell ref="D80:D81"/>
    <mergeCell ref="E80:E81"/>
    <mergeCell ref="F80:F81"/>
    <mergeCell ref="AH82:AH83"/>
    <mergeCell ref="G80:G81"/>
    <mergeCell ref="I80:I81"/>
    <mergeCell ref="J80:J81"/>
    <mergeCell ref="L80:L81"/>
    <mergeCell ref="AE78:AE79"/>
    <mergeCell ref="AG78:AG79"/>
    <mergeCell ref="AH78:AH79"/>
    <mergeCell ref="AJ78:AJ79"/>
    <mergeCell ref="AK78:AK79"/>
    <mergeCell ref="AL78:AL79"/>
    <mergeCell ref="W78:W79"/>
    <mergeCell ref="Y78:Y79"/>
    <mergeCell ref="Z78:Z79"/>
    <mergeCell ref="AB78:AB79"/>
    <mergeCell ref="AC78:AC79"/>
    <mergeCell ref="AD78:AD79"/>
    <mergeCell ref="O78:O79"/>
    <mergeCell ref="Q78:Q79"/>
    <mergeCell ref="R78:R79"/>
    <mergeCell ref="T78:T79"/>
    <mergeCell ref="U78:U79"/>
    <mergeCell ref="V78:V79"/>
    <mergeCell ref="G78:G79"/>
    <mergeCell ref="I78:I79"/>
    <mergeCell ref="J78:J79"/>
    <mergeCell ref="L78:L79"/>
    <mergeCell ref="AK80:AK81"/>
    <mergeCell ref="AL80:AL81"/>
    <mergeCell ref="T74:T75"/>
    <mergeCell ref="M78:M79"/>
    <mergeCell ref="N78:N79"/>
    <mergeCell ref="AH76:AH77"/>
    <mergeCell ref="AJ76:AJ77"/>
    <mergeCell ref="AK76:AK77"/>
    <mergeCell ref="AL76:AL77"/>
    <mergeCell ref="AM76:AM77"/>
    <mergeCell ref="A78:A79"/>
    <mergeCell ref="B78:B79"/>
    <mergeCell ref="D78:D79"/>
    <mergeCell ref="E78:E79"/>
    <mergeCell ref="F78:F79"/>
    <mergeCell ref="Z76:Z77"/>
    <mergeCell ref="AB76:AB77"/>
    <mergeCell ref="AC76:AC77"/>
    <mergeCell ref="AD76:AD77"/>
    <mergeCell ref="AE76:AE77"/>
    <mergeCell ref="AG76:AG77"/>
    <mergeCell ref="R76:R77"/>
    <mergeCell ref="T76:T77"/>
    <mergeCell ref="U76:U77"/>
    <mergeCell ref="V76:V77"/>
    <mergeCell ref="W76:W77"/>
    <mergeCell ref="Y76:Y77"/>
    <mergeCell ref="J76:J77"/>
    <mergeCell ref="L76:L77"/>
    <mergeCell ref="M76:M77"/>
    <mergeCell ref="N76:N77"/>
    <mergeCell ref="O76:O77"/>
    <mergeCell ref="Q76:Q77"/>
    <mergeCell ref="AM78:AM79"/>
    <mergeCell ref="V72:V73"/>
    <mergeCell ref="G72:G73"/>
    <mergeCell ref="I72:I73"/>
    <mergeCell ref="J72:J73"/>
    <mergeCell ref="L72:L73"/>
    <mergeCell ref="AK74:AK75"/>
    <mergeCell ref="AL74:AL75"/>
    <mergeCell ref="AM74:AM75"/>
    <mergeCell ref="A76:A77"/>
    <mergeCell ref="B76:B77"/>
    <mergeCell ref="D76:D77"/>
    <mergeCell ref="E76:E77"/>
    <mergeCell ref="F76:F77"/>
    <mergeCell ref="G76:G77"/>
    <mergeCell ref="I76:I77"/>
    <mergeCell ref="AC74:AC75"/>
    <mergeCell ref="AD74:AD75"/>
    <mergeCell ref="AE74:AE75"/>
    <mergeCell ref="AG74:AG75"/>
    <mergeCell ref="AH74:AH75"/>
    <mergeCell ref="AJ74:AJ75"/>
    <mergeCell ref="U74:U75"/>
    <mergeCell ref="V74:V75"/>
    <mergeCell ref="W74:W75"/>
    <mergeCell ref="Y74:Y75"/>
    <mergeCell ref="Z74:Z75"/>
    <mergeCell ref="AB74:AB75"/>
    <mergeCell ref="M74:M75"/>
    <mergeCell ref="N74:N75"/>
    <mergeCell ref="O74:O75"/>
    <mergeCell ref="Q74:Q75"/>
    <mergeCell ref="R74:R75"/>
    <mergeCell ref="L70:L71"/>
    <mergeCell ref="M70:M71"/>
    <mergeCell ref="N70:N71"/>
    <mergeCell ref="O70:O71"/>
    <mergeCell ref="Q70:Q71"/>
    <mergeCell ref="AM72:AM73"/>
    <mergeCell ref="A74:A75"/>
    <mergeCell ref="B74:B75"/>
    <mergeCell ref="D74:D75"/>
    <mergeCell ref="E74:E75"/>
    <mergeCell ref="F74:F75"/>
    <mergeCell ref="G74:G75"/>
    <mergeCell ref="I74:I75"/>
    <mergeCell ref="J74:J75"/>
    <mergeCell ref="L74:L75"/>
    <mergeCell ref="AE72:AE73"/>
    <mergeCell ref="AG72:AG73"/>
    <mergeCell ref="AH72:AH73"/>
    <mergeCell ref="AJ72:AJ73"/>
    <mergeCell ref="AK72:AK73"/>
    <mergeCell ref="AL72:AL73"/>
    <mergeCell ref="W72:W73"/>
    <mergeCell ref="Y72:Y73"/>
    <mergeCell ref="Z72:Z73"/>
    <mergeCell ref="AB72:AB73"/>
    <mergeCell ref="AC72:AC73"/>
    <mergeCell ref="AD72:AD73"/>
    <mergeCell ref="O72:O73"/>
    <mergeCell ref="Q72:Q73"/>
    <mergeCell ref="R72:R73"/>
    <mergeCell ref="T72:T73"/>
    <mergeCell ref="U72:U73"/>
    <mergeCell ref="AB68:AB69"/>
    <mergeCell ref="M68:M69"/>
    <mergeCell ref="N68:N69"/>
    <mergeCell ref="O68:O69"/>
    <mergeCell ref="Q68:Q69"/>
    <mergeCell ref="R68:R69"/>
    <mergeCell ref="T68:T69"/>
    <mergeCell ref="M72:M73"/>
    <mergeCell ref="N72:N73"/>
    <mergeCell ref="AH70:AH71"/>
    <mergeCell ref="AJ70:AJ71"/>
    <mergeCell ref="AK70:AK71"/>
    <mergeCell ref="AL70:AL71"/>
    <mergeCell ref="AM70:AM71"/>
    <mergeCell ref="A72:A73"/>
    <mergeCell ref="B72:B73"/>
    <mergeCell ref="D72:D73"/>
    <mergeCell ref="E72:E73"/>
    <mergeCell ref="F72:F73"/>
    <mergeCell ref="Z70:Z71"/>
    <mergeCell ref="AB70:AB71"/>
    <mergeCell ref="AC70:AC71"/>
    <mergeCell ref="AD70:AD71"/>
    <mergeCell ref="AE70:AE71"/>
    <mergeCell ref="AG70:AG71"/>
    <mergeCell ref="R70:R71"/>
    <mergeCell ref="T70:T71"/>
    <mergeCell ref="U70:U71"/>
    <mergeCell ref="V70:V71"/>
    <mergeCell ref="W70:W71"/>
    <mergeCell ref="Y70:Y71"/>
    <mergeCell ref="J70:J71"/>
    <mergeCell ref="AD66:AD67"/>
    <mergeCell ref="O66:O67"/>
    <mergeCell ref="Q66:Q67"/>
    <mergeCell ref="R66:R67"/>
    <mergeCell ref="T66:T67"/>
    <mergeCell ref="U66:U67"/>
    <mergeCell ref="V66:V67"/>
    <mergeCell ref="G66:G67"/>
    <mergeCell ref="I66:I67"/>
    <mergeCell ref="J66:J67"/>
    <mergeCell ref="L66:L67"/>
    <mergeCell ref="AK68:AK69"/>
    <mergeCell ref="AL68:AL69"/>
    <mergeCell ref="AM68:AM69"/>
    <mergeCell ref="A70:A71"/>
    <mergeCell ref="B70:B71"/>
    <mergeCell ref="D70:D71"/>
    <mergeCell ref="E70:E71"/>
    <mergeCell ref="F70:F71"/>
    <mergeCell ref="G70:G71"/>
    <mergeCell ref="I70:I71"/>
    <mergeCell ref="AC68:AC69"/>
    <mergeCell ref="AD68:AD69"/>
    <mergeCell ref="AE68:AE69"/>
    <mergeCell ref="AG68:AG69"/>
    <mergeCell ref="AH68:AH69"/>
    <mergeCell ref="AJ68:AJ69"/>
    <mergeCell ref="U68:U69"/>
    <mergeCell ref="V68:V69"/>
    <mergeCell ref="W68:W69"/>
    <mergeCell ref="Y68:Y69"/>
    <mergeCell ref="Z68:Z69"/>
    <mergeCell ref="R62:R63"/>
    <mergeCell ref="T62:T63"/>
    <mergeCell ref="U62:U63"/>
    <mergeCell ref="V62:V63"/>
    <mergeCell ref="W62:W63"/>
    <mergeCell ref="A62:A63"/>
    <mergeCell ref="B62:B63"/>
    <mergeCell ref="D62:D63"/>
    <mergeCell ref="E62:E63"/>
    <mergeCell ref="F62:F63"/>
    <mergeCell ref="G62:G63"/>
    <mergeCell ref="AM66:AM67"/>
    <mergeCell ref="A68:A69"/>
    <mergeCell ref="B68:B69"/>
    <mergeCell ref="D68:D69"/>
    <mergeCell ref="E68:E69"/>
    <mergeCell ref="F68:F69"/>
    <mergeCell ref="G68:G69"/>
    <mergeCell ref="I68:I69"/>
    <mergeCell ref="J68:J69"/>
    <mergeCell ref="L68:L69"/>
    <mergeCell ref="AE66:AE67"/>
    <mergeCell ref="AG66:AG67"/>
    <mergeCell ref="AH66:AH67"/>
    <mergeCell ref="AJ66:AJ67"/>
    <mergeCell ref="AK66:AK67"/>
    <mergeCell ref="AL66:AL67"/>
    <mergeCell ref="W66:W67"/>
    <mergeCell ref="Y66:Y67"/>
    <mergeCell ref="Z66:Z67"/>
    <mergeCell ref="AB66:AB67"/>
    <mergeCell ref="AC66:AC67"/>
    <mergeCell ref="AU60:AU61"/>
    <mergeCell ref="AG60:AG61"/>
    <mergeCell ref="AH60:AH61"/>
    <mergeCell ref="AJ60:AJ61"/>
    <mergeCell ref="AK60:AK61"/>
    <mergeCell ref="AL60:AL61"/>
    <mergeCell ref="AM60:AM61"/>
    <mergeCell ref="Y60:Y61"/>
    <mergeCell ref="Z60:Z61"/>
    <mergeCell ref="AB60:AB61"/>
    <mergeCell ref="AC60:AC61"/>
    <mergeCell ref="AD60:AD61"/>
    <mergeCell ref="AE60:AE61"/>
    <mergeCell ref="M66:M67"/>
    <mergeCell ref="N66:N67"/>
    <mergeCell ref="A65:G65"/>
    <mergeCell ref="I65:O65"/>
    <mergeCell ref="Q65:W65"/>
    <mergeCell ref="Y65:AE65"/>
    <mergeCell ref="AG65:AM65"/>
    <mergeCell ref="A66:A67"/>
    <mergeCell ref="B66:B67"/>
    <mergeCell ref="D66:D67"/>
    <mergeCell ref="E66:E67"/>
    <mergeCell ref="F66:F67"/>
    <mergeCell ref="AG62:AG63"/>
    <mergeCell ref="AH62:AH63"/>
    <mergeCell ref="AJ62:AJ63"/>
    <mergeCell ref="AK62:AK63"/>
    <mergeCell ref="AL62:AL63"/>
    <mergeCell ref="AM62:AM63"/>
    <mergeCell ref="Q62:Q63"/>
    <mergeCell ref="Q60:Q61"/>
    <mergeCell ref="R60:R61"/>
    <mergeCell ref="T60:T61"/>
    <mergeCell ref="U60:U61"/>
    <mergeCell ref="V60:V61"/>
    <mergeCell ref="W60:W61"/>
    <mergeCell ref="A60:A61"/>
    <mergeCell ref="B60:B61"/>
    <mergeCell ref="D60:D61"/>
    <mergeCell ref="E60:E61"/>
    <mergeCell ref="F60:F61"/>
    <mergeCell ref="G60:G61"/>
    <mergeCell ref="AO58:AO59"/>
    <mergeCell ref="AP58:AP59"/>
    <mergeCell ref="AR58:AR59"/>
    <mergeCell ref="AS58:AS59"/>
    <mergeCell ref="AT58:AT59"/>
    <mergeCell ref="A58:A59"/>
    <mergeCell ref="B58:B59"/>
    <mergeCell ref="D58:D59"/>
    <mergeCell ref="E58:E59"/>
    <mergeCell ref="F58:F59"/>
    <mergeCell ref="G58:G59"/>
    <mergeCell ref="AO60:AO61"/>
    <mergeCell ref="AP60:AP61"/>
    <mergeCell ref="AR60:AR61"/>
    <mergeCell ref="AS60:AS61"/>
    <mergeCell ref="AT60:AT61"/>
    <mergeCell ref="AU58:AU59"/>
    <mergeCell ref="AG58:AG59"/>
    <mergeCell ref="AH58:AH59"/>
    <mergeCell ref="AJ58:AJ59"/>
    <mergeCell ref="AK58:AK59"/>
    <mergeCell ref="AL58:AL59"/>
    <mergeCell ref="AM58:AM59"/>
    <mergeCell ref="Y58:Y59"/>
    <mergeCell ref="Z58:Z59"/>
    <mergeCell ref="AB58:AB59"/>
    <mergeCell ref="AC58:AC59"/>
    <mergeCell ref="AD58:AD59"/>
    <mergeCell ref="AE58:AE59"/>
    <mergeCell ref="Q58:Q59"/>
    <mergeCell ref="R58:R59"/>
    <mergeCell ref="T58:T59"/>
    <mergeCell ref="U58:U59"/>
    <mergeCell ref="V58:V59"/>
    <mergeCell ref="W58:W59"/>
    <mergeCell ref="AO56:AO57"/>
    <mergeCell ref="AP56:AP57"/>
    <mergeCell ref="AR56:AR57"/>
    <mergeCell ref="AS56:AS57"/>
    <mergeCell ref="AT56:AT57"/>
    <mergeCell ref="AU56:AU57"/>
    <mergeCell ref="AG56:AG57"/>
    <mergeCell ref="AH56:AH57"/>
    <mergeCell ref="AJ56:AJ57"/>
    <mergeCell ref="AK56:AK57"/>
    <mergeCell ref="AL56:AL57"/>
    <mergeCell ref="AM56:AM57"/>
    <mergeCell ref="Y56:Y57"/>
    <mergeCell ref="Z56:Z57"/>
    <mergeCell ref="AB56:AB57"/>
    <mergeCell ref="AC56:AC57"/>
    <mergeCell ref="AD56:AD57"/>
    <mergeCell ref="AE56:AE57"/>
    <mergeCell ref="Q56:Q57"/>
    <mergeCell ref="R56:R57"/>
    <mergeCell ref="T56:T57"/>
    <mergeCell ref="U56:U57"/>
    <mergeCell ref="V56:V57"/>
    <mergeCell ref="W56:W57"/>
    <mergeCell ref="I56:I57"/>
    <mergeCell ref="J56:J57"/>
    <mergeCell ref="L56:L57"/>
    <mergeCell ref="M56:M57"/>
    <mergeCell ref="N56:N57"/>
    <mergeCell ref="O56:O57"/>
    <mergeCell ref="A56:A57"/>
    <mergeCell ref="B56:B57"/>
    <mergeCell ref="D56:D57"/>
    <mergeCell ref="E56:E57"/>
    <mergeCell ref="F56:F57"/>
    <mergeCell ref="G56:G57"/>
    <mergeCell ref="AO54:AO55"/>
    <mergeCell ref="AP54:AP55"/>
    <mergeCell ref="AR54:AR55"/>
    <mergeCell ref="AS54:AS55"/>
    <mergeCell ref="AT54:AT55"/>
    <mergeCell ref="AU54:AU55"/>
    <mergeCell ref="AG54:AG55"/>
    <mergeCell ref="AH54:AH55"/>
    <mergeCell ref="AJ54:AJ55"/>
    <mergeCell ref="AK54:AK55"/>
    <mergeCell ref="AL54:AL55"/>
    <mergeCell ref="AM54:AM55"/>
    <mergeCell ref="Y54:Y55"/>
    <mergeCell ref="Z54:Z55"/>
    <mergeCell ref="AB54:AB55"/>
    <mergeCell ref="AC54:AC55"/>
    <mergeCell ref="AD54:AD55"/>
    <mergeCell ref="AE54:AE55"/>
    <mergeCell ref="Q54:Q55"/>
    <mergeCell ref="R54:R55"/>
    <mergeCell ref="T54:T55"/>
    <mergeCell ref="U54:U55"/>
    <mergeCell ref="V54:V55"/>
    <mergeCell ref="W54:W55"/>
    <mergeCell ref="I54:I55"/>
    <mergeCell ref="J54:J55"/>
    <mergeCell ref="L54:L55"/>
    <mergeCell ref="M54:M55"/>
    <mergeCell ref="N54:N55"/>
    <mergeCell ref="O54:O55"/>
    <mergeCell ref="A54:A55"/>
    <mergeCell ref="B54:B55"/>
    <mergeCell ref="D54:D55"/>
    <mergeCell ref="E54:E55"/>
    <mergeCell ref="F54:F55"/>
    <mergeCell ref="G54:G55"/>
    <mergeCell ref="AO52:AO53"/>
    <mergeCell ref="AP52:AP53"/>
    <mergeCell ref="AR52:AR53"/>
    <mergeCell ref="AS52:AS53"/>
    <mergeCell ref="AT52:AT53"/>
    <mergeCell ref="AU52:AU53"/>
    <mergeCell ref="AG52:AG53"/>
    <mergeCell ref="AH52:AH53"/>
    <mergeCell ref="AJ52:AJ53"/>
    <mergeCell ref="AK52:AK53"/>
    <mergeCell ref="AL52:AL53"/>
    <mergeCell ref="AM52:AM53"/>
    <mergeCell ref="Y52:Y53"/>
    <mergeCell ref="Z52:Z53"/>
    <mergeCell ref="AB52:AB53"/>
    <mergeCell ref="AC52:AC53"/>
    <mergeCell ref="AD52:AD53"/>
    <mergeCell ref="AE52:AE53"/>
    <mergeCell ref="Q52:Q53"/>
    <mergeCell ref="R52:R53"/>
    <mergeCell ref="T52:T53"/>
    <mergeCell ref="U52:U53"/>
    <mergeCell ref="V52:V53"/>
    <mergeCell ref="W52:W53"/>
    <mergeCell ref="I52:I53"/>
    <mergeCell ref="J52:J53"/>
    <mergeCell ref="L52:L53"/>
    <mergeCell ref="M52:M53"/>
    <mergeCell ref="N52:N53"/>
    <mergeCell ref="O52:O53"/>
    <mergeCell ref="A52:A53"/>
    <mergeCell ref="B52:B53"/>
    <mergeCell ref="D52:D53"/>
    <mergeCell ref="E52:E53"/>
    <mergeCell ref="F52:F53"/>
    <mergeCell ref="G52:G53"/>
    <mergeCell ref="AO50:AO51"/>
    <mergeCell ref="AP50:AP51"/>
    <mergeCell ref="AR50:AR51"/>
    <mergeCell ref="AS50:AS51"/>
    <mergeCell ref="AT50:AT51"/>
    <mergeCell ref="AU50:AU51"/>
    <mergeCell ref="AG50:AG51"/>
    <mergeCell ref="AH50:AH51"/>
    <mergeCell ref="AJ50:AJ51"/>
    <mergeCell ref="AK50:AK51"/>
    <mergeCell ref="AL50:AL51"/>
    <mergeCell ref="AM50:AM51"/>
    <mergeCell ref="Y50:Y51"/>
    <mergeCell ref="Z50:Z51"/>
    <mergeCell ref="AB50:AB51"/>
    <mergeCell ref="AC50:AC51"/>
    <mergeCell ref="AD50:AD51"/>
    <mergeCell ref="AE50:AE51"/>
    <mergeCell ref="Q50:Q51"/>
    <mergeCell ref="R50:R51"/>
    <mergeCell ref="T50:T51"/>
    <mergeCell ref="U50:U51"/>
    <mergeCell ref="V50:V51"/>
    <mergeCell ref="W50:W51"/>
    <mergeCell ref="I50:I51"/>
    <mergeCell ref="J50:J51"/>
    <mergeCell ref="L50:L51"/>
    <mergeCell ref="M50:M51"/>
    <mergeCell ref="N50:N51"/>
    <mergeCell ref="O50:O51"/>
    <mergeCell ref="A50:A51"/>
    <mergeCell ref="B50:B51"/>
    <mergeCell ref="D50:D51"/>
    <mergeCell ref="E50:E51"/>
    <mergeCell ref="F50:F51"/>
    <mergeCell ref="G50:G51"/>
    <mergeCell ref="AO48:AO49"/>
    <mergeCell ref="AP48:AP49"/>
    <mergeCell ref="AR48:AR49"/>
    <mergeCell ref="AS48:AS49"/>
    <mergeCell ref="AT48:AT49"/>
    <mergeCell ref="AU48:AU49"/>
    <mergeCell ref="AG48:AG49"/>
    <mergeCell ref="AH48:AH49"/>
    <mergeCell ref="AJ48:AJ49"/>
    <mergeCell ref="AK48:AK49"/>
    <mergeCell ref="AL48:AL49"/>
    <mergeCell ref="AM48:AM49"/>
    <mergeCell ref="Y48:Y49"/>
    <mergeCell ref="Z48:Z49"/>
    <mergeCell ref="AB48:AB49"/>
    <mergeCell ref="AC48:AC49"/>
    <mergeCell ref="AD48:AD49"/>
    <mergeCell ref="AE48:AE49"/>
    <mergeCell ref="Q48:Q49"/>
    <mergeCell ref="R48:R49"/>
    <mergeCell ref="T48:T49"/>
    <mergeCell ref="U48:U49"/>
    <mergeCell ref="V48:V49"/>
    <mergeCell ref="W48:W49"/>
    <mergeCell ref="I48:I49"/>
    <mergeCell ref="J48:J49"/>
    <mergeCell ref="L48:L49"/>
    <mergeCell ref="M48:M49"/>
    <mergeCell ref="N48:N49"/>
    <mergeCell ref="O48:O49"/>
    <mergeCell ref="A48:A49"/>
    <mergeCell ref="B48:B49"/>
    <mergeCell ref="D48:D49"/>
    <mergeCell ref="E48:E49"/>
    <mergeCell ref="F48:F49"/>
    <mergeCell ref="G48:G49"/>
    <mergeCell ref="AO46:AO47"/>
    <mergeCell ref="AP46:AP47"/>
    <mergeCell ref="AR46:AR47"/>
    <mergeCell ref="AS46:AS47"/>
    <mergeCell ref="AT46:AT47"/>
    <mergeCell ref="AU46:AU47"/>
    <mergeCell ref="AG46:AG47"/>
    <mergeCell ref="AH46:AH47"/>
    <mergeCell ref="AJ46:AJ47"/>
    <mergeCell ref="AK46:AK47"/>
    <mergeCell ref="AL46:AL47"/>
    <mergeCell ref="AM46:AM47"/>
    <mergeCell ref="Y46:Y47"/>
    <mergeCell ref="Z46:Z47"/>
    <mergeCell ref="AB46:AB47"/>
    <mergeCell ref="AC46:AC47"/>
    <mergeCell ref="AD46:AD47"/>
    <mergeCell ref="AE46:AE47"/>
    <mergeCell ref="Q46:Q47"/>
    <mergeCell ref="R46:R47"/>
    <mergeCell ref="T46:T47"/>
    <mergeCell ref="U46:U47"/>
    <mergeCell ref="V46:V47"/>
    <mergeCell ref="W46:W47"/>
    <mergeCell ref="I46:I47"/>
    <mergeCell ref="J46:J47"/>
    <mergeCell ref="L46:L47"/>
    <mergeCell ref="M46:M47"/>
    <mergeCell ref="N46:N47"/>
    <mergeCell ref="O46:O47"/>
    <mergeCell ref="A46:A47"/>
    <mergeCell ref="B46:B47"/>
    <mergeCell ref="D46:D47"/>
    <mergeCell ref="E46:E47"/>
    <mergeCell ref="F46:F47"/>
    <mergeCell ref="G46:G47"/>
    <mergeCell ref="AO44:AO45"/>
    <mergeCell ref="AP44:AP45"/>
    <mergeCell ref="AR44:AR45"/>
    <mergeCell ref="AS44:AS45"/>
    <mergeCell ref="AT44:AT45"/>
    <mergeCell ref="AU44:AU45"/>
    <mergeCell ref="AG44:AG45"/>
    <mergeCell ref="AH44:AH45"/>
    <mergeCell ref="AJ44:AJ45"/>
    <mergeCell ref="AK44:AK45"/>
    <mergeCell ref="AL44:AL45"/>
    <mergeCell ref="AM44:AM45"/>
    <mergeCell ref="Y44:Y45"/>
    <mergeCell ref="Z44:Z45"/>
    <mergeCell ref="AB44:AB45"/>
    <mergeCell ref="AC44:AC45"/>
    <mergeCell ref="AD44:AD45"/>
    <mergeCell ref="AE44:AE45"/>
    <mergeCell ref="Q44:Q45"/>
    <mergeCell ref="R44:R45"/>
    <mergeCell ref="T44:T45"/>
    <mergeCell ref="U44:U45"/>
    <mergeCell ref="V44:V45"/>
    <mergeCell ref="W44:W45"/>
    <mergeCell ref="I44:I45"/>
    <mergeCell ref="J44:J45"/>
    <mergeCell ref="L44:L45"/>
    <mergeCell ref="M44:M45"/>
    <mergeCell ref="N44:N45"/>
    <mergeCell ref="O44:O45"/>
    <mergeCell ref="A44:A45"/>
    <mergeCell ref="B44:B45"/>
    <mergeCell ref="D44:D45"/>
    <mergeCell ref="E44:E45"/>
    <mergeCell ref="F44:F45"/>
    <mergeCell ref="G44:G45"/>
    <mergeCell ref="AO42:AO43"/>
    <mergeCell ref="AP42:AP43"/>
    <mergeCell ref="AR42:AR43"/>
    <mergeCell ref="AS42:AS43"/>
    <mergeCell ref="AT42:AT43"/>
    <mergeCell ref="AU42:AU43"/>
    <mergeCell ref="AG42:AG43"/>
    <mergeCell ref="AH42:AH43"/>
    <mergeCell ref="AJ42:AJ43"/>
    <mergeCell ref="AK42:AK43"/>
    <mergeCell ref="AL42:AL43"/>
    <mergeCell ref="AM42:AM43"/>
    <mergeCell ref="Y42:Y43"/>
    <mergeCell ref="Z42:Z43"/>
    <mergeCell ref="AB42:AB43"/>
    <mergeCell ref="AC42:AC43"/>
    <mergeCell ref="AD42:AD43"/>
    <mergeCell ref="AE42:AE43"/>
    <mergeCell ref="Q42:Q43"/>
    <mergeCell ref="R42:R43"/>
    <mergeCell ref="T42:T43"/>
    <mergeCell ref="U42:U43"/>
    <mergeCell ref="V42:V43"/>
    <mergeCell ref="W42:W43"/>
    <mergeCell ref="I42:I43"/>
    <mergeCell ref="J42:J43"/>
    <mergeCell ref="L42:L43"/>
    <mergeCell ref="M42:M43"/>
    <mergeCell ref="N42:N43"/>
    <mergeCell ref="O42:O43"/>
    <mergeCell ref="A42:A43"/>
    <mergeCell ref="B42:B43"/>
    <mergeCell ref="D42:D43"/>
    <mergeCell ref="E42:E43"/>
    <mergeCell ref="F42:F43"/>
    <mergeCell ref="G42:G43"/>
    <mergeCell ref="AO40:AO41"/>
    <mergeCell ref="AP40:AP41"/>
    <mergeCell ref="AR40:AR41"/>
    <mergeCell ref="AS40:AS41"/>
    <mergeCell ref="AT40:AT41"/>
    <mergeCell ref="AU40:AU41"/>
    <mergeCell ref="AG40:AG41"/>
    <mergeCell ref="AH40:AH41"/>
    <mergeCell ref="AJ40:AJ41"/>
    <mergeCell ref="AK40:AK41"/>
    <mergeCell ref="AL40:AL41"/>
    <mergeCell ref="AM40:AM41"/>
    <mergeCell ref="Y40:Y41"/>
    <mergeCell ref="Z40:Z41"/>
    <mergeCell ref="AB40:AB41"/>
    <mergeCell ref="AC40:AC41"/>
    <mergeCell ref="AD40:AD41"/>
    <mergeCell ref="AE40:AE41"/>
    <mergeCell ref="Q40:Q41"/>
    <mergeCell ref="R40:R41"/>
    <mergeCell ref="T40:T41"/>
    <mergeCell ref="U40:U41"/>
    <mergeCell ref="V40:V41"/>
    <mergeCell ref="W40:W41"/>
    <mergeCell ref="I40:I41"/>
    <mergeCell ref="J40:J41"/>
    <mergeCell ref="L40:L41"/>
    <mergeCell ref="M40:M41"/>
    <mergeCell ref="N40:N41"/>
    <mergeCell ref="O40:O41"/>
    <mergeCell ref="A40:A41"/>
    <mergeCell ref="B40:B41"/>
    <mergeCell ref="D40:D41"/>
    <mergeCell ref="E40:E41"/>
    <mergeCell ref="F40:F41"/>
    <mergeCell ref="G40:G41"/>
    <mergeCell ref="AO38:AO39"/>
    <mergeCell ref="AP38:AP39"/>
    <mergeCell ref="AR38:AR39"/>
    <mergeCell ref="AS38:AS39"/>
    <mergeCell ref="AT38:AT39"/>
    <mergeCell ref="AU38:AU39"/>
    <mergeCell ref="AG38:AG39"/>
    <mergeCell ref="AH38:AH39"/>
    <mergeCell ref="AJ38:AJ39"/>
    <mergeCell ref="AK38:AK39"/>
    <mergeCell ref="AL38:AL39"/>
    <mergeCell ref="AM38:AM39"/>
    <mergeCell ref="Y38:Y39"/>
    <mergeCell ref="Z38:Z39"/>
    <mergeCell ref="AB38:AB39"/>
    <mergeCell ref="AC38:AC39"/>
    <mergeCell ref="AD38:AD39"/>
    <mergeCell ref="AE38:AE39"/>
    <mergeCell ref="Q38:Q39"/>
    <mergeCell ref="R38:R39"/>
    <mergeCell ref="T38:T39"/>
    <mergeCell ref="U38:U39"/>
    <mergeCell ref="V38:V39"/>
    <mergeCell ref="W38:W39"/>
    <mergeCell ref="I38:I39"/>
    <mergeCell ref="J38:J39"/>
    <mergeCell ref="L38:L39"/>
    <mergeCell ref="M38:M39"/>
    <mergeCell ref="N38:N39"/>
    <mergeCell ref="O38:O39"/>
    <mergeCell ref="A38:A39"/>
    <mergeCell ref="B38:B39"/>
    <mergeCell ref="D38:D39"/>
    <mergeCell ref="E38:E39"/>
    <mergeCell ref="F38:F39"/>
    <mergeCell ref="G38:G39"/>
    <mergeCell ref="AO36:AO37"/>
    <mergeCell ref="AP36:AP37"/>
    <mergeCell ref="AR36:AR37"/>
    <mergeCell ref="AS36:AS37"/>
    <mergeCell ref="AT36:AT37"/>
    <mergeCell ref="AU36:AU37"/>
    <mergeCell ref="AG36:AG37"/>
    <mergeCell ref="AH36:AH37"/>
    <mergeCell ref="AJ36:AJ37"/>
    <mergeCell ref="AK36:AK37"/>
    <mergeCell ref="AL36:AL37"/>
    <mergeCell ref="AM36:AM37"/>
    <mergeCell ref="Y36:Y37"/>
    <mergeCell ref="Z36:Z37"/>
    <mergeCell ref="AB36:AB37"/>
    <mergeCell ref="AC36:AC37"/>
    <mergeCell ref="AD36:AD37"/>
    <mergeCell ref="AE36:AE37"/>
    <mergeCell ref="Q36:Q37"/>
    <mergeCell ref="R36:R37"/>
    <mergeCell ref="T36:T37"/>
    <mergeCell ref="U36:U37"/>
    <mergeCell ref="V36:V37"/>
    <mergeCell ref="W36:W37"/>
    <mergeCell ref="I36:I37"/>
    <mergeCell ref="J36:J37"/>
    <mergeCell ref="L36:L37"/>
    <mergeCell ref="M36:M37"/>
    <mergeCell ref="N36:N37"/>
    <mergeCell ref="O36:O37"/>
    <mergeCell ref="A36:A37"/>
    <mergeCell ref="B36:B37"/>
    <mergeCell ref="D36:D37"/>
    <mergeCell ref="E36:E37"/>
    <mergeCell ref="F36:F37"/>
    <mergeCell ref="G36:G37"/>
    <mergeCell ref="AO34:AO35"/>
    <mergeCell ref="AP34:AP35"/>
    <mergeCell ref="AR34:AR35"/>
    <mergeCell ref="AS34:AS35"/>
    <mergeCell ref="AT34:AT35"/>
    <mergeCell ref="AU34:AU35"/>
    <mergeCell ref="AG34:AG35"/>
    <mergeCell ref="AH34:AH35"/>
    <mergeCell ref="AJ34:AJ35"/>
    <mergeCell ref="AK34:AK35"/>
    <mergeCell ref="AL34:AL35"/>
    <mergeCell ref="AM34:AM35"/>
    <mergeCell ref="Y34:Y35"/>
    <mergeCell ref="Z34:Z35"/>
    <mergeCell ref="AB34:AB35"/>
    <mergeCell ref="AC34:AC35"/>
    <mergeCell ref="AD34:AD35"/>
    <mergeCell ref="AE34:AE35"/>
    <mergeCell ref="Q34:Q35"/>
    <mergeCell ref="R34:R35"/>
    <mergeCell ref="T34:T35"/>
    <mergeCell ref="U34:U35"/>
    <mergeCell ref="V34:V35"/>
    <mergeCell ref="W34:W35"/>
    <mergeCell ref="I34:I35"/>
    <mergeCell ref="J34:J35"/>
    <mergeCell ref="L34:L35"/>
    <mergeCell ref="M34:M35"/>
    <mergeCell ref="N34:N35"/>
    <mergeCell ref="O34:O35"/>
    <mergeCell ref="A34:A35"/>
    <mergeCell ref="B34:B35"/>
    <mergeCell ref="D34:D35"/>
    <mergeCell ref="E34:E35"/>
    <mergeCell ref="F34:F35"/>
    <mergeCell ref="G34:G35"/>
    <mergeCell ref="AO32:AO33"/>
    <mergeCell ref="AP32:AP33"/>
    <mergeCell ref="AR32:AR33"/>
    <mergeCell ref="AS32:AS33"/>
    <mergeCell ref="AT32:AT33"/>
    <mergeCell ref="AU32:AU33"/>
    <mergeCell ref="AG32:AG33"/>
    <mergeCell ref="AH32:AH33"/>
    <mergeCell ref="AJ32:AJ33"/>
    <mergeCell ref="AK32:AK33"/>
    <mergeCell ref="AL32:AL33"/>
    <mergeCell ref="AM32:AM33"/>
    <mergeCell ref="Y32:Y33"/>
    <mergeCell ref="Z32:Z33"/>
    <mergeCell ref="AB32:AB33"/>
    <mergeCell ref="AC32:AC33"/>
    <mergeCell ref="AD32:AD33"/>
    <mergeCell ref="AE32:AE33"/>
    <mergeCell ref="Q32:Q33"/>
    <mergeCell ref="R32:R33"/>
    <mergeCell ref="T32:T33"/>
    <mergeCell ref="U32:U33"/>
    <mergeCell ref="V32:V33"/>
    <mergeCell ref="W32:W33"/>
    <mergeCell ref="I32:I33"/>
    <mergeCell ref="J32:J33"/>
    <mergeCell ref="L32:L33"/>
    <mergeCell ref="M32:M33"/>
    <mergeCell ref="N32:N33"/>
    <mergeCell ref="O32:O33"/>
    <mergeCell ref="A32:A33"/>
    <mergeCell ref="B32:B33"/>
    <mergeCell ref="D32:D33"/>
    <mergeCell ref="E32:E33"/>
    <mergeCell ref="F32:F33"/>
    <mergeCell ref="G32:G33"/>
    <mergeCell ref="AO30:AO31"/>
    <mergeCell ref="AP30:AP31"/>
    <mergeCell ref="AR30:AR31"/>
    <mergeCell ref="AS30:AS31"/>
    <mergeCell ref="AT30:AT31"/>
    <mergeCell ref="AU30:AU31"/>
    <mergeCell ref="AG30:AG31"/>
    <mergeCell ref="AH30:AH31"/>
    <mergeCell ref="AJ30:AJ31"/>
    <mergeCell ref="AK30:AK31"/>
    <mergeCell ref="AL30:AL31"/>
    <mergeCell ref="AM30:AM31"/>
    <mergeCell ref="Y30:Y31"/>
    <mergeCell ref="Z30:Z31"/>
    <mergeCell ref="AB30:AB31"/>
    <mergeCell ref="AC30:AC31"/>
    <mergeCell ref="AD30:AD31"/>
    <mergeCell ref="AE30:AE31"/>
    <mergeCell ref="Q30:Q31"/>
    <mergeCell ref="R30:R31"/>
    <mergeCell ref="T30:T31"/>
    <mergeCell ref="U30:U31"/>
    <mergeCell ref="V30:V31"/>
    <mergeCell ref="W30:W31"/>
    <mergeCell ref="I30:I31"/>
    <mergeCell ref="J30:J31"/>
    <mergeCell ref="L30:L31"/>
    <mergeCell ref="M30:M31"/>
    <mergeCell ref="N30:N31"/>
    <mergeCell ref="O30:O31"/>
    <mergeCell ref="A30:A31"/>
    <mergeCell ref="B30:B31"/>
    <mergeCell ref="D30:D31"/>
    <mergeCell ref="E30:E31"/>
    <mergeCell ref="F30:F31"/>
    <mergeCell ref="G30:G31"/>
    <mergeCell ref="AO28:AO29"/>
    <mergeCell ref="AP28:AP29"/>
    <mergeCell ref="AR28:AR29"/>
    <mergeCell ref="AS28:AS29"/>
    <mergeCell ref="AT28:AT29"/>
    <mergeCell ref="AU28:AU29"/>
    <mergeCell ref="AG28:AG29"/>
    <mergeCell ref="AH28:AH29"/>
    <mergeCell ref="AJ28:AJ29"/>
    <mergeCell ref="AK28:AK29"/>
    <mergeCell ref="AL28:AL29"/>
    <mergeCell ref="AM28:AM29"/>
    <mergeCell ref="Y28:Y29"/>
    <mergeCell ref="Z28:Z29"/>
    <mergeCell ref="AB28:AB29"/>
    <mergeCell ref="AC28:AC29"/>
    <mergeCell ref="AD28:AD29"/>
    <mergeCell ref="AE28:AE29"/>
    <mergeCell ref="Q28:Q29"/>
    <mergeCell ref="R28:R29"/>
    <mergeCell ref="T28:T29"/>
    <mergeCell ref="U28:U29"/>
    <mergeCell ref="V28:V29"/>
    <mergeCell ref="W28:W29"/>
    <mergeCell ref="I28:I29"/>
    <mergeCell ref="J28:J29"/>
    <mergeCell ref="L28:L29"/>
    <mergeCell ref="M28:M29"/>
    <mergeCell ref="N28:N29"/>
    <mergeCell ref="O28:O29"/>
    <mergeCell ref="A28:A29"/>
    <mergeCell ref="B28:B29"/>
    <mergeCell ref="D28:D29"/>
    <mergeCell ref="E28:E29"/>
    <mergeCell ref="F28:F29"/>
    <mergeCell ref="G28:G29"/>
    <mergeCell ref="AO26:AO27"/>
    <mergeCell ref="AP26:AP27"/>
    <mergeCell ref="AR26:AR27"/>
    <mergeCell ref="AS26:AS27"/>
    <mergeCell ref="AT26:AT27"/>
    <mergeCell ref="AU26:AU27"/>
    <mergeCell ref="AG26:AG27"/>
    <mergeCell ref="AH26:AH27"/>
    <mergeCell ref="AJ26:AJ27"/>
    <mergeCell ref="AK26:AK27"/>
    <mergeCell ref="AL26:AL27"/>
    <mergeCell ref="AM26:AM27"/>
    <mergeCell ref="Y26:Y27"/>
    <mergeCell ref="Z26:Z27"/>
    <mergeCell ref="AB26:AB27"/>
    <mergeCell ref="AC26:AC27"/>
    <mergeCell ref="AD26:AD27"/>
    <mergeCell ref="AE26:AE27"/>
    <mergeCell ref="Q26:Q27"/>
    <mergeCell ref="R26:R27"/>
    <mergeCell ref="T26:T27"/>
    <mergeCell ref="U26:U27"/>
    <mergeCell ref="V26:V27"/>
    <mergeCell ref="W26:W27"/>
    <mergeCell ref="I26:I27"/>
    <mergeCell ref="J26:J27"/>
    <mergeCell ref="L26:L27"/>
    <mergeCell ref="M26:M27"/>
    <mergeCell ref="N26:N27"/>
    <mergeCell ref="O26:O27"/>
    <mergeCell ref="A26:A27"/>
    <mergeCell ref="B26:B27"/>
    <mergeCell ref="D26:D27"/>
    <mergeCell ref="E26:E27"/>
    <mergeCell ref="F26:F27"/>
    <mergeCell ref="G26:G27"/>
    <mergeCell ref="AO24:AO25"/>
    <mergeCell ref="AP24:AP25"/>
    <mergeCell ref="AR24:AR25"/>
    <mergeCell ref="AS24:AS25"/>
    <mergeCell ref="AT24:AT25"/>
    <mergeCell ref="AU24:AU25"/>
    <mergeCell ref="AG24:AG25"/>
    <mergeCell ref="AH24:AH25"/>
    <mergeCell ref="AJ24:AJ25"/>
    <mergeCell ref="AK24:AK25"/>
    <mergeCell ref="AL24:AL25"/>
    <mergeCell ref="AM24:AM25"/>
    <mergeCell ref="Y24:Y25"/>
    <mergeCell ref="Z24:Z25"/>
    <mergeCell ref="AB24:AB25"/>
    <mergeCell ref="AC24:AC25"/>
    <mergeCell ref="AD24:AD25"/>
    <mergeCell ref="AE24:AE25"/>
    <mergeCell ref="Q24:Q25"/>
    <mergeCell ref="R24:R25"/>
    <mergeCell ref="T24:T25"/>
    <mergeCell ref="U24:U25"/>
    <mergeCell ref="V24:V25"/>
    <mergeCell ref="W24:W25"/>
    <mergeCell ref="I24:I25"/>
    <mergeCell ref="J24:J25"/>
    <mergeCell ref="L24:L25"/>
    <mergeCell ref="M24:M25"/>
    <mergeCell ref="N24:N25"/>
    <mergeCell ref="O24:O25"/>
    <mergeCell ref="A24:A25"/>
    <mergeCell ref="B24:B25"/>
    <mergeCell ref="D24:D25"/>
    <mergeCell ref="E24:E25"/>
    <mergeCell ref="F24:F25"/>
    <mergeCell ref="G24:G25"/>
    <mergeCell ref="AO22:AO23"/>
    <mergeCell ref="AP22:AP23"/>
    <mergeCell ref="AR22:AR23"/>
    <mergeCell ref="AS22:AS23"/>
    <mergeCell ref="AT22:AT23"/>
    <mergeCell ref="AU22:AU23"/>
    <mergeCell ref="AG22:AG23"/>
    <mergeCell ref="AH22:AH23"/>
    <mergeCell ref="AJ22:AJ23"/>
    <mergeCell ref="AK22:AK23"/>
    <mergeCell ref="AL22:AL23"/>
    <mergeCell ref="AM22:AM23"/>
    <mergeCell ref="Y22:Y23"/>
    <mergeCell ref="Z22:Z23"/>
    <mergeCell ref="AB22:AB23"/>
    <mergeCell ref="AC22:AC23"/>
    <mergeCell ref="AD22:AD23"/>
    <mergeCell ref="AE22:AE23"/>
    <mergeCell ref="Q22:Q23"/>
    <mergeCell ref="R22:R23"/>
    <mergeCell ref="T22:T23"/>
    <mergeCell ref="U22:U23"/>
    <mergeCell ref="V22:V23"/>
    <mergeCell ref="W22:W23"/>
    <mergeCell ref="I22:I23"/>
    <mergeCell ref="J22:J23"/>
    <mergeCell ref="L22:L23"/>
    <mergeCell ref="M22:M23"/>
    <mergeCell ref="N22:N23"/>
    <mergeCell ref="O22:O23"/>
    <mergeCell ref="A22:A23"/>
    <mergeCell ref="B22:B23"/>
    <mergeCell ref="D22:D23"/>
    <mergeCell ref="E22:E23"/>
    <mergeCell ref="F22:F23"/>
    <mergeCell ref="G22:G23"/>
    <mergeCell ref="AO20:AO21"/>
    <mergeCell ref="AP20:AP21"/>
    <mergeCell ref="AR20:AR21"/>
    <mergeCell ref="AS20:AS21"/>
    <mergeCell ref="AT20:AT21"/>
    <mergeCell ref="AU20:AU21"/>
    <mergeCell ref="AG20:AG21"/>
    <mergeCell ref="AH20:AH21"/>
    <mergeCell ref="AJ20:AJ21"/>
    <mergeCell ref="AK20:AK21"/>
    <mergeCell ref="AL20:AL21"/>
    <mergeCell ref="AM20:AM21"/>
    <mergeCell ref="Y20:Y21"/>
    <mergeCell ref="Z20:Z21"/>
    <mergeCell ref="AB20:AB21"/>
    <mergeCell ref="AC20:AC21"/>
    <mergeCell ref="AD20:AD21"/>
    <mergeCell ref="AE20:AE21"/>
    <mergeCell ref="Q20:Q21"/>
    <mergeCell ref="R20:R21"/>
    <mergeCell ref="T20:T21"/>
    <mergeCell ref="U20:U21"/>
    <mergeCell ref="V20:V21"/>
    <mergeCell ref="W20:W21"/>
    <mergeCell ref="I20:I21"/>
    <mergeCell ref="J20:J21"/>
    <mergeCell ref="L20:L21"/>
    <mergeCell ref="M20:M21"/>
    <mergeCell ref="N20:N21"/>
    <mergeCell ref="O20:O21"/>
    <mergeCell ref="A20:A21"/>
    <mergeCell ref="B20:B21"/>
    <mergeCell ref="D20:D21"/>
    <mergeCell ref="E20:E21"/>
    <mergeCell ref="F20:F21"/>
    <mergeCell ref="G20:G21"/>
    <mergeCell ref="AO18:AO19"/>
    <mergeCell ref="AP18:AP19"/>
    <mergeCell ref="AR18:AR19"/>
    <mergeCell ref="AS18:AS19"/>
    <mergeCell ref="AT18:AT19"/>
    <mergeCell ref="AU18:AU19"/>
    <mergeCell ref="AG18:AG19"/>
    <mergeCell ref="AH18:AH19"/>
    <mergeCell ref="AJ18:AJ19"/>
    <mergeCell ref="AK18:AK19"/>
    <mergeCell ref="AL18:AL19"/>
    <mergeCell ref="AM18:AM19"/>
    <mergeCell ref="Y18:Y19"/>
    <mergeCell ref="Z18:Z19"/>
    <mergeCell ref="AB18:AB19"/>
    <mergeCell ref="AC18:AC19"/>
    <mergeCell ref="AD18:AD19"/>
    <mergeCell ref="AE18:AE19"/>
    <mergeCell ref="Q18:Q19"/>
    <mergeCell ref="R18:R19"/>
    <mergeCell ref="T18:T19"/>
    <mergeCell ref="U18:U19"/>
    <mergeCell ref="V18:V19"/>
    <mergeCell ref="W18:W19"/>
    <mergeCell ref="I18:I19"/>
    <mergeCell ref="J18:J19"/>
    <mergeCell ref="L18:L19"/>
    <mergeCell ref="M18:M19"/>
    <mergeCell ref="N18:N19"/>
    <mergeCell ref="O18:O19"/>
    <mergeCell ref="A18:A19"/>
    <mergeCell ref="B18:B19"/>
    <mergeCell ref="D18:D19"/>
    <mergeCell ref="E18:E19"/>
    <mergeCell ref="F18:F19"/>
    <mergeCell ref="G18:G19"/>
    <mergeCell ref="AO16:AO17"/>
    <mergeCell ref="AP16:AP17"/>
    <mergeCell ref="AR16:AR17"/>
    <mergeCell ref="AS16:AS17"/>
    <mergeCell ref="AT16:AT17"/>
    <mergeCell ref="AU16:AU17"/>
    <mergeCell ref="AG16:AG17"/>
    <mergeCell ref="AH16:AH17"/>
    <mergeCell ref="AJ16:AJ17"/>
    <mergeCell ref="AK16:AK17"/>
    <mergeCell ref="AL16:AL17"/>
    <mergeCell ref="AM16:AM17"/>
    <mergeCell ref="Y16:Y17"/>
    <mergeCell ref="Z16:Z17"/>
    <mergeCell ref="AB16:AB17"/>
    <mergeCell ref="AC16:AC17"/>
    <mergeCell ref="AD16:AD17"/>
    <mergeCell ref="AE16:AE17"/>
    <mergeCell ref="Q16:Q17"/>
    <mergeCell ref="R16:R17"/>
    <mergeCell ref="T16:T17"/>
    <mergeCell ref="U16:U17"/>
    <mergeCell ref="V16:V17"/>
    <mergeCell ref="W16:W17"/>
    <mergeCell ref="I16:I17"/>
    <mergeCell ref="J16:J17"/>
    <mergeCell ref="L16:L17"/>
    <mergeCell ref="M16:M17"/>
    <mergeCell ref="N16:N17"/>
    <mergeCell ref="O16:O17"/>
    <mergeCell ref="A16:A17"/>
    <mergeCell ref="B16:B17"/>
    <mergeCell ref="D16:D17"/>
    <mergeCell ref="E16:E17"/>
    <mergeCell ref="F16:F17"/>
    <mergeCell ref="G16:G17"/>
    <mergeCell ref="AO14:AO15"/>
    <mergeCell ref="AP14:AP15"/>
    <mergeCell ref="AR14:AR15"/>
    <mergeCell ref="AS14:AS15"/>
    <mergeCell ref="AT14:AT15"/>
    <mergeCell ref="AU14:AU15"/>
    <mergeCell ref="AG14:AG15"/>
    <mergeCell ref="AH14:AH15"/>
    <mergeCell ref="AJ14:AJ15"/>
    <mergeCell ref="AK14:AK15"/>
    <mergeCell ref="AL14:AL15"/>
    <mergeCell ref="AM14:AM15"/>
    <mergeCell ref="Y14:Y15"/>
    <mergeCell ref="Z14:Z15"/>
    <mergeCell ref="AB14:AB15"/>
    <mergeCell ref="AC14:AC15"/>
    <mergeCell ref="AD14:AD15"/>
    <mergeCell ref="AE14:AE15"/>
    <mergeCell ref="Q14:Q15"/>
    <mergeCell ref="R14:R15"/>
    <mergeCell ref="T14:T15"/>
    <mergeCell ref="U14:U15"/>
    <mergeCell ref="V14:V15"/>
    <mergeCell ref="W14:W15"/>
    <mergeCell ref="I14:I15"/>
    <mergeCell ref="J14:J15"/>
    <mergeCell ref="L14:L15"/>
    <mergeCell ref="M14:M15"/>
    <mergeCell ref="N14:N15"/>
    <mergeCell ref="O14:O15"/>
    <mergeCell ref="A14:A15"/>
    <mergeCell ref="B14:B15"/>
    <mergeCell ref="D14:D15"/>
    <mergeCell ref="E14:E15"/>
    <mergeCell ref="F14:F15"/>
    <mergeCell ref="G14:G15"/>
    <mergeCell ref="AO12:AO13"/>
    <mergeCell ref="AP12:AP13"/>
    <mergeCell ref="AR12:AR13"/>
    <mergeCell ref="AS12:AS13"/>
    <mergeCell ref="AT12:AT13"/>
    <mergeCell ref="AU12:AU13"/>
    <mergeCell ref="AG12:AG13"/>
    <mergeCell ref="AH12:AH13"/>
    <mergeCell ref="AJ12:AJ13"/>
    <mergeCell ref="AK12:AK13"/>
    <mergeCell ref="AL12:AL13"/>
    <mergeCell ref="AM12:AM13"/>
    <mergeCell ref="Y12:Y13"/>
    <mergeCell ref="Z12:Z13"/>
    <mergeCell ref="AB12:AB13"/>
    <mergeCell ref="AC12:AC13"/>
    <mergeCell ref="AD12:AD13"/>
    <mergeCell ref="AE12:AE13"/>
    <mergeCell ref="Q12:Q13"/>
    <mergeCell ref="R12:R13"/>
    <mergeCell ref="T12:T13"/>
    <mergeCell ref="U12:U13"/>
    <mergeCell ref="V12:V13"/>
    <mergeCell ref="W12:W13"/>
    <mergeCell ref="I12:I13"/>
    <mergeCell ref="J12:J13"/>
    <mergeCell ref="L12:L13"/>
    <mergeCell ref="M12:M13"/>
    <mergeCell ref="N12:N13"/>
    <mergeCell ref="O12:O13"/>
    <mergeCell ref="A12:A13"/>
    <mergeCell ref="B12:B13"/>
    <mergeCell ref="D12:D13"/>
    <mergeCell ref="E12:E13"/>
    <mergeCell ref="F12:F13"/>
    <mergeCell ref="G12:G13"/>
    <mergeCell ref="AO10:AO11"/>
    <mergeCell ref="AP10:AP11"/>
    <mergeCell ref="AR10:AR11"/>
    <mergeCell ref="AS10:AS11"/>
    <mergeCell ref="AT10:AT11"/>
    <mergeCell ref="AU10:AU11"/>
    <mergeCell ref="AG10:AG11"/>
    <mergeCell ref="AH10:AH11"/>
    <mergeCell ref="AJ10:AJ11"/>
    <mergeCell ref="AK10:AK11"/>
    <mergeCell ref="AL10:AL11"/>
    <mergeCell ref="AM10:AM11"/>
    <mergeCell ref="Y10:Y11"/>
    <mergeCell ref="Z10:Z11"/>
    <mergeCell ref="AB10:AB11"/>
    <mergeCell ref="AC10:AC11"/>
    <mergeCell ref="AD10:AD11"/>
    <mergeCell ref="AE10:AE11"/>
    <mergeCell ref="Q10:Q11"/>
    <mergeCell ref="R10:R11"/>
    <mergeCell ref="T10:T11"/>
    <mergeCell ref="U10:U11"/>
    <mergeCell ref="V10:V11"/>
    <mergeCell ref="W10:W11"/>
    <mergeCell ref="I10:I11"/>
    <mergeCell ref="J10:J11"/>
    <mergeCell ref="L10:L11"/>
    <mergeCell ref="M10:M11"/>
    <mergeCell ref="N10:N11"/>
    <mergeCell ref="O10:O11"/>
    <mergeCell ref="A10:A11"/>
    <mergeCell ref="B10:B11"/>
    <mergeCell ref="D10:D11"/>
    <mergeCell ref="E10:E11"/>
    <mergeCell ref="F10:F11"/>
    <mergeCell ref="G10:G11"/>
    <mergeCell ref="AO8:AO9"/>
    <mergeCell ref="AP8:AP9"/>
    <mergeCell ref="AR8:AR9"/>
    <mergeCell ref="AS8:AS9"/>
    <mergeCell ref="AT8:AT9"/>
    <mergeCell ref="AU8:AU9"/>
    <mergeCell ref="AG8:AG9"/>
    <mergeCell ref="AH8:AH9"/>
    <mergeCell ref="AJ8:AJ9"/>
    <mergeCell ref="AK8:AK9"/>
    <mergeCell ref="AL8:AL9"/>
    <mergeCell ref="AM8:AM9"/>
    <mergeCell ref="Y8:Y9"/>
    <mergeCell ref="Z8:Z9"/>
    <mergeCell ref="AB8:AB9"/>
    <mergeCell ref="AC8:AC9"/>
    <mergeCell ref="AD8:AD9"/>
    <mergeCell ref="AE8:AE9"/>
    <mergeCell ref="Q8:Q9"/>
    <mergeCell ref="R8:R9"/>
    <mergeCell ref="T8:T9"/>
    <mergeCell ref="U8:U9"/>
    <mergeCell ref="V8:V9"/>
    <mergeCell ref="W8:W9"/>
    <mergeCell ref="I8:I9"/>
    <mergeCell ref="J8:J9"/>
    <mergeCell ref="L8:L9"/>
    <mergeCell ref="M8:M9"/>
    <mergeCell ref="N8:N9"/>
    <mergeCell ref="O8:O9"/>
    <mergeCell ref="A8:A9"/>
    <mergeCell ref="B8:B9"/>
    <mergeCell ref="D8:D9"/>
    <mergeCell ref="E8:E9"/>
    <mergeCell ref="F8:F9"/>
    <mergeCell ref="G8:G9"/>
    <mergeCell ref="AO6:AO7"/>
    <mergeCell ref="AP6:AP7"/>
    <mergeCell ref="AR6:AR7"/>
    <mergeCell ref="AS6:AS7"/>
    <mergeCell ref="AT6:AT7"/>
    <mergeCell ref="AU6:AU7"/>
    <mergeCell ref="AG6:AG7"/>
    <mergeCell ref="AH6:AH7"/>
    <mergeCell ref="AJ6:AJ7"/>
    <mergeCell ref="AK6:AK7"/>
    <mergeCell ref="AL6:AL7"/>
    <mergeCell ref="AM6:AM7"/>
    <mergeCell ref="Y6:Y7"/>
    <mergeCell ref="Z6:Z7"/>
    <mergeCell ref="AB6:AB7"/>
    <mergeCell ref="AC6:AC7"/>
    <mergeCell ref="AD6:AD7"/>
    <mergeCell ref="AE6:AE7"/>
    <mergeCell ref="Q6:Q7"/>
    <mergeCell ref="R6:R7"/>
    <mergeCell ref="T6:T7"/>
    <mergeCell ref="U6:U7"/>
    <mergeCell ref="V6:V7"/>
    <mergeCell ref="W6:W7"/>
    <mergeCell ref="I6:I7"/>
    <mergeCell ref="J6:J7"/>
    <mergeCell ref="L6:L7"/>
    <mergeCell ref="M6:M7"/>
    <mergeCell ref="N6:N7"/>
    <mergeCell ref="O6:O7"/>
    <mergeCell ref="A6:A7"/>
    <mergeCell ref="B6:B7"/>
    <mergeCell ref="D6:D7"/>
    <mergeCell ref="E6:E7"/>
    <mergeCell ref="F6:F7"/>
    <mergeCell ref="G6:G7"/>
    <mergeCell ref="A4:A5"/>
    <mergeCell ref="B4:B5"/>
    <mergeCell ref="D4:D5"/>
    <mergeCell ref="E4:E5"/>
    <mergeCell ref="F4:F5"/>
    <mergeCell ref="G4:G5"/>
    <mergeCell ref="AO4:AO5"/>
    <mergeCell ref="AP4:AP5"/>
    <mergeCell ref="AR4:AR5"/>
    <mergeCell ref="AS4:AS5"/>
    <mergeCell ref="AT4:AT5"/>
    <mergeCell ref="AU4:AU5"/>
    <mergeCell ref="AG4:AG5"/>
    <mergeCell ref="AH4:AH5"/>
    <mergeCell ref="AJ4:AJ5"/>
    <mergeCell ref="AK4:AK5"/>
    <mergeCell ref="AL4:AL5"/>
    <mergeCell ref="AM4:AM5"/>
    <mergeCell ref="Y4:Y5"/>
    <mergeCell ref="Z4:Z5"/>
    <mergeCell ref="AB4:AB5"/>
    <mergeCell ref="AC4:AC5"/>
    <mergeCell ref="AD4:AD5"/>
    <mergeCell ref="AE4:AE5"/>
    <mergeCell ref="AJ2:AJ3"/>
    <mergeCell ref="AK2:AK3"/>
    <mergeCell ref="AL2:AL3"/>
    <mergeCell ref="AM2:AM3"/>
    <mergeCell ref="Y2:Y3"/>
    <mergeCell ref="Z2:Z3"/>
    <mergeCell ref="AB2:AB3"/>
    <mergeCell ref="AC2:AC3"/>
    <mergeCell ref="AD2:AD3"/>
    <mergeCell ref="AE2:AE3"/>
    <mergeCell ref="Q4:Q5"/>
    <mergeCell ref="R4:R5"/>
    <mergeCell ref="T4:T5"/>
    <mergeCell ref="U4:U5"/>
    <mergeCell ref="V4:V5"/>
    <mergeCell ref="W4:W5"/>
    <mergeCell ref="I4:I5"/>
    <mergeCell ref="J4:J5"/>
    <mergeCell ref="L4:L5"/>
    <mergeCell ref="M4:M5"/>
    <mergeCell ref="N4:N5"/>
    <mergeCell ref="O4:O5"/>
    <mergeCell ref="A1:G1"/>
    <mergeCell ref="I1:O1"/>
    <mergeCell ref="Q1:W1"/>
    <mergeCell ref="Y1:AE1"/>
    <mergeCell ref="AG1:AM1"/>
    <mergeCell ref="AO1:AU1"/>
    <mergeCell ref="Q2:Q3"/>
    <mergeCell ref="R2:R3"/>
    <mergeCell ref="T2:T3"/>
    <mergeCell ref="U2:U3"/>
    <mergeCell ref="V2:V3"/>
    <mergeCell ref="W2:W3"/>
    <mergeCell ref="I2:I3"/>
    <mergeCell ref="J2:J3"/>
    <mergeCell ref="L2:L3"/>
    <mergeCell ref="M2:M3"/>
    <mergeCell ref="N2:N3"/>
    <mergeCell ref="O2:O3"/>
    <mergeCell ref="A2:A3"/>
    <mergeCell ref="B2:B3"/>
    <mergeCell ref="D2:D3"/>
    <mergeCell ref="E2:E3"/>
    <mergeCell ref="F2:F3"/>
    <mergeCell ref="G2:G3"/>
    <mergeCell ref="AO2:AO3"/>
    <mergeCell ref="AP2:AP3"/>
    <mergeCell ref="AR2:AR3"/>
    <mergeCell ref="AS2:AS3"/>
    <mergeCell ref="AT2:AT3"/>
    <mergeCell ref="AU2:AU3"/>
    <mergeCell ref="AG2:AG3"/>
    <mergeCell ref="AH2:AH3"/>
  </mergeCells>
  <hyperlinks>
    <hyperlink ref="A130" r:id="rId1" display="https://www.calendriergratuit.fr/calendrier-scolaire-2021.htm?utm_source=calendrier-excel&amp;utm_medium=calendrier-annuel-excel2-2021&amp;utm_campaign=lien-bas-annuel-excel2" xr:uid="{55FBE435-41FB-427B-ADE5-FCD5236387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01A5-164E-421C-AD06-B7213B33782B}">
  <dimension ref="A1"/>
  <sheetViews>
    <sheetView workbookViewId="0">
      <selection activeCell="C15" sqref="C15"/>
    </sheetView>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9C5B-19E6-4F1A-AB2D-7EED5FEEC6DA}">
  <dimension ref="A1"/>
  <sheetViews>
    <sheetView workbookViewId="0"/>
  </sheetViews>
  <sheetFormatPr baseColWidth="10"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1B7E4-6CF2-4DA7-8AA9-AB3C978790EF}">
  <dimension ref="A1:M66"/>
  <sheetViews>
    <sheetView workbookViewId="0">
      <selection activeCell="L14" sqref="L14"/>
    </sheetView>
  </sheetViews>
  <sheetFormatPr baseColWidth="10" defaultRowHeight="12.75" x14ac:dyDescent="0.2"/>
  <cols>
    <col min="1" max="3" width="11.42578125" style="17"/>
    <col min="4" max="5" width="0.7109375" style="17" customWidth="1"/>
    <col min="6" max="6" width="0.5703125" style="17" customWidth="1"/>
    <col min="7" max="259" width="11.42578125" style="17"/>
    <col min="260" max="261" width="0.7109375" style="17" customWidth="1"/>
    <col min="262" max="262" width="0.5703125" style="17" customWidth="1"/>
    <col min="263" max="515" width="11.42578125" style="17"/>
    <col min="516" max="517" width="0.7109375" style="17" customWidth="1"/>
    <col min="518" max="518" width="0.5703125" style="17" customWidth="1"/>
    <col min="519" max="771" width="11.42578125" style="17"/>
    <col min="772" max="773" width="0.7109375" style="17" customWidth="1"/>
    <col min="774" max="774" width="0.5703125" style="17" customWidth="1"/>
    <col min="775" max="1027" width="11.42578125" style="17"/>
    <col min="1028" max="1029" width="0.7109375" style="17" customWidth="1"/>
    <col min="1030" max="1030" width="0.5703125" style="17" customWidth="1"/>
    <col min="1031" max="1283" width="11.42578125" style="17"/>
    <col min="1284" max="1285" width="0.7109375" style="17" customWidth="1"/>
    <col min="1286" max="1286" width="0.5703125" style="17" customWidth="1"/>
    <col min="1287" max="1539" width="11.42578125" style="17"/>
    <col min="1540" max="1541" width="0.7109375" style="17" customWidth="1"/>
    <col min="1542" max="1542" width="0.5703125" style="17" customWidth="1"/>
    <col min="1543" max="1795" width="11.42578125" style="17"/>
    <col min="1796" max="1797" width="0.7109375" style="17" customWidth="1"/>
    <col min="1798" max="1798" width="0.5703125" style="17" customWidth="1"/>
    <col min="1799" max="2051" width="11.42578125" style="17"/>
    <col min="2052" max="2053" width="0.7109375" style="17" customWidth="1"/>
    <col min="2054" max="2054" width="0.5703125" style="17" customWidth="1"/>
    <col min="2055" max="2307" width="11.42578125" style="17"/>
    <col min="2308" max="2309" width="0.7109375" style="17" customWidth="1"/>
    <col min="2310" max="2310" width="0.5703125" style="17" customWidth="1"/>
    <col min="2311" max="2563" width="11.42578125" style="17"/>
    <col min="2564" max="2565" width="0.7109375" style="17" customWidth="1"/>
    <col min="2566" max="2566" width="0.5703125" style="17" customWidth="1"/>
    <col min="2567" max="2819" width="11.42578125" style="17"/>
    <col min="2820" max="2821" width="0.7109375" style="17" customWidth="1"/>
    <col min="2822" max="2822" width="0.5703125" style="17" customWidth="1"/>
    <col min="2823" max="3075" width="11.42578125" style="17"/>
    <col min="3076" max="3077" width="0.7109375" style="17" customWidth="1"/>
    <col min="3078" max="3078" width="0.5703125" style="17" customWidth="1"/>
    <col min="3079" max="3331" width="11.42578125" style="17"/>
    <col min="3332" max="3333" width="0.7109375" style="17" customWidth="1"/>
    <col min="3334" max="3334" width="0.5703125" style="17" customWidth="1"/>
    <col min="3335" max="3587" width="11.42578125" style="17"/>
    <col min="3588" max="3589" width="0.7109375" style="17" customWidth="1"/>
    <col min="3590" max="3590" width="0.5703125" style="17" customWidth="1"/>
    <col min="3591" max="3843" width="11.42578125" style="17"/>
    <col min="3844" max="3845" width="0.7109375" style="17" customWidth="1"/>
    <col min="3846" max="3846" width="0.5703125" style="17" customWidth="1"/>
    <col min="3847" max="4099" width="11.42578125" style="17"/>
    <col min="4100" max="4101" width="0.7109375" style="17" customWidth="1"/>
    <col min="4102" max="4102" width="0.5703125" style="17" customWidth="1"/>
    <col min="4103" max="4355" width="11.42578125" style="17"/>
    <col min="4356" max="4357" width="0.7109375" style="17" customWidth="1"/>
    <col min="4358" max="4358" width="0.5703125" style="17" customWidth="1"/>
    <col min="4359" max="4611" width="11.42578125" style="17"/>
    <col min="4612" max="4613" width="0.7109375" style="17" customWidth="1"/>
    <col min="4614" max="4614" width="0.5703125" style="17" customWidth="1"/>
    <col min="4615" max="4867" width="11.42578125" style="17"/>
    <col min="4868" max="4869" width="0.7109375" style="17" customWidth="1"/>
    <col min="4870" max="4870" width="0.5703125" style="17" customWidth="1"/>
    <col min="4871" max="5123" width="11.42578125" style="17"/>
    <col min="5124" max="5125" width="0.7109375" style="17" customWidth="1"/>
    <col min="5126" max="5126" width="0.5703125" style="17" customWidth="1"/>
    <col min="5127" max="5379" width="11.42578125" style="17"/>
    <col min="5380" max="5381" width="0.7109375" style="17" customWidth="1"/>
    <col min="5382" max="5382" width="0.5703125" style="17" customWidth="1"/>
    <col min="5383" max="5635" width="11.42578125" style="17"/>
    <col min="5636" max="5637" width="0.7109375" style="17" customWidth="1"/>
    <col min="5638" max="5638" width="0.5703125" style="17" customWidth="1"/>
    <col min="5639" max="5891" width="11.42578125" style="17"/>
    <col min="5892" max="5893" width="0.7109375" style="17" customWidth="1"/>
    <col min="5894" max="5894" width="0.5703125" style="17" customWidth="1"/>
    <col min="5895" max="6147" width="11.42578125" style="17"/>
    <col min="6148" max="6149" width="0.7109375" style="17" customWidth="1"/>
    <col min="6150" max="6150" width="0.5703125" style="17" customWidth="1"/>
    <col min="6151" max="6403" width="11.42578125" style="17"/>
    <col min="6404" max="6405" width="0.7109375" style="17" customWidth="1"/>
    <col min="6406" max="6406" width="0.5703125" style="17" customWidth="1"/>
    <col min="6407" max="6659" width="11.42578125" style="17"/>
    <col min="6660" max="6661" width="0.7109375" style="17" customWidth="1"/>
    <col min="6662" max="6662" width="0.5703125" style="17" customWidth="1"/>
    <col min="6663" max="6915" width="11.42578125" style="17"/>
    <col min="6916" max="6917" width="0.7109375" style="17" customWidth="1"/>
    <col min="6918" max="6918" width="0.5703125" style="17" customWidth="1"/>
    <col min="6919" max="7171" width="11.42578125" style="17"/>
    <col min="7172" max="7173" width="0.7109375" style="17" customWidth="1"/>
    <col min="7174" max="7174" width="0.5703125" style="17" customWidth="1"/>
    <col min="7175" max="7427" width="11.42578125" style="17"/>
    <col min="7428" max="7429" width="0.7109375" style="17" customWidth="1"/>
    <col min="7430" max="7430" width="0.5703125" style="17" customWidth="1"/>
    <col min="7431" max="7683" width="11.42578125" style="17"/>
    <col min="7684" max="7685" width="0.7109375" style="17" customWidth="1"/>
    <col min="7686" max="7686" width="0.5703125" style="17" customWidth="1"/>
    <col min="7687" max="7939" width="11.42578125" style="17"/>
    <col min="7940" max="7941" width="0.7109375" style="17" customWidth="1"/>
    <col min="7942" max="7942" width="0.5703125" style="17" customWidth="1"/>
    <col min="7943" max="8195" width="11.42578125" style="17"/>
    <col min="8196" max="8197" width="0.7109375" style="17" customWidth="1"/>
    <col min="8198" max="8198" width="0.5703125" style="17" customWidth="1"/>
    <col min="8199" max="8451" width="11.42578125" style="17"/>
    <col min="8452" max="8453" width="0.7109375" style="17" customWidth="1"/>
    <col min="8454" max="8454" width="0.5703125" style="17" customWidth="1"/>
    <col min="8455" max="8707" width="11.42578125" style="17"/>
    <col min="8708" max="8709" width="0.7109375" style="17" customWidth="1"/>
    <col min="8710" max="8710" width="0.5703125" style="17" customWidth="1"/>
    <col min="8711" max="8963" width="11.42578125" style="17"/>
    <col min="8964" max="8965" width="0.7109375" style="17" customWidth="1"/>
    <col min="8966" max="8966" width="0.5703125" style="17" customWidth="1"/>
    <col min="8967" max="9219" width="11.42578125" style="17"/>
    <col min="9220" max="9221" width="0.7109375" style="17" customWidth="1"/>
    <col min="9222" max="9222" width="0.5703125" style="17" customWidth="1"/>
    <col min="9223" max="9475" width="11.42578125" style="17"/>
    <col min="9476" max="9477" width="0.7109375" style="17" customWidth="1"/>
    <col min="9478" max="9478" width="0.5703125" style="17" customWidth="1"/>
    <col min="9479" max="9731" width="11.42578125" style="17"/>
    <col min="9732" max="9733" width="0.7109375" style="17" customWidth="1"/>
    <col min="9734" max="9734" width="0.5703125" style="17" customWidth="1"/>
    <col min="9735" max="9987" width="11.42578125" style="17"/>
    <col min="9988" max="9989" width="0.7109375" style="17" customWidth="1"/>
    <col min="9990" max="9990" width="0.5703125" style="17" customWidth="1"/>
    <col min="9991" max="10243" width="11.42578125" style="17"/>
    <col min="10244" max="10245" width="0.7109375" style="17" customWidth="1"/>
    <col min="10246" max="10246" width="0.5703125" style="17" customWidth="1"/>
    <col min="10247" max="10499" width="11.42578125" style="17"/>
    <col min="10500" max="10501" width="0.7109375" style="17" customWidth="1"/>
    <col min="10502" max="10502" width="0.5703125" style="17" customWidth="1"/>
    <col min="10503" max="10755" width="11.42578125" style="17"/>
    <col min="10756" max="10757" width="0.7109375" style="17" customWidth="1"/>
    <col min="10758" max="10758" width="0.5703125" style="17" customWidth="1"/>
    <col min="10759" max="11011" width="11.42578125" style="17"/>
    <col min="11012" max="11013" width="0.7109375" style="17" customWidth="1"/>
    <col min="11014" max="11014" width="0.5703125" style="17" customWidth="1"/>
    <col min="11015" max="11267" width="11.42578125" style="17"/>
    <col min="11268" max="11269" width="0.7109375" style="17" customWidth="1"/>
    <col min="11270" max="11270" width="0.5703125" style="17" customWidth="1"/>
    <col min="11271" max="11523" width="11.42578125" style="17"/>
    <col min="11524" max="11525" width="0.7109375" style="17" customWidth="1"/>
    <col min="11526" max="11526" width="0.5703125" style="17" customWidth="1"/>
    <col min="11527" max="11779" width="11.42578125" style="17"/>
    <col min="11780" max="11781" width="0.7109375" style="17" customWidth="1"/>
    <col min="11782" max="11782" width="0.5703125" style="17" customWidth="1"/>
    <col min="11783" max="12035" width="11.42578125" style="17"/>
    <col min="12036" max="12037" width="0.7109375" style="17" customWidth="1"/>
    <col min="12038" max="12038" width="0.5703125" style="17" customWidth="1"/>
    <col min="12039" max="12291" width="11.42578125" style="17"/>
    <col min="12292" max="12293" width="0.7109375" style="17" customWidth="1"/>
    <col min="12294" max="12294" width="0.5703125" style="17" customWidth="1"/>
    <col min="12295" max="12547" width="11.42578125" style="17"/>
    <col min="12548" max="12549" width="0.7109375" style="17" customWidth="1"/>
    <col min="12550" max="12550" width="0.5703125" style="17" customWidth="1"/>
    <col min="12551" max="12803" width="11.42578125" style="17"/>
    <col min="12804" max="12805" width="0.7109375" style="17" customWidth="1"/>
    <col min="12806" max="12806" width="0.5703125" style="17" customWidth="1"/>
    <col min="12807" max="13059" width="11.42578125" style="17"/>
    <col min="13060" max="13061" width="0.7109375" style="17" customWidth="1"/>
    <col min="13062" max="13062" width="0.5703125" style="17" customWidth="1"/>
    <col min="13063" max="13315" width="11.42578125" style="17"/>
    <col min="13316" max="13317" width="0.7109375" style="17" customWidth="1"/>
    <col min="13318" max="13318" width="0.5703125" style="17" customWidth="1"/>
    <col min="13319" max="13571" width="11.42578125" style="17"/>
    <col min="13572" max="13573" width="0.7109375" style="17" customWidth="1"/>
    <col min="13574" max="13574" width="0.5703125" style="17" customWidth="1"/>
    <col min="13575" max="13827" width="11.42578125" style="17"/>
    <col min="13828" max="13829" width="0.7109375" style="17" customWidth="1"/>
    <col min="13830" max="13830" width="0.5703125" style="17" customWidth="1"/>
    <col min="13831" max="14083" width="11.42578125" style="17"/>
    <col min="14084" max="14085" width="0.7109375" style="17" customWidth="1"/>
    <col min="14086" max="14086" width="0.5703125" style="17" customWidth="1"/>
    <col min="14087" max="14339" width="11.42578125" style="17"/>
    <col min="14340" max="14341" width="0.7109375" style="17" customWidth="1"/>
    <col min="14342" max="14342" width="0.5703125" style="17" customWidth="1"/>
    <col min="14343" max="14595" width="11.42578125" style="17"/>
    <col min="14596" max="14597" width="0.7109375" style="17" customWidth="1"/>
    <col min="14598" max="14598" width="0.5703125" style="17" customWidth="1"/>
    <col min="14599" max="14851" width="11.42578125" style="17"/>
    <col min="14852" max="14853" width="0.7109375" style="17" customWidth="1"/>
    <col min="14854" max="14854" width="0.5703125" style="17" customWidth="1"/>
    <col min="14855" max="15107" width="11.42578125" style="17"/>
    <col min="15108" max="15109" width="0.7109375" style="17" customWidth="1"/>
    <col min="15110" max="15110" width="0.5703125" style="17" customWidth="1"/>
    <col min="15111" max="15363" width="11.42578125" style="17"/>
    <col min="15364" max="15365" width="0.7109375" style="17" customWidth="1"/>
    <col min="15366" max="15366" width="0.5703125" style="17" customWidth="1"/>
    <col min="15367" max="15619" width="11.42578125" style="17"/>
    <col min="15620" max="15621" width="0.7109375" style="17" customWidth="1"/>
    <col min="15622" max="15622" width="0.5703125" style="17" customWidth="1"/>
    <col min="15623" max="15875" width="11.42578125" style="17"/>
    <col min="15876" max="15877" width="0.7109375" style="17" customWidth="1"/>
    <col min="15878" max="15878" width="0.5703125" style="17" customWidth="1"/>
    <col min="15879" max="16131" width="11.42578125" style="17"/>
    <col min="16132" max="16133" width="0.7109375" style="17" customWidth="1"/>
    <col min="16134" max="16134" width="0.5703125" style="17" customWidth="1"/>
    <col min="16135" max="16384" width="11.42578125" style="17"/>
  </cols>
  <sheetData>
    <row r="1" spans="1:13" ht="18" x14ac:dyDescent="0.2">
      <c r="A1" s="91" t="s">
        <v>761</v>
      </c>
      <c r="B1" s="91"/>
      <c r="C1" s="91"/>
      <c r="D1" s="91"/>
      <c r="E1" s="91"/>
      <c r="F1" s="91"/>
      <c r="G1" s="91"/>
      <c r="H1" s="91"/>
      <c r="I1" s="91"/>
      <c r="J1" s="91"/>
      <c r="K1" s="92"/>
    </row>
    <row r="2" spans="1:13" ht="18" x14ac:dyDescent="0.2">
      <c r="A2" s="48" t="s">
        <v>762</v>
      </c>
      <c r="B2" s="49"/>
      <c r="C2" s="49"/>
      <c r="D2" s="49"/>
      <c r="E2" s="49"/>
      <c r="F2" s="49"/>
      <c r="G2" s="50" t="s">
        <v>763</v>
      </c>
      <c r="H2" s="51" t="s">
        <v>764</v>
      </c>
      <c r="I2" s="51" t="s">
        <v>765</v>
      </c>
      <c r="J2" s="51" t="s">
        <v>766</v>
      </c>
      <c r="K2" s="51" t="s">
        <v>767</v>
      </c>
      <c r="L2" s="52"/>
      <c r="M2" s="52"/>
    </row>
    <row r="3" spans="1:13" x14ac:dyDescent="0.2">
      <c r="A3" s="93">
        <v>30</v>
      </c>
      <c r="B3" s="94" t="s">
        <v>32</v>
      </c>
      <c r="C3" s="94">
        <v>1</v>
      </c>
      <c r="D3" s="96"/>
      <c r="E3" s="97"/>
      <c r="F3" s="98"/>
      <c r="G3" s="99"/>
      <c r="H3" s="101"/>
      <c r="I3" s="101"/>
      <c r="J3" s="101"/>
      <c r="K3" s="101"/>
    </row>
    <row r="4" spans="1:13" ht="15" x14ac:dyDescent="0.2">
      <c r="A4" s="93"/>
      <c r="B4" s="95"/>
      <c r="C4" s="95"/>
      <c r="D4" s="95"/>
      <c r="E4" s="95"/>
      <c r="F4" s="95"/>
      <c r="G4" s="100"/>
      <c r="H4" s="102"/>
      <c r="I4" s="102"/>
      <c r="J4" s="102"/>
      <c r="K4" s="102"/>
      <c r="M4" s="53"/>
    </row>
    <row r="5" spans="1:13" x14ac:dyDescent="0.2">
      <c r="A5" s="93">
        <v>31</v>
      </c>
      <c r="B5" s="103" t="s">
        <v>11</v>
      </c>
      <c r="C5" s="104">
        <v>2</v>
      </c>
      <c r="D5" s="96"/>
      <c r="E5" s="97"/>
      <c r="F5" s="98"/>
      <c r="G5" s="101"/>
      <c r="H5" s="101"/>
      <c r="I5" s="105"/>
      <c r="J5" s="101"/>
      <c r="K5" s="101"/>
    </row>
    <row r="6" spans="1:13" x14ac:dyDescent="0.2">
      <c r="A6" s="93"/>
      <c r="B6" s="95"/>
      <c r="C6" s="95"/>
      <c r="D6" s="95"/>
      <c r="E6" s="95"/>
      <c r="F6" s="95"/>
      <c r="G6" s="102"/>
      <c r="H6" s="102"/>
      <c r="I6" s="106"/>
      <c r="J6" s="102"/>
      <c r="K6" s="102"/>
      <c r="L6" s="54"/>
    </row>
    <row r="7" spans="1:13" x14ac:dyDescent="0.2">
      <c r="A7" s="93"/>
      <c r="B7" s="103" t="s">
        <v>20</v>
      </c>
      <c r="C7" s="104">
        <v>3</v>
      </c>
      <c r="D7" s="96"/>
      <c r="E7" s="97"/>
      <c r="F7" s="98"/>
      <c r="G7" s="101"/>
      <c r="H7" s="101"/>
      <c r="I7" s="105"/>
      <c r="J7" s="101"/>
      <c r="K7" s="101"/>
    </row>
    <row r="8" spans="1:13" x14ac:dyDescent="0.2">
      <c r="A8" s="93"/>
      <c r="B8" s="95"/>
      <c r="C8" s="95"/>
      <c r="D8" s="95"/>
      <c r="E8" s="95"/>
      <c r="F8" s="95"/>
      <c r="G8" s="102"/>
      <c r="H8" s="102"/>
      <c r="I8" s="106"/>
      <c r="J8" s="102"/>
      <c r="K8" s="102"/>
    </row>
    <row r="9" spans="1:13" x14ac:dyDescent="0.2">
      <c r="A9" s="93"/>
      <c r="B9" s="103" t="s">
        <v>34</v>
      </c>
      <c r="C9" s="104">
        <v>4</v>
      </c>
      <c r="D9" s="96"/>
      <c r="E9" s="97"/>
      <c r="F9" s="98"/>
      <c r="G9" s="101"/>
      <c r="H9" s="101"/>
      <c r="I9" s="101"/>
      <c r="J9" s="107"/>
      <c r="K9" s="101"/>
    </row>
    <row r="10" spans="1:13" x14ac:dyDescent="0.2">
      <c r="A10" s="93"/>
      <c r="B10" s="95"/>
      <c r="C10" s="95"/>
      <c r="D10" s="95"/>
      <c r="E10" s="95"/>
      <c r="F10" s="95"/>
      <c r="G10" s="102"/>
      <c r="H10" s="102"/>
      <c r="I10" s="102"/>
      <c r="J10" s="108"/>
      <c r="K10" s="102"/>
    </row>
    <row r="11" spans="1:13" x14ac:dyDescent="0.2">
      <c r="A11" s="93"/>
      <c r="B11" s="103" t="s">
        <v>16</v>
      </c>
      <c r="C11" s="104">
        <v>5</v>
      </c>
      <c r="D11" s="96"/>
      <c r="E11" s="97"/>
      <c r="F11" s="98"/>
      <c r="G11" s="101"/>
      <c r="H11" s="101"/>
      <c r="I11" s="101"/>
      <c r="J11" s="107"/>
      <c r="K11" s="101"/>
    </row>
    <row r="12" spans="1:13" x14ac:dyDescent="0.2">
      <c r="A12" s="93"/>
      <c r="B12" s="95"/>
      <c r="C12" s="95"/>
      <c r="D12" s="95"/>
      <c r="E12" s="95"/>
      <c r="F12" s="95"/>
      <c r="G12" s="102"/>
      <c r="H12" s="102"/>
      <c r="I12" s="102"/>
      <c r="J12" s="108"/>
      <c r="K12" s="102"/>
    </row>
    <row r="13" spans="1:13" x14ac:dyDescent="0.2">
      <c r="A13" s="93"/>
      <c r="B13" s="103" t="s">
        <v>9</v>
      </c>
      <c r="C13" s="104">
        <v>6</v>
      </c>
      <c r="D13" s="96"/>
      <c r="E13" s="97"/>
      <c r="F13" s="98"/>
      <c r="G13" s="101"/>
      <c r="H13" s="101"/>
      <c r="I13" s="101"/>
      <c r="J13" s="107"/>
      <c r="K13" s="101"/>
    </row>
    <row r="14" spans="1:13" x14ac:dyDescent="0.2">
      <c r="A14" s="93"/>
      <c r="B14" s="95"/>
      <c r="C14" s="95"/>
      <c r="D14" s="95"/>
      <c r="E14" s="95"/>
      <c r="F14" s="95"/>
      <c r="G14" s="102"/>
      <c r="H14" s="102"/>
      <c r="I14" s="102"/>
      <c r="J14" s="108"/>
      <c r="K14" s="102"/>
    </row>
    <row r="15" spans="1:13" x14ac:dyDescent="0.2">
      <c r="A15" s="93"/>
      <c r="B15" s="103" t="s">
        <v>18</v>
      </c>
      <c r="C15" s="104">
        <v>7</v>
      </c>
      <c r="D15" s="96"/>
      <c r="E15" s="97"/>
      <c r="F15" s="98"/>
      <c r="G15" s="107"/>
      <c r="H15" s="101"/>
      <c r="I15" s="101"/>
      <c r="J15" s="101"/>
      <c r="K15" s="101"/>
    </row>
    <row r="16" spans="1:13" x14ac:dyDescent="0.2">
      <c r="A16" s="93"/>
      <c r="B16" s="95"/>
      <c r="C16" s="95"/>
      <c r="D16" s="95"/>
      <c r="E16" s="95"/>
      <c r="F16" s="95"/>
      <c r="G16" s="108"/>
      <c r="H16" s="102"/>
      <c r="I16" s="102"/>
      <c r="J16" s="102"/>
      <c r="K16" s="102"/>
    </row>
    <row r="17" spans="1:11" x14ac:dyDescent="0.2">
      <c r="A17" s="93"/>
      <c r="B17" s="94" t="s">
        <v>32</v>
      </c>
      <c r="C17" s="94">
        <v>8</v>
      </c>
      <c r="D17" s="96"/>
      <c r="E17" s="97"/>
      <c r="F17" s="98"/>
      <c r="G17" s="99"/>
      <c r="H17" s="101"/>
      <c r="I17" s="101"/>
      <c r="J17" s="101"/>
      <c r="K17" s="101"/>
    </row>
    <row r="18" spans="1:11" x14ac:dyDescent="0.2">
      <c r="A18" s="93"/>
      <c r="B18" s="95"/>
      <c r="C18" s="95"/>
      <c r="D18" s="95"/>
      <c r="E18" s="95"/>
      <c r="F18" s="95"/>
      <c r="G18" s="100"/>
      <c r="H18" s="102"/>
      <c r="I18" s="102"/>
      <c r="J18" s="102"/>
      <c r="K18" s="102"/>
    </row>
    <row r="19" spans="1:11" x14ac:dyDescent="0.2">
      <c r="A19" s="93">
        <v>32</v>
      </c>
      <c r="B19" s="103" t="s">
        <v>11</v>
      </c>
      <c r="C19" s="104">
        <v>9</v>
      </c>
      <c r="D19" s="96"/>
      <c r="E19" s="97"/>
      <c r="F19" s="98"/>
      <c r="G19" s="101"/>
      <c r="H19" s="101"/>
      <c r="I19" s="101"/>
      <c r="J19" s="107"/>
      <c r="K19" s="101"/>
    </row>
    <row r="20" spans="1:11" x14ac:dyDescent="0.2">
      <c r="A20" s="93"/>
      <c r="B20" s="95"/>
      <c r="C20" s="95"/>
      <c r="D20" s="95"/>
      <c r="E20" s="95"/>
      <c r="F20" s="95"/>
      <c r="G20" s="102"/>
      <c r="H20" s="102"/>
      <c r="I20" s="102"/>
      <c r="J20" s="108"/>
      <c r="K20" s="102"/>
    </row>
    <row r="21" spans="1:11" x14ac:dyDescent="0.2">
      <c r="A21" s="93"/>
      <c r="B21" s="103" t="s">
        <v>20</v>
      </c>
      <c r="C21" s="104">
        <v>10</v>
      </c>
      <c r="D21" s="96"/>
      <c r="E21" s="97"/>
      <c r="F21" s="98"/>
      <c r="G21" s="101"/>
      <c r="H21" s="101"/>
      <c r="I21" s="101"/>
      <c r="J21" s="107"/>
      <c r="K21" s="101"/>
    </row>
    <row r="22" spans="1:11" x14ac:dyDescent="0.2">
      <c r="A22" s="93"/>
      <c r="B22" s="95"/>
      <c r="C22" s="95"/>
      <c r="D22" s="95"/>
      <c r="E22" s="95"/>
      <c r="F22" s="95"/>
      <c r="G22" s="102"/>
      <c r="H22" s="102"/>
      <c r="I22" s="102"/>
      <c r="J22" s="108"/>
      <c r="K22" s="102"/>
    </row>
    <row r="23" spans="1:11" x14ac:dyDescent="0.2">
      <c r="A23" s="93"/>
      <c r="B23" s="103" t="s">
        <v>34</v>
      </c>
      <c r="C23" s="104">
        <v>11</v>
      </c>
      <c r="D23" s="96"/>
      <c r="E23" s="97"/>
      <c r="F23" s="98"/>
      <c r="G23" s="101"/>
      <c r="H23" s="101"/>
      <c r="I23" s="101"/>
      <c r="J23" s="101"/>
      <c r="K23" s="109"/>
    </row>
    <row r="24" spans="1:11" x14ac:dyDescent="0.2">
      <c r="A24" s="93"/>
      <c r="B24" s="95"/>
      <c r="C24" s="95"/>
      <c r="D24" s="95"/>
      <c r="E24" s="95"/>
      <c r="F24" s="95"/>
      <c r="G24" s="102"/>
      <c r="H24" s="102"/>
      <c r="I24" s="102"/>
      <c r="J24" s="102"/>
      <c r="K24" s="110"/>
    </row>
    <row r="25" spans="1:11" x14ac:dyDescent="0.2">
      <c r="A25" s="93"/>
      <c r="B25" s="103" t="s">
        <v>16</v>
      </c>
      <c r="C25" s="104">
        <v>12</v>
      </c>
      <c r="D25" s="96"/>
      <c r="E25" s="97"/>
      <c r="F25" s="98"/>
      <c r="G25" s="101"/>
      <c r="H25" s="101"/>
      <c r="I25" s="101"/>
      <c r="J25" s="107"/>
      <c r="K25" s="101"/>
    </row>
    <row r="26" spans="1:11" x14ac:dyDescent="0.2">
      <c r="A26" s="93"/>
      <c r="B26" s="95"/>
      <c r="C26" s="95"/>
      <c r="D26" s="95"/>
      <c r="E26" s="95"/>
      <c r="F26" s="95"/>
      <c r="G26" s="102"/>
      <c r="H26" s="102"/>
      <c r="I26" s="102"/>
      <c r="J26" s="108"/>
      <c r="K26" s="102"/>
    </row>
    <row r="27" spans="1:11" x14ac:dyDescent="0.2">
      <c r="A27" s="93"/>
      <c r="B27" s="103" t="s">
        <v>9</v>
      </c>
      <c r="C27" s="104">
        <v>13</v>
      </c>
      <c r="D27" s="96"/>
      <c r="E27" s="97"/>
      <c r="F27" s="98"/>
      <c r="G27" s="101"/>
      <c r="H27" s="101"/>
      <c r="I27" s="101"/>
      <c r="J27" s="107"/>
      <c r="K27" s="101"/>
    </row>
    <row r="28" spans="1:11" x14ac:dyDescent="0.2">
      <c r="A28" s="93"/>
      <c r="B28" s="95"/>
      <c r="C28" s="95"/>
      <c r="D28" s="95"/>
      <c r="E28" s="95"/>
      <c r="F28" s="95"/>
      <c r="G28" s="102"/>
      <c r="H28" s="102"/>
      <c r="I28" s="102"/>
      <c r="J28" s="108"/>
      <c r="K28" s="102"/>
    </row>
    <row r="29" spans="1:11" x14ac:dyDescent="0.2">
      <c r="A29" s="93"/>
      <c r="B29" s="103" t="s">
        <v>18</v>
      </c>
      <c r="C29" s="104">
        <v>14</v>
      </c>
      <c r="D29" s="96"/>
      <c r="E29" s="97"/>
      <c r="F29" s="98"/>
      <c r="G29" s="107"/>
      <c r="H29" s="101"/>
      <c r="I29" s="101"/>
      <c r="J29" s="101"/>
      <c r="K29" s="101"/>
    </row>
    <row r="30" spans="1:11" x14ac:dyDescent="0.2">
      <c r="A30" s="93"/>
      <c r="B30" s="95"/>
      <c r="C30" s="95"/>
      <c r="D30" s="95"/>
      <c r="E30" s="95"/>
      <c r="F30" s="95"/>
      <c r="G30" s="108"/>
      <c r="H30" s="102"/>
      <c r="I30" s="102"/>
      <c r="J30" s="102"/>
      <c r="K30" s="102"/>
    </row>
    <row r="31" spans="1:11" x14ac:dyDescent="0.2">
      <c r="A31" s="93"/>
      <c r="B31" s="94" t="s">
        <v>32</v>
      </c>
      <c r="C31" s="111">
        <v>15</v>
      </c>
      <c r="D31" s="96"/>
      <c r="E31" s="97"/>
      <c r="F31" s="98"/>
      <c r="G31" s="107"/>
      <c r="H31" s="101"/>
      <c r="I31" s="101"/>
      <c r="J31" s="101"/>
      <c r="K31" s="101"/>
    </row>
    <row r="32" spans="1:11" x14ac:dyDescent="0.2">
      <c r="A32" s="93"/>
      <c r="B32" s="95"/>
      <c r="C32" s="95"/>
      <c r="D32" s="95"/>
      <c r="E32" s="95"/>
      <c r="F32" s="95"/>
      <c r="G32" s="108"/>
      <c r="H32" s="102"/>
      <c r="I32" s="102"/>
      <c r="J32" s="102"/>
      <c r="K32" s="102"/>
    </row>
    <row r="33" spans="1:11" x14ac:dyDescent="0.2">
      <c r="A33" s="93">
        <v>33</v>
      </c>
      <c r="B33" s="103" t="s">
        <v>11</v>
      </c>
      <c r="C33" s="104">
        <v>16</v>
      </c>
      <c r="D33" s="96"/>
      <c r="E33" s="97"/>
      <c r="F33" s="98"/>
      <c r="G33" s="101"/>
      <c r="H33" s="101"/>
      <c r="I33" s="101"/>
      <c r="J33" s="107"/>
      <c r="K33" s="101"/>
    </row>
    <row r="34" spans="1:11" x14ac:dyDescent="0.2">
      <c r="A34" s="93"/>
      <c r="B34" s="95"/>
      <c r="C34" s="95"/>
      <c r="D34" s="95"/>
      <c r="E34" s="95"/>
      <c r="F34" s="95"/>
      <c r="G34" s="102"/>
      <c r="H34" s="102"/>
      <c r="I34" s="102"/>
      <c r="J34" s="108"/>
      <c r="K34" s="102"/>
    </row>
    <row r="35" spans="1:11" x14ac:dyDescent="0.2">
      <c r="A35" s="93"/>
      <c r="B35" s="103" t="s">
        <v>20</v>
      </c>
      <c r="C35" s="104">
        <v>17</v>
      </c>
      <c r="D35" s="96"/>
      <c r="E35" s="97"/>
      <c r="F35" s="98"/>
      <c r="G35" s="101"/>
      <c r="H35" s="101"/>
      <c r="I35" s="101"/>
      <c r="J35" s="107"/>
      <c r="K35" s="101"/>
    </row>
    <row r="36" spans="1:11" x14ac:dyDescent="0.2">
      <c r="A36" s="93"/>
      <c r="B36" s="95"/>
      <c r="C36" s="95"/>
      <c r="D36" s="95"/>
      <c r="E36" s="95"/>
      <c r="F36" s="95"/>
      <c r="G36" s="102"/>
      <c r="H36" s="102"/>
      <c r="I36" s="102"/>
      <c r="J36" s="108"/>
      <c r="K36" s="102"/>
    </row>
    <row r="37" spans="1:11" x14ac:dyDescent="0.2">
      <c r="A37" s="93"/>
      <c r="B37" s="103" t="s">
        <v>34</v>
      </c>
      <c r="C37" s="104">
        <v>18</v>
      </c>
      <c r="D37" s="96"/>
      <c r="E37" s="97"/>
      <c r="F37" s="98"/>
      <c r="G37" s="101"/>
      <c r="H37" s="101"/>
      <c r="I37" s="101"/>
      <c r="J37" s="101"/>
      <c r="K37" s="109"/>
    </row>
    <row r="38" spans="1:11" x14ac:dyDescent="0.2">
      <c r="A38" s="93"/>
      <c r="B38" s="95"/>
      <c r="C38" s="95"/>
      <c r="D38" s="95"/>
      <c r="E38" s="95"/>
      <c r="F38" s="95"/>
      <c r="G38" s="102"/>
      <c r="H38" s="102"/>
      <c r="I38" s="102"/>
      <c r="J38" s="102"/>
      <c r="K38" s="110"/>
    </row>
    <row r="39" spans="1:11" x14ac:dyDescent="0.2">
      <c r="A39" s="93"/>
      <c r="B39" s="103" t="s">
        <v>16</v>
      </c>
      <c r="C39" s="104">
        <v>19</v>
      </c>
      <c r="D39" s="96"/>
      <c r="E39" s="97"/>
      <c r="F39" s="98"/>
      <c r="G39" s="101"/>
      <c r="H39" s="101"/>
      <c r="I39" s="105"/>
      <c r="J39" s="101"/>
      <c r="K39" s="101"/>
    </row>
    <row r="40" spans="1:11" x14ac:dyDescent="0.2">
      <c r="A40" s="93"/>
      <c r="B40" s="95"/>
      <c r="C40" s="95"/>
      <c r="D40" s="95"/>
      <c r="E40" s="95"/>
      <c r="F40" s="95"/>
      <c r="G40" s="102"/>
      <c r="H40" s="102"/>
      <c r="I40" s="106"/>
      <c r="J40" s="102"/>
      <c r="K40" s="102"/>
    </row>
    <row r="41" spans="1:11" x14ac:dyDescent="0.2">
      <c r="A41" s="93"/>
      <c r="B41" s="103" t="s">
        <v>9</v>
      </c>
      <c r="C41" s="104">
        <v>20</v>
      </c>
      <c r="D41" s="96"/>
      <c r="E41" s="97"/>
      <c r="F41" s="98"/>
      <c r="G41" s="101"/>
      <c r="H41" s="101"/>
      <c r="I41" s="105"/>
      <c r="J41" s="101"/>
      <c r="K41" s="101"/>
    </row>
    <row r="42" spans="1:11" x14ac:dyDescent="0.2">
      <c r="A42" s="93"/>
      <c r="B42" s="95"/>
      <c r="C42" s="95"/>
      <c r="D42" s="95"/>
      <c r="E42" s="95"/>
      <c r="F42" s="95"/>
      <c r="G42" s="102"/>
      <c r="H42" s="102"/>
      <c r="I42" s="106"/>
      <c r="J42" s="102"/>
      <c r="K42" s="102"/>
    </row>
    <row r="43" spans="1:11" x14ac:dyDescent="0.2">
      <c r="A43" s="93"/>
      <c r="B43" s="103" t="s">
        <v>18</v>
      </c>
      <c r="C43" s="104">
        <v>21</v>
      </c>
      <c r="D43" s="96"/>
      <c r="E43" s="97"/>
      <c r="F43" s="98"/>
      <c r="G43" s="105"/>
      <c r="H43" s="101"/>
      <c r="I43" s="101"/>
      <c r="J43" s="101"/>
      <c r="K43" s="101"/>
    </row>
    <row r="44" spans="1:11" x14ac:dyDescent="0.2">
      <c r="A44" s="93"/>
      <c r="B44" s="95"/>
      <c r="C44" s="95"/>
      <c r="D44" s="95"/>
      <c r="E44" s="95"/>
      <c r="F44" s="95"/>
      <c r="G44" s="106"/>
      <c r="H44" s="102"/>
      <c r="I44" s="102"/>
      <c r="J44" s="102"/>
      <c r="K44" s="102"/>
    </row>
    <row r="45" spans="1:11" x14ac:dyDescent="0.2">
      <c r="A45" s="93"/>
      <c r="B45" s="94" t="s">
        <v>32</v>
      </c>
      <c r="C45" s="94">
        <v>22</v>
      </c>
      <c r="D45" s="96"/>
      <c r="E45" s="97"/>
      <c r="F45" s="98"/>
      <c r="G45" s="99"/>
      <c r="H45" s="101"/>
      <c r="I45" s="101"/>
      <c r="J45" s="101"/>
      <c r="K45" s="101"/>
    </row>
    <row r="46" spans="1:11" x14ac:dyDescent="0.2">
      <c r="A46" s="93"/>
      <c r="B46" s="95"/>
      <c r="C46" s="95"/>
      <c r="D46" s="95"/>
      <c r="E46" s="95"/>
      <c r="F46" s="95"/>
      <c r="G46" s="100"/>
      <c r="H46" s="102"/>
      <c r="I46" s="102"/>
      <c r="J46" s="102"/>
      <c r="K46" s="102"/>
    </row>
    <row r="47" spans="1:11" x14ac:dyDescent="0.2">
      <c r="A47" s="93">
        <v>34</v>
      </c>
      <c r="B47" s="103" t="s">
        <v>11</v>
      </c>
      <c r="C47" s="104">
        <v>23</v>
      </c>
      <c r="D47" s="96"/>
      <c r="E47" s="97"/>
      <c r="F47" s="98"/>
      <c r="G47" s="101"/>
      <c r="H47" s="101"/>
      <c r="I47" s="105"/>
      <c r="J47" s="101"/>
      <c r="K47" s="101"/>
    </row>
    <row r="48" spans="1:11" x14ac:dyDescent="0.2">
      <c r="A48" s="93"/>
      <c r="B48" s="95"/>
      <c r="C48" s="95"/>
      <c r="D48" s="95"/>
      <c r="E48" s="95"/>
      <c r="F48" s="95"/>
      <c r="G48" s="102"/>
      <c r="H48" s="102"/>
      <c r="I48" s="106"/>
      <c r="J48" s="102"/>
      <c r="K48" s="102"/>
    </row>
    <row r="49" spans="1:11" x14ac:dyDescent="0.2">
      <c r="A49" s="93"/>
      <c r="B49" s="103" t="s">
        <v>20</v>
      </c>
      <c r="C49" s="104">
        <v>24</v>
      </c>
      <c r="D49" s="96"/>
      <c r="E49" s="97"/>
      <c r="F49" s="98"/>
      <c r="G49" s="101"/>
      <c r="H49" s="101"/>
      <c r="I49" s="105"/>
      <c r="J49" s="101"/>
      <c r="K49" s="101"/>
    </row>
    <row r="50" spans="1:11" x14ac:dyDescent="0.2">
      <c r="A50" s="93"/>
      <c r="B50" s="95"/>
      <c r="C50" s="95"/>
      <c r="D50" s="95"/>
      <c r="E50" s="95"/>
      <c r="F50" s="95"/>
      <c r="G50" s="102"/>
      <c r="H50" s="102"/>
      <c r="I50" s="106"/>
      <c r="J50" s="102"/>
      <c r="K50" s="102"/>
    </row>
    <row r="51" spans="1:11" x14ac:dyDescent="0.2">
      <c r="A51" s="93"/>
      <c r="B51" s="103" t="s">
        <v>34</v>
      </c>
      <c r="C51" s="104">
        <v>25</v>
      </c>
      <c r="D51" s="96"/>
      <c r="E51" s="97"/>
      <c r="F51" s="98"/>
      <c r="G51" s="101"/>
      <c r="H51" s="101"/>
      <c r="I51" s="105"/>
      <c r="J51" s="101"/>
      <c r="K51" s="101"/>
    </row>
    <row r="52" spans="1:11" x14ac:dyDescent="0.2">
      <c r="A52" s="93"/>
      <c r="B52" s="95"/>
      <c r="C52" s="95"/>
      <c r="D52" s="95"/>
      <c r="E52" s="95"/>
      <c r="F52" s="95"/>
      <c r="G52" s="102"/>
      <c r="H52" s="102"/>
      <c r="I52" s="106"/>
      <c r="J52" s="102"/>
      <c r="K52" s="102"/>
    </row>
    <row r="53" spans="1:11" x14ac:dyDescent="0.2">
      <c r="A53" s="93"/>
      <c r="B53" s="103" t="s">
        <v>16</v>
      </c>
      <c r="C53" s="104">
        <v>26</v>
      </c>
      <c r="D53" s="96"/>
      <c r="E53" s="97"/>
      <c r="F53" s="98"/>
      <c r="G53" s="101"/>
      <c r="H53" s="101"/>
      <c r="I53" s="105"/>
      <c r="J53" s="101"/>
      <c r="K53" s="101"/>
    </row>
    <row r="54" spans="1:11" x14ac:dyDescent="0.2">
      <c r="A54" s="93"/>
      <c r="B54" s="95"/>
      <c r="C54" s="95"/>
      <c r="D54" s="95"/>
      <c r="E54" s="95"/>
      <c r="F54" s="95"/>
      <c r="G54" s="102"/>
      <c r="H54" s="102"/>
      <c r="I54" s="106"/>
      <c r="J54" s="102"/>
      <c r="K54" s="102"/>
    </row>
    <row r="55" spans="1:11" x14ac:dyDescent="0.2">
      <c r="A55" s="93"/>
      <c r="B55" s="103" t="s">
        <v>9</v>
      </c>
      <c r="C55" s="104">
        <v>27</v>
      </c>
      <c r="D55" s="96"/>
      <c r="E55" s="97"/>
      <c r="F55" s="98"/>
      <c r="G55" s="101"/>
      <c r="H55" s="101"/>
      <c r="I55" s="105"/>
      <c r="J55" s="101"/>
      <c r="K55" s="101"/>
    </row>
    <row r="56" spans="1:11" x14ac:dyDescent="0.2">
      <c r="A56" s="93"/>
      <c r="B56" s="95"/>
      <c r="C56" s="95"/>
      <c r="D56" s="95"/>
      <c r="E56" s="95"/>
      <c r="F56" s="95"/>
      <c r="G56" s="102"/>
      <c r="H56" s="102"/>
      <c r="I56" s="106"/>
      <c r="J56" s="102"/>
      <c r="K56" s="102"/>
    </row>
    <row r="57" spans="1:11" x14ac:dyDescent="0.2">
      <c r="A57" s="93"/>
      <c r="B57" s="103" t="s">
        <v>18</v>
      </c>
      <c r="C57" s="104">
        <v>28</v>
      </c>
      <c r="D57" s="96"/>
      <c r="E57" s="97"/>
      <c r="F57" s="98"/>
      <c r="G57" s="105"/>
      <c r="H57" s="101"/>
      <c r="I57" s="101"/>
      <c r="J57" s="101"/>
      <c r="K57" s="101"/>
    </row>
    <row r="58" spans="1:11" x14ac:dyDescent="0.2">
      <c r="A58" s="93"/>
      <c r="B58" s="95"/>
      <c r="C58" s="95"/>
      <c r="D58" s="95"/>
      <c r="E58" s="95"/>
      <c r="F58" s="95"/>
      <c r="G58" s="106"/>
      <c r="H58" s="102"/>
      <c r="I58" s="102"/>
      <c r="J58" s="102"/>
      <c r="K58" s="102"/>
    </row>
    <row r="59" spans="1:11" x14ac:dyDescent="0.2">
      <c r="A59" s="93"/>
      <c r="B59" s="94" t="s">
        <v>32</v>
      </c>
      <c r="C59" s="94">
        <v>29</v>
      </c>
      <c r="D59" s="96"/>
      <c r="E59" s="97"/>
      <c r="F59" s="98"/>
      <c r="G59" s="99"/>
      <c r="H59" s="101"/>
      <c r="I59" s="101"/>
      <c r="J59" s="101"/>
      <c r="K59" s="101"/>
    </row>
    <row r="60" spans="1:11" x14ac:dyDescent="0.2">
      <c r="A60" s="93"/>
      <c r="B60" s="95"/>
      <c r="C60" s="95"/>
      <c r="D60" s="95"/>
      <c r="E60" s="95"/>
      <c r="F60" s="95"/>
      <c r="G60" s="100"/>
      <c r="H60" s="102"/>
      <c r="I60" s="102"/>
      <c r="J60" s="102"/>
      <c r="K60" s="102"/>
    </row>
    <row r="61" spans="1:11" x14ac:dyDescent="0.2">
      <c r="A61" s="93">
        <v>35</v>
      </c>
      <c r="B61" s="103" t="s">
        <v>11</v>
      </c>
      <c r="C61" s="104">
        <v>30</v>
      </c>
      <c r="D61" s="96"/>
      <c r="E61" s="97"/>
      <c r="F61" s="98"/>
      <c r="G61" s="101"/>
      <c r="H61" s="101"/>
      <c r="I61" s="105"/>
      <c r="J61" s="101"/>
      <c r="K61" s="101"/>
    </row>
    <row r="62" spans="1:11" x14ac:dyDescent="0.2">
      <c r="A62" s="93"/>
      <c r="B62" s="95"/>
      <c r="C62" s="95"/>
      <c r="D62" s="95"/>
      <c r="E62" s="95"/>
      <c r="F62" s="95"/>
      <c r="G62" s="102"/>
      <c r="H62" s="102"/>
      <c r="I62" s="106"/>
      <c r="J62" s="102"/>
      <c r="K62" s="102"/>
    </row>
    <row r="63" spans="1:11" x14ac:dyDescent="0.2">
      <c r="A63" s="93"/>
      <c r="B63" s="103" t="s">
        <v>20</v>
      </c>
      <c r="C63" s="104">
        <v>31</v>
      </c>
      <c r="D63" s="96"/>
      <c r="E63" s="97"/>
      <c r="F63" s="98"/>
      <c r="G63" s="101"/>
      <c r="H63" s="101"/>
      <c r="I63" s="105"/>
      <c r="J63" s="101"/>
      <c r="K63" s="101"/>
    </row>
    <row r="64" spans="1:11" x14ac:dyDescent="0.2">
      <c r="A64" s="101"/>
      <c r="B64" s="95"/>
      <c r="C64" s="95"/>
      <c r="D64" s="95"/>
      <c r="E64" s="95"/>
      <c r="F64" s="95"/>
      <c r="G64" s="112"/>
      <c r="H64" s="112"/>
      <c r="I64" s="113"/>
      <c r="J64" s="112"/>
      <c r="K64" s="112"/>
    </row>
    <row r="65" spans="1:11" x14ac:dyDescent="0.2">
      <c r="A65" s="114"/>
      <c r="B65" s="115"/>
      <c r="C65" s="115"/>
      <c r="D65" s="115"/>
      <c r="E65" s="115"/>
      <c r="F65" s="116"/>
      <c r="G65" s="101">
        <v>9</v>
      </c>
      <c r="H65" s="101">
        <v>0</v>
      </c>
      <c r="I65" s="101">
        <v>13</v>
      </c>
      <c r="J65" s="101">
        <v>12</v>
      </c>
      <c r="K65" s="101">
        <v>2</v>
      </c>
    </row>
    <row r="66" spans="1:11" x14ac:dyDescent="0.2">
      <c r="A66" s="117"/>
      <c r="B66" s="118"/>
      <c r="C66" s="118"/>
      <c r="D66" s="118"/>
      <c r="E66" s="118"/>
      <c r="F66" s="119"/>
      <c r="G66" s="102"/>
      <c r="H66" s="102"/>
      <c r="I66" s="102"/>
      <c r="J66" s="102"/>
      <c r="K66" s="102"/>
    </row>
  </sheetData>
  <mergeCells count="323">
    <mergeCell ref="K65:K66"/>
    <mergeCell ref="G63:G64"/>
    <mergeCell ref="H63:H64"/>
    <mergeCell ref="I63:I64"/>
    <mergeCell ref="J63:J64"/>
    <mergeCell ref="K63:K64"/>
    <mergeCell ref="A65:F66"/>
    <mergeCell ref="G65:G66"/>
    <mergeCell ref="H65:H66"/>
    <mergeCell ref="I65:I66"/>
    <mergeCell ref="J65:J66"/>
    <mergeCell ref="K59:K60"/>
    <mergeCell ref="A61:A64"/>
    <mergeCell ref="B61:B62"/>
    <mergeCell ref="C61:C62"/>
    <mergeCell ref="D61:D62"/>
    <mergeCell ref="E61:E62"/>
    <mergeCell ref="F61:F62"/>
    <mergeCell ref="A47:A60"/>
    <mergeCell ref="B47:B48"/>
    <mergeCell ref="C47:C48"/>
    <mergeCell ref="D47:D48"/>
    <mergeCell ref="E47:E48"/>
    <mergeCell ref="G61:G62"/>
    <mergeCell ref="H61:H62"/>
    <mergeCell ref="I61:I62"/>
    <mergeCell ref="J61:J62"/>
    <mergeCell ref="K61:K62"/>
    <mergeCell ref="B63:B64"/>
    <mergeCell ref="C63:C64"/>
    <mergeCell ref="D63:D64"/>
    <mergeCell ref="E63:E64"/>
    <mergeCell ref="F63:F64"/>
    <mergeCell ref="B59:B60"/>
    <mergeCell ref="C59:C60"/>
    <mergeCell ref="D59:D60"/>
    <mergeCell ref="E59:E60"/>
    <mergeCell ref="F59:F60"/>
    <mergeCell ref="G59:G60"/>
    <mergeCell ref="H59:H60"/>
    <mergeCell ref="I59:I60"/>
    <mergeCell ref="J59:J60"/>
    <mergeCell ref="K55:K56"/>
    <mergeCell ref="B57:B58"/>
    <mergeCell ref="C57:C58"/>
    <mergeCell ref="D57:D58"/>
    <mergeCell ref="E57:E58"/>
    <mergeCell ref="F57:F58"/>
    <mergeCell ref="G57:G58"/>
    <mergeCell ref="H57:H58"/>
    <mergeCell ref="I57:I58"/>
    <mergeCell ref="J57:J58"/>
    <mergeCell ref="K57:K58"/>
    <mergeCell ref="B55:B56"/>
    <mergeCell ref="C55:C56"/>
    <mergeCell ref="D55:D56"/>
    <mergeCell ref="E55:E56"/>
    <mergeCell ref="F55:F56"/>
    <mergeCell ref="G55:G56"/>
    <mergeCell ref="H55:H56"/>
    <mergeCell ref="I55:I56"/>
    <mergeCell ref="J55:J56"/>
    <mergeCell ref="H51:H52"/>
    <mergeCell ref="I51:I52"/>
    <mergeCell ref="J51:J52"/>
    <mergeCell ref="K51:K52"/>
    <mergeCell ref="B53:B54"/>
    <mergeCell ref="C53:C54"/>
    <mergeCell ref="D53:D54"/>
    <mergeCell ref="E53:E54"/>
    <mergeCell ref="F53:F54"/>
    <mergeCell ref="G53:G54"/>
    <mergeCell ref="H53:H54"/>
    <mergeCell ref="I53:I54"/>
    <mergeCell ref="J53:J54"/>
    <mergeCell ref="K53:K54"/>
    <mergeCell ref="B51:B52"/>
    <mergeCell ref="C51:C52"/>
    <mergeCell ref="D51:D52"/>
    <mergeCell ref="E51:E52"/>
    <mergeCell ref="F51:F52"/>
    <mergeCell ref="G51:G52"/>
    <mergeCell ref="B49:B50"/>
    <mergeCell ref="C49:C50"/>
    <mergeCell ref="D49:D50"/>
    <mergeCell ref="E49:E50"/>
    <mergeCell ref="F49:F50"/>
    <mergeCell ref="G49:G50"/>
    <mergeCell ref="J47:J48"/>
    <mergeCell ref="K47:K48"/>
    <mergeCell ref="G45:G46"/>
    <mergeCell ref="H45:H46"/>
    <mergeCell ref="I45:I46"/>
    <mergeCell ref="J45:J46"/>
    <mergeCell ref="K45:K46"/>
    <mergeCell ref="H49:H50"/>
    <mergeCell ref="I49:I50"/>
    <mergeCell ref="J49:J50"/>
    <mergeCell ref="K49:K50"/>
    <mergeCell ref="B45:B46"/>
    <mergeCell ref="C45:C46"/>
    <mergeCell ref="D45:D46"/>
    <mergeCell ref="E45:E46"/>
    <mergeCell ref="F45:F46"/>
    <mergeCell ref="F47:F48"/>
    <mergeCell ref="G47:G48"/>
    <mergeCell ref="H47:H48"/>
    <mergeCell ref="I47:I48"/>
    <mergeCell ref="K41:K42"/>
    <mergeCell ref="B43:B44"/>
    <mergeCell ref="C43:C44"/>
    <mergeCell ref="D43:D44"/>
    <mergeCell ref="E43:E44"/>
    <mergeCell ref="F43:F44"/>
    <mergeCell ref="G43:G44"/>
    <mergeCell ref="H43:H44"/>
    <mergeCell ref="I43:I44"/>
    <mergeCell ref="J43:J44"/>
    <mergeCell ref="K43:K44"/>
    <mergeCell ref="B41:B42"/>
    <mergeCell ref="C41:C42"/>
    <mergeCell ref="D41:D42"/>
    <mergeCell ref="E41:E42"/>
    <mergeCell ref="F41:F42"/>
    <mergeCell ref="G41:G42"/>
    <mergeCell ref="H41:H42"/>
    <mergeCell ref="I41:I42"/>
    <mergeCell ref="J41:J42"/>
    <mergeCell ref="D37:D38"/>
    <mergeCell ref="E37:E38"/>
    <mergeCell ref="F37:F38"/>
    <mergeCell ref="G37:G38"/>
    <mergeCell ref="H37:H38"/>
    <mergeCell ref="I37:I38"/>
    <mergeCell ref="J37:J38"/>
    <mergeCell ref="K37:K38"/>
    <mergeCell ref="B39:B40"/>
    <mergeCell ref="C39:C40"/>
    <mergeCell ref="D39:D40"/>
    <mergeCell ref="E39:E40"/>
    <mergeCell ref="F39:F40"/>
    <mergeCell ref="G39:G40"/>
    <mergeCell ref="H39:H40"/>
    <mergeCell ref="I39:I40"/>
    <mergeCell ref="J39:J40"/>
    <mergeCell ref="K39:K40"/>
    <mergeCell ref="K31:K32"/>
    <mergeCell ref="A33:A46"/>
    <mergeCell ref="B33:B34"/>
    <mergeCell ref="C33:C34"/>
    <mergeCell ref="D33:D34"/>
    <mergeCell ref="E33:E34"/>
    <mergeCell ref="F33:F34"/>
    <mergeCell ref="G33:G34"/>
    <mergeCell ref="H33:H34"/>
    <mergeCell ref="I33:I34"/>
    <mergeCell ref="J33:J34"/>
    <mergeCell ref="K33:K34"/>
    <mergeCell ref="B35:B36"/>
    <mergeCell ref="C35:C36"/>
    <mergeCell ref="D35:D36"/>
    <mergeCell ref="E35:E36"/>
    <mergeCell ref="F35:F36"/>
    <mergeCell ref="G35:G36"/>
    <mergeCell ref="H35:H36"/>
    <mergeCell ref="I35:I36"/>
    <mergeCell ref="J35:J36"/>
    <mergeCell ref="K35:K36"/>
    <mergeCell ref="B37:B38"/>
    <mergeCell ref="C37:C38"/>
    <mergeCell ref="B31:B32"/>
    <mergeCell ref="C31:C32"/>
    <mergeCell ref="D31:D32"/>
    <mergeCell ref="E31:E32"/>
    <mergeCell ref="F31:F32"/>
    <mergeCell ref="G31:G32"/>
    <mergeCell ref="H31:H32"/>
    <mergeCell ref="I31:I32"/>
    <mergeCell ref="J31:J32"/>
    <mergeCell ref="K27:K28"/>
    <mergeCell ref="B29:B30"/>
    <mergeCell ref="C29:C30"/>
    <mergeCell ref="D29:D30"/>
    <mergeCell ref="E29:E30"/>
    <mergeCell ref="F29:F30"/>
    <mergeCell ref="G29:G30"/>
    <mergeCell ref="H29:H30"/>
    <mergeCell ref="I29:I30"/>
    <mergeCell ref="J29:J30"/>
    <mergeCell ref="K29:K30"/>
    <mergeCell ref="B27:B28"/>
    <mergeCell ref="C27:C28"/>
    <mergeCell ref="D27:D28"/>
    <mergeCell ref="E27:E28"/>
    <mergeCell ref="F27:F28"/>
    <mergeCell ref="G27:G28"/>
    <mergeCell ref="H27:H28"/>
    <mergeCell ref="I27:I28"/>
    <mergeCell ref="J27:J28"/>
    <mergeCell ref="D23:D24"/>
    <mergeCell ref="E23:E24"/>
    <mergeCell ref="F23:F24"/>
    <mergeCell ref="G23:G24"/>
    <mergeCell ref="H23:H24"/>
    <mergeCell ref="I23:I24"/>
    <mergeCell ref="J23:J24"/>
    <mergeCell ref="K23:K24"/>
    <mergeCell ref="B25:B26"/>
    <mergeCell ref="C25:C26"/>
    <mergeCell ref="D25:D26"/>
    <mergeCell ref="E25:E26"/>
    <mergeCell ref="F25:F26"/>
    <mergeCell ref="G25:G26"/>
    <mergeCell ref="H25:H26"/>
    <mergeCell ref="I25:I26"/>
    <mergeCell ref="J25:J26"/>
    <mergeCell ref="K25:K26"/>
    <mergeCell ref="K17:K18"/>
    <mergeCell ref="A19:A32"/>
    <mergeCell ref="B19:B20"/>
    <mergeCell ref="C19:C20"/>
    <mergeCell ref="D19:D20"/>
    <mergeCell ref="E19:E20"/>
    <mergeCell ref="F19:F20"/>
    <mergeCell ref="G19:G20"/>
    <mergeCell ref="H19:H20"/>
    <mergeCell ref="I19:I20"/>
    <mergeCell ref="J19:J20"/>
    <mergeCell ref="K19:K20"/>
    <mergeCell ref="B21:B22"/>
    <mergeCell ref="C21:C22"/>
    <mergeCell ref="D21:D22"/>
    <mergeCell ref="E21:E22"/>
    <mergeCell ref="F21:F22"/>
    <mergeCell ref="G21:G22"/>
    <mergeCell ref="H21:H22"/>
    <mergeCell ref="I21:I22"/>
    <mergeCell ref="J21:J22"/>
    <mergeCell ref="K21:K22"/>
    <mergeCell ref="B23:B24"/>
    <mergeCell ref="C23:C24"/>
    <mergeCell ref="B17:B18"/>
    <mergeCell ref="C17:C18"/>
    <mergeCell ref="D17:D18"/>
    <mergeCell ref="E17:E18"/>
    <mergeCell ref="F17:F18"/>
    <mergeCell ref="G17:G18"/>
    <mergeCell ref="H17:H18"/>
    <mergeCell ref="I17:I18"/>
    <mergeCell ref="J17:J18"/>
    <mergeCell ref="I13:I14"/>
    <mergeCell ref="J13:J14"/>
    <mergeCell ref="K13:K14"/>
    <mergeCell ref="B15:B16"/>
    <mergeCell ref="C15:C16"/>
    <mergeCell ref="D15:D16"/>
    <mergeCell ref="E15:E16"/>
    <mergeCell ref="F15:F16"/>
    <mergeCell ref="G15:G16"/>
    <mergeCell ref="H15:H16"/>
    <mergeCell ref="I15:I16"/>
    <mergeCell ref="J15:J16"/>
    <mergeCell ref="K15:K16"/>
    <mergeCell ref="J9:J10"/>
    <mergeCell ref="K9:K10"/>
    <mergeCell ref="B11:B12"/>
    <mergeCell ref="C11:C12"/>
    <mergeCell ref="D11:D12"/>
    <mergeCell ref="E11:E12"/>
    <mergeCell ref="F11:F12"/>
    <mergeCell ref="G11:G12"/>
    <mergeCell ref="H11:H12"/>
    <mergeCell ref="I11:I12"/>
    <mergeCell ref="J11:J12"/>
    <mergeCell ref="K11:K12"/>
    <mergeCell ref="J5:J6"/>
    <mergeCell ref="K5:K6"/>
    <mergeCell ref="B7:B8"/>
    <mergeCell ref="C7:C8"/>
    <mergeCell ref="D7:D8"/>
    <mergeCell ref="E7:E8"/>
    <mergeCell ref="F7:F8"/>
    <mergeCell ref="G7:G8"/>
    <mergeCell ref="H7:H8"/>
    <mergeCell ref="I7:I8"/>
    <mergeCell ref="J7:J8"/>
    <mergeCell ref="K7:K8"/>
    <mergeCell ref="A5:A18"/>
    <mergeCell ref="B5:B6"/>
    <mergeCell ref="C5:C6"/>
    <mergeCell ref="D5:D6"/>
    <mergeCell ref="E5:E6"/>
    <mergeCell ref="F5:F6"/>
    <mergeCell ref="G5:G6"/>
    <mergeCell ref="H5:H6"/>
    <mergeCell ref="I5:I6"/>
    <mergeCell ref="B9:B10"/>
    <mergeCell ref="C9:C10"/>
    <mergeCell ref="D9:D10"/>
    <mergeCell ref="E9:E10"/>
    <mergeCell ref="F9:F10"/>
    <mergeCell ref="G9:G10"/>
    <mergeCell ref="H9:H10"/>
    <mergeCell ref="I9:I10"/>
    <mergeCell ref="B13:B14"/>
    <mergeCell ref="C13:C14"/>
    <mergeCell ref="D13:D14"/>
    <mergeCell ref="E13:E14"/>
    <mergeCell ref="F13:F14"/>
    <mergeCell ref="G13:G14"/>
    <mergeCell ref="H13:H14"/>
    <mergeCell ref="A1:K1"/>
    <mergeCell ref="A3:A4"/>
    <mergeCell ref="B3:B4"/>
    <mergeCell ref="C3:C4"/>
    <mergeCell ref="D3:D4"/>
    <mergeCell ref="E3:E4"/>
    <mergeCell ref="F3:F4"/>
    <mergeCell ref="G3:G4"/>
    <mergeCell ref="H3:H4"/>
    <mergeCell ref="I3:I4"/>
    <mergeCell ref="J3:J4"/>
    <mergeCell ref="K3:K4"/>
  </mergeCells>
  <conditionalFormatting sqref="G2:M2">
    <cfRule type="containsText" dxfId="0" priority="1" stopIfTrue="1" operator="containsText" text="sam/dim">
      <formula>NOT(ISERROR(SEARCH("sam/dim",G2)))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C7DE-044E-490D-B478-E504C0E4C1AE}">
  <dimension ref="A1"/>
  <sheetViews>
    <sheetView workbookViewId="0">
      <selection activeCell="F40" sqref="F40"/>
    </sheetView>
  </sheetViews>
  <sheetFormatPr baseColWidth="10"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C5DD4-DF92-4501-B2BB-9DCF47CDDE72}">
  <dimension ref="A1"/>
  <sheetViews>
    <sheetView workbookViewId="0"/>
  </sheetViews>
  <sheetFormatPr baseColWidth="10"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395B-D590-4FD6-B273-B3A85C7EA2D7}">
  <dimension ref="A1"/>
  <sheetViews>
    <sheetView workbookViewId="0"/>
  </sheetViews>
  <sheetFormatPr baseColWidth="10"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6D3C-AC37-4B9E-82CF-4704988D334D}">
  <dimension ref="A1"/>
  <sheetViews>
    <sheetView workbookViewId="0"/>
  </sheetViews>
  <sheetFormatPr baseColWidth="10"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2F2D8-30ED-45FB-A1BD-17CE5BA6FFC5}">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vt:i4>
      </vt:variant>
    </vt:vector>
  </HeadingPairs>
  <TitlesOfParts>
    <vt:vector size="15" baseType="lpstr">
      <vt:lpstr>Calendrier</vt:lpstr>
      <vt:lpstr>Juin</vt:lpstr>
      <vt:lpstr>Juillet</vt:lpstr>
      <vt:lpstr>Août</vt:lpstr>
      <vt:lpstr>Septembre</vt:lpstr>
      <vt:lpstr>Octobre</vt:lpstr>
      <vt:lpstr>Novembre</vt:lpstr>
      <vt:lpstr>Décembre</vt:lpstr>
      <vt:lpstr>Janvier</vt:lpstr>
      <vt:lpstr>Février</vt:lpstr>
      <vt:lpstr>Mars</vt:lpstr>
      <vt:lpstr>Avril</vt:lpstr>
      <vt:lpstr>Mai</vt:lpstr>
      <vt:lpstr>Feuil14</vt:lpstr>
      <vt:lpstr>Calendrier!Zone_d_impression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Yearly Calendar Template</dc:title>
  <dc:creator>www.vertex42.com</dc:creator>
  <dc:description>(c) 2009 Vertex42 LLC. All rights reserved.</dc:description>
  <cp:lastModifiedBy>Stephane</cp:lastModifiedBy>
  <cp:revision>0</cp:revision>
  <cp:lastPrinted>2021-11-10T09:34:40Z</cp:lastPrinted>
  <dcterms:created xsi:type="dcterms:W3CDTF">2008-12-11T21:42:43Z</dcterms:created>
  <dcterms:modified xsi:type="dcterms:W3CDTF">2021-11-16T12:02:11Z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2009 Vertex42 LLC</vt:lpwstr>
  </property>
  <property fmtid="{D5CDD505-2E9C-101B-9397-08002B2CF9AE}" pid="3" name="Version">
    <vt:lpwstr>1.3.1</vt:lpwstr>
  </property>
</Properties>
</file>