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f\Desktop\"/>
    </mc:Choice>
  </mc:AlternateContent>
  <bookViews>
    <workbookView xWindow="0" yWindow="0" windowWidth="20625" windowHeight="1209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J29" i="1" s="1"/>
  <c r="H30" i="1"/>
  <c r="H31" i="1"/>
  <c r="H32" i="1"/>
  <c r="H33" i="1"/>
  <c r="H34" i="1"/>
  <c r="H35" i="1"/>
  <c r="H36" i="1"/>
  <c r="H37" i="1"/>
  <c r="H8" i="1"/>
  <c r="E37" i="1"/>
  <c r="N36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N16" i="1"/>
  <c r="E16" i="1"/>
  <c r="N15" i="1"/>
  <c r="E15" i="1"/>
  <c r="N14" i="1"/>
  <c r="E14" i="1"/>
  <c r="E13" i="1"/>
  <c r="E12" i="1"/>
  <c r="E11" i="1"/>
  <c r="N10" i="1"/>
  <c r="E10" i="1"/>
  <c r="E9" i="1"/>
  <c r="E8" i="1"/>
  <c r="A4" i="1"/>
  <c r="B36" i="1" s="1"/>
  <c r="J36" i="1" l="1"/>
  <c r="N19" i="1"/>
  <c r="O17" i="1"/>
  <c r="N17" i="1" s="1"/>
  <c r="J22" i="1"/>
  <c r="J15" i="1"/>
  <c r="J8" i="1"/>
  <c r="O7" i="1" s="1"/>
  <c r="N18" i="1"/>
  <c r="B15" i="1"/>
  <c r="B8" i="1"/>
  <c r="B22" i="1"/>
  <c r="B29" i="1"/>
  <c r="O9" i="1" l="1"/>
  <c r="N9" i="1"/>
  <c r="H38" i="1"/>
  <c r="B7" i="1"/>
  <c r="O8" i="1" l="1"/>
  <c r="O11" i="1" s="1"/>
  <c r="N8" i="1"/>
  <c r="N11" i="1" l="1"/>
  <c r="O13" i="1"/>
  <c r="N13" i="1" s="1"/>
</calcChain>
</file>

<file path=xl/sharedStrings.xml><?xml version="1.0" encoding="utf-8"?>
<sst xmlns="http://schemas.openxmlformats.org/spreadsheetml/2006/main" count="36" uniqueCount="35">
  <si>
    <t>NOVEMBRE 2021</t>
  </si>
  <si>
    <t>Base journalière</t>
  </si>
  <si>
    <t>Total des heures effectuées</t>
  </si>
  <si>
    <t xml:space="preserve"> Heures effectuées </t>
  </si>
  <si>
    <t>Observations (CT - CA - AM)</t>
  </si>
  <si>
    <t xml:space="preserve"> Veilles Couchées</t>
  </si>
  <si>
    <t>TOTAL</t>
  </si>
  <si>
    <t>Début</t>
  </si>
  <si>
    <t>Fin</t>
  </si>
  <si>
    <t>Total</t>
  </si>
  <si>
    <t>Récapitulatif</t>
  </si>
  <si>
    <t>Total heures à effectuer</t>
  </si>
  <si>
    <t>Total heures effectuées</t>
  </si>
  <si>
    <t>Balance mois précédent (+/-)</t>
  </si>
  <si>
    <t>Balance du mois (+/-)</t>
  </si>
  <si>
    <t>Heures supplémentaires payées</t>
  </si>
  <si>
    <t>Nouvelle balance (+/-)</t>
  </si>
  <si>
    <t>Nombre de CT</t>
  </si>
  <si>
    <t>Nombre de CA</t>
  </si>
  <si>
    <t>Arrêt Maladie AM</t>
  </si>
  <si>
    <t>Heures CA / AM / AUTRES CONGES</t>
  </si>
  <si>
    <t>Dim. Et jours fériés travaillés ce mois (heures)</t>
  </si>
  <si>
    <t>Heures samedi travaillées</t>
  </si>
  <si>
    <t>Veilles couchées</t>
  </si>
  <si>
    <t>Autres congés (Noter le nombre jours et non pas les heures)</t>
  </si>
  <si>
    <t>Jours de camps</t>
  </si>
  <si>
    <t>Veilles debout</t>
  </si>
  <si>
    <t>Heures</t>
  </si>
  <si>
    <t>Jour et raison du nombre d'heures à ajouter</t>
  </si>
  <si>
    <t>TOTAL DES HEURES EN +</t>
  </si>
  <si>
    <t>ASTREINTES</t>
  </si>
  <si>
    <t>Nombre d'astreintes :</t>
  </si>
  <si>
    <r>
      <t xml:space="preserve">Astreinte du 00/00/2021 au 00/00/2021 </t>
    </r>
    <r>
      <rPr>
        <b/>
        <sz val="18"/>
        <color rgb="FFFF0000"/>
        <rFont val="Calibri"/>
        <family val="2"/>
        <scheme val="minor"/>
      </rPr>
      <t>et</t>
    </r>
    <r>
      <rPr>
        <b/>
        <sz val="18"/>
        <color theme="1"/>
        <rFont val="Calibri"/>
        <family val="2"/>
        <scheme val="minor"/>
      </rPr>
      <t xml:space="preserve"> du 00/00/2021 au 00/00/2021</t>
    </r>
  </si>
  <si>
    <t>DE 22h à six heures du matin - 3h si travaillé plus de 6h à ces heures là</t>
  </si>
  <si>
    <t>Horaires de 00:00  à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</si>
</sst>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[$-F800]dddd\,\ mmmm\ dd\,\ yyyy"/>
    <numFmt numFmtId="166" formatCode="h:mm;@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72"/>
      <name val="Times New Roman"/>
      <family val="1"/>
    </font>
    <font>
      <b/>
      <sz val="7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7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FDDDD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17" fontId="5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Protection="1">
      <protection locked="0"/>
    </xf>
    <xf numFmtId="0" fontId="2" fillId="2" borderId="0" xfId="0" applyFont="1" applyFill="1"/>
    <xf numFmtId="0" fontId="12" fillId="2" borderId="7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164" fontId="14" fillId="2" borderId="0" xfId="0" applyNumberFormat="1" applyFont="1" applyFill="1" applyBorder="1" applyAlignment="1" applyProtection="1">
      <alignment horizontal="center" vertical="center"/>
    </xf>
    <xf numFmtId="164" fontId="15" fillId="2" borderId="8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165" fontId="16" fillId="2" borderId="14" xfId="0" applyNumberFormat="1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0" fontId="16" fillId="5" borderId="15" xfId="0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17" xfId="0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4" fillId="2" borderId="0" xfId="0" applyNumberFormat="1" applyFont="1" applyFill="1" applyBorder="1" applyProtection="1"/>
    <xf numFmtId="0" fontId="18" fillId="2" borderId="0" xfId="0" applyNumberFormat="1" applyFont="1" applyFill="1" applyProtection="1"/>
    <xf numFmtId="0" fontId="2" fillId="2" borderId="0" xfId="0" applyFont="1" applyFill="1" applyProtection="1"/>
    <xf numFmtId="0" fontId="14" fillId="6" borderId="21" xfId="0" applyFont="1" applyFill="1" applyBorder="1" applyAlignment="1" applyProtection="1">
      <alignment horizontal="center" vertical="center"/>
    </xf>
    <xf numFmtId="164" fontId="14" fillId="6" borderId="22" xfId="0" applyNumberFormat="1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2" borderId="24" xfId="0" applyNumberFormat="1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2" fontId="18" fillId="2" borderId="0" xfId="0" applyNumberFormat="1" applyFont="1" applyFill="1" applyProtection="1"/>
    <xf numFmtId="165" fontId="14" fillId="7" borderId="27" xfId="0" applyNumberFormat="1" applyFont="1" applyFill="1" applyBorder="1" applyAlignment="1" applyProtection="1">
      <alignment horizontal="center" vertical="center"/>
    </xf>
    <xf numFmtId="164" fontId="14" fillId="8" borderId="12" xfId="0" applyNumberFormat="1" applyFont="1" applyFill="1" applyBorder="1" applyAlignment="1" applyProtection="1">
      <alignment horizontal="center" vertical="center"/>
    </xf>
    <xf numFmtId="164" fontId="16" fillId="9" borderId="28" xfId="0" applyNumberFormat="1" applyFont="1" applyFill="1" applyBorder="1" applyAlignment="1" applyProtection="1">
      <alignment horizontal="center" vertical="center"/>
      <protection locked="0"/>
    </xf>
    <xf numFmtId="164" fontId="16" fillId="9" borderId="29" xfId="0" applyNumberFormat="1" applyFont="1" applyFill="1" applyBorder="1" applyAlignment="1" applyProtection="1">
      <alignment horizontal="center" vertical="center"/>
      <protection locked="0"/>
    </xf>
    <xf numFmtId="164" fontId="16" fillId="2" borderId="28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166" fontId="16" fillId="2" borderId="19" xfId="0" applyNumberFormat="1" applyFont="1" applyFill="1" applyBorder="1" applyAlignment="1" applyProtection="1">
      <alignment horizontal="center" vertical="center"/>
    </xf>
    <xf numFmtId="164" fontId="14" fillId="2" borderId="32" xfId="0" applyNumberFormat="1" applyFont="1" applyFill="1" applyBorder="1" applyAlignment="1" applyProtection="1">
      <alignment horizontal="center" vertical="center" wrapText="1"/>
    </xf>
    <xf numFmtId="166" fontId="16" fillId="2" borderId="0" xfId="0" applyNumberFormat="1" applyFont="1" applyFill="1" applyBorder="1" applyAlignment="1" applyProtection="1">
      <alignment horizontal="center" vertical="center"/>
    </xf>
    <xf numFmtId="164" fontId="14" fillId="2" borderId="28" xfId="0" applyNumberFormat="1" applyFont="1" applyFill="1" applyBorder="1" applyAlignment="1" applyProtection="1">
      <alignment horizontal="center" vertical="center"/>
    </xf>
    <xf numFmtId="0" fontId="14" fillId="9" borderId="30" xfId="0" applyFont="1" applyFill="1" applyBorder="1" applyAlignment="1" applyProtection="1">
      <alignment horizontal="center" vertical="center"/>
      <protection locked="0"/>
    </xf>
    <xf numFmtId="0" fontId="14" fillId="2" borderId="33" xfId="0" applyNumberFormat="1" applyFont="1" applyFill="1" applyBorder="1" applyAlignment="1" applyProtection="1">
      <alignment horizontal="center" vertical="center"/>
    </xf>
    <xf numFmtId="164" fontId="14" fillId="2" borderId="34" xfId="0" applyNumberFormat="1" applyFont="1" applyFill="1" applyBorder="1" applyAlignment="1" applyProtection="1">
      <alignment horizontal="center" vertical="center"/>
    </xf>
    <xf numFmtId="165" fontId="14" fillId="7" borderId="35" xfId="0" applyNumberFormat="1" applyFont="1" applyFill="1" applyBorder="1" applyAlignment="1" applyProtection="1">
      <alignment horizontal="center" vertical="center"/>
    </xf>
    <xf numFmtId="164" fontId="14" fillId="8" borderId="19" xfId="0" applyNumberFormat="1" applyFont="1" applyFill="1" applyBorder="1" applyAlignment="1" applyProtection="1">
      <alignment horizontal="center" vertical="center"/>
    </xf>
    <xf numFmtId="164" fontId="16" fillId="10" borderId="36" xfId="0" applyNumberFormat="1" applyFont="1" applyFill="1" applyBorder="1" applyAlignment="1" applyProtection="1">
      <alignment horizontal="center" vertical="center"/>
      <protection locked="0"/>
    </xf>
    <xf numFmtId="164" fontId="16" fillId="10" borderId="37" xfId="0" applyNumberFormat="1" applyFont="1" applyFill="1" applyBorder="1" applyAlignment="1" applyProtection="1">
      <alignment horizontal="center" vertical="center"/>
      <protection locked="0"/>
    </xf>
    <xf numFmtId="164" fontId="16" fillId="2" borderId="36" xfId="0" applyNumberFormat="1" applyFont="1" applyFill="1" applyBorder="1" applyAlignment="1" applyProtection="1">
      <alignment horizontal="center" vertical="center" wrapText="1"/>
    </xf>
    <xf numFmtId="164" fontId="14" fillId="2" borderId="39" xfId="0" applyNumberFormat="1" applyFont="1" applyFill="1" applyBorder="1" applyAlignment="1" applyProtection="1">
      <alignment horizontal="center" vertical="center" wrapText="1"/>
    </xf>
    <xf numFmtId="164" fontId="14" fillId="2" borderId="36" xfId="0" applyNumberFormat="1" applyFont="1" applyFill="1" applyBorder="1" applyAlignment="1" applyProtection="1">
      <alignment horizontal="center" vertical="center"/>
    </xf>
    <xf numFmtId="0" fontId="14" fillId="9" borderId="38" xfId="0" applyFont="1" applyFill="1" applyBorder="1" applyAlignment="1" applyProtection="1">
      <alignment horizontal="center" vertical="center"/>
      <protection locked="0"/>
    </xf>
    <xf numFmtId="0" fontId="19" fillId="2" borderId="40" xfId="0" applyNumberFormat="1" applyFont="1" applyFill="1" applyBorder="1" applyAlignment="1" applyProtection="1">
      <alignment horizontal="center" vertical="center"/>
    </xf>
    <xf numFmtId="164" fontId="19" fillId="2" borderId="38" xfId="0" applyNumberFormat="1" applyFont="1" applyFill="1" applyBorder="1" applyAlignment="1" applyProtection="1">
      <alignment horizontal="center" vertical="center"/>
    </xf>
    <xf numFmtId="165" fontId="14" fillId="11" borderId="35" xfId="0" applyNumberFormat="1" applyFont="1" applyFill="1" applyBorder="1" applyAlignment="1" applyProtection="1">
      <alignment horizontal="center" vertical="center"/>
    </xf>
    <xf numFmtId="164" fontId="16" fillId="9" borderId="36" xfId="0" applyNumberFormat="1" applyFont="1" applyFill="1" applyBorder="1" applyAlignment="1" applyProtection="1">
      <alignment horizontal="center" vertical="center"/>
      <protection locked="0"/>
    </xf>
    <xf numFmtId="164" fontId="16" fillId="9" borderId="37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vertical="center"/>
    </xf>
    <xf numFmtId="0" fontId="14" fillId="2" borderId="41" xfId="0" applyNumberFormat="1" applyFont="1" applyFill="1" applyBorder="1" applyAlignment="1" applyProtection="1">
      <alignment horizontal="center" vertical="center"/>
    </xf>
    <xf numFmtId="164" fontId="14" fillId="2" borderId="42" xfId="0" applyNumberFormat="1" applyFont="1" applyFill="1" applyBorder="1" applyAlignment="1" applyProtection="1">
      <alignment horizontal="center" vertical="center"/>
    </xf>
    <xf numFmtId="0" fontId="14" fillId="5" borderId="43" xfId="0" applyNumberFormat="1" applyFont="1" applyFill="1" applyBorder="1" applyAlignment="1" applyProtection="1">
      <alignment horizontal="center" vertical="center"/>
    </xf>
    <xf numFmtId="164" fontId="14" fillId="5" borderId="44" xfId="0" applyNumberFormat="1" applyFont="1" applyFill="1" applyBorder="1" applyAlignment="1" applyProtection="1">
      <alignment horizontal="center" vertical="center"/>
    </xf>
    <xf numFmtId="0" fontId="14" fillId="2" borderId="33" xfId="0" applyNumberFormat="1" applyFont="1" applyFill="1" applyBorder="1" applyAlignment="1" applyProtection="1">
      <alignment horizontal="center"/>
    </xf>
    <xf numFmtId="164" fontId="14" fillId="2" borderId="34" xfId="0" applyNumberFormat="1" applyFont="1" applyFill="1" applyBorder="1" applyAlignment="1" applyProtection="1">
      <alignment horizontal="center"/>
    </xf>
    <xf numFmtId="0" fontId="19" fillId="2" borderId="41" xfId="0" applyNumberFormat="1" applyFont="1" applyFill="1" applyBorder="1" applyAlignment="1" applyProtection="1">
      <alignment horizontal="center" vertical="center"/>
    </xf>
    <xf numFmtId="164" fontId="19" fillId="2" borderId="42" xfId="0" applyNumberFormat="1" applyFont="1" applyFill="1" applyBorder="1" applyAlignment="1" applyProtection="1">
      <alignment horizontal="center"/>
    </xf>
    <xf numFmtId="164" fontId="14" fillId="2" borderId="0" xfId="0" applyNumberFormat="1" applyFont="1" applyFill="1" applyProtection="1"/>
    <xf numFmtId="165" fontId="14" fillId="12" borderId="45" xfId="0" applyNumberFormat="1" applyFont="1" applyFill="1" applyBorder="1" applyAlignment="1" applyProtection="1">
      <alignment horizontal="center" vertical="center"/>
    </xf>
    <xf numFmtId="164" fontId="16" fillId="9" borderId="46" xfId="0" applyNumberFormat="1" applyFont="1" applyFill="1" applyBorder="1" applyAlignment="1" applyProtection="1">
      <alignment horizontal="center" vertical="center"/>
      <protection locked="0"/>
    </xf>
    <xf numFmtId="164" fontId="16" fillId="9" borderId="47" xfId="0" applyNumberFormat="1" applyFont="1" applyFill="1" applyBorder="1" applyAlignment="1" applyProtection="1">
      <alignment horizontal="center" vertical="center"/>
      <protection locked="0"/>
    </xf>
    <xf numFmtId="164" fontId="16" fillId="2" borderId="46" xfId="0" applyNumberFormat="1" applyFont="1" applyFill="1" applyBorder="1" applyAlignment="1" applyProtection="1">
      <alignment horizontal="center" vertical="center" wrapText="1"/>
    </xf>
    <xf numFmtId="0" fontId="16" fillId="2" borderId="48" xfId="0" applyNumberFormat="1" applyFont="1" applyFill="1" applyBorder="1" applyAlignment="1" applyProtection="1">
      <alignment horizontal="center" vertical="center" wrapText="1"/>
    </xf>
    <xf numFmtId="166" fontId="16" fillId="2" borderId="51" xfId="0" applyNumberFormat="1" applyFont="1" applyFill="1" applyBorder="1" applyAlignment="1" applyProtection="1">
      <alignment horizontal="center" vertical="center"/>
    </xf>
    <xf numFmtId="164" fontId="14" fillId="2" borderId="52" xfId="0" applyNumberFormat="1" applyFont="1" applyFill="1" applyBorder="1" applyAlignment="1" applyProtection="1">
      <alignment horizontal="center" vertical="center" wrapText="1"/>
    </xf>
    <xf numFmtId="166" fontId="16" fillId="2" borderId="18" xfId="0" applyNumberFormat="1" applyFont="1" applyFill="1" applyBorder="1" applyAlignment="1" applyProtection="1">
      <alignment horizontal="center" vertical="center"/>
    </xf>
    <xf numFmtId="164" fontId="14" fillId="2" borderId="53" xfId="0" applyNumberFormat="1" applyFont="1" applyFill="1" applyBorder="1" applyAlignment="1" applyProtection="1">
      <alignment horizontal="center" vertical="center"/>
    </xf>
    <xf numFmtId="0" fontId="14" fillId="9" borderId="54" xfId="0" applyFont="1" applyFill="1" applyBorder="1" applyAlignment="1" applyProtection="1">
      <alignment horizontal="center" vertical="center"/>
      <protection locked="0"/>
    </xf>
    <xf numFmtId="0" fontId="14" fillId="2" borderId="40" xfId="0" applyNumberFormat="1" applyFont="1" applyFill="1" applyBorder="1" applyAlignment="1" applyProtection="1">
      <alignment horizontal="center" vertical="center"/>
    </xf>
    <xf numFmtId="1" fontId="14" fillId="2" borderId="38" xfId="0" applyNumberFormat="1" applyFont="1" applyFill="1" applyBorder="1" applyAlignment="1" applyProtection="1">
      <alignment horizontal="center" vertical="center"/>
    </xf>
    <xf numFmtId="2" fontId="18" fillId="2" borderId="0" xfId="0" applyNumberFormat="1" applyFont="1" applyFill="1" applyBorder="1" applyProtection="1"/>
    <xf numFmtId="165" fontId="14" fillId="5" borderId="27" xfId="0" applyNumberFormat="1" applyFont="1" applyFill="1" applyBorder="1" applyAlignment="1" applyProtection="1">
      <alignment horizontal="center" vertical="center"/>
    </xf>
    <xf numFmtId="164" fontId="14" fillId="2" borderId="56" xfId="0" applyNumberFormat="1" applyFont="1" applyFill="1" applyBorder="1" applyAlignment="1" applyProtection="1">
      <alignment horizontal="center" vertical="center" wrapText="1"/>
    </xf>
    <xf numFmtId="164" fontId="14" fillId="2" borderId="57" xfId="0" applyNumberFormat="1" applyFont="1" applyFill="1" applyBorder="1" applyAlignment="1" applyProtection="1">
      <alignment horizontal="center" vertical="center"/>
    </xf>
    <xf numFmtId="0" fontId="14" fillId="9" borderId="34" xfId="0" applyFont="1" applyFill="1" applyBorder="1" applyAlignment="1" applyProtection="1">
      <alignment horizontal="center" vertical="center"/>
      <protection locked="0"/>
    </xf>
    <xf numFmtId="1" fontId="14" fillId="2" borderId="34" xfId="0" applyNumberFormat="1" applyFont="1" applyFill="1" applyBorder="1" applyAlignment="1" applyProtection="1">
      <alignment horizontal="center" vertical="center"/>
    </xf>
    <xf numFmtId="164" fontId="14" fillId="2" borderId="38" xfId="0" applyNumberFormat="1" applyFont="1" applyFill="1" applyBorder="1" applyAlignment="1" applyProtection="1">
      <alignment horizontal="center" vertical="center"/>
    </xf>
    <xf numFmtId="0" fontId="14" fillId="2" borderId="40" xfId="0" applyNumberFormat="1" applyFont="1" applyFill="1" applyBorder="1" applyAlignment="1" applyProtection="1">
      <alignment horizontal="center"/>
    </xf>
    <xf numFmtId="164" fontId="14" fillId="2" borderId="38" xfId="0" applyNumberFormat="1" applyFont="1" applyFill="1" applyBorder="1" applyAlignment="1" applyProtection="1">
      <alignment horizontal="center"/>
    </xf>
    <xf numFmtId="164" fontId="18" fillId="2" borderId="0" xfId="0" applyNumberFormat="1" applyFont="1" applyFill="1" applyProtection="1"/>
    <xf numFmtId="165" fontId="14" fillId="12" borderId="49" xfId="0" applyNumberFormat="1" applyFont="1" applyFill="1" applyBorder="1" applyAlignment="1" applyProtection="1">
      <alignment horizontal="center" vertical="center"/>
    </xf>
    <xf numFmtId="164" fontId="14" fillId="8" borderId="58" xfId="0" applyNumberFormat="1" applyFont="1" applyFill="1" applyBorder="1" applyAlignment="1" applyProtection="1">
      <alignment horizontal="center" vertical="center"/>
    </xf>
    <xf numFmtId="164" fontId="16" fillId="9" borderId="53" xfId="0" applyNumberFormat="1" applyFont="1" applyFill="1" applyBorder="1" applyAlignment="1" applyProtection="1">
      <alignment horizontal="center" vertical="center"/>
      <protection locked="0"/>
    </xf>
    <xf numFmtId="164" fontId="16" fillId="9" borderId="59" xfId="0" applyNumberFormat="1" applyFont="1" applyFill="1" applyBorder="1" applyAlignment="1" applyProtection="1">
      <alignment horizontal="center" vertical="center"/>
      <protection locked="0"/>
    </xf>
    <xf numFmtId="164" fontId="16" fillId="2" borderId="53" xfId="0" applyNumberFormat="1" applyFont="1" applyFill="1" applyBorder="1" applyAlignment="1" applyProtection="1">
      <alignment horizontal="center" vertical="center" wrapText="1"/>
    </xf>
    <xf numFmtId="0" fontId="14" fillId="9" borderId="41" xfId="0" applyNumberFormat="1" applyFont="1" applyFill="1" applyBorder="1" applyAlignment="1" applyProtection="1">
      <alignment horizontal="center" wrapText="1"/>
      <protection locked="0"/>
    </xf>
    <xf numFmtId="0" fontId="14" fillId="9" borderId="42" xfId="0" applyNumberFormat="1" applyFont="1" applyFill="1" applyBorder="1" applyAlignment="1" applyProtection="1">
      <alignment horizontal="center"/>
      <protection locked="0"/>
    </xf>
    <xf numFmtId="165" fontId="14" fillId="5" borderId="55" xfId="0" applyNumberFormat="1" applyFont="1" applyFill="1" applyBorder="1" applyAlignment="1" applyProtection="1">
      <alignment horizontal="center" vertical="center"/>
    </xf>
    <xf numFmtId="164" fontId="14" fillId="8" borderId="23" xfId="0" applyNumberFormat="1" applyFont="1" applyFill="1" applyBorder="1" applyAlignment="1" applyProtection="1">
      <alignment horizontal="center" vertical="center"/>
    </xf>
    <xf numFmtId="164" fontId="16" fillId="9" borderId="57" xfId="0" applyNumberFormat="1" applyFont="1" applyFill="1" applyBorder="1" applyAlignment="1" applyProtection="1">
      <alignment horizontal="center" vertical="center"/>
      <protection locked="0"/>
    </xf>
    <xf numFmtId="164" fontId="16" fillId="9" borderId="60" xfId="0" applyNumberFormat="1" applyFont="1" applyFill="1" applyBorder="1" applyAlignment="1" applyProtection="1">
      <alignment horizontal="center" vertical="center"/>
      <protection locked="0"/>
    </xf>
    <xf numFmtId="164" fontId="16" fillId="2" borderId="57" xfId="0" applyNumberFormat="1" applyFont="1" applyFill="1" applyBorder="1" applyAlignment="1" applyProtection="1">
      <alignment horizontal="center" vertical="center" wrapText="1"/>
    </xf>
    <xf numFmtId="164" fontId="14" fillId="2" borderId="61" xfId="0" applyNumberFormat="1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</xf>
    <xf numFmtId="0" fontId="14" fillId="9" borderId="44" xfId="0" applyNumberFormat="1" applyFont="1" applyFill="1" applyBorder="1" applyAlignment="1" applyProtection="1">
      <alignment horizontal="center" vertical="center"/>
    </xf>
    <xf numFmtId="164" fontId="14" fillId="2" borderId="62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4" fillId="5" borderId="63" xfId="0" applyFont="1" applyFill="1" applyBorder="1" applyAlignment="1" applyProtection="1">
      <alignment horizontal="center" vertical="center"/>
      <protection locked="0"/>
    </xf>
    <xf numFmtId="0" fontId="14" fillId="5" borderId="64" xfId="0" applyFont="1" applyFill="1" applyBorder="1" applyAlignment="1" applyProtection="1">
      <alignment horizontal="center" vertical="center"/>
      <protection locked="0"/>
    </xf>
    <xf numFmtId="0" fontId="14" fillId="9" borderId="65" xfId="0" applyFont="1" applyFill="1" applyBorder="1" applyAlignment="1" applyProtection="1">
      <alignment horizontal="center"/>
      <protection locked="0"/>
    </xf>
    <xf numFmtId="164" fontId="14" fillId="9" borderId="66" xfId="0" applyNumberFormat="1" applyFont="1" applyFill="1" applyBorder="1" applyAlignment="1" applyProtection="1">
      <alignment horizontal="center" vertical="center"/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164" fontId="14" fillId="9" borderId="6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</xf>
    <xf numFmtId="164" fontId="14" fillId="2" borderId="67" xfId="0" applyNumberFormat="1" applyFont="1" applyFill="1" applyBorder="1" applyAlignment="1" applyProtection="1">
      <alignment horizontal="center" vertical="center"/>
    </xf>
    <xf numFmtId="0" fontId="14" fillId="5" borderId="43" xfId="0" applyFont="1" applyFill="1" applyBorder="1" applyAlignment="1" applyProtection="1">
      <alignment vertical="center"/>
      <protection locked="0"/>
    </xf>
    <xf numFmtId="0" fontId="14" fillId="5" borderId="44" xfId="0" applyFont="1" applyFill="1" applyBorder="1" applyAlignment="1" applyProtection="1">
      <alignment vertical="center"/>
      <protection locked="0"/>
    </xf>
    <xf numFmtId="0" fontId="14" fillId="9" borderId="33" xfId="0" applyFont="1" applyFill="1" applyBorder="1" applyProtection="1">
      <protection locked="0"/>
    </xf>
    <xf numFmtId="164" fontId="14" fillId="9" borderId="34" xfId="0" applyNumberFormat="1" applyFont="1" applyFill="1" applyBorder="1" applyAlignment="1" applyProtection="1">
      <alignment horizontal="center"/>
      <protection locked="0"/>
    </xf>
    <xf numFmtId="0" fontId="14" fillId="9" borderId="40" xfId="0" applyFont="1" applyFill="1" applyBorder="1" applyProtection="1">
      <protection locked="0"/>
    </xf>
    <xf numFmtId="164" fontId="14" fillId="2" borderId="68" xfId="0" applyNumberFormat="1" applyFont="1" applyFill="1" applyBorder="1" applyAlignment="1" applyProtection="1">
      <alignment horizontal="center" vertical="center" wrapText="1"/>
    </xf>
    <xf numFmtId="0" fontId="14" fillId="9" borderId="42" xfId="0" applyFont="1" applyFill="1" applyBorder="1" applyAlignment="1" applyProtection="1">
      <alignment horizontal="center" vertical="center"/>
      <protection locked="0"/>
    </xf>
    <xf numFmtId="164" fontId="14" fillId="2" borderId="31" xfId="0" applyNumberFormat="1" applyFont="1" applyFill="1" applyBorder="1" applyAlignment="1" applyProtection="1">
      <alignment horizontal="center" vertical="center" wrapText="1"/>
    </xf>
    <xf numFmtId="164" fontId="14" fillId="2" borderId="69" xfId="0" applyNumberFormat="1" applyFont="1" applyFill="1" applyBorder="1" applyAlignment="1" applyProtection="1">
      <alignment horizontal="center" vertical="center"/>
    </xf>
    <xf numFmtId="0" fontId="14" fillId="5" borderId="41" xfId="0" applyFont="1" applyFill="1" applyBorder="1" applyProtection="1"/>
    <xf numFmtId="164" fontId="14" fillId="5" borderId="34" xfId="0" applyNumberFormat="1" applyFont="1" applyFill="1" applyBorder="1" applyAlignment="1" applyProtection="1">
      <alignment horizontal="center"/>
    </xf>
    <xf numFmtId="165" fontId="14" fillId="7" borderId="49" xfId="0" applyNumberFormat="1" applyFont="1" applyFill="1" applyBorder="1" applyAlignment="1" applyProtection="1">
      <alignment horizontal="center" vertical="center"/>
    </xf>
    <xf numFmtId="164" fontId="14" fillId="8" borderId="70" xfId="0" applyNumberFormat="1" applyFont="1" applyFill="1" applyBorder="1" applyAlignment="1" applyProtection="1">
      <alignment horizontal="center" vertical="center"/>
    </xf>
    <xf numFmtId="164" fontId="16" fillId="10" borderId="53" xfId="0" applyNumberFormat="1" applyFont="1" applyFill="1" applyBorder="1" applyAlignment="1" applyProtection="1">
      <alignment horizontal="center" vertical="center"/>
      <protection locked="0"/>
    </xf>
    <xf numFmtId="164" fontId="16" fillId="10" borderId="59" xfId="0" applyNumberFormat="1" applyFont="1" applyFill="1" applyBorder="1" applyAlignment="1" applyProtection="1">
      <alignment horizontal="center" vertical="center"/>
      <protection locked="0"/>
    </xf>
    <xf numFmtId="164" fontId="14" fillId="2" borderId="50" xfId="0" applyNumberFormat="1" applyFont="1" applyFill="1" applyBorder="1" applyAlignment="1" applyProtection="1">
      <alignment horizontal="center" vertical="center" wrapText="1"/>
    </xf>
    <xf numFmtId="164" fontId="14" fillId="2" borderId="63" xfId="0" applyNumberFormat="1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4" fillId="9" borderId="55" xfId="0" applyFont="1" applyFill="1" applyBorder="1" applyAlignment="1" applyProtection="1">
      <alignment horizontal="center" vertical="center"/>
      <protection locked="0"/>
    </xf>
    <xf numFmtId="0" fontId="14" fillId="9" borderId="7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2" borderId="0" xfId="0" applyNumberFormat="1" applyFont="1" applyFill="1" applyProtection="1"/>
    <xf numFmtId="0" fontId="14" fillId="9" borderId="65" xfId="0" applyFont="1" applyFill="1" applyBorder="1" applyAlignment="1" applyProtection="1">
      <alignment horizontal="center" vertical="center"/>
      <protection locked="0"/>
    </xf>
    <xf numFmtId="0" fontId="14" fillId="9" borderId="4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/>
    <xf numFmtId="0" fontId="14" fillId="9" borderId="1" xfId="0" applyFont="1" applyFill="1" applyBorder="1" applyAlignment="1" applyProtection="1">
      <alignment horizontal="center" vertical="top" wrapText="1"/>
      <protection locked="0"/>
    </xf>
    <xf numFmtId="0" fontId="14" fillId="9" borderId="3" xfId="0" applyFont="1" applyFill="1" applyBorder="1" applyAlignment="1" applyProtection="1">
      <alignment horizontal="center" vertical="top" wrapText="1"/>
      <protection locked="0"/>
    </xf>
    <xf numFmtId="0" fontId="14" fillId="9" borderId="65" xfId="0" applyFont="1" applyFill="1" applyBorder="1" applyAlignment="1" applyProtection="1">
      <alignment horizontal="center" vertical="top" wrapText="1"/>
      <protection locked="0"/>
    </xf>
    <xf numFmtId="0" fontId="14" fillId="9" borderId="48" xfId="0" applyFont="1" applyFill="1" applyBorder="1" applyAlignment="1" applyProtection="1">
      <alignment horizontal="center" vertical="top" wrapText="1"/>
      <protection locked="0"/>
    </xf>
    <xf numFmtId="0" fontId="14" fillId="9" borderId="4" xfId="0" applyFont="1" applyFill="1" applyBorder="1" applyAlignment="1" applyProtection="1">
      <alignment horizontal="center" vertical="top" wrapText="1"/>
      <protection locked="0"/>
    </xf>
    <xf numFmtId="0" fontId="14" fillId="9" borderId="6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133350</xdr:rowOff>
    </xdr:from>
    <xdr:to>
      <xdr:col>10</xdr:col>
      <xdr:colOff>76200</xdr:colOff>
      <xdr:row>3</xdr:row>
      <xdr:rowOff>190500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162425" y="1828800"/>
          <a:ext cx="19812000" cy="57150"/>
        </a:xfrm>
        <a:prstGeom prst="straightConnector1">
          <a:avLst/>
        </a:prstGeom>
        <a:ln w="762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ille/Secret&#233;riat%20-%20RH/Variables%20salaires/Vierges/ann&#233;e/07/Juillet%20veill%20w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JANVIER 21"/>
      <sheetName val="FEVRIER 21"/>
      <sheetName val="MARS 2021"/>
      <sheetName val="AVRIL 2021"/>
      <sheetName val="MAI 2021"/>
      <sheetName val="JUIN 2021"/>
      <sheetName val="Juillet 2021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0.29166666666666669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50" zoomScaleNormal="50" workbookViewId="0">
      <selection activeCell="M17" sqref="M17"/>
    </sheetView>
  </sheetViews>
  <sheetFormatPr baseColWidth="10" defaultColWidth="11.5703125" defaultRowHeight="15" x14ac:dyDescent="0.25"/>
  <cols>
    <col min="1" max="1" width="62.42578125" style="176" customWidth="1"/>
    <col min="2" max="2" width="19.7109375" style="176" customWidth="1"/>
    <col min="3" max="3" width="21.7109375" style="21" customWidth="1"/>
    <col min="4" max="4" width="20.5703125" style="21" customWidth="1"/>
    <col min="5" max="5" width="39" style="177" customWidth="1"/>
    <col min="6" max="6" width="5.140625" style="10" customWidth="1"/>
    <col min="7" max="7" width="4.7109375" style="10" customWidth="1"/>
    <col min="8" max="8" width="30.42578125" style="177" customWidth="1"/>
    <col min="9" max="9" width="6.28515625" style="10" customWidth="1"/>
    <col min="10" max="10" width="18.42578125" style="177" customWidth="1"/>
    <col min="11" max="11" width="17.7109375" style="177" customWidth="1"/>
    <col min="12" max="12" width="5.5703125" style="57" customWidth="1"/>
    <col min="13" max="13" width="127.7109375" style="21" customWidth="1"/>
    <col min="14" max="14" width="22.5703125" style="21" customWidth="1"/>
    <col min="15" max="15" width="25.5703125" style="171" customWidth="1"/>
    <col min="16" max="16" width="19.28515625" style="21" customWidth="1"/>
    <col min="17" max="17" width="30.42578125" style="21" customWidth="1"/>
    <col min="18" max="18" width="31.85546875" style="21" customWidth="1"/>
    <col min="19" max="19" width="33.42578125" style="21" customWidth="1"/>
    <col min="20" max="20" width="31.85546875" style="21" customWidth="1"/>
    <col min="21" max="21" width="46" style="21" customWidth="1"/>
    <col min="22" max="22" width="18.28515625" style="21" customWidth="1"/>
    <col min="23" max="23" width="25.7109375" style="21" customWidth="1"/>
    <col min="24" max="24" width="30.7109375" style="21" customWidth="1"/>
    <col min="25" max="25" width="31.28515625" style="21" customWidth="1"/>
    <col min="26" max="16384" width="11.5703125" style="21"/>
  </cols>
  <sheetData>
    <row r="1" spans="1:19" s="10" customFormat="1" ht="28.5" x14ac:dyDescent="0.25">
      <c r="A1" s="1"/>
      <c r="B1" s="2"/>
      <c r="C1" s="3"/>
      <c r="D1" s="4" t="s">
        <v>0</v>
      </c>
      <c r="E1" s="4"/>
      <c r="F1" s="4"/>
      <c r="G1" s="6"/>
      <c r="H1" s="6"/>
      <c r="I1" s="6"/>
      <c r="J1" s="6"/>
      <c r="K1" s="7"/>
      <c r="L1" s="3"/>
      <c r="M1" s="8"/>
      <c r="N1" s="8"/>
      <c r="O1" s="9"/>
    </row>
    <row r="2" spans="1:19" ht="29.25" thickBot="1" x14ac:dyDescent="0.3">
      <c r="A2" s="11"/>
      <c r="B2" s="12"/>
      <c r="C2" s="13"/>
      <c r="D2" s="4"/>
      <c r="E2" s="4"/>
      <c r="F2" s="4"/>
      <c r="G2" s="15"/>
      <c r="H2" s="15"/>
      <c r="I2" s="15"/>
      <c r="J2" s="15"/>
      <c r="K2" s="16"/>
      <c r="L2" s="17"/>
      <c r="M2" s="18"/>
      <c r="N2" s="19"/>
      <c r="O2" s="20"/>
    </row>
    <row r="3" spans="1:19" ht="92.25" x14ac:dyDescent="0.25">
      <c r="A3" s="22" t="s">
        <v>1</v>
      </c>
      <c r="B3" s="11"/>
      <c r="C3" s="23"/>
      <c r="D3" s="4"/>
      <c r="E3" s="4"/>
      <c r="F3" s="4"/>
      <c r="G3" s="24"/>
      <c r="H3" s="25"/>
      <c r="I3" s="24"/>
      <c r="J3" s="24"/>
      <c r="K3" s="5"/>
      <c r="L3" s="17"/>
      <c r="M3" s="26"/>
      <c r="N3" s="27"/>
      <c r="O3" s="20"/>
    </row>
    <row r="4" spans="1:19" ht="93" thickBot="1" x14ac:dyDescent="0.3">
      <c r="A4" s="28">
        <f>'[1]MAI 2021'!A4</f>
        <v>0.29166666666666669</v>
      </c>
      <c r="B4" s="29"/>
      <c r="C4" s="30"/>
      <c r="D4" s="14"/>
      <c r="E4" s="31"/>
      <c r="F4" s="14"/>
      <c r="G4" s="14"/>
      <c r="H4" s="25"/>
      <c r="I4" s="14"/>
      <c r="J4" s="24"/>
      <c r="K4" s="5"/>
      <c r="L4" s="17"/>
      <c r="M4" s="19"/>
      <c r="N4" s="19"/>
      <c r="O4" s="20"/>
    </row>
    <row r="5" spans="1:19" ht="37.5" customHeight="1" thickTop="1" thickBot="1" x14ac:dyDescent="0.4">
      <c r="A5" s="32"/>
      <c r="B5" s="33"/>
      <c r="C5" s="34" t="s">
        <v>34</v>
      </c>
      <c r="D5" s="35"/>
      <c r="E5" s="35"/>
      <c r="F5" s="36"/>
      <c r="G5" s="37"/>
      <c r="H5" s="38" t="s">
        <v>2</v>
      </c>
      <c r="I5" s="37"/>
      <c r="J5" s="39" t="s">
        <v>3</v>
      </c>
      <c r="K5" s="40" t="s">
        <v>4</v>
      </c>
      <c r="L5" s="41"/>
      <c r="M5" s="42"/>
      <c r="N5" s="43"/>
      <c r="O5" s="44"/>
    </row>
    <row r="6" spans="1:19" ht="37.5" customHeight="1" thickTop="1" thickBot="1" x14ac:dyDescent="0.4">
      <c r="A6" s="45"/>
      <c r="B6" s="46"/>
      <c r="C6" s="47" t="s">
        <v>5</v>
      </c>
      <c r="D6" s="48"/>
      <c r="E6" s="49"/>
      <c r="F6" s="50"/>
      <c r="G6" s="37"/>
      <c r="H6" s="51"/>
      <c r="I6" s="37"/>
      <c r="J6" s="52"/>
      <c r="K6" s="53"/>
      <c r="L6" s="54"/>
      <c r="M6" s="55"/>
      <c r="N6" s="55"/>
      <c r="O6" s="56"/>
      <c r="P6" s="57"/>
    </row>
    <row r="7" spans="1:19" ht="33" thickTop="1" thickBot="1" x14ac:dyDescent="0.4">
      <c r="A7" s="58" t="s">
        <v>6</v>
      </c>
      <c r="B7" s="59">
        <f>SUM(B8:B37)</f>
        <v>5.833333333333333</v>
      </c>
      <c r="C7" s="60" t="s">
        <v>7</v>
      </c>
      <c r="D7" s="61" t="s">
        <v>8</v>
      </c>
      <c r="E7" s="61" t="s">
        <v>9</v>
      </c>
      <c r="F7" s="62"/>
      <c r="G7" s="63"/>
      <c r="H7" s="51"/>
      <c r="I7" s="63"/>
      <c r="J7" s="52"/>
      <c r="K7" s="53"/>
      <c r="L7" s="54"/>
      <c r="M7" s="64" t="s">
        <v>10</v>
      </c>
      <c r="N7" s="65"/>
      <c r="O7" s="66">
        <f>SUM(J8:J425)</f>
        <v>0</v>
      </c>
      <c r="P7" s="57"/>
    </row>
    <row r="8" spans="1:19" ht="23.25" x14ac:dyDescent="0.35">
      <c r="A8" s="67">
        <v>44501</v>
      </c>
      <c r="B8" s="68">
        <f>4*A4</f>
        <v>1.1666666666666667</v>
      </c>
      <c r="C8" s="69"/>
      <c r="D8" s="70"/>
      <c r="E8" s="71">
        <f t="shared" ref="E8:E37" si="0">(D8-C8)</f>
        <v>0</v>
      </c>
      <c r="F8" s="72"/>
      <c r="G8" s="73"/>
      <c r="H8" s="74">
        <f>SUM(E8)</f>
        <v>0</v>
      </c>
      <c r="I8" s="75"/>
      <c r="J8" s="76">
        <f>SUM(H8:H14)</f>
        <v>0</v>
      </c>
      <c r="K8" s="77"/>
      <c r="L8" s="54"/>
      <c r="M8" s="78" t="s">
        <v>11</v>
      </c>
      <c r="N8" s="79">
        <f>B7</f>
        <v>5.833333333333333</v>
      </c>
      <c r="O8" s="66">
        <f>B7</f>
        <v>5.833333333333333</v>
      </c>
      <c r="P8" s="57"/>
    </row>
    <row r="9" spans="1:19" ht="36" x14ac:dyDescent="0.35">
      <c r="A9" s="80">
        <v>44502</v>
      </c>
      <c r="B9" s="81"/>
      <c r="C9" s="82"/>
      <c r="D9" s="83"/>
      <c r="E9" s="84">
        <f t="shared" si="0"/>
        <v>0</v>
      </c>
      <c r="F9" s="72"/>
      <c r="G9" s="75"/>
      <c r="H9" s="85">
        <f t="shared" ref="H9:H37" si="1">SUM(E9)</f>
        <v>0</v>
      </c>
      <c r="I9" s="75"/>
      <c r="J9" s="86"/>
      <c r="K9" s="87"/>
      <c r="L9" s="54"/>
      <c r="M9" s="88" t="s">
        <v>12</v>
      </c>
      <c r="N9" s="89" t="str">
        <f>IF(O9&lt;0,"-"&amp;TEXT(O9*-1,"[hh]:mm"),TEXT(O9,"[hh]:mm"))</f>
        <v>00:00</v>
      </c>
      <c r="O9" s="66">
        <f>SUM((O7)+O17)+N36+N25+(N22*A4)</f>
        <v>0</v>
      </c>
      <c r="P9" s="57"/>
    </row>
    <row r="10" spans="1:19" ht="24" thickBot="1" x14ac:dyDescent="0.4">
      <c r="A10" s="90">
        <v>44503</v>
      </c>
      <c r="B10" s="81"/>
      <c r="C10" s="91"/>
      <c r="D10" s="92"/>
      <c r="E10" s="84">
        <f t="shared" si="0"/>
        <v>0</v>
      </c>
      <c r="F10" s="72"/>
      <c r="G10" s="75"/>
      <c r="H10" s="85">
        <f t="shared" si="1"/>
        <v>0</v>
      </c>
      <c r="I10" s="75"/>
      <c r="J10" s="86"/>
      <c r="K10" s="87"/>
      <c r="L10" s="93"/>
      <c r="M10" s="94" t="s">
        <v>13</v>
      </c>
      <c r="N10" s="95" t="str">
        <f>IF(O10&lt;0,"-"&amp;TEXT(O10*-1,"[hh]:mm"),TEXT(O10,"[hh]:mm"))</f>
        <v>00:00</v>
      </c>
      <c r="O10" s="66">
        <v>0</v>
      </c>
      <c r="P10" s="57"/>
    </row>
    <row r="11" spans="1:19" ht="24" thickBot="1" x14ac:dyDescent="0.4">
      <c r="A11" s="80">
        <v>44504</v>
      </c>
      <c r="B11" s="81"/>
      <c r="C11" s="82"/>
      <c r="D11" s="83"/>
      <c r="E11" s="84">
        <f t="shared" si="0"/>
        <v>0</v>
      </c>
      <c r="F11" s="72"/>
      <c r="G11" s="75"/>
      <c r="H11" s="85">
        <f t="shared" si="1"/>
        <v>0</v>
      </c>
      <c r="I11" s="75"/>
      <c r="J11" s="86"/>
      <c r="K11" s="87"/>
      <c r="L11" s="93"/>
      <c r="M11" s="96" t="s">
        <v>14</v>
      </c>
      <c r="N11" s="97" t="str">
        <f>IF(O11&lt;0,"-"&amp;TEXT(O11*-1,"[hh]:mm"),TEXT(O11,"[hh]:mm"))</f>
        <v>-140:00</v>
      </c>
      <c r="O11" s="66">
        <f>O9-O8+O10</f>
        <v>-5.833333333333333</v>
      </c>
      <c r="P11" s="57"/>
    </row>
    <row r="12" spans="1:19" ht="23.25" x14ac:dyDescent="0.35">
      <c r="A12" s="80">
        <v>44505</v>
      </c>
      <c r="B12" s="81"/>
      <c r="C12" s="91"/>
      <c r="D12" s="92"/>
      <c r="E12" s="84">
        <f t="shared" si="0"/>
        <v>0</v>
      </c>
      <c r="F12" s="72"/>
      <c r="G12" s="75"/>
      <c r="H12" s="85">
        <f t="shared" si="1"/>
        <v>0</v>
      </c>
      <c r="I12" s="75"/>
      <c r="J12" s="86"/>
      <c r="K12" s="87"/>
      <c r="L12" s="93"/>
      <c r="M12" s="98" t="s">
        <v>15</v>
      </c>
      <c r="N12" s="99">
        <v>0</v>
      </c>
      <c r="O12" s="66"/>
      <c r="P12" s="57"/>
    </row>
    <row r="13" spans="1:19" ht="36" x14ac:dyDescent="0.55000000000000004">
      <c r="A13" s="80">
        <v>44506</v>
      </c>
      <c r="B13" s="81"/>
      <c r="C13" s="82"/>
      <c r="D13" s="83"/>
      <c r="E13" s="84">
        <f t="shared" si="0"/>
        <v>0</v>
      </c>
      <c r="F13" s="72"/>
      <c r="G13" s="75"/>
      <c r="H13" s="85">
        <f t="shared" si="1"/>
        <v>0</v>
      </c>
      <c r="I13" s="75"/>
      <c r="J13" s="86"/>
      <c r="K13" s="87"/>
      <c r="L13" s="93"/>
      <c r="M13" s="100" t="s">
        <v>16</v>
      </c>
      <c r="N13" s="101" t="str">
        <f>IF(O13&lt;0,"-"&amp;TEXT(O13*-1,"[hh]:mm"),TEXT(O13,"[hh]:mm"))</f>
        <v>-140:00</v>
      </c>
      <c r="O13" s="66">
        <f>O11-N12</f>
        <v>-5.833333333333333</v>
      </c>
      <c r="P13" s="57"/>
      <c r="R13" s="102"/>
      <c r="S13" s="57"/>
    </row>
    <row r="14" spans="1:19" ht="24" thickBot="1" x14ac:dyDescent="0.4">
      <c r="A14" s="103">
        <v>44507</v>
      </c>
      <c r="B14" s="81"/>
      <c r="C14" s="104"/>
      <c r="D14" s="105"/>
      <c r="E14" s="106">
        <f t="shared" si="0"/>
        <v>0</v>
      </c>
      <c r="F14" s="107"/>
      <c r="G14" s="108"/>
      <c r="H14" s="109">
        <f t="shared" si="1"/>
        <v>0</v>
      </c>
      <c r="I14" s="110"/>
      <c r="J14" s="111"/>
      <c r="K14" s="112"/>
      <c r="L14" s="93"/>
      <c r="M14" s="113" t="s">
        <v>17</v>
      </c>
      <c r="N14" s="114">
        <f>COUNTIF(K8:K509,"CT")</f>
        <v>0</v>
      </c>
      <c r="O14" s="115"/>
      <c r="P14" s="57"/>
    </row>
    <row r="15" spans="1:19" ht="23.25" x14ac:dyDescent="0.35">
      <c r="A15" s="116">
        <v>44508</v>
      </c>
      <c r="B15" s="68">
        <f>4*A4</f>
        <v>1.1666666666666667</v>
      </c>
      <c r="C15" s="69"/>
      <c r="D15" s="70"/>
      <c r="E15" s="71">
        <f t="shared" si="0"/>
        <v>0</v>
      </c>
      <c r="F15" s="72"/>
      <c r="G15" s="75"/>
      <c r="H15" s="117">
        <f t="shared" si="1"/>
        <v>0</v>
      </c>
      <c r="I15" s="75"/>
      <c r="J15" s="118">
        <f>SUM(H15:H21)</f>
        <v>0</v>
      </c>
      <c r="K15" s="119"/>
      <c r="L15" s="93"/>
      <c r="M15" s="78" t="s">
        <v>18</v>
      </c>
      <c r="N15" s="120">
        <f>COUNTIF(K8:K509,"CA")</f>
        <v>0</v>
      </c>
      <c r="O15" s="66"/>
      <c r="P15" s="57"/>
    </row>
    <row r="16" spans="1:19" ht="23.25" x14ac:dyDescent="0.35">
      <c r="A16" s="80">
        <v>44509</v>
      </c>
      <c r="B16" s="81"/>
      <c r="C16" s="82"/>
      <c r="D16" s="83"/>
      <c r="E16" s="84">
        <f t="shared" si="0"/>
        <v>0</v>
      </c>
      <c r="F16" s="72"/>
      <c r="G16" s="75"/>
      <c r="H16" s="85">
        <f t="shared" si="1"/>
        <v>0</v>
      </c>
      <c r="I16" s="75"/>
      <c r="J16" s="86"/>
      <c r="K16" s="87"/>
      <c r="L16" s="93"/>
      <c r="M16" s="113" t="s">
        <v>19</v>
      </c>
      <c r="N16" s="114">
        <f>COUNTIF(K8:K357,"AM")</f>
        <v>0</v>
      </c>
      <c r="O16" s="66"/>
      <c r="P16" s="57"/>
    </row>
    <row r="17" spans="1:16" ht="23.25" x14ac:dyDescent="0.35">
      <c r="A17" s="80">
        <v>44510</v>
      </c>
      <c r="B17" s="81"/>
      <c r="C17" s="91"/>
      <c r="D17" s="92"/>
      <c r="E17" s="84">
        <f t="shared" si="0"/>
        <v>0</v>
      </c>
      <c r="F17" s="72"/>
      <c r="G17" s="75"/>
      <c r="H17" s="85">
        <f t="shared" si="1"/>
        <v>0</v>
      </c>
      <c r="I17" s="75"/>
      <c r="J17" s="86"/>
      <c r="K17" s="87"/>
      <c r="L17" s="93"/>
      <c r="M17" s="113" t="s">
        <v>20</v>
      </c>
      <c r="N17" s="121">
        <f>SUM(O17)</f>
        <v>0</v>
      </c>
      <c r="O17" s="66">
        <f>SUM(N15*A4)+(N16*A4)+(N21*A4)+(N14*A4)</f>
        <v>0</v>
      </c>
      <c r="P17" s="57"/>
    </row>
    <row r="18" spans="1:16" ht="23.25" x14ac:dyDescent="0.35">
      <c r="A18" s="80">
        <v>44511</v>
      </c>
      <c r="B18" s="81"/>
      <c r="C18" s="82"/>
      <c r="D18" s="83"/>
      <c r="E18" s="84">
        <f t="shared" si="0"/>
        <v>0</v>
      </c>
      <c r="F18" s="72"/>
      <c r="G18" s="75"/>
      <c r="H18" s="85">
        <f t="shared" si="1"/>
        <v>0</v>
      </c>
      <c r="I18" s="75"/>
      <c r="J18" s="86"/>
      <c r="K18" s="87"/>
      <c r="L18" s="93"/>
      <c r="M18" s="113" t="s">
        <v>21</v>
      </c>
      <c r="N18" s="121">
        <f>SUM(H8,H18,H21,H14,H28,H35)</f>
        <v>0</v>
      </c>
      <c r="O18" s="66"/>
      <c r="P18" s="57"/>
    </row>
    <row r="19" spans="1:16" ht="23.25" x14ac:dyDescent="0.35">
      <c r="A19" s="80">
        <v>44512</v>
      </c>
      <c r="B19" s="81"/>
      <c r="C19" s="91"/>
      <c r="D19" s="92"/>
      <c r="E19" s="84">
        <f t="shared" si="0"/>
        <v>0</v>
      </c>
      <c r="F19" s="72"/>
      <c r="G19" s="75"/>
      <c r="H19" s="85">
        <f t="shared" si="1"/>
        <v>0</v>
      </c>
      <c r="I19" s="75"/>
      <c r="J19" s="86"/>
      <c r="K19" s="87"/>
      <c r="L19" s="93"/>
      <c r="M19" s="122" t="s">
        <v>22</v>
      </c>
      <c r="N19" s="123">
        <f>SUM(H20,H34,H13,H27)</f>
        <v>0</v>
      </c>
      <c r="O19" s="66"/>
      <c r="P19" s="57"/>
    </row>
    <row r="20" spans="1:16" ht="23.25" x14ac:dyDescent="0.35">
      <c r="A20" s="80">
        <v>44513</v>
      </c>
      <c r="B20" s="81"/>
      <c r="C20" s="82"/>
      <c r="D20" s="83"/>
      <c r="E20" s="84">
        <f t="shared" si="0"/>
        <v>0</v>
      </c>
      <c r="F20" s="72"/>
      <c r="G20" s="75"/>
      <c r="H20" s="85">
        <f t="shared" si="1"/>
        <v>0</v>
      </c>
      <c r="I20" s="75"/>
      <c r="J20" s="86"/>
      <c r="K20" s="87"/>
      <c r="L20" s="93"/>
      <c r="M20" s="122" t="s">
        <v>23</v>
      </c>
      <c r="N20" s="123" t="s">
        <v>33</v>
      </c>
      <c r="O20" s="124"/>
      <c r="P20" s="57"/>
    </row>
    <row r="21" spans="1:16" ht="24" thickBot="1" x14ac:dyDescent="0.4">
      <c r="A21" s="125">
        <v>44514</v>
      </c>
      <c r="B21" s="126"/>
      <c r="C21" s="127"/>
      <c r="D21" s="128"/>
      <c r="E21" s="129">
        <f t="shared" si="0"/>
        <v>0</v>
      </c>
      <c r="F21" s="72"/>
      <c r="G21" s="75"/>
      <c r="H21" s="109">
        <f t="shared" si="1"/>
        <v>0</v>
      </c>
      <c r="I21" s="110"/>
      <c r="J21" s="111"/>
      <c r="K21" s="112"/>
      <c r="L21" s="93"/>
      <c r="M21" s="130" t="s">
        <v>24</v>
      </c>
      <c r="N21" s="131">
        <v>0</v>
      </c>
      <c r="O21" s="124"/>
      <c r="P21" s="57"/>
    </row>
    <row r="22" spans="1:16" ht="24.75" thickTop="1" thickBot="1" x14ac:dyDescent="0.4">
      <c r="A22" s="132">
        <v>44515</v>
      </c>
      <c r="B22" s="133">
        <f>5*A4</f>
        <v>1.4583333333333335</v>
      </c>
      <c r="C22" s="134"/>
      <c r="D22" s="135"/>
      <c r="E22" s="136">
        <f t="shared" si="0"/>
        <v>0</v>
      </c>
      <c r="F22" s="72"/>
      <c r="G22" s="75"/>
      <c r="H22" s="117">
        <f t="shared" si="1"/>
        <v>0</v>
      </c>
      <c r="I22" s="75"/>
      <c r="J22" s="137">
        <f>SUM(H22:H28)</f>
        <v>0</v>
      </c>
      <c r="K22" s="119"/>
      <c r="L22" s="93"/>
      <c r="M22" s="138" t="s">
        <v>25</v>
      </c>
      <c r="N22" s="139">
        <v>0</v>
      </c>
      <c r="O22" s="124"/>
      <c r="P22" s="57"/>
    </row>
    <row r="23" spans="1:16" ht="34.5" thickBot="1" x14ac:dyDescent="0.4">
      <c r="A23" s="80">
        <v>44516</v>
      </c>
      <c r="B23" s="81"/>
      <c r="C23" s="82"/>
      <c r="D23" s="83"/>
      <c r="E23" s="84">
        <f t="shared" si="0"/>
        <v>0</v>
      </c>
      <c r="F23" s="72"/>
      <c r="G23" s="75"/>
      <c r="H23" s="85">
        <f t="shared" si="1"/>
        <v>0</v>
      </c>
      <c r="I23" s="75"/>
      <c r="J23" s="140"/>
      <c r="K23" s="87"/>
      <c r="L23" s="93"/>
      <c r="M23" s="141"/>
      <c r="N23" s="142"/>
      <c r="O23" s="124"/>
      <c r="P23" s="57"/>
    </row>
    <row r="24" spans="1:16" ht="24" thickBot="1" x14ac:dyDescent="0.4">
      <c r="A24" s="80">
        <v>44517</v>
      </c>
      <c r="B24" s="81"/>
      <c r="C24" s="91"/>
      <c r="D24" s="92"/>
      <c r="E24" s="84">
        <f t="shared" si="0"/>
        <v>0</v>
      </c>
      <c r="F24" s="72"/>
      <c r="G24" s="75"/>
      <c r="H24" s="85">
        <f t="shared" si="1"/>
        <v>0</v>
      </c>
      <c r="I24" s="75"/>
      <c r="J24" s="140"/>
      <c r="K24" s="87"/>
      <c r="L24" s="93"/>
      <c r="M24" s="143" t="s">
        <v>26</v>
      </c>
      <c r="N24" s="144" t="s">
        <v>27</v>
      </c>
      <c r="O24" s="56"/>
    </row>
    <row r="25" spans="1:16" ht="23.25" x14ac:dyDescent="0.35">
      <c r="A25" s="80">
        <v>44518</v>
      </c>
      <c r="B25" s="81"/>
      <c r="C25" s="82"/>
      <c r="D25" s="83"/>
      <c r="E25" s="84">
        <f t="shared" si="0"/>
        <v>0</v>
      </c>
      <c r="F25" s="72"/>
      <c r="G25" s="75"/>
      <c r="H25" s="85">
        <f t="shared" si="1"/>
        <v>0</v>
      </c>
      <c r="I25" s="75"/>
      <c r="J25" s="140"/>
      <c r="K25" s="87"/>
      <c r="L25" s="93"/>
      <c r="M25" s="145"/>
      <c r="N25" s="146">
        <v>0</v>
      </c>
      <c r="O25" s="56"/>
    </row>
    <row r="26" spans="1:16" ht="24" thickBot="1" x14ac:dyDescent="0.4">
      <c r="A26" s="80">
        <v>44519</v>
      </c>
      <c r="B26" s="81"/>
      <c r="C26" s="91"/>
      <c r="D26" s="92"/>
      <c r="E26" s="84">
        <f t="shared" si="0"/>
        <v>0</v>
      </c>
      <c r="F26" s="72"/>
      <c r="G26" s="75"/>
      <c r="H26" s="85">
        <f t="shared" si="1"/>
        <v>0</v>
      </c>
      <c r="I26" s="75"/>
      <c r="J26" s="140"/>
      <c r="K26" s="87"/>
      <c r="L26" s="93"/>
      <c r="M26" s="147"/>
      <c r="N26" s="148"/>
      <c r="O26" s="56"/>
    </row>
    <row r="27" spans="1:16" ht="24" thickBot="1" x14ac:dyDescent="0.4">
      <c r="A27" s="80">
        <v>44520</v>
      </c>
      <c r="B27" s="81"/>
      <c r="C27" s="82"/>
      <c r="D27" s="83"/>
      <c r="E27" s="84">
        <f t="shared" si="0"/>
        <v>0</v>
      </c>
      <c r="F27" s="72"/>
      <c r="G27" s="75"/>
      <c r="H27" s="85">
        <f t="shared" si="1"/>
        <v>0</v>
      </c>
      <c r="I27" s="75"/>
      <c r="J27" s="140"/>
      <c r="K27" s="87"/>
      <c r="L27" s="93"/>
      <c r="M27" s="149"/>
      <c r="N27" s="149"/>
      <c r="O27" s="56"/>
    </row>
    <row r="28" spans="1:16" ht="24" thickBot="1" x14ac:dyDescent="0.4">
      <c r="A28" s="125">
        <v>44521</v>
      </c>
      <c r="B28" s="126"/>
      <c r="C28" s="127"/>
      <c r="D28" s="128"/>
      <c r="E28" s="129">
        <f t="shared" si="0"/>
        <v>0</v>
      </c>
      <c r="F28" s="72"/>
      <c r="G28" s="75"/>
      <c r="H28" s="109">
        <f t="shared" si="1"/>
        <v>0</v>
      </c>
      <c r="I28" s="110"/>
      <c r="J28" s="150"/>
      <c r="K28" s="112"/>
      <c r="L28" s="93"/>
      <c r="M28" s="151" t="s">
        <v>28</v>
      </c>
      <c r="N28" s="152" t="s">
        <v>27</v>
      </c>
      <c r="O28" s="56"/>
    </row>
    <row r="29" spans="1:16" ht="24" thickTop="1" x14ac:dyDescent="0.35">
      <c r="A29" s="132">
        <v>44522</v>
      </c>
      <c r="B29" s="133">
        <f>5*A4</f>
        <v>1.4583333333333335</v>
      </c>
      <c r="C29" s="134"/>
      <c r="D29" s="135"/>
      <c r="E29" s="136">
        <f t="shared" si="0"/>
        <v>0</v>
      </c>
      <c r="F29" s="72"/>
      <c r="G29" s="75"/>
      <c r="H29" s="117">
        <f t="shared" si="1"/>
        <v>0</v>
      </c>
      <c r="I29" s="75"/>
      <c r="J29" s="137">
        <f>SUM(H29:H35)</f>
        <v>0</v>
      </c>
      <c r="K29" s="119"/>
      <c r="L29" s="93"/>
      <c r="M29" s="153"/>
      <c r="N29" s="154">
        <v>0</v>
      </c>
      <c r="O29" s="56"/>
    </row>
    <row r="30" spans="1:16" ht="23.25" x14ac:dyDescent="0.35">
      <c r="A30" s="80">
        <v>44523</v>
      </c>
      <c r="B30" s="81"/>
      <c r="C30" s="82"/>
      <c r="D30" s="83"/>
      <c r="E30" s="84">
        <f t="shared" si="0"/>
        <v>0</v>
      </c>
      <c r="F30" s="72"/>
      <c r="G30" s="75"/>
      <c r="H30" s="85">
        <f t="shared" si="1"/>
        <v>0</v>
      </c>
      <c r="I30" s="75"/>
      <c r="J30" s="140"/>
      <c r="K30" s="87"/>
      <c r="L30" s="93"/>
      <c r="M30" s="155"/>
      <c r="N30" s="154">
        <v>0</v>
      </c>
      <c r="O30" s="56"/>
    </row>
    <row r="31" spans="1:16" ht="23.25" x14ac:dyDescent="0.35">
      <c r="A31" s="80">
        <v>44524</v>
      </c>
      <c r="B31" s="81"/>
      <c r="C31" s="91"/>
      <c r="D31" s="92"/>
      <c r="E31" s="84">
        <f t="shared" si="0"/>
        <v>0</v>
      </c>
      <c r="F31" s="72"/>
      <c r="G31" s="75"/>
      <c r="H31" s="85">
        <f t="shared" si="1"/>
        <v>0</v>
      </c>
      <c r="I31" s="75"/>
      <c r="J31" s="140"/>
      <c r="K31" s="87"/>
      <c r="L31" s="93"/>
      <c r="M31" s="155"/>
      <c r="N31" s="154">
        <v>0</v>
      </c>
      <c r="O31" s="56"/>
    </row>
    <row r="32" spans="1:16" ht="23.25" x14ac:dyDescent="0.35">
      <c r="A32" s="80">
        <v>44525</v>
      </c>
      <c r="B32" s="81"/>
      <c r="C32" s="82"/>
      <c r="D32" s="83"/>
      <c r="E32" s="84">
        <f t="shared" si="0"/>
        <v>0</v>
      </c>
      <c r="F32" s="72"/>
      <c r="G32" s="75"/>
      <c r="H32" s="85">
        <f t="shared" si="1"/>
        <v>0</v>
      </c>
      <c r="I32" s="75"/>
      <c r="J32" s="140"/>
      <c r="K32" s="87"/>
      <c r="L32" s="93"/>
      <c r="M32" s="155"/>
      <c r="N32" s="154">
        <v>0</v>
      </c>
      <c r="O32" s="56"/>
    </row>
    <row r="33" spans="1:15" ht="23.25" x14ac:dyDescent="0.35">
      <c r="A33" s="80">
        <v>44526</v>
      </c>
      <c r="B33" s="81"/>
      <c r="C33" s="91"/>
      <c r="D33" s="92"/>
      <c r="E33" s="84">
        <f t="shared" si="0"/>
        <v>0</v>
      </c>
      <c r="F33" s="72"/>
      <c r="G33" s="75"/>
      <c r="H33" s="85">
        <f t="shared" si="1"/>
        <v>0</v>
      </c>
      <c r="I33" s="75"/>
      <c r="J33" s="140"/>
      <c r="K33" s="87"/>
      <c r="L33" s="93"/>
      <c r="M33" s="155"/>
      <c r="N33" s="154">
        <v>0</v>
      </c>
      <c r="O33" s="56"/>
    </row>
    <row r="34" spans="1:15" ht="23.25" x14ac:dyDescent="0.35">
      <c r="A34" s="80">
        <v>44527</v>
      </c>
      <c r="B34" s="81"/>
      <c r="C34" s="82"/>
      <c r="D34" s="83"/>
      <c r="E34" s="84">
        <f t="shared" si="0"/>
        <v>0</v>
      </c>
      <c r="F34" s="72"/>
      <c r="G34" s="75"/>
      <c r="H34" s="85">
        <f t="shared" si="1"/>
        <v>0</v>
      </c>
      <c r="I34" s="75"/>
      <c r="J34" s="140"/>
      <c r="K34" s="87"/>
      <c r="L34" s="93"/>
      <c r="M34" s="155"/>
      <c r="N34" s="154">
        <v>0</v>
      </c>
      <c r="O34" s="56"/>
    </row>
    <row r="35" spans="1:15" ht="24" thickBot="1" x14ac:dyDescent="0.4">
      <c r="A35" s="103">
        <v>44528</v>
      </c>
      <c r="B35" s="81"/>
      <c r="C35" s="104"/>
      <c r="D35" s="105"/>
      <c r="E35" s="106">
        <f t="shared" si="0"/>
        <v>0</v>
      </c>
      <c r="F35" s="72"/>
      <c r="G35" s="75"/>
      <c r="H35" s="156">
        <f t="shared" si="1"/>
        <v>0</v>
      </c>
      <c r="I35" s="110"/>
      <c r="J35" s="140"/>
      <c r="K35" s="157"/>
      <c r="L35" s="93"/>
      <c r="M35" s="155"/>
      <c r="N35" s="154">
        <v>0</v>
      </c>
      <c r="O35" s="56"/>
    </row>
    <row r="36" spans="1:15" ht="24" thickBot="1" x14ac:dyDescent="0.4">
      <c r="A36" s="116">
        <v>44529</v>
      </c>
      <c r="B36" s="68">
        <f>2*A4</f>
        <v>0.58333333333333337</v>
      </c>
      <c r="C36" s="69"/>
      <c r="D36" s="70"/>
      <c r="E36" s="71">
        <f t="shared" si="0"/>
        <v>0</v>
      </c>
      <c r="F36" s="72"/>
      <c r="G36" s="75"/>
      <c r="H36" s="158">
        <f t="shared" si="1"/>
        <v>0</v>
      </c>
      <c r="I36" s="75"/>
      <c r="J36" s="159">
        <f>SUM(H36:H37)</f>
        <v>0</v>
      </c>
      <c r="K36" s="77"/>
      <c r="L36" s="93"/>
      <c r="M36" s="160" t="s">
        <v>29</v>
      </c>
      <c r="N36" s="161">
        <f>SUM(N29:N35)</f>
        <v>0</v>
      </c>
      <c r="O36" s="56"/>
    </row>
    <row r="37" spans="1:15" ht="29.25" thickBot="1" x14ac:dyDescent="0.5">
      <c r="A37" s="162">
        <v>44530</v>
      </c>
      <c r="B37" s="163"/>
      <c r="C37" s="164"/>
      <c r="D37" s="165"/>
      <c r="E37" s="129">
        <f t="shared" si="0"/>
        <v>0</v>
      </c>
      <c r="F37" s="72"/>
      <c r="G37" s="75"/>
      <c r="H37" s="166">
        <f t="shared" si="1"/>
        <v>0</v>
      </c>
      <c r="I37" s="75"/>
      <c r="J37" s="167"/>
      <c r="K37" s="112"/>
      <c r="L37" s="93"/>
      <c r="M37" s="168" t="s">
        <v>30</v>
      </c>
      <c r="N37" s="169"/>
      <c r="O37" s="56"/>
    </row>
    <row r="38" spans="1:15" ht="23.25" x14ac:dyDescent="0.35">
      <c r="A38" s="170"/>
      <c r="B38" s="170"/>
      <c r="C38" s="171"/>
      <c r="D38" s="171"/>
      <c r="E38" s="172"/>
      <c r="F38" s="173"/>
      <c r="G38" s="173"/>
      <c r="H38" s="172" t="e">
        <f>SUM(#REF!-#REF!)+(#REF!-#REF!)+#REF!</f>
        <v>#REF!</v>
      </c>
      <c r="I38" s="173"/>
      <c r="J38" s="172"/>
      <c r="K38" s="172"/>
      <c r="L38" s="93"/>
      <c r="M38" s="174" t="s">
        <v>31</v>
      </c>
      <c r="N38" s="175">
        <v>0</v>
      </c>
      <c r="O38" s="56"/>
    </row>
    <row r="39" spans="1:15" ht="24" thickBot="1" x14ac:dyDescent="0.4">
      <c r="L39" s="178"/>
      <c r="M39" s="179" t="s">
        <v>32</v>
      </c>
      <c r="N39" s="180"/>
      <c r="O39" s="181"/>
    </row>
    <row r="40" spans="1:15" ht="33.75" customHeight="1" x14ac:dyDescent="0.25">
      <c r="M40" s="182"/>
      <c r="N40" s="183"/>
      <c r="O40" s="181"/>
    </row>
    <row r="41" spans="1:15" ht="27" customHeight="1" x14ac:dyDescent="0.25">
      <c r="M41" s="184"/>
      <c r="N41" s="185"/>
      <c r="O41" s="181"/>
    </row>
    <row r="42" spans="1:15" x14ac:dyDescent="0.25">
      <c r="M42" s="184"/>
      <c r="N42" s="185"/>
      <c r="O42" s="181"/>
    </row>
    <row r="43" spans="1:15" x14ac:dyDescent="0.25">
      <c r="M43" s="184"/>
      <c r="N43" s="185"/>
      <c r="O43" s="181"/>
    </row>
    <row r="44" spans="1:15" ht="15.75" thickBot="1" x14ac:dyDescent="0.3">
      <c r="M44" s="186"/>
      <c r="N44" s="187"/>
      <c r="O44" s="181"/>
    </row>
  </sheetData>
  <mergeCells count="25">
    <mergeCell ref="B36:B37"/>
    <mergeCell ref="J36:J37"/>
    <mergeCell ref="M37:N37"/>
    <mergeCell ref="M39:N39"/>
    <mergeCell ref="M40:N44"/>
    <mergeCell ref="B22:B28"/>
    <mergeCell ref="J22:J28"/>
    <mergeCell ref="M25:M26"/>
    <mergeCell ref="N25:N26"/>
    <mergeCell ref="B29:B35"/>
    <mergeCell ref="J29:J35"/>
    <mergeCell ref="C6:E6"/>
    <mergeCell ref="M7:N7"/>
    <mergeCell ref="B8:B14"/>
    <mergeCell ref="J8:J14"/>
    <mergeCell ref="B15:B21"/>
    <mergeCell ref="J15:J21"/>
    <mergeCell ref="D1:F3"/>
    <mergeCell ref="G1:K2"/>
    <mergeCell ref="M1:N1"/>
    <mergeCell ref="A5:A6"/>
    <mergeCell ref="C5:E5"/>
    <mergeCell ref="H5:H7"/>
    <mergeCell ref="J5:J7"/>
    <mergeCell ref="K5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</cp:lastModifiedBy>
  <dcterms:created xsi:type="dcterms:W3CDTF">2021-11-29T12:53:00Z</dcterms:created>
  <dcterms:modified xsi:type="dcterms:W3CDTF">2021-11-29T12:58:51Z</dcterms:modified>
</cp:coreProperties>
</file>