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435"/>
  </bookViews>
  <sheets>
    <sheet name="Feuil1" sheetId="1" r:id="rId1"/>
    <sheet name="Feuil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13" i="1"/>
  <c r="L14" i="1" s="1"/>
  <c r="L15" i="1"/>
  <c r="L19" i="1"/>
  <c r="L20" i="1" s="1"/>
  <c r="L21" i="1"/>
  <c r="N18" i="1" l="1"/>
  <c r="R11" i="1"/>
  <c r="R18" i="1"/>
  <c r="L11" i="1"/>
  <c r="P18" i="1"/>
</calcChain>
</file>

<file path=xl/sharedStrings.xml><?xml version="1.0" encoding="utf-8"?>
<sst xmlns="http://schemas.openxmlformats.org/spreadsheetml/2006/main" count="15" uniqueCount="15">
  <si>
    <t>Catégorie</t>
  </si>
  <si>
    <t>Catégories</t>
  </si>
  <si>
    <t>Production</t>
  </si>
  <si>
    <t>premier contrôle valeur existante</t>
  </si>
  <si>
    <t>recherche la valeur inférieure</t>
  </si>
  <si>
    <t>recherche la valeur inférieure en fonction de la catégorie</t>
  </si>
  <si>
    <t>ou recherche directe de la valeur inférieure en fonction de la catégorie</t>
  </si>
  <si>
    <t>idem pour la recherche de la valeur supérieure</t>
  </si>
  <si>
    <t>recherche la valeur supérieure</t>
  </si>
  <si>
    <t>recherche la valeur supérieure en fonction de la catégorie</t>
  </si>
  <si>
    <t>ou recherche directe de la valeur supérieure en fonction de la catégorie</t>
  </si>
  <si>
    <t>avec gestion d'erreur #N/A</t>
  </si>
  <si>
    <t>Rapport</t>
  </si>
  <si>
    <t>formule simplifié</t>
  </si>
  <si>
    <t>si faux, il faudrait rechercher les valeurs approchantes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</si>
</sst>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30303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0303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/>
    <xf numFmtId="0" fontId="5" fillId="0" borderId="0" xfId="0" applyFont="1"/>
    <xf numFmtId="2" fontId="3" fillId="2" borderId="0" xfId="0" applyNumberFormat="1" applyFont="1" applyFill="1"/>
    <xf numFmtId="0" fontId="2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Fill="1"/>
    <xf numFmtId="0" fontId="3" fillId="0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17</xdr:row>
      <xdr:rowOff>95250</xdr:rowOff>
    </xdr:from>
    <xdr:to>
      <xdr:col>14</xdr:col>
      <xdr:colOff>685800</xdr:colOff>
      <xdr:row>17</xdr:row>
      <xdr:rowOff>104775</xdr:rowOff>
    </xdr:to>
    <xdr:cxnSp macro="">
      <xdr:nvCxnSpPr>
        <xdr:cNvPr id="4" name="Connecteur droit avec flèche 3"/>
        <xdr:cNvCxnSpPr/>
      </xdr:nvCxnSpPr>
      <xdr:spPr>
        <a:xfrm>
          <a:off x="11315700" y="3238500"/>
          <a:ext cx="57150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123825</xdr:colOff>
      <xdr:row>17</xdr:row>
      <xdr:rowOff>104775</xdr:rowOff>
    </xdr:from>
    <xdr:to>
      <xdr:col>16</xdr:col>
      <xdr:colOff>695325</xdr:colOff>
      <xdr:row>17</xdr:row>
      <xdr:rowOff>114300</xdr:rowOff>
    </xdr:to>
    <xdr:cxnSp macro="">
      <xdr:nvCxnSpPr>
        <xdr:cNvPr id="5" name="Connecteur droit avec flèche 4"/>
        <xdr:cNvCxnSpPr/>
      </xdr:nvCxnSpPr>
      <xdr:spPr>
        <a:xfrm>
          <a:off x="13011150" y="3248025"/>
          <a:ext cx="57150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10</xdr:row>
      <xdr:rowOff>104775</xdr:rowOff>
    </xdr:from>
    <xdr:to>
      <xdr:col>12</xdr:col>
      <xdr:colOff>742950</xdr:colOff>
      <xdr:row>10</xdr:row>
      <xdr:rowOff>104775</xdr:rowOff>
    </xdr:to>
    <xdr:cxnSp macro="">
      <xdr:nvCxnSpPr>
        <xdr:cNvPr id="7" name="Connecteur droit avec flèche 6"/>
        <xdr:cNvCxnSpPr/>
      </xdr:nvCxnSpPr>
      <xdr:spPr>
        <a:xfrm>
          <a:off x="10048875" y="2105025"/>
          <a:ext cx="7048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1066800</xdr:colOff>
      <xdr:row>14</xdr:row>
      <xdr:rowOff>171450</xdr:rowOff>
    </xdr:from>
    <xdr:to>
      <xdr:col>13</xdr:col>
      <xdr:colOff>161925</xdr:colOff>
      <xdr:row>17</xdr:row>
      <xdr:rowOff>85725</xdr:rowOff>
    </xdr:to>
    <xdr:cxnSp macro="">
      <xdr:nvCxnSpPr>
        <xdr:cNvPr id="10" name="Connecteur droit avec flèche 9"/>
        <xdr:cNvCxnSpPr/>
      </xdr:nvCxnSpPr>
      <xdr:spPr>
        <a:xfrm>
          <a:off x="9982200" y="2933700"/>
          <a:ext cx="952500" cy="485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123825</xdr:rowOff>
    </xdr:from>
    <xdr:to>
      <xdr:col>13</xdr:col>
      <xdr:colOff>152400</xdr:colOff>
      <xdr:row>20</xdr:row>
      <xdr:rowOff>123825</xdr:rowOff>
    </xdr:to>
    <xdr:cxnSp macro="">
      <xdr:nvCxnSpPr>
        <xdr:cNvPr id="12" name="Connecteur droit avec flèche 11"/>
        <xdr:cNvCxnSpPr/>
      </xdr:nvCxnSpPr>
      <xdr:spPr>
        <a:xfrm flipV="1">
          <a:off x="9677400" y="3457575"/>
          <a:ext cx="914400" cy="571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3</xdr:row>
      <xdr:rowOff>1</xdr:rowOff>
    </xdr:from>
    <xdr:to>
      <xdr:col>17</xdr:col>
      <xdr:colOff>209550</xdr:colOff>
      <xdr:row>10</xdr:row>
      <xdr:rowOff>0</xdr:rowOff>
    </xdr:to>
    <xdr:cxnSp macro="">
      <xdr:nvCxnSpPr>
        <xdr:cNvPr id="15" name="Connecteur droit avec flèche 14"/>
        <xdr:cNvCxnSpPr/>
      </xdr:nvCxnSpPr>
      <xdr:spPr>
        <a:xfrm flipH="1" flipV="1">
          <a:off x="10010776" y="600076"/>
          <a:ext cx="4333874" cy="14001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314325</xdr:colOff>
      <xdr:row>11</xdr:row>
      <xdr:rowOff>38100</xdr:rowOff>
    </xdr:from>
    <xdr:to>
      <xdr:col>17</xdr:col>
      <xdr:colOff>495300</xdr:colOff>
      <xdr:row>16</xdr:row>
      <xdr:rowOff>171450</xdr:rowOff>
    </xdr:to>
    <xdr:cxnSp macro="">
      <xdr:nvCxnSpPr>
        <xdr:cNvPr id="22" name="Connecteur droit avec flèche 21"/>
        <xdr:cNvCxnSpPr/>
      </xdr:nvCxnSpPr>
      <xdr:spPr>
        <a:xfrm flipV="1">
          <a:off x="14449425" y="2228850"/>
          <a:ext cx="180975" cy="1085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activeCell="N3" sqref="N3:Q3"/>
    </sheetView>
  </sheetViews>
  <sheetFormatPr baseColWidth="10" defaultRowHeight="15" x14ac:dyDescent="0.25"/>
  <cols>
    <col min="2" max="3" width="11.85546875" bestFit="1" customWidth="1"/>
    <col min="4" max="6" width="12.85546875" bestFit="1" customWidth="1"/>
    <col min="7" max="8" width="12.85546875" customWidth="1"/>
    <col min="12" max="12" width="16.42578125" customWidth="1"/>
    <col min="16" max="16" width="13.85546875" customWidth="1"/>
    <col min="17" max="17" width="13.7109375" customWidth="1"/>
  </cols>
  <sheetData>
    <row r="1" spans="1:18" ht="15.75" x14ac:dyDescent="0.25">
      <c r="A1" s="7" t="s">
        <v>1</v>
      </c>
      <c r="B1" s="8">
        <v>4000</v>
      </c>
      <c r="C1" s="8">
        <v>4500</v>
      </c>
      <c r="D1" s="8">
        <v>5000</v>
      </c>
      <c r="E1" s="8">
        <v>5500</v>
      </c>
      <c r="F1" s="8">
        <v>6000</v>
      </c>
      <c r="G1" s="8"/>
      <c r="H1" s="8"/>
      <c r="K1" t="s">
        <v>0</v>
      </c>
      <c r="L1">
        <v>5</v>
      </c>
      <c r="N1" s="3"/>
      <c r="O1" s="3"/>
    </row>
    <row r="2" spans="1:18" ht="15.75" x14ac:dyDescent="0.25">
      <c r="A2" s="7">
        <v>1</v>
      </c>
      <c r="B2" s="8">
        <v>24750</v>
      </c>
      <c r="C2" s="8">
        <v>30938</v>
      </c>
      <c r="D2" s="8">
        <v>22500</v>
      </c>
      <c r="E2" s="8">
        <v>56250</v>
      </c>
      <c r="F2" s="8">
        <v>63000</v>
      </c>
      <c r="G2" s="8"/>
      <c r="H2" s="8"/>
      <c r="K2" t="s">
        <v>2</v>
      </c>
      <c r="L2">
        <v>4500</v>
      </c>
      <c r="M2" s="2"/>
      <c r="N2" s="3"/>
      <c r="O2" s="3"/>
    </row>
    <row r="3" spans="1:18" ht="15.75" x14ac:dyDescent="0.25">
      <c r="A3" s="7">
        <v>2</v>
      </c>
      <c r="B3" s="8">
        <v>24750</v>
      </c>
      <c r="C3" s="8">
        <v>30938</v>
      </c>
      <c r="D3" s="8">
        <v>45000</v>
      </c>
      <c r="E3" s="8">
        <v>56250</v>
      </c>
      <c r="F3" s="8">
        <v>63000</v>
      </c>
      <c r="G3" s="8"/>
      <c r="H3" s="8"/>
      <c r="K3" s="11" t="s">
        <v>12</v>
      </c>
      <c r="L3" s="6">
        <f>IFERROR(IFERROR(VLOOKUP(L1,A1:F10,MATCH(L2,A1:F1,0),0),HLOOKUP(INDEX(A1:F1,MATCH(L2,A1:F1)),A1:F10,L1+1,0)+ (HLOOKUP(INDEX(A1:F1,MATCH(L2,A1:F1)+1),A1:F10,L1+1,0)-HLOOKUP(INDEX(A1:F1,MATCH(L2,A1:F1)),A1:F10,L1+1,0))*(L2-INDEX(A1:F1,MATCH(L2,A1:F1)))/(INDEX(A1:F1,MATCH(L2,A1:F1)+1)-INDEX(A1:F1,MATCH(L2,A1:F1)))),"")</f>
        <v>56250</v>
      </c>
      <c r="M3" s="11"/>
      <c r="N3" s="12"/>
      <c r="O3" s="12"/>
      <c r="P3" s="12"/>
      <c r="Q3" s="12"/>
      <c r="R3" s="11"/>
    </row>
    <row r="4" spans="1:18" ht="15.75" x14ac:dyDescent="0.25">
      <c r="A4" s="7">
        <v>3</v>
      </c>
      <c r="B4" s="8">
        <v>29250</v>
      </c>
      <c r="C4" s="8">
        <v>36563</v>
      </c>
      <c r="D4" s="8">
        <v>52500</v>
      </c>
      <c r="E4" s="8">
        <v>65625</v>
      </c>
      <c r="F4" s="8">
        <v>73500</v>
      </c>
      <c r="G4" s="8"/>
      <c r="H4" s="8"/>
    </row>
    <row r="5" spans="1:18" ht="15.75" x14ac:dyDescent="0.25">
      <c r="A5" s="7">
        <v>4</v>
      </c>
      <c r="B5" s="8">
        <v>33750</v>
      </c>
      <c r="C5" s="8">
        <v>42188</v>
      </c>
      <c r="D5" s="8">
        <v>60000</v>
      </c>
      <c r="E5" s="8">
        <v>75000</v>
      </c>
      <c r="F5" s="8">
        <v>84000</v>
      </c>
      <c r="G5" s="8"/>
      <c r="H5" s="8"/>
    </row>
    <row r="6" spans="1:18" ht="15.75" x14ac:dyDescent="0.25">
      <c r="A6" s="7">
        <v>5</v>
      </c>
      <c r="B6" s="8">
        <v>45000</v>
      </c>
      <c r="C6" s="8">
        <v>56250</v>
      </c>
      <c r="D6" s="8">
        <v>75000</v>
      </c>
      <c r="E6" s="8">
        <v>93750</v>
      </c>
      <c r="F6" s="8">
        <v>105000</v>
      </c>
      <c r="G6" s="8"/>
      <c r="H6" s="8"/>
    </row>
    <row r="7" spans="1:18" ht="15.75" x14ac:dyDescent="0.25">
      <c r="A7" s="7">
        <v>6</v>
      </c>
      <c r="B7" s="8">
        <v>56250</v>
      </c>
      <c r="C7" s="8">
        <v>70313</v>
      </c>
      <c r="D7" s="8">
        <v>90000</v>
      </c>
      <c r="E7" s="8">
        <v>112500</v>
      </c>
      <c r="F7" s="8">
        <v>126000</v>
      </c>
      <c r="G7" s="8"/>
      <c r="H7" s="8"/>
    </row>
    <row r="8" spans="1:18" ht="15.75" x14ac:dyDescent="0.25">
      <c r="A8" s="7">
        <v>7</v>
      </c>
      <c r="B8" s="8">
        <v>60750</v>
      </c>
      <c r="C8" s="8">
        <v>75938</v>
      </c>
      <c r="D8" s="8">
        <v>97500</v>
      </c>
      <c r="E8" s="8">
        <v>121875</v>
      </c>
      <c r="F8" s="8">
        <v>136500</v>
      </c>
      <c r="G8" s="8"/>
      <c r="H8" s="8"/>
      <c r="P8" s="1"/>
    </row>
    <row r="9" spans="1:18" ht="15.75" x14ac:dyDescent="0.25">
      <c r="A9" s="7">
        <v>8</v>
      </c>
      <c r="B9" s="8">
        <v>65250</v>
      </c>
      <c r="C9" s="8">
        <v>81563</v>
      </c>
      <c r="D9" s="8">
        <v>105000</v>
      </c>
      <c r="E9" s="8">
        <v>131250</v>
      </c>
      <c r="F9" s="8">
        <v>147000</v>
      </c>
      <c r="G9" s="8"/>
      <c r="H9" s="8"/>
    </row>
    <row r="10" spans="1:18" ht="15.75" x14ac:dyDescent="0.25">
      <c r="A10" s="7">
        <v>9</v>
      </c>
      <c r="B10" s="8">
        <v>69750</v>
      </c>
      <c r="C10" s="8">
        <v>87188</v>
      </c>
      <c r="D10" s="8">
        <v>112500</v>
      </c>
      <c r="E10" s="8">
        <v>140625</v>
      </c>
      <c r="F10" s="8">
        <v>157500</v>
      </c>
      <c r="G10" s="8"/>
      <c r="H10" s="8"/>
    </row>
    <row r="11" spans="1:18" x14ac:dyDescent="0.25">
      <c r="I11" s="13" t="s">
        <v>3</v>
      </c>
      <c r="J11" s="13"/>
      <c r="K11" s="13"/>
      <c r="L11" s="4" t="str">
        <f>IFERROR(VLOOKUP(L1,A1:F5,MATCH(L2,A1:F1,0),0),"pas de valeur vrai")</f>
        <v>pas de valeur vrai</v>
      </c>
      <c r="N11" t="s">
        <v>14</v>
      </c>
      <c r="R11">
        <f>IFERROR(IFERROR(VLOOKUP(L1,A1:F10,MATCH(L2,A1:F1,0),0),HLOOKUP(INDEX(A1:F1,MATCH(L2,A1:F1)),A1:F10,L1+1,0)+ (HLOOKUP(INDEX(A1:F1,MATCH(L2,A1:F1)+1),A1:F10,L1+1,0)-HLOOKUP(INDEX(A1:F1,MATCH(L2,A1:F1)),A1:F10,L1+1,0))*(L2-INDEX(A1:F1,MATCH(L2,A1:F1)))/(INDEX(A1:F1,MATCH(L2,A1:F1)+1)-INDEX(A1:F1,MATCH(L2,A1:F1)))),"")</f>
        <v>56250</v>
      </c>
    </row>
    <row r="12" spans="1:18" x14ac:dyDescent="0.25">
      <c r="A12" s="9"/>
    </row>
    <row r="13" spans="1:18" x14ac:dyDescent="0.25">
      <c r="I13" s="17" t="s">
        <v>4</v>
      </c>
      <c r="J13" s="17"/>
      <c r="K13" s="17"/>
      <c r="L13" s="18">
        <f>INDEX(A1:F1,MATCH(L2,A1:F1))</f>
        <v>4500</v>
      </c>
    </row>
    <row r="14" spans="1:18" x14ac:dyDescent="0.25">
      <c r="G14" s="13" t="s">
        <v>5</v>
      </c>
      <c r="H14" s="13"/>
      <c r="I14" s="13"/>
      <c r="J14" s="13"/>
      <c r="K14" s="13"/>
      <c r="L14">
        <f>HLOOKUP(L13,A1:F10,L1+1,0)</f>
        <v>56250</v>
      </c>
    </row>
    <row r="15" spans="1:18" x14ac:dyDescent="0.25">
      <c r="B15" s="5"/>
      <c r="G15" s="14" t="s">
        <v>6</v>
      </c>
      <c r="H15" s="14"/>
      <c r="I15" s="14"/>
      <c r="J15" s="14"/>
      <c r="K15" s="14"/>
      <c r="L15" s="4">
        <f>HLOOKUP(INDEX(A1:F1,MATCH(L2,A1:F1)),A1:F10,L1+1,0)</f>
        <v>56250</v>
      </c>
    </row>
    <row r="16" spans="1:18" x14ac:dyDescent="0.25">
      <c r="Q16" s="16" t="s">
        <v>13</v>
      </c>
      <c r="R16" s="16"/>
    </row>
    <row r="17" spans="2:18" x14ac:dyDescent="0.25">
      <c r="I17" s="15" t="s">
        <v>7</v>
      </c>
      <c r="J17" s="15"/>
      <c r="K17" s="15"/>
      <c r="L17" s="15"/>
      <c r="Q17" s="4" t="s">
        <v>11</v>
      </c>
      <c r="R17" s="4"/>
    </row>
    <row r="18" spans="2:18" x14ac:dyDescent="0.25">
      <c r="B18" s="5"/>
      <c r="N18" t="e">
        <f>L15 + (L21-L15)*(L2-L13)/(L19-L13)</f>
        <v>#REF!</v>
      </c>
      <c r="P18" t="e">
        <f>HLOOKUP(INDEX(A1:F1,MATCH(L2,A1:F1)),A1:F10,L1+1,0) + (HLOOKUP(INDEX(A1:F1,MATCH(L2,A1:F1)+1),A1:F5,L1+1,0)-HLOOKUP(INDEX(A1:F1,MATCH(L2,A1:F1)),A1:F10,L1+1,0))*(L2-INDEX(A1:F1,MATCH(L2,A1:F1)))/(INDEX(A1:F1,MATCH(L2,A1:F1)+1)-INDEX(A1:F1,MATCH(L2,A1:F1)))</f>
        <v>#REF!</v>
      </c>
      <c r="R18" s="4" t="str">
        <f>IFERROR(HLOOKUP(INDEX(A1:F1,MATCH(L2,A1:F1)),A1:F10,L1+1,0) + (HLOOKUP(INDEX(A1:F1,MATCH(L2,A1:F1)+1),A1:F5,L1+1,0)-HLOOKUP(INDEX(A1:F1,MATCH(L2,A1:F1)),A1:F10,L1+1,0))*(L2-INDEX(A1:F1,MATCH(L2,A1:F1)))/(INDEX(A1:F1,MATCH(L2,A1:F1)+1)-INDEX(A1:F1,MATCH(L2,A1:F1))),"")</f>
        <v/>
      </c>
    </row>
    <row r="19" spans="2:18" x14ac:dyDescent="0.25">
      <c r="I19" s="17" t="s">
        <v>8</v>
      </c>
      <c r="J19" s="17"/>
      <c r="K19" s="17"/>
      <c r="L19" s="18">
        <f>INDEX(A1:F1,MATCH(L2,A1:F1)+1)</f>
        <v>5000</v>
      </c>
    </row>
    <row r="20" spans="2:18" x14ac:dyDescent="0.25">
      <c r="G20" s="13" t="s">
        <v>9</v>
      </c>
      <c r="H20" s="13"/>
      <c r="I20" s="13"/>
      <c r="J20" s="13"/>
      <c r="K20" s="13"/>
      <c r="L20">
        <f>HLOOKUP(L19,A1:F10,L1+1,0)</f>
        <v>75000</v>
      </c>
    </row>
    <row r="21" spans="2:18" x14ac:dyDescent="0.25">
      <c r="B21" s="5"/>
      <c r="G21" s="14" t="s">
        <v>10</v>
      </c>
      <c r="H21" s="14"/>
      <c r="I21" s="14"/>
      <c r="J21" s="14"/>
      <c r="K21" s="14"/>
      <c r="L21" s="4" t="e">
        <f>HLOOKUP(INDEX(A1:F1,MATCH(L2,A1:F1)+1),A1:F5,L1+1,0)</f>
        <v>#REF!</v>
      </c>
    </row>
    <row r="23" spans="2:18" ht="15.75" x14ac:dyDescent="0.25">
      <c r="L23" s="10"/>
    </row>
    <row r="24" spans="2:18" ht="15.75" x14ac:dyDescent="0.25">
      <c r="B24" s="5"/>
      <c r="L24" s="10"/>
    </row>
    <row r="25" spans="2:18" ht="15.75" x14ac:dyDescent="0.25">
      <c r="L25" s="10"/>
    </row>
    <row r="26" spans="2:18" ht="15.75" x14ac:dyDescent="0.25">
      <c r="L26" s="10"/>
    </row>
    <row r="27" spans="2:18" ht="15.75" x14ac:dyDescent="0.25">
      <c r="B27" s="5"/>
      <c r="L27" s="10"/>
    </row>
    <row r="28" spans="2:18" ht="15.75" x14ac:dyDescent="0.25">
      <c r="L28" s="10"/>
    </row>
    <row r="29" spans="2:18" ht="15.75" x14ac:dyDescent="0.25">
      <c r="L29" s="10"/>
    </row>
    <row r="30" spans="2:18" ht="15.75" x14ac:dyDescent="0.25">
      <c r="L30" s="10"/>
    </row>
    <row r="31" spans="2:18" ht="15.75" x14ac:dyDescent="0.25">
      <c r="L31" s="10"/>
    </row>
    <row r="32" spans="2:18" ht="15.75" x14ac:dyDescent="0.25">
      <c r="L32" s="10"/>
    </row>
  </sheetData>
  <mergeCells count="10">
    <mergeCell ref="I17:L17"/>
    <mergeCell ref="I19:K19"/>
    <mergeCell ref="G20:K20"/>
    <mergeCell ref="G21:K21"/>
    <mergeCell ref="Q16:R16"/>
    <mergeCell ref="N3:Q3"/>
    <mergeCell ref="G14:K14"/>
    <mergeCell ref="I13:K13"/>
    <mergeCell ref="I11:K11"/>
    <mergeCell ref="G15:K15"/>
  </mergeCells>
  <dataValidations count="1">
    <dataValidation type="list" allowBlank="1" showInputMessage="1" showErrorMessage="1" sqref="L1">
      <formula1>$A$2:$A$10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Michel</cp:lastModifiedBy>
  <dcterms:created xsi:type="dcterms:W3CDTF">2021-09-25T14:49:56Z</dcterms:created>
  <dcterms:modified xsi:type="dcterms:W3CDTF">2021-09-26T10:46:43Z</dcterms:modified>
</cp:coreProperties>
</file>