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240" yWindow="30" windowWidth="18915" windowHeight="928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Feuil1!$A$1:$J$45</definedName>
  </definedNames>
  <calcPr calcId="152511"/>
</workbook>
</file>

<file path=xl/calcChain.xml><?xml version="1.0" encoding="utf-8"?>
<calcChain xmlns="http://schemas.openxmlformats.org/spreadsheetml/2006/main">
  <c r="J22" i="1" l="1"/>
  <c r="N23" i="1" l="1"/>
  <c r="M23" i="1"/>
  <c r="N22" i="1"/>
  <c r="M22" i="1"/>
  <c r="C37" i="1"/>
  <c r="B37" i="1"/>
  <c r="B38" i="1" s="1"/>
  <c r="B39" i="1" s="1"/>
  <c r="B40" i="1" s="1"/>
  <c r="B41" i="1" s="1"/>
  <c r="B42" i="1" s="1"/>
  <c r="B43" i="1" s="1"/>
  <c r="B44" i="1" s="1"/>
  <c r="B45" i="1" s="1"/>
  <c r="D22" i="1" s="1"/>
  <c r="J27" i="1"/>
  <c r="J23" i="1"/>
  <c r="J5" i="1"/>
  <c r="J21" i="1"/>
  <c r="D26" i="1"/>
  <c r="D25" i="1"/>
  <c r="D23" i="1"/>
  <c r="D21" i="1"/>
  <c r="C45" i="1"/>
  <c r="G41" i="1"/>
  <c r="C44" i="1"/>
  <c r="C38" i="1" l="1"/>
  <c r="A60" i="1"/>
  <c r="C43" i="1"/>
  <c r="C39" i="1"/>
  <c r="C40" i="1"/>
  <c r="C42" i="1"/>
  <c r="C41" i="1"/>
</calcChain>
</file>

<file path=xl/sharedStrings.xml><?xml version="1.0" encoding="utf-8"?>
<sst xmlns="http://schemas.openxmlformats.org/spreadsheetml/2006/main" count="65" uniqueCount="55">
  <si>
    <t>Track &amp; Trace</t>
  </si>
  <si>
    <t>N° de colis</t>
  </si>
  <si>
    <t>Preuve de livraison :</t>
  </si>
  <si>
    <t>Détails de l'expédition</t>
  </si>
  <si>
    <t>Signature:</t>
  </si>
  <si>
    <t>Date d'expédition :</t>
  </si>
  <si>
    <t>Date de livraison:</t>
  </si>
  <si>
    <t>Expediteur:</t>
  </si>
  <si>
    <t>Adresse d'expédition:</t>
  </si>
  <si>
    <t>Destinataire:</t>
  </si>
  <si>
    <t>HERMES CHEZ E-PHILEA</t>
  </si>
  <si>
    <t>ZA DES 3 PONTS</t>
  </si>
  <si>
    <t>FR 34690 FABREGUES</t>
  </si>
  <si>
    <t>PAS DE DEPOT RESIDENTIEL</t>
  </si>
  <si>
    <t>Historique du colis:</t>
  </si>
  <si>
    <t>Date</t>
  </si>
  <si>
    <t>Heure</t>
  </si>
  <si>
    <t>Statut</t>
  </si>
  <si>
    <t>Adresse</t>
  </si>
  <si>
    <t>N° d'événem..</t>
  </si>
  <si>
    <t>Page 1/1</t>
  </si>
  <si>
    <t>Détails du colis</t>
  </si>
  <si>
    <t>N° de cols Alpha:</t>
  </si>
  <si>
    <t>Reference destinataire:</t>
  </si>
  <si>
    <t>Ref. client 3:</t>
  </si>
  <si>
    <t>Poids :</t>
  </si>
  <si>
    <t>Produit:</t>
  </si>
  <si>
    <t>Business-Parcel</t>
  </si>
  <si>
    <t>Colis livré</t>
  </si>
  <si>
    <t>Mis en livraison</t>
  </si>
  <si>
    <t>Réception</t>
  </si>
  <si>
    <t>Non mis en livraison PROBLEME AGENCE</t>
  </si>
  <si>
    <t>Non livré car non présenté</t>
  </si>
  <si>
    <t>Expédition</t>
  </si>
  <si>
    <t>3.0</t>
  </si>
  <si>
    <t>11.0</t>
  </si>
  <si>
    <t>2.0</t>
  </si>
  <si>
    <t>12.6</t>
  </si>
  <si>
    <t>4.55</t>
  </si>
  <si>
    <t>1.0</t>
  </si>
  <si>
    <t>Nom</t>
  </si>
  <si>
    <t>adresse</t>
  </si>
  <si>
    <t>code postal</t>
  </si>
  <si>
    <t>ville</t>
  </si>
  <si>
    <t>numero de colis</t>
  </si>
  <si>
    <t>date de livraison</t>
  </si>
  <si>
    <t>commande MI :</t>
  </si>
  <si>
    <t>poids rond pas de ,</t>
  </si>
  <si>
    <t>remplir que le bleu ne pas toucher le reste</t>
  </si>
  <si>
    <t>numéro colis Alpha</t>
  </si>
  <si>
    <t xml:space="preserve">Corrales David
</t>
  </si>
  <si>
    <t xml:space="preserve">16 rond point frédéric mistral
</t>
  </si>
  <si>
    <t>Dury</t>
  </si>
  <si>
    <t>50165.01.17135355</t>
  </si>
  <si>
    <t>00EZSFTZ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</si>
</sst>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theme="1"/>
      <name val="Calibri"/>
      <family val="2"/>
      <scheme val="minor"/>
    </font>
    <font>
      <sz val="24"/>
      <color theme="1"/>
      <name val="Arial"/>
      <family val="2"/>
    </font>
    <font>
      <sz val="2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3" xfId="0" applyFont="1" applyBorder="1"/>
    <xf numFmtId="0" fontId="5" fillId="0" borderId="2" xfId="0" applyFont="1" applyBorder="1"/>
    <xf numFmtId="0" fontId="5" fillId="0" borderId="0" xfId="0" applyFont="1" applyBorder="1"/>
    <xf numFmtId="14" fontId="5" fillId="0" borderId="0" xfId="0" applyNumberFormat="1" applyFont="1"/>
    <xf numFmtId="14" fontId="5" fillId="0" borderId="2" xfId="0" applyNumberFormat="1" applyFont="1" applyBorder="1"/>
    <xf numFmtId="0" fontId="8" fillId="0" borderId="0" xfId="0" applyFont="1"/>
    <xf numFmtId="0" fontId="8" fillId="0" borderId="2" xfId="0" applyFont="1" applyBorder="1"/>
    <xf numFmtId="164" fontId="6" fillId="0" borderId="0" xfId="0" applyNumberFormat="1" applyFont="1"/>
    <xf numFmtId="0" fontId="6" fillId="2" borderId="0" xfId="0" applyFont="1" applyFill="1" applyProtection="1">
      <protection locked="0"/>
    </xf>
    <xf numFmtId="14" fontId="6" fillId="2" borderId="0" xfId="0" applyNumberFormat="1" applyFont="1" applyFill="1" applyProtection="1">
      <protection locked="0"/>
    </xf>
    <xf numFmtId="0" fontId="9" fillId="3" borderId="0" xfId="0" applyFont="1" applyFill="1"/>
    <xf numFmtId="0" fontId="10" fillId="0" borderId="0" xfId="0" applyFont="1"/>
    <xf numFmtId="0" fontId="6" fillId="2" borderId="0" xfId="0" applyFont="1" applyFill="1"/>
    <xf numFmtId="0" fontId="6" fillId="2" borderId="0" xfId="0" applyFont="1" applyFill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578827</xdr:colOff>
      <xdr:row>0</xdr:row>
      <xdr:rowOff>0</xdr:rowOff>
    </xdr:from>
    <xdr:to>
      <xdr:col>10</xdr:col>
      <xdr:colOff>6592</xdr:colOff>
      <xdr:row>2</xdr:row>
      <xdr:rowOff>66659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7442" y="0"/>
          <a:ext cx="1618515" cy="447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351692</xdr:colOff>
      <xdr:row>9</xdr:row>
      <xdr:rowOff>5812</xdr:rowOff>
    </xdr:from>
    <xdr:to>
      <xdr:col>3</xdr:col>
      <xdr:colOff>498230</xdr:colOff>
      <xdr:row>15</xdr:row>
      <xdr:rowOff>58616</xdr:rowOff>
    </xdr:to>
    <xdr:sp macro="" textlink="">
      <xdr:nvSpPr>
        <xdr:cNvPr id="3" name="Forme libre 2"/>
        <xdr:cNvSpPr/>
      </xdr:nvSpPr>
      <xdr:spPr>
        <a:xfrm>
          <a:off x="520211" y="1771600"/>
          <a:ext cx="1238250" cy="975997"/>
        </a:xfrm>
        <a:custGeom>
          <a:avLst/>
          <a:gdLst>
            <a:gd name="connsiteX0" fmla="*/ 718038 w 1238250"/>
            <a:gd name="connsiteY0" fmla="*/ 507074 h 975997"/>
            <a:gd name="connsiteX1" fmla="*/ 674077 w 1238250"/>
            <a:gd name="connsiteY1" fmla="*/ 485093 h 975997"/>
            <a:gd name="connsiteX2" fmla="*/ 615461 w 1238250"/>
            <a:gd name="connsiteY2" fmla="*/ 470439 h 975997"/>
            <a:gd name="connsiteX3" fmla="*/ 395654 w 1238250"/>
            <a:gd name="connsiteY3" fmla="*/ 477766 h 975997"/>
            <a:gd name="connsiteX4" fmla="*/ 329711 w 1238250"/>
            <a:gd name="connsiteY4" fmla="*/ 492420 h 975997"/>
            <a:gd name="connsiteX5" fmla="*/ 271096 w 1238250"/>
            <a:gd name="connsiteY5" fmla="*/ 521728 h 975997"/>
            <a:gd name="connsiteX6" fmla="*/ 256442 w 1238250"/>
            <a:gd name="connsiteY6" fmla="*/ 543708 h 975997"/>
            <a:gd name="connsiteX7" fmla="*/ 241788 w 1238250"/>
            <a:gd name="connsiteY7" fmla="*/ 587670 h 975997"/>
            <a:gd name="connsiteX8" fmla="*/ 249115 w 1238250"/>
            <a:gd name="connsiteY8" fmla="*/ 609651 h 975997"/>
            <a:gd name="connsiteX9" fmla="*/ 271096 w 1238250"/>
            <a:gd name="connsiteY9" fmla="*/ 624305 h 975997"/>
            <a:gd name="connsiteX10" fmla="*/ 329711 w 1238250"/>
            <a:gd name="connsiteY10" fmla="*/ 646285 h 975997"/>
            <a:gd name="connsiteX11" fmla="*/ 373673 w 1238250"/>
            <a:gd name="connsiteY11" fmla="*/ 653612 h 975997"/>
            <a:gd name="connsiteX12" fmla="*/ 659423 w 1238250"/>
            <a:gd name="connsiteY12" fmla="*/ 660939 h 975997"/>
            <a:gd name="connsiteX13" fmla="*/ 710711 w 1238250"/>
            <a:gd name="connsiteY13" fmla="*/ 690247 h 975997"/>
            <a:gd name="connsiteX14" fmla="*/ 754673 w 1238250"/>
            <a:gd name="connsiteY14" fmla="*/ 734208 h 975997"/>
            <a:gd name="connsiteX15" fmla="*/ 754673 w 1238250"/>
            <a:gd name="connsiteY15" fmla="*/ 800151 h 975997"/>
            <a:gd name="connsiteX16" fmla="*/ 740019 w 1238250"/>
            <a:gd name="connsiteY16" fmla="*/ 829458 h 975997"/>
            <a:gd name="connsiteX17" fmla="*/ 696058 w 1238250"/>
            <a:gd name="connsiteY17" fmla="*/ 836785 h 975997"/>
            <a:gd name="connsiteX18" fmla="*/ 674077 w 1238250"/>
            <a:gd name="connsiteY18" fmla="*/ 844112 h 975997"/>
            <a:gd name="connsiteX19" fmla="*/ 505558 w 1238250"/>
            <a:gd name="connsiteY19" fmla="*/ 858766 h 975997"/>
            <a:gd name="connsiteX20" fmla="*/ 344365 w 1238250"/>
            <a:gd name="connsiteY20" fmla="*/ 902728 h 975997"/>
            <a:gd name="connsiteX21" fmla="*/ 131885 w 1238250"/>
            <a:gd name="connsiteY21" fmla="*/ 910055 h 975997"/>
            <a:gd name="connsiteX22" fmla="*/ 0 w 1238250"/>
            <a:gd name="connsiteY22" fmla="*/ 917382 h 975997"/>
            <a:gd name="connsiteX23" fmla="*/ 51288 w 1238250"/>
            <a:gd name="connsiteY23" fmla="*/ 851439 h 975997"/>
            <a:gd name="connsiteX24" fmla="*/ 95250 w 1238250"/>
            <a:gd name="connsiteY24" fmla="*/ 792824 h 975997"/>
            <a:gd name="connsiteX25" fmla="*/ 102577 w 1238250"/>
            <a:gd name="connsiteY25" fmla="*/ 756189 h 975997"/>
            <a:gd name="connsiteX26" fmla="*/ 109904 w 1238250"/>
            <a:gd name="connsiteY26" fmla="*/ 734208 h 975997"/>
            <a:gd name="connsiteX27" fmla="*/ 117231 w 1238250"/>
            <a:gd name="connsiteY27" fmla="*/ 609651 h 975997"/>
            <a:gd name="connsiteX28" fmla="*/ 109904 w 1238250"/>
            <a:gd name="connsiteY28" fmla="*/ 470439 h 975997"/>
            <a:gd name="connsiteX29" fmla="*/ 124558 w 1238250"/>
            <a:gd name="connsiteY29" fmla="*/ 888074 h 975997"/>
            <a:gd name="connsiteX30" fmla="*/ 131885 w 1238250"/>
            <a:gd name="connsiteY30" fmla="*/ 924708 h 975997"/>
            <a:gd name="connsiteX31" fmla="*/ 146538 w 1238250"/>
            <a:gd name="connsiteY31" fmla="*/ 785497 h 975997"/>
            <a:gd name="connsiteX32" fmla="*/ 161192 w 1238250"/>
            <a:gd name="connsiteY32" fmla="*/ 389843 h 975997"/>
            <a:gd name="connsiteX33" fmla="*/ 168519 w 1238250"/>
            <a:gd name="connsiteY33" fmla="*/ 419151 h 975997"/>
            <a:gd name="connsiteX34" fmla="*/ 183173 w 1238250"/>
            <a:gd name="connsiteY34" fmla="*/ 536382 h 975997"/>
            <a:gd name="connsiteX35" fmla="*/ 197827 w 1238250"/>
            <a:gd name="connsiteY35" fmla="*/ 602324 h 975997"/>
            <a:gd name="connsiteX36" fmla="*/ 219808 w 1238250"/>
            <a:gd name="connsiteY36" fmla="*/ 734208 h 975997"/>
            <a:gd name="connsiteX37" fmla="*/ 227135 w 1238250"/>
            <a:gd name="connsiteY37" fmla="*/ 829458 h 975997"/>
            <a:gd name="connsiteX38" fmla="*/ 234461 w 1238250"/>
            <a:gd name="connsiteY38" fmla="*/ 851439 h 975997"/>
            <a:gd name="connsiteX39" fmla="*/ 241788 w 1238250"/>
            <a:gd name="connsiteY39" fmla="*/ 924708 h 975997"/>
            <a:gd name="connsiteX40" fmla="*/ 263769 w 1238250"/>
            <a:gd name="connsiteY40" fmla="*/ 946689 h 975997"/>
            <a:gd name="connsiteX41" fmla="*/ 285750 w 1238250"/>
            <a:gd name="connsiteY41" fmla="*/ 975997 h 975997"/>
            <a:gd name="connsiteX42" fmla="*/ 315058 w 1238250"/>
            <a:gd name="connsiteY42" fmla="*/ 961343 h 975997"/>
            <a:gd name="connsiteX43" fmla="*/ 344365 w 1238250"/>
            <a:gd name="connsiteY43" fmla="*/ 866093 h 975997"/>
            <a:gd name="connsiteX44" fmla="*/ 351692 w 1238250"/>
            <a:gd name="connsiteY44" fmla="*/ 807478 h 975997"/>
            <a:gd name="connsiteX45" fmla="*/ 344365 w 1238250"/>
            <a:gd name="connsiteY45" fmla="*/ 697574 h 975997"/>
            <a:gd name="connsiteX46" fmla="*/ 337038 w 1238250"/>
            <a:gd name="connsiteY46" fmla="*/ 719555 h 975997"/>
            <a:gd name="connsiteX47" fmla="*/ 366346 w 1238250"/>
            <a:gd name="connsiteY47" fmla="*/ 697574 h 975997"/>
            <a:gd name="connsiteX48" fmla="*/ 417635 w 1238250"/>
            <a:gd name="connsiteY48" fmla="*/ 660939 h 975997"/>
            <a:gd name="connsiteX49" fmla="*/ 424961 w 1238250"/>
            <a:gd name="connsiteY49" fmla="*/ 682920 h 975997"/>
            <a:gd name="connsiteX50" fmla="*/ 454269 w 1238250"/>
            <a:gd name="connsiteY50" fmla="*/ 712228 h 975997"/>
            <a:gd name="connsiteX51" fmla="*/ 468923 w 1238250"/>
            <a:gd name="connsiteY51" fmla="*/ 734208 h 975997"/>
            <a:gd name="connsiteX52" fmla="*/ 483577 w 1238250"/>
            <a:gd name="connsiteY52" fmla="*/ 177362 h 975997"/>
            <a:gd name="connsiteX53" fmla="*/ 512885 w 1238250"/>
            <a:gd name="connsiteY53" fmla="*/ 382516 h 975997"/>
            <a:gd name="connsiteX54" fmla="*/ 520211 w 1238250"/>
            <a:gd name="connsiteY54" fmla="*/ 580343 h 975997"/>
            <a:gd name="connsiteX55" fmla="*/ 534865 w 1238250"/>
            <a:gd name="connsiteY55" fmla="*/ 624305 h 975997"/>
            <a:gd name="connsiteX56" fmla="*/ 549519 w 1238250"/>
            <a:gd name="connsiteY56" fmla="*/ 551035 h 975997"/>
            <a:gd name="connsiteX57" fmla="*/ 527538 w 1238250"/>
            <a:gd name="connsiteY57" fmla="*/ 96766 h 975997"/>
            <a:gd name="connsiteX58" fmla="*/ 542192 w 1238250"/>
            <a:gd name="connsiteY58" fmla="*/ 1516 h 975997"/>
            <a:gd name="connsiteX59" fmla="*/ 549519 w 1238250"/>
            <a:gd name="connsiteY59" fmla="*/ 23497 h 975997"/>
            <a:gd name="connsiteX60" fmla="*/ 556846 w 1238250"/>
            <a:gd name="connsiteY60" fmla="*/ 375189 h 975997"/>
            <a:gd name="connsiteX61" fmla="*/ 593481 w 1238250"/>
            <a:gd name="connsiteY61" fmla="*/ 507074 h 975997"/>
            <a:gd name="connsiteX62" fmla="*/ 666750 w 1238250"/>
            <a:gd name="connsiteY62" fmla="*/ 646285 h 975997"/>
            <a:gd name="connsiteX63" fmla="*/ 681404 w 1238250"/>
            <a:gd name="connsiteY63" fmla="*/ 675593 h 975997"/>
            <a:gd name="connsiteX64" fmla="*/ 710711 w 1238250"/>
            <a:gd name="connsiteY64" fmla="*/ 719555 h 975997"/>
            <a:gd name="connsiteX65" fmla="*/ 622788 w 1238250"/>
            <a:gd name="connsiteY65" fmla="*/ 734208 h 975997"/>
            <a:gd name="connsiteX66" fmla="*/ 102577 w 1238250"/>
            <a:gd name="connsiteY66" fmla="*/ 726882 h 975997"/>
            <a:gd name="connsiteX67" fmla="*/ 131885 w 1238250"/>
            <a:gd name="connsiteY67" fmla="*/ 719555 h 975997"/>
            <a:gd name="connsiteX68" fmla="*/ 161192 w 1238250"/>
            <a:gd name="connsiteY68" fmla="*/ 704901 h 975997"/>
            <a:gd name="connsiteX69" fmla="*/ 263769 w 1238250"/>
            <a:gd name="connsiteY69" fmla="*/ 660939 h 975997"/>
            <a:gd name="connsiteX70" fmla="*/ 402981 w 1238250"/>
            <a:gd name="connsiteY70" fmla="*/ 624305 h 975997"/>
            <a:gd name="connsiteX71" fmla="*/ 996461 w 1238250"/>
            <a:gd name="connsiteY71" fmla="*/ 565689 h 975997"/>
            <a:gd name="connsiteX72" fmla="*/ 1077058 w 1238250"/>
            <a:gd name="connsiteY72" fmla="*/ 558362 h 975997"/>
            <a:gd name="connsiteX73" fmla="*/ 1150327 w 1238250"/>
            <a:gd name="connsiteY73" fmla="*/ 551035 h 975997"/>
            <a:gd name="connsiteX74" fmla="*/ 1238250 w 1238250"/>
            <a:gd name="connsiteY74" fmla="*/ 543708 h 975997"/>
            <a:gd name="connsiteX75" fmla="*/ 1186961 w 1238250"/>
            <a:gd name="connsiteY75" fmla="*/ 558362 h 975997"/>
            <a:gd name="connsiteX76" fmla="*/ 1179635 w 1238250"/>
            <a:gd name="connsiteY76" fmla="*/ 558362 h 97599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  <a:cxn ang="0">
              <a:pos x="connsiteX34" y="connsiteY34"/>
            </a:cxn>
            <a:cxn ang="0">
              <a:pos x="connsiteX35" y="connsiteY35"/>
            </a:cxn>
            <a:cxn ang="0">
              <a:pos x="connsiteX36" y="connsiteY36"/>
            </a:cxn>
            <a:cxn ang="0">
              <a:pos x="connsiteX37" y="connsiteY37"/>
            </a:cxn>
            <a:cxn ang="0">
              <a:pos x="connsiteX38" y="connsiteY38"/>
            </a:cxn>
            <a:cxn ang="0">
              <a:pos x="connsiteX39" y="connsiteY39"/>
            </a:cxn>
            <a:cxn ang="0">
              <a:pos x="connsiteX40" y="connsiteY40"/>
            </a:cxn>
            <a:cxn ang="0">
              <a:pos x="connsiteX41" y="connsiteY41"/>
            </a:cxn>
            <a:cxn ang="0">
              <a:pos x="connsiteX42" y="connsiteY42"/>
            </a:cxn>
            <a:cxn ang="0">
              <a:pos x="connsiteX43" y="connsiteY43"/>
            </a:cxn>
            <a:cxn ang="0">
              <a:pos x="connsiteX44" y="connsiteY44"/>
            </a:cxn>
            <a:cxn ang="0">
              <a:pos x="connsiteX45" y="connsiteY45"/>
            </a:cxn>
            <a:cxn ang="0">
              <a:pos x="connsiteX46" y="connsiteY46"/>
            </a:cxn>
            <a:cxn ang="0">
              <a:pos x="connsiteX47" y="connsiteY47"/>
            </a:cxn>
            <a:cxn ang="0">
              <a:pos x="connsiteX48" y="connsiteY48"/>
            </a:cxn>
            <a:cxn ang="0">
              <a:pos x="connsiteX49" y="connsiteY49"/>
            </a:cxn>
            <a:cxn ang="0">
              <a:pos x="connsiteX50" y="connsiteY50"/>
            </a:cxn>
            <a:cxn ang="0">
              <a:pos x="connsiteX51" y="connsiteY51"/>
            </a:cxn>
            <a:cxn ang="0">
              <a:pos x="connsiteX52" y="connsiteY52"/>
            </a:cxn>
            <a:cxn ang="0">
              <a:pos x="connsiteX53" y="connsiteY53"/>
            </a:cxn>
            <a:cxn ang="0">
              <a:pos x="connsiteX54" y="connsiteY54"/>
            </a:cxn>
            <a:cxn ang="0">
              <a:pos x="connsiteX55" y="connsiteY55"/>
            </a:cxn>
            <a:cxn ang="0">
              <a:pos x="connsiteX56" y="connsiteY56"/>
            </a:cxn>
            <a:cxn ang="0">
              <a:pos x="connsiteX57" y="connsiteY57"/>
            </a:cxn>
            <a:cxn ang="0">
              <a:pos x="connsiteX58" y="connsiteY58"/>
            </a:cxn>
            <a:cxn ang="0">
              <a:pos x="connsiteX59" y="connsiteY59"/>
            </a:cxn>
            <a:cxn ang="0">
              <a:pos x="connsiteX60" y="connsiteY60"/>
            </a:cxn>
            <a:cxn ang="0">
              <a:pos x="connsiteX61" y="connsiteY61"/>
            </a:cxn>
            <a:cxn ang="0">
              <a:pos x="connsiteX62" y="connsiteY62"/>
            </a:cxn>
            <a:cxn ang="0">
              <a:pos x="connsiteX63" y="connsiteY63"/>
            </a:cxn>
            <a:cxn ang="0">
              <a:pos x="connsiteX64" y="connsiteY64"/>
            </a:cxn>
            <a:cxn ang="0">
              <a:pos x="connsiteX65" y="connsiteY65"/>
            </a:cxn>
            <a:cxn ang="0">
              <a:pos x="connsiteX66" y="connsiteY66"/>
            </a:cxn>
            <a:cxn ang="0">
              <a:pos x="connsiteX67" y="connsiteY67"/>
            </a:cxn>
            <a:cxn ang="0">
              <a:pos x="connsiteX68" y="connsiteY68"/>
            </a:cxn>
            <a:cxn ang="0">
              <a:pos x="connsiteX69" y="connsiteY69"/>
            </a:cxn>
            <a:cxn ang="0">
              <a:pos x="connsiteX70" y="connsiteY70"/>
            </a:cxn>
            <a:cxn ang="0">
              <a:pos x="connsiteX71" y="connsiteY71"/>
            </a:cxn>
            <a:cxn ang="0">
              <a:pos x="connsiteX72" y="connsiteY72"/>
            </a:cxn>
            <a:cxn ang="0">
              <a:pos x="connsiteX73" y="connsiteY73"/>
            </a:cxn>
            <a:cxn ang="0">
              <a:pos x="connsiteX74" y="connsiteY74"/>
            </a:cxn>
            <a:cxn ang="0">
              <a:pos x="connsiteX75" y="connsiteY75"/>
            </a:cxn>
            <a:cxn ang="0">
              <a:pos x="connsiteX76" y="connsiteY76"/>
            </a:cxn>
          </a:cxnLst>
          <a:rect l="l" t="t" r="r" b="b"/>
          <a:pathLst>
            <a:path w="1238250" h="975997">
              <a:moveTo>
                <a:pt x="718038" y="507074"/>
              </a:moveTo>
              <a:cubicBezTo>
                <a:pt x="703384" y="499747"/>
                <a:pt x="689048" y="491747"/>
                <a:pt x="674077" y="485093"/>
              </a:cubicBezTo>
              <a:cubicBezTo>
                <a:pt x="655644" y="476900"/>
                <a:pt x="634899" y="474327"/>
                <a:pt x="615461" y="470439"/>
              </a:cubicBezTo>
              <a:cubicBezTo>
                <a:pt x="542192" y="472881"/>
                <a:pt x="468851" y="473699"/>
                <a:pt x="395654" y="477766"/>
              </a:cubicBezTo>
              <a:cubicBezTo>
                <a:pt x="379519" y="478662"/>
                <a:pt x="347359" y="484398"/>
                <a:pt x="329711" y="492420"/>
              </a:cubicBezTo>
              <a:cubicBezTo>
                <a:pt x="309824" y="501459"/>
                <a:pt x="271096" y="521728"/>
                <a:pt x="271096" y="521728"/>
              </a:cubicBezTo>
              <a:cubicBezTo>
                <a:pt x="266211" y="529055"/>
                <a:pt x="260018" y="535661"/>
                <a:pt x="256442" y="543708"/>
              </a:cubicBezTo>
              <a:cubicBezTo>
                <a:pt x="250168" y="557823"/>
                <a:pt x="241788" y="587670"/>
                <a:pt x="241788" y="587670"/>
              </a:cubicBezTo>
              <a:cubicBezTo>
                <a:pt x="244230" y="594997"/>
                <a:pt x="244290" y="603620"/>
                <a:pt x="249115" y="609651"/>
              </a:cubicBezTo>
              <a:cubicBezTo>
                <a:pt x="254616" y="616527"/>
                <a:pt x="263450" y="619936"/>
                <a:pt x="271096" y="624305"/>
              </a:cubicBezTo>
              <a:cubicBezTo>
                <a:pt x="296213" y="638657"/>
                <a:pt x="301975" y="640738"/>
                <a:pt x="329711" y="646285"/>
              </a:cubicBezTo>
              <a:cubicBezTo>
                <a:pt x="344279" y="649199"/>
                <a:pt x="358832" y="652952"/>
                <a:pt x="373673" y="653612"/>
              </a:cubicBezTo>
              <a:cubicBezTo>
                <a:pt x="468860" y="657843"/>
                <a:pt x="564173" y="658497"/>
                <a:pt x="659423" y="660939"/>
              </a:cubicBezTo>
              <a:cubicBezTo>
                <a:pt x="674589" y="668522"/>
                <a:pt x="697394" y="678409"/>
                <a:pt x="710711" y="690247"/>
              </a:cubicBezTo>
              <a:cubicBezTo>
                <a:pt x="726200" y="704015"/>
                <a:pt x="754673" y="734208"/>
                <a:pt x="754673" y="734208"/>
              </a:cubicBezTo>
              <a:cubicBezTo>
                <a:pt x="762871" y="767001"/>
                <a:pt x="766633" y="764273"/>
                <a:pt x="754673" y="800151"/>
              </a:cubicBezTo>
              <a:cubicBezTo>
                <a:pt x="751219" y="810513"/>
                <a:pt x="749281" y="823669"/>
                <a:pt x="740019" y="829458"/>
              </a:cubicBezTo>
              <a:cubicBezTo>
                <a:pt x="727421" y="837332"/>
                <a:pt x="710560" y="833562"/>
                <a:pt x="696058" y="836785"/>
              </a:cubicBezTo>
              <a:cubicBezTo>
                <a:pt x="688519" y="838460"/>
                <a:pt x="681695" y="842842"/>
                <a:pt x="674077" y="844112"/>
              </a:cubicBezTo>
              <a:cubicBezTo>
                <a:pt x="632405" y="851057"/>
                <a:pt x="539769" y="856322"/>
                <a:pt x="505558" y="858766"/>
              </a:cubicBezTo>
              <a:cubicBezTo>
                <a:pt x="455662" y="875398"/>
                <a:pt x="398219" y="898585"/>
                <a:pt x="344365" y="902728"/>
              </a:cubicBezTo>
              <a:cubicBezTo>
                <a:pt x="273705" y="908163"/>
                <a:pt x="202690" y="907042"/>
                <a:pt x="131885" y="910055"/>
              </a:cubicBezTo>
              <a:cubicBezTo>
                <a:pt x="87895" y="911927"/>
                <a:pt x="43962" y="914940"/>
                <a:pt x="0" y="917382"/>
              </a:cubicBezTo>
              <a:cubicBezTo>
                <a:pt x="17096" y="895401"/>
                <a:pt x="36961" y="875317"/>
                <a:pt x="51288" y="851439"/>
              </a:cubicBezTo>
              <a:cubicBezTo>
                <a:pt x="78600" y="805920"/>
                <a:pt x="63199" y="824875"/>
                <a:pt x="95250" y="792824"/>
              </a:cubicBezTo>
              <a:cubicBezTo>
                <a:pt x="97692" y="780612"/>
                <a:pt x="99557" y="768271"/>
                <a:pt x="102577" y="756189"/>
              </a:cubicBezTo>
              <a:cubicBezTo>
                <a:pt x="104450" y="748696"/>
                <a:pt x="109135" y="741893"/>
                <a:pt x="109904" y="734208"/>
              </a:cubicBezTo>
              <a:cubicBezTo>
                <a:pt x="114042" y="692824"/>
                <a:pt x="114789" y="651170"/>
                <a:pt x="117231" y="609651"/>
              </a:cubicBezTo>
              <a:cubicBezTo>
                <a:pt x="114789" y="563247"/>
                <a:pt x="109904" y="423971"/>
                <a:pt x="109904" y="470439"/>
              </a:cubicBezTo>
              <a:cubicBezTo>
                <a:pt x="109904" y="574728"/>
                <a:pt x="105751" y="756426"/>
                <a:pt x="124558" y="888074"/>
              </a:cubicBezTo>
              <a:cubicBezTo>
                <a:pt x="126319" y="900402"/>
                <a:pt x="129443" y="912497"/>
                <a:pt x="131885" y="924708"/>
              </a:cubicBezTo>
              <a:cubicBezTo>
                <a:pt x="147778" y="861131"/>
                <a:pt x="139772" y="900526"/>
                <a:pt x="146538" y="785497"/>
              </a:cubicBezTo>
              <a:cubicBezTo>
                <a:pt x="157046" y="606861"/>
                <a:pt x="154955" y="608130"/>
                <a:pt x="161192" y="389843"/>
              </a:cubicBezTo>
              <a:cubicBezTo>
                <a:pt x="163634" y="399612"/>
                <a:pt x="166988" y="409198"/>
                <a:pt x="168519" y="419151"/>
              </a:cubicBezTo>
              <a:cubicBezTo>
                <a:pt x="178413" y="483464"/>
                <a:pt x="172203" y="477874"/>
                <a:pt x="183173" y="536382"/>
              </a:cubicBezTo>
              <a:cubicBezTo>
                <a:pt x="187323" y="558513"/>
                <a:pt x="193727" y="580184"/>
                <a:pt x="197827" y="602324"/>
              </a:cubicBezTo>
              <a:cubicBezTo>
                <a:pt x="205942" y="646147"/>
                <a:pt x="212481" y="690247"/>
                <a:pt x="219808" y="734208"/>
              </a:cubicBezTo>
              <a:cubicBezTo>
                <a:pt x="222250" y="765958"/>
                <a:pt x="223185" y="797860"/>
                <a:pt x="227135" y="829458"/>
              </a:cubicBezTo>
              <a:cubicBezTo>
                <a:pt x="228093" y="837122"/>
                <a:pt x="233287" y="843806"/>
                <a:pt x="234461" y="851439"/>
              </a:cubicBezTo>
              <a:cubicBezTo>
                <a:pt x="238193" y="875698"/>
                <a:pt x="234570" y="901249"/>
                <a:pt x="241788" y="924708"/>
              </a:cubicBezTo>
              <a:cubicBezTo>
                <a:pt x="244835" y="934612"/>
                <a:pt x="257026" y="938822"/>
                <a:pt x="263769" y="946689"/>
              </a:cubicBezTo>
              <a:cubicBezTo>
                <a:pt x="271716" y="955961"/>
                <a:pt x="278423" y="966228"/>
                <a:pt x="285750" y="975997"/>
              </a:cubicBezTo>
              <a:cubicBezTo>
                <a:pt x="295519" y="971112"/>
                <a:pt x="307866" y="969563"/>
                <a:pt x="315058" y="961343"/>
              </a:cubicBezTo>
              <a:cubicBezTo>
                <a:pt x="340037" y="932796"/>
                <a:pt x="339701" y="901070"/>
                <a:pt x="344365" y="866093"/>
              </a:cubicBezTo>
              <a:cubicBezTo>
                <a:pt x="346967" y="846575"/>
                <a:pt x="349250" y="827016"/>
                <a:pt x="351692" y="807478"/>
              </a:cubicBezTo>
              <a:cubicBezTo>
                <a:pt x="349250" y="770843"/>
                <a:pt x="350401" y="733790"/>
                <a:pt x="344365" y="697574"/>
              </a:cubicBezTo>
              <a:cubicBezTo>
                <a:pt x="343095" y="689956"/>
                <a:pt x="329315" y="719555"/>
                <a:pt x="337038" y="719555"/>
              </a:cubicBezTo>
              <a:cubicBezTo>
                <a:pt x="349250" y="719555"/>
                <a:pt x="357156" y="705615"/>
                <a:pt x="366346" y="697574"/>
              </a:cubicBezTo>
              <a:cubicBezTo>
                <a:pt x="409139" y="660130"/>
                <a:pt x="378062" y="674130"/>
                <a:pt x="417635" y="660939"/>
              </a:cubicBezTo>
              <a:cubicBezTo>
                <a:pt x="420077" y="668266"/>
                <a:pt x="420472" y="676635"/>
                <a:pt x="424961" y="682920"/>
              </a:cubicBezTo>
              <a:cubicBezTo>
                <a:pt x="432991" y="694163"/>
                <a:pt x="445278" y="701738"/>
                <a:pt x="454269" y="712228"/>
              </a:cubicBezTo>
              <a:cubicBezTo>
                <a:pt x="460000" y="718914"/>
                <a:pt x="464038" y="726881"/>
                <a:pt x="468923" y="734208"/>
              </a:cubicBezTo>
              <a:cubicBezTo>
                <a:pt x="473808" y="548593"/>
                <a:pt x="467351" y="362331"/>
                <a:pt x="483577" y="177362"/>
              </a:cubicBezTo>
              <a:cubicBezTo>
                <a:pt x="486901" y="139467"/>
                <a:pt x="510777" y="363542"/>
                <a:pt x="512885" y="382516"/>
              </a:cubicBezTo>
              <a:cubicBezTo>
                <a:pt x="515327" y="448458"/>
                <a:pt x="514237" y="514626"/>
                <a:pt x="520211" y="580343"/>
              </a:cubicBezTo>
              <a:cubicBezTo>
                <a:pt x="521609" y="595726"/>
                <a:pt x="534865" y="624305"/>
                <a:pt x="534865" y="624305"/>
              </a:cubicBezTo>
              <a:cubicBezTo>
                <a:pt x="539750" y="599882"/>
                <a:pt x="550174" y="575933"/>
                <a:pt x="549519" y="551035"/>
              </a:cubicBezTo>
              <a:cubicBezTo>
                <a:pt x="540645" y="213814"/>
                <a:pt x="549902" y="365131"/>
                <a:pt x="527538" y="96766"/>
              </a:cubicBezTo>
              <a:cubicBezTo>
                <a:pt x="532423" y="65016"/>
                <a:pt x="532961" y="32285"/>
                <a:pt x="542192" y="1516"/>
              </a:cubicBezTo>
              <a:cubicBezTo>
                <a:pt x="544411" y="-5882"/>
                <a:pt x="549216" y="15780"/>
                <a:pt x="549519" y="23497"/>
              </a:cubicBezTo>
              <a:cubicBezTo>
                <a:pt x="554114" y="140663"/>
                <a:pt x="549173" y="258184"/>
                <a:pt x="556846" y="375189"/>
              </a:cubicBezTo>
              <a:cubicBezTo>
                <a:pt x="558736" y="404015"/>
                <a:pt x="576029" y="472169"/>
                <a:pt x="593481" y="507074"/>
              </a:cubicBezTo>
              <a:cubicBezTo>
                <a:pt x="616932" y="553976"/>
                <a:pt x="642494" y="599794"/>
                <a:pt x="666750" y="646285"/>
              </a:cubicBezTo>
              <a:cubicBezTo>
                <a:pt x="671802" y="655969"/>
                <a:pt x="675345" y="666505"/>
                <a:pt x="681404" y="675593"/>
              </a:cubicBezTo>
              <a:lnTo>
                <a:pt x="710711" y="719555"/>
              </a:lnTo>
              <a:cubicBezTo>
                <a:pt x="681403" y="724439"/>
                <a:pt x="652456" y="732590"/>
                <a:pt x="622788" y="734208"/>
              </a:cubicBezTo>
              <a:cubicBezTo>
                <a:pt x="334467" y="749934"/>
                <a:pt x="350329" y="744578"/>
                <a:pt x="102577" y="726882"/>
              </a:cubicBezTo>
              <a:cubicBezTo>
                <a:pt x="112346" y="724440"/>
                <a:pt x="122456" y="723091"/>
                <a:pt x="131885" y="719555"/>
              </a:cubicBezTo>
              <a:cubicBezTo>
                <a:pt x="142112" y="715720"/>
                <a:pt x="151211" y="709337"/>
                <a:pt x="161192" y="704901"/>
              </a:cubicBezTo>
              <a:cubicBezTo>
                <a:pt x="195186" y="689792"/>
                <a:pt x="228478" y="672703"/>
                <a:pt x="263769" y="660939"/>
              </a:cubicBezTo>
              <a:cubicBezTo>
                <a:pt x="309290" y="645765"/>
                <a:pt x="355687" y="632413"/>
                <a:pt x="402981" y="624305"/>
              </a:cubicBezTo>
              <a:cubicBezTo>
                <a:pt x="770258" y="561342"/>
                <a:pt x="572777" y="584110"/>
                <a:pt x="996461" y="565689"/>
              </a:cubicBezTo>
              <a:lnTo>
                <a:pt x="1077058" y="558362"/>
              </a:lnTo>
              <a:lnTo>
                <a:pt x="1150327" y="551035"/>
              </a:lnTo>
              <a:lnTo>
                <a:pt x="1238250" y="543708"/>
              </a:lnTo>
              <a:cubicBezTo>
                <a:pt x="1217299" y="550692"/>
                <a:pt x="1209962" y="553762"/>
                <a:pt x="1186961" y="558362"/>
              </a:cubicBezTo>
              <a:cubicBezTo>
                <a:pt x="1184566" y="558841"/>
                <a:pt x="1182077" y="558362"/>
                <a:pt x="1179635" y="558362"/>
              </a:cubicBezTo>
            </a:path>
          </a:pathLst>
        </a:cu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60"/>
  <sheetViews>
    <sheetView tabSelected="1" zoomScale="130" zoomScaleNormal="130" workbookViewId="0">
      <selection activeCell="Q20" sqref="Q20"/>
    </sheetView>
  </sheetViews>
  <sheetFormatPr baseColWidth="10" defaultRowHeight="15" x14ac:dyDescent="0.25"/>
  <cols>
    <col min="1" max="1" width="2.5703125" customWidth="1"/>
    <col min="2" max="2" width="9.5703125" customWidth="1"/>
    <col min="3" max="3" width="6.85546875" customWidth="1"/>
    <col min="5" max="5" width="15.42578125" customWidth="1"/>
    <col min="6" max="6" width="9.28515625" customWidth="1"/>
    <col min="7" max="7" width="3" customWidth="1"/>
    <col min="8" max="8" width="14.85546875" customWidth="1"/>
    <col min="9" max="9" width="3.28515625" customWidth="1"/>
    <col min="10" max="10" width="14.7109375" customWidth="1"/>
    <col min="13" max="13" width="14.140625" customWidth="1"/>
    <col min="14" max="14" width="15.28515625" customWidth="1"/>
  </cols>
  <sheetData>
    <row r="5" spans="1:15" ht="30.75" thickBot="1" x14ac:dyDescent="0.45">
      <c r="A5" s="1" t="s">
        <v>0</v>
      </c>
      <c r="B5" s="2"/>
      <c r="C5" s="3"/>
      <c r="D5" s="3"/>
      <c r="E5" s="3"/>
      <c r="F5" s="3"/>
      <c r="G5" s="4" t="s">
        <v>1</v>
      </c>
      <c r="H5" s="4"/>
      <c r="I5" s="4"/>
      <c r="J5" s="4" t="str">
        <f>UPPER(N11)</f>
        <v>00EZSFTZ</v>
      </c>
      <c r="M5" s="22" t="s">
        <v>48</v>
      </c>
      <c r="N5" s="22"/>
      <c r="O5" s="22"/>
    </row>
    <row r="6" spans="1:15" s="6" customFormat="1" ht="12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</row>
    <row r="7" spans="1:15" s="6" customFormat="1" ht="12" customHeight="1" x14ac:dyDescent="0.2">
      <c r="A7" s="7" t="s">
        <v>2</v>
      </c>
      <c r="B7" s="7"/>
      <c r="C7" s="5"/>
      <c r="D7" s="8"/>
      <c r="E7" s="5"/>
      <c r="F7" s="5"/>
      <c r="G7" s="5"/>
      <c r="H7" s="5"/>
      <c r="I7" s="5"/>
      <c r="J7" s="5"/>
    </row>
    <row r="8" spans="1:15" s="6" customFormat="1" ht="12" customHeight="1" x14ac:dyDescent="0.2">
      <c r="A8" s="5"/>
      <c r="B8" s="5"/>
      <c r="C8" s="5"/>
      <c r="D8" s="8"/>
      <c r="E8" s="5"/>
      <c r="F8" s="5"/>
      <c r="G8" s="5"/>
      <c r="H8" s="5"/>
      <c r="I8" s="5"/>
      <c r="J8" s="5"/>
    </row>
    <row r="9" spans="1:15" s="6" customFormat="1" ht="12" customHeight="1" x14ac:dyDescent="0.2">
      <c r="A9" s="5"/>
      <c r="B9" s="5"/>
      <c r="C9" s="5"/>
      <c r="D9" s="8"/>
      <c r="E9" s="5"/>
      <c r="F9" s="5"/>
      <c r="G9" s="5"/>
      <c r="H9" s="5"/>
      <c r="I9" s="5"/>
      <c r="J9" s="5"/>
      <c r="M9" s="23" t="s">
        <v>46</v>
      </c>
      <c r="N9" s="20">
        <v>100249028</v>
      </c>
    </row>
    <row r="10" spans="1:15" s="6" customFormat="1" ht="12" customHeight="1" x14ac:dyDescent="0.2">
      <c r="A10" s="5"/>
      <c r="B10" s="5"/>
      <c r="C10" s="5"/>
      <c r="D10" s="8"/>
      <c r="E10" s="5"/>
      <c r="F10" s="5"/>
      <c r="G10" s="5"/>
      <c r="H10" s="5"/>
      <c r="I10" s="5"/>
      <c r="J10" s="5"/>
      <c r="M10" s="23" t="s">
        <v>45</v>
      </c>
      <c r="N10" s="21">
        <v>44405</v>
      </c>
    </row>
    <row r="11" spans="1:15" s="6" customFormat="1" ht="12" customHeight="1" x14ac:dyDescent="0.2">
      <c r="A11" s="5"/>
      <c r="B11" s="5"/>
      <c r="C11" s="5"/>
      <c r="D11" s="8"/>
      <c r="E11" s="5"/>
      <c r="F11" s="5"/>
      <c r="G11" s="5"/>
      <c r="H11" s="5"/>
      <c r="I11" s="5"/>
      <c r="J11" s="5"/>
      <c r="M11" s="23" t="s">
        <v>44</v>
      </c>
      <c r="N11" s="25" t="s">
        <v>54</v>
      </c>
    </row>
    <row r="12" spans="1:15" s="6" customFormat="1" ht="12" customHeight="1" x14ac:dyDescent="0.2">
      <c r="A12" s="5"/>
      <c r="B12" s="5"/>
      <c r="C12" s="5"/>
      <c r="D12" s="8"/>
      <c r="E12" s="5"/>
      <c r="F12" s="5"/>
      <c r="G12" s="5"/>
      <c r="H12" s="5"/>
      <c r="I12" s="5"/>
      <c r="J12" s="5"/>
      <c r="M12" s="23" t="s">
        <v>40</v>
      </c>
      <c r="N12" s="25" t="s">
        <v>50</v>
      </c>
    </row>
    <row r="13" spans="1:15" s="6" customFormat="1" ht="12" customHeight="1" x14ac:dyDescent="0.2">
      <c r="A13" s="5"/>
      <c r="B13" s="5"/>
      <c r="C13" s="5"/>
      <c r="D13" s="8"/>
      <c r="E13" s="5"/>
      <c r="F13" s="5"/>
      <c r="G13" s="5"/>
      <c r="H13" s="5"/>
      <c r="I13" s="5"/>
      <c r="J13" s="5"/>
      <c r="M13" s="23" t="s">
        <v>41</v>
      </c>
      <c r="N13" s="25" t="s">
        <v>51</v>
      </c>
    </row>
    <row r="14" spans="1:15" s="6" customFormat="1" ht="12" customHeight="1" x14ac:dyDescent="0.2">
      <c r="A14" s="5"/>
      <c r="B14" s="5"/>
      <c r="C14" s="5"/>
      <c r="D14" s="8"/>
      <c r="E14" s="5"/>
      <c r="F14" s="5"/>
      <c r="G14" s="5"/>
      <c r="H14" s="5"/>
      <c r="I14" s="5"/>
      <c r="J14" s="5"/>
      <c r="M14" s="23" t="s">
        <v>42</v>
      </c>
      <c r="N14" s="20">
        <v>80480</v>
      </c>
    </row>
    <row r="15" spans="1:15" s="6" customFormat="1" ht="12" customHeight="1" x14ac:dyDescent="0.2">
      <c r="A15" s="5"/>
      <c r="B15" s="5"/>
      <c r="C15" s="5"/>
      <c r="D15" s="8"/>
      <c r="E15" s="5"/>
      <c r="F15" s="5"/>
      <c r="G15" s="5"/>
      <c r="H15" s="5"/>
      <c r="I15" s="5"/>
      <c r="J15" s="5"/>
      <c r="M15" s="23" t="s">
        <v>43</v>
      </c>
      <c r="N15" s="20" t="s">
        <v>52</v>
      </c>
    </row>
    <row r="16" spans="1:15" s="6" customFormat="1" ht="12" customHeight="1" x14ac:dyDescent="0.2">
      <c r="A16" s="5"/>
      <c r="B16" s="5"/>
      <c r="C16" s="5"/>
      <c r="D16" s="8"/>
      <c r="E16" s="5"/>
      <c r="F16" s="5"/>
      <c r="G16" s="5"/>
      <c r="H16" s="5"/>
      <c r="I16" s="5"/>
      <c r="J16" s="5"/>
      <c r="M16" s="23" t="s">
        <v>47</v>
      </c>
      <c r="N16" s="20">
        <v>8</v>
      </c>
    </row>
    <row r="17" spans="1:14" s="6" customFormat="1" ht="12" customHeight="1" x14ac:dyDescent="0.2">
      <c r="A17" s="5"/>
      <c r="B17" s="5"/>
      <c r="C17" s="5"/>
      <c r="D17" s="8"/>
      <c r="E17" s="5"/>
      <c r="F17" s="5"/>
      <c r="G17" s="5"/>
      <c r="H17" s="5"/>
      <c r="I17" s="5"/>
      <c r="J17" s="5"/>
      <c r="M17" s="23" t="s">
        <v>49</v>
      </c>
      <c r="N17" s="24" t="s">
        <v>53</v>
      </c>
    </row>
    <row r="18" spans="1:14" s="6" customFormat="1" ht="12" customHeight="1" x14ac:dyDescent="0.2">
      <c r="A18" s="5"/>
      <c r="B18" s="5"/>
      <c r="C18" s="5"/>
      <c r="D18" s="8"/>
      <c r="E18" s="5"/>
      <c r="F18" s="5"/>
      <c r="G18" s="5"/>
      <c r="H18" s="5"/>
      <c r="I18" s="5"/>
      <c r="J18" s="5"/>
    </row>
    <row r="19" spans="1:14" s="6" customFormat="1" ht="12" customHeight="1" x14ac:dyDescent="0.2">
      <c r="A19" s="7" t="s">
        <v>3</v>
      </c>
      <c r="B19" s="7"/>
      <c r="C19" s="5"/>
      <c r="D19" s="8"/>
      <c r="E19" s="5"/>
      <c r="F19" s="5"/>
      <c r="G19" s="7" t="s">
        <v>21</v>
      </c>
      <c r="H19" s="5"/>
      <c r="I19" s="5"/>
      <c r="J19" s="5"/>
    </row>
    <row r="20" spans="1:14" s="6" customFormat="1" ht="12" customHeight="1" x14ac:dyDescent="0.2">
      <c r="A20" s="7"/>
      <c r="B20" s="7"/>
      <c r="C20" s="5"/>
      <c r="D20" s="8"/>
      <c r="E20" s="5"/>
      <c r="F20" s="5"/>
      <c r="G20" s="7"/>
      <c r="H20" s="5"/>
      <c r="I20" s="5"/>
      <c r="J20" s="5"/>
    </row>
    <row r="21" spans="1:14" s="6" customFormat="1" ht="12" customHeight="1" x14ac:dyDescent="0.2">
      <c r="A21" s="7" t="s">
        <v>4</v>
      </c>
      <c r="B21" s="7"/>
      <c r="C21" s="5"/>
      <c r="D21" s="8" t="str">
        <f>N12</f>
        <v xml:space="preserve">Corrales David
</v>
      </c>
      <c r="E21" s="5"/>
      <c r="F21" s="5"/>
      <c r="G21" s="7" t="s">
        <v>1</v>
      </c>
      <c r="H21" s="5"/>
      <c r="I21" s="5"/>
      <c r="J21" s="5" t="str">
        <f>UPPER(N11)</f>
        <v>00EZSFTZ</v>
      </c>
    </row>
    <row r="22" spans="1:14" s="6" customFormat="1" ht="12" customHeight="1" x14ac:dyDescent="0.2">
      <c r="A22" s="7" t="s">
        <v>5</v>
      </c>
      <c r="B22" s="7"/>
      <c r="C22" s="5"/>
      <c r="D22" s="9">
        <f>B45</f>
        <v>44401</v>
      </c>
      <c r="E22" s="5"/>
      <c r="F22" s="5"/>
      <c r="G22" s="7" t="s">
        <v>22</v>
      </c>
      <c r="H22" s="5"/>
      <c r="I22" s="5"/>
      <c r="J22" s="5" t="str">
        <f>N17</f>
        <v>50165.01.17135355</v>
      </c>
      <c r="M22" s="6">
        <f ca="1">RANDBETWEEN(8,10)</f>
        <v>8</v>
      </c>
      <c r="N22" s="6">
        <f ca="1">RANDBETWEEN(15,45)</f>
        <v>17</v>
      </c>
    </row>
    <row r="23" spans="1:14" s="6" customFormat="1" ht="12" customHeight="1" x14ac:dyDescent="0.2">
      <c r="A23" s="7" t="s">
        <v>6</v>
      </c>
      <c r="B23" s="7"/>
      <c r="C23" s="5"/>
      <c r="D23" s="9">
        <f>N10</f>
        <v>44405</v>
      </c>
      <c r="E23" s="5"/>
      <c r="F23" s="5"/>
      <c r="G23" s="7" t="s">
        <v>23</v>
      </c>
      <c r="H23" s="5"/>
      <c r="I23" s="5"/>
      <c r="J23" s="5">
        <f>N9</f>
        <v>100249028</v>
      </c>
      <c r="M23" s="6">
        <f ca="1">RANDBETWEEN(16,19)</f>
        <v>18</v>
      </c>
      <c r="N23" s="6">
        <f ca="1">RANDBETWEEN(15,45)</f>
        <v>23</v>
      </c>
    </row>
    <row r="24" spans="1:14" s="6" customFormat="1" ht="12" customHeight="1" x14ac:dyDescent="0.2">
      <c r="A24" s="7" t="s">
        <v>9</v>
      </c>
      <c r="B24" s="7"/>
      <c r="C24" s="5"/>
      <c r="D24" s="8" t="s">
        <v>13</v>
      </c>
      <c r="E24" s="5"/>
      <c r="F24" s="5"/>
      <c r="G24" s="7" t="s">
        <v>24</v>
      </c>
      <c r="H24" s="5"/>
      <c r="I24" s="5"/>
      <c r="J24" s="5"/>
    </row>
    <row r="25" spans="1:14" s="6" customFormat="1" ht="12" customHeight="1" x14ac:dyDescent="0.2">
      <c r="A25" s="7"/>
      <c r="B25" s="7"/>
      <c r="C25" s="5"/>
      <c r="D25" s="8" t="str">
        <f>UPPER(N13)</f>
        <v xml:space="preserve">16 ROND POINT FRÉDÉRIC MISTRAL
</v>
      </c>
      <c r="E25" s="5"/>
      <c r="F25" s="5"/>
      <c r="G25" s="7"/>
      <c r="H25" s="5"/>
      <c r="I25" s="5"/>
      <c r="J25" s="5"/>
    </row>
    <row r="26" spans="1:14" s="6" customFormat="1" ht="12" customHeight="1" x14ac:dyDescent="0.2">
      <c r="A26" s="5"/>
      <c r="B26" s="5"/>
      <c r="C26" s="5"/>
      <c r="D26" s="8" t="str">
        <f>CONCATENATE("FR ",N14," ",UPPER(N15))</f>
        <v>FR 80480 DURY</v>
      </c>
      <c r="E26" s="5"/>
      <c r="F26" s="5"/>
      <c r="G26" s="7"/>
      <c r="H26" s="5"/>
      <c r="I26" s="5"/>
      <c r="J26" s="5"/>
    </row>
    <row r="27" spans="1:14" s="6" customFormat="1" ht="12" customHeight="1" x14ac:dyDescent="0.2">
      <c r="A27" s="7" t="s">
        <v>7</v>
      </c>
      <c r="B27" s="7"/>
      <c r="C27" s="5"/>
      <c r="D27" s="8" t="s">
        <v>10</v>
      </c>
      <c r="E27" s="5"/>
      <c r="F27" s="5"/>
      <c r="G27" s="7" t="s">
        <v>25</v>
      </c>
      <c r="H27" s="5"/>
      <c r="I27" s="5"/>
      <c r="J27" s="5" t="str">
        <f ca="1">CONCATENATE(N16,".",RANDBETWEEN(0,9))</f>
        <v>8.4</v>
      </c>
    </row>
    <row r="28" spans="1:14" s="6" customFormat="1" ht="12" customHeight="1" x14ac:dyDescent="0.2">
      <c r="A28" s="7"/>
      <c r="B28" s="7"/>
      <c r="C28" s="5"/>
      <c r="D28" s="8" t="s">
        <v>11</v>
      </c>
      <c r="E28" s="5"/>
      <c r="F28" s="5"/>
      <c r="G28" s="7"/>
      <c r="H28" s="5"/>
      <c r="I28" s="5"/>
      <c r="J28" s="5"/>
    </row>
    <row r="29" spans="1:14" s="6" customFormat="1" ht="12" customHeight="1" x14ac:dyDescent="0.2">
      <c r="A29" s="7"/>
      <c r="B29" s="7"/>
      <c r="C29" s="5"/>
      <c r="D29" s="8" t="s">
        <v>12</v>
      </c>
      <c r="E29" s="5"/>
      <c r="F29" s="5"/>
      <c r="G29" s="7"/>
      <c r="H29" s="5"/>
      <c r="I29" s="5"/>
      <c r="J29" s="5"/>
    </row>
    <row r="30" spans="1:14" s="6" customFormat="1" ht="12" customHeight="1" x14ac:dyDescent="0.2">
      <c r="A30" s="7" t="s">
        <v>8</v>
      </c>
      <c r="B30" s="7"/>
      <c r="C30" s="5"/>
      <c r="D30" s="8" t="s">
        <v>10</v>
      </c>
      <c r="E30" s="5"/>
      <c r="F30" s="5"/>
      <c r="G30" s="7" t="s">
        <v>26</v>
      </c>
      <c r="H30" s="5"/>
      <c r="I30" s="5"/>
      <c r="J30" s="5" t="s">
        <v>27</v>
      </c>
    </row>
    <row r="31" spans="1:14" s="6" customFormat="1" ht="12" customHeight="1" x14ac:dyDescent="0.2">
      <c r="A31" s="5"/>
      <c r="B31" s="5"/>
      <c r="C31" s="5"/>
      <c r="D31" s="8" t="s">
        <v>11</v>
      </c>
      <c r="E31" s="5"/>
      <c r="F31" s="5"/>
      <c r="G31" s="5"/>
      <c r="H31" s="5"/>
      <c r="I31" s="5"/>
      <c r="J31" s="5"/>
    </row>
    <row r="32" spans="1:14" s="6" customFormat="1" ht="12" customHeight="1" x14ac:dyDescent="0.2">
      <c r="A32" s="5"/>
      <c r="B32" s="5"/>
      <c r="C32" s="5"/>
      <c r="D32" s="8" t="s">
        <v>12</v>
      </c>
      <c r="E32" s="5"/>
      <c r="F32" s="5"/>
      <c r="G32" s="5"/>
      <c r="H32" s="5"/>
      <c r="I32" s="5"/>
      <c r="J32" s="5"/>
    </row>
    <row r="33" spans="1:12" s="6" customFormat="1" ht="12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2" s="6" customFormat="1" ht="12" customHeight="1" x14ac:dyDescent="0.2">
      <c r="A34" s="7" t="s">
        <v>14</v>
      </c>
      <c r="B34" s="7"/>
      <c r="C34" s="5"/>
      <c r="D34" s="8"/>
      <c r="E34" s="5"/>
      <c r="F34" s="5"/>
      <c r="G34" s="5"/>
      <c r="H34" s="5"/>
      <c r="I34" s="5"/>
      <c r="J34" s="5"/>
    </row>
    <row r="35" spans="1:12" s="6" customFormat="1" ht="6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2" s="6" customFormat="1" ht="17.25" customHeight="1" x14ac:dyDescent="0.2">
      <c r="A36" s="10"/>
      <c r="B36" s="11" t="s">
        <v>15</v>
      </c>
      <c r="C36" s="11" t="s">
        <v>16</v>
      </c>
      <c r="D36" s="11" t="s">
        <v>17</v>
      </c>
      <c r="E36" s="12"/>
      <c r="F36" s="11"/>
      <c r="G36" s="11"/>
      <c r="H36" s="11" t="s">
        <v>18</v>
      </c>
      <c r="I36" s="11"/>
      <c r="J36" s="11" t="s">
        <v>19</v>
      </c>
    </row>
    <row r="37" spans="1:12" s="6" customFormat="1" ht="12" customHeight="1" x14ac:dyDescent="0.2">
      <c r="A37" s="5"/>
      <c r="B37" s="15">
        <f>N10</f>
        <v>44405</v>
      </c>
      <c r="C37" s="14" t="str">
        <f ca="1">CONCATENATE(RANDBETWEEN(9,17),":",RANDBETWEEN(0,59))</f>
        <v>9:22</v>
      </c>
      <c r="D37" s="5" t="s">
        <v>28</v>
      </c>
      <c r="E37" s="5"/>
      <c r="F37" s="5"/>
      <c r="G37" s="17"/>
      <c r="H37" s="5"/>
      <c r="I37" s="5"/>
      <c r="J37" s="5" t="s">
        <v>34</v>
      </c>
    </row>
    <row r="38" spans="1:12" s="6" customFormat="1" ht="12" customHeight="1" x14ac:dyDescent="0.2">
      <c r="A38" s="5"/>
      <c r="B38" s="15">
        <f>B37-1</f>
        <v>44404</v>
      </c>
      <c r="C38" s="14" t="str">
        <f ca="1">CONCATENATE(TEXT(M23,"00"),":",TEXT(N23,"00"))</f>
        <v>18:23</v>
      </c>
      <c r="D38" s="5" t="s">
        <v>29</v>
      </c>
      <c r="E38" s="5"/>
      <c r="F38" s="5"/>
      <c r="G38" s="17"/>
      <c r="H38" s="5"/>
      <c r="I38" s="5"/>
      <c r="J38" s="5" t="s">
        <v>35</v>
      </c>
    </row>
    <row r="39" spans="1:12" s="6" customFormat="1" ht="12" customHeight="1" x14ac:dyDescent="0.2">
      <c r="A39" s="5"/>
      <c r="B39" s="15">
        <f>B38</f>
        <v>44404</v>
      </c>
      <c r="C39" s="14" t="str">
        <f ca="1">CONCATENATE(TEXT(M23-4,"00"),":",TEXT(N23-17,"00"))</f>
        <v>14:06</v>
      </c>
      <c r="D39" s="5" t="s">
        <v>30</v>
      </c>
      <c r="E39" s="5"/>
      <c r="F39" s="5"/>
      <c r="G39" s="17"/>
      <c r="H39" s="5"/>
      <c r="I39" s="5"/>
      <c r="J39" s="5" t="s">
        <v>36</v>
      </c>
    </row>
    <row r="40" spans="1:12" s="6" customFormat="1" ht="12" customHeight="1" x14ac:dyDescent="0.2">
      <c r="A40" s="5"/>
      <c r="B40" s="15">
        <f>B39-1</f>
        <v>44403</v>
      </c>
      <c r="C40" s="14" t="str">
        <f ca="1">CONCATENATE(TEXT(M22,"00"),":",TEXT(N22,"00"))</f>
        <v>08:17</v>
      </c>
      <c r="D40" s="5" t="s">
        <v>31</v>
      </c>
      <c r="E40" s="5"/>
      <c r="F40" s="5"/>
      <c r="G40" s="17"/>
      <c r="H40" s="5"/>
      <c r="I40" s="5"/>
      <c r="J40" s="5" t="s">
        <v>37</v>
      </c>
    </row>
    <row r="41" spans="1:12" s="6" customFormat="1" ht="12" customHeight="1" x14ac:dyDescent="0.2">
      <c r="A41" s="5"/>
      <c r="B41" s="15">
        <f>B40</f>
        <v>44403</v>
      </c>
      <c r="C41" s="14" t="str">
        <f ca="1">CONCATENATE(TEXT(M22,"00"),":",TEXT(N22-8,"00"))</f>
        <v>08:09</v>
      </c>
      <c r="D41" s="5" t="s">
        <v>32</v>
      </c>
      <c r="E41" s="5"/>
      <c r="F41" s="5"/>
      <c r="G41" s="17" t="str">
        <f ca="1">TEXT(RANDBETWEEN(0,58),"00")</f>
        <v>41</v>
      </c>
      <c r="H41" s="5"/>
      <c r="I41" s="5"/>
      <c r="J41" s="5" t="s">
        <v>38</v>
      </c>
    </row>
    <row r="42" spans="1:12" s="6" customFormat="1" ht="12" customHeight="1" x14ac:dyDescent="0.2">
      <c r="A42" s="5"/>
      <c r="B42" s="15">
        <f>B41</f>
        <v>44403</v>
      </c>
      <c r="C42" s="14" t="str">
        <f ca="1">CONCATENATE(TEXT(M22-1,"00"),":",TEXT(N22-12,"00"))</f>
        <v>07:05</v>
      </c>
      <c r="D42" s="5" t="s">
        <v>29</v>
      </c>
      <c r="E42" s="5"/>
      <c r="F42" s="5"/>
      <c r="G42" s="17"/>
      <c r="H42" s="5"/>
      <c r="I42" s="5"/>
      <c r="J42" s="5" t="s">
        <v>35</v>
      </c>
    </row>
    <row r="43" spans="1:12" s="6" customFormat="1" ht="12" customHeight="1" x14ac:dyDescent="0.2">
      <c r="A43" s="5"/>
      <c r="B43" s="15">
        <f>B42</f>
        <v>44403</v>
      </c>
      <c r="C43" s="14" t="str">
        <f ca="1">CONCATENATE(TEXT(M22-1,"00"),":",TEXT(N22-14,"00"))</f>
        <v>07:03</v>
      </c>
      <c r="D43" s="5" t="s">
        <v>30</v>
      </c>
      <c r="E43" s="5"/>
      <c r="F43" s="5"/>
      <c r="G43" s="17"/>
      <c r="H43" s="5"/>
      <c r="I43" s="5"/>
      <c r="J43" s="5" t="s">
        <v>36</v>
      </c>
    </row>
    <row r="44" spans="1:12" s="6" customFormat="1" ht="12" customHeight="1" x14ac:dyDescent="0.2">
      <c r="A44" s="5"/>
      <c r="B44" s="15">
        <f>B43-1</f>
        <v>44402</v>
      </c>
      <c r="C44" s="14" t="str">
        <f ca="1">CONCATENATE(RANDBETWEEN(19,22),":",RANDBETWEEN(0,59))</f>
        <v>19:22</v>
      </c>
      <c r="D44" s="5" t="s">
        <v>30</v>
      </c>
      <c r="E44" s="5"/>
      <c r="F44" s="5"/>
      <c r="G44" s="17"/>
      <c r="H44" s="5"/>
      <c r="I44" s="5"/>
      <c r="J44" s="5" t="s">
        <v>36</v>
      </c>
      <c r="L44" s="19"/>
    </row>
    <row r="45" spans="1:12" s="6" customFormat="1" ht="12" customHeight="1" x14ac:dyDescent="0.2">
      <c r="A45" s="13"/>
      <c r="B45" s="16">
        <f>B44-1</f>
        <v>44401</v>
      </c>
      <c r="C45" s="13" t="str">
        <f ca="1">CONCATENATE(TEXT(RANDBETWEEN(19,22),"00"),":",TEXT(RANDBETWEEN(0,59),"00"))</f>
        <v>21:09</v>
      </c>
      <c r="D45" s="13" t="s">
        <v>33</v>
      </c>
      <c r="E45" s="13"/>
      <c r="F45" s="13"/>
      <c r="G45" s="18"/>
      <c r="H45" s="13"/>
      <c r="I45" s="13"/>
      <c r="J45" s="13" t="s">
        <v>39</v>
      </c>
    </row>
    <row r="46" spans="1:12" s="6" customFormat="1" ht="12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2" s="6" customFormat="1" ht="12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2" s="6" customFormat="1" ht="12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12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12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12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12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12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12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12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12" customHeight="1" x14ac:dyDescent="0.2"/>
    <row r="57" spans="1:10" s="6" customFormat="1" ht="12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12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11.25" x14ac:dyDescent="0.2"/>
    <row r="60" spans="1:10" s="6" customFormat="1" ht="11.25" x14ac:dyDescent="0.2">
      <c r="A60" s="5" t="str">
        <f ca="1">CONCATENATE("Crée le ",TEXT(B37+5,"jj/mm/aaaa")," ",CONCATENATE(RANDBETWEEN(9,17),":",RANDBETWEEN(0,59))," CET")</f>
        <v>Crée le 02/08/2021 17:9 CET</v>
      </c>
      <c r="B60" s="5"/>
      <c r="C60" s="5"/>
      <c r="D60" s="5"/>
      <c r="E60" s="5"/>
      <c r="F60" s="5"/>
      <c r="G60" s="5"/>
      <c r="H60" s="5"/>
      <c r="I60" s="5"/>
      <c r="J60" s="5" t="s">
        <v>20</v>
      </c>
    </row>
  </sheetData>
  <sheetProtection selectLockedCells="1"/>
  <pageMargins left="0.62992125984251968" right="0.23622047244094491" top="0.74803149606299213" bottom="0.74803149606299213" header="0.31496062992125984" footer="0.31496062992125984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Windows</cp:lastModifiedBy>
  <cp:lastPrinted>2021-07-26T12:23:07Z</cp:lastPrinted>
  <dcterms:created xsi:type="dcterms:W3CDTF">2020-12-18T10:33:24Z</dcterms:created>
  <dcterms:modified xsi:type="dcterms:W3CDTF">2021-08-09T12:58:59Z</dcterms:modified>
</cp:coreProperties>
</file>