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000"/>
  </bookViews>
  <sheets>
    <sheet name="ORBAT FTX" sheetId="2" r:id="rId1"/>
    <sheet name="ORBAT 2" sheetId="8" r:id="rId2"/>
    <sheet name="DATA" sheetId="4" r:id="rId3"/>
    <sheet name="Liste d'appel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8" l="1"/>
  <c r="E42" i="8"/>
  <c r="E41" i="8"/>
  <c r="E40" i="8"/>
  <c r="E39" i="8"/>
  <c r="E38" i="8"/>
  <c r="E37" i="8"/>
  <c r="E36" i="8"/>
  <c r="E34" i="8"/>
  <c r="E33" i="8"/>
  <c r="E32" i="8"/>
  <c r="E31" i="8"/>
  <c r="E30" i="8"/>
  <c r="E25" i="8"/>
  <c r="E24" i="8"/>
  <c r="E23" i="8"/>
  <c r="E22" i="8"/>
  <c r="E21" i="8"/>
  <c r="E20" i="8"/>
  <c r="E15" i="8"/>
  <c r="E14" i="8"/>
  <c r="X36" i="2"/>
  <c r="X35" i="2"/>
  <c r="X34" i="2"/>
  <c r="X32" i="2"/>
  <c r="X31" i="2"/>
  <c r="X30" i="2"/>
  <c r="X29" i="2"/>
  <c r="X28" i="2"/>
  <c r="X26" i="2"/>
  <c r="X25" i="2"/>
  <c r="X24" i="2"/>
  <c r="X23" i="2"/>
  <c r="X22" i="2"/>
  <c r="X20" i="2"/>
  <c r="X19" i="2"/>
  <c r="X18" i="2"/>
  <c r="X17" i="2"/>
  <c r="X16" i="2"/>
  <c r="X14" i="2"/>
  <c r="X13" i="2"/>
  <c r="X12" i="2"/>
  <c r="X11" i="2"/>
  <c r="X10" i="2"/>
  <c r="X8" i="2"/>
  <c r="X7" i="2"/>
  <c r="X6" i="2"/>
  <c r="X5" i="2"/>
  <c r="X4" i="2"/>
  <c r="O36" i="2"/>
  <c r="O35" i="2"/>
  <c r="O34" i="2"/>
  <c r="O32" i="2"/>
  <c r="O31" i="2"/>
  <c r="O30" i="2"/>
  <c r="O29" i="2"/>
  <c r="O28" i="2"/>
  <c r="O26" i="2"/>
  <c r="O25" i="2"/>
  <c r="O24" i="2"/>
  <c r="O23" i="2"/>
  <c r="O22" i="2"/>
  <c r="O20" i="2"/>
  <c r="O19" i="2"/>
  <c r="O18" i="2"/>
  <c r="O17" i="2"/>
  <c r="O16" i="2"/>
  <c r="O14" i="2"/>
  <c r="O13" i="2"/>
  <c r="O12" i="2"/>
  <c r="O11" i="2"/>
  <c r="O10" i="2"/>
  <c r="O8" i="2"/>
  <c r="O7" i="2"/>
  <c r="O6" i="2"/>
  <c r="O5" i="2"/>
  <c r="O4" i="2"/>
  <c r="F13" i="2"/>
  <c r="F12" i="2"/>
  <c r="F11" i="2"/>
  <c r="F10" i="2"/>
  <c r="F9" i="2"/>
  <c r="F8" i="2"/>
  <c r="F7" i="2"/>
  <c r="F6" i="2"/>
  <c r="F5" i="2"/>
  <c r="F4" i="2"/>
  <c r="D43" i="8"/>
  <c r="D42" i="8"/>
  <c r="D41" i="8"/>
  <c r="D40" i="8"/>
  <c r="D39" i="8"/>
  <c r="D38" i="8"/>
  <c r="D37" i="8"/>
  <c r="D36" i="8"/>
  <c r="D34" i="8"/>
  <c r="D33" i="8"/>
  <c r="D32" i="8"/>
  <c r="D31" i="8"/>
  <c r="D30" i="8"/>
  <c r="D25" i="8"/>
  <c r="D24" i="8"/>
  <c r="D23" i="8"/>
  <c r="D22" i="8"/>
  <c r="D21" i="8"/>
  <c r="D20" i="8"/>
  <c r="D15" i="8"/>
  <c r="D14" i="8"/>
  <c r="B43" i="8"/>
  <c r="B42" i="8"/>
  <c r="B41" i="8"/>
  <c r="B40" i="8"/>
  <c r="B39" i="8"/>
  <c r="B38" i="8"/>
  <c r="B37" i="8"/>
  <c r="B36" i="8"/>
  <c r="B34" i="8"/>
  <c r="B33" i="8"/>
  <c r="B32" i="8"/>
  <c r="B31" i="8"/>
  <c r="B30" i="8"/>
  <c r="B25" i="8"/>
  <c r="B24" i="8"/>
  <c r="B23" i="8"/>
  <c r="B22" i="8"/>
  <c r="B21" i="8"/>
  <c r="B20" i="8"/>
  <c r="B15" i="8"/>
  <c r="B14" i="8"/>
  <c r="U36" i="2"/>
  <c r="U35" i="2"/>
  <c r="U34" i="2"/>
  <c r="U32" i="2"/>
  <c r="U31" i="2"/>
  <c r="U30" i="2"/>
  <c r="U29" i="2"/>
  <c r="U28" i="2"/>
  <c r="U26" i="2"/>
  <c r="U25" i="2"/>
  <c r="U24" i="2"/>
  <c r="U23" i="2"/>
  <c r="U22" i="2"/>
  <c r="U20" i="2"/>
  <c r="U19" i="2"/>
  <c r="U18" i="2"/>
  <c r="U17" i="2"/>
  <c r="U16" i="2"/>
  <c r="U14" i="2"/>
  <c r="U13" i="2"/>
  <c r="U12" i="2"/>
  <c r="U11" i="2"/>
  <c r="U10" i="2"/>
  <c r="U8" i="2"/>
  <c r="U7" i="2"/>
  <c r="U6" i="2"/>
  <c r="U5" i="2"/>
  <c r="U4" i="2"/>
  <c r="L36" i="2"/>
  <c r="L35" i="2"/>
  <c r="L34" i="2"/>
  <c r="L32" i="2"/>
  <c r="L31" i="2"/>
  <c r="L30" i="2"/>
  <c r="L29" i="2"/>
  <c r="L28" i="2"/>
  <c r="L26" i="2"/>
  <c r="L25" i="2"/>
  <c r="L24" i="2"/>
  <c r="L23" i="2"/>
  <c r="L22" i="2"/>
  <c r="L20" i="2"/>
  <c r="L19" i="2"/>
  <c r="L18" i="2"/>
  <c r="L17" i="2"/>
  <c r="L16" i="2"/>
  <c r="L14" i="2"/>
  <c r="L13" i="2"/>
  <c r="L12" i="2"/>
  <c r="L11" i="2"/>
  <c r="L10" i="2"/>
  <c r="L8" i="2"/>
  <c r="L7" i="2"/>
  <c r="L6" i="2"/>
  <c r="L5" i="2"/>
  <c r="L4" i="2"/>
  <c r="C13" i="2"/>
  <c r="E13" i="8" s="1"/>
  <c r="C12" i="2"/>
  <c r="D12" i="8" s="1"/>
  <c r="C11" i="2"/>
  <c r="B11" i="8" s="1"/>
  <c r="C10" i="2"/>
  <c r="B10" i="8" s="1"/>
  <c r="C9" i="2"/>
  <c r="E9" i="8" s="1"/>
  <c r="C8" i="2"/>
  <c r="C7" i="2"/>
  <c r="E7" i="8" s="1"/>
  <c r="C6" i="2"/>
  <c r="D6" i="8" s="1"/>
  <c r="C5" i="2"/>
  <c r="E5" i="8" s="1"/>
  <c r="C4" i="2"/>
  <c r="B4" i="8" s="1"/>
  <c r="W36" i="2"/>
  <c r="W35" i="2"/>
  <c r="W34" i="2"/>
  <c r="W32" i="2"/>
  <c r="W31" i="2"/>
  <c r="W30" i="2"/>
  <c r="W29" i="2"/>
  <c r="W28" i="2"/>
  <c r="W26" i="2"/>
  <c r="W25" i="2"/>
  <c r="W24" i="2"/>
  <c r="W23" i="2"/>
  <c r="W22" i="2"/>
  <c r="W20" i="2"/>
  <c r="W19" i="2"/>
  <c r="W18" i="2"/>
  <c r="W17" i="2"/>
  <c r="W16" i="2"/>
  <c r="W14" i="2"/>
  <c r="W13" i="2"/>
  <c r="W12" i="2"/>
  <c r="W11" i="2"/>
  <c r="W10" i="2"/>
  <c r="W8" i="2"/>
  <c r="W7" i="2"/>
  <c r="W6" i="2"/>
  <c r="W5" i="2"/>
  <c r="W4" i="2"/>
  <c r="N36" i="2"/>
  <c r="N35" i="2"/>
  <c r="N34" i="2"/>
  <c r="N32" i="2"/>
  <c r="N31" i="2"/>
  <c r="N30" i="2"/>
  <c r="N29" i="2"/>
  <c r="N28" i="2"/>
  <c r="N26" i="2"/>
  <c r="N25" i="2"/>
  <c r="N24" i="2"/>
  <c r="N23" i="2"/>
  <c r="N22" i="2"/>
  <c r="N20" i="2"/>
  <c r="N19" i="2"/>
  <c r="N18" i="2"/>
  <c r="N17" i="2"/>
  <c r="N16" i="2"/>
  <c r="N14" i="2"/>
  <c r="N13" i="2"/>
  <c r="N12" i="2"/>
  <c r="N11" i="2"/>
  <c r="N10" i="2"/>
  <c r="N8" i="2"/>
  <c r="N7" i="2"/>
  <c r="N6" i="2"/>
  <c r="N5" i="2"/>
  <c r="N4" i="2"/>
  <c r="E13" i="2"/>
  <c r="E12" i="2"/>
  <c r="E11" i="2"/>
  <c r="E10" i="2"/>
  <c r="E9" i="2"/>
  <c r="E8" i="2"/>
  <c r="E7" i="2"/>
  <c r="E6" i="2"/>
  <c r="E5" i="2"/>
  <c r="E4" i="2"/>
  <c r="B13" i="8" l="1"/>
  <c r="D7" i="8"/>
  <c r="B5" i="8"/>
  <c r="D5" i="8"/>
  <c r="D13" i="8"/>
  <c r="E10" i="8"/>
  <c r="B7" i="8"/>
  <c r="D9" i="8"/>
  <c r="E11" i="8"/>
  <c r="D10" i="8"/>
  <c r="B6" i="8"/>
  <c r="D11" i="8"/>
  <c r="B9" i="8"/>
  <c r="E6" i="8"/>
  <c r="E4" i="8"/>
  <c r="D4" i="8"/>
  <c r="E12" i="8"/>
  <c r="B12" i="8"/>
  <c r="U38" i="2" l="1"/>
  <c r="T28" i="2"/>
  <c r="T22" i="2"/>
  <c r="T16" i="2"/>
  <c r="T10" i="2"/>
  <c r="U41" i="2"/>
  <c r="T4" i="2"/>
  <c r="K22" i="2"/>
  <c r="L38" i="2"/>
  <c r="K28" i="2"/>
  <c r="K16" i="2"/>
  <c r="K10" i="2"/>
  <c r="C15" i="2"/>
  <c r="U39" i="2" l="1"/>
  <c r="U40" i="2"/>
  <c r="C16" i="2"/>
  <c r="L40" i="2"/>
  <c r="L39" i="2"/>
  <c r="L41" i="2"/>
  <c r="C18" i="2"/>
  <c r="C17" i="2"/>
  <c r="B18" i="8" l="1"/>
  <c r="D18" i="8"/>
  <c r="E18" i="8"/>
  <c r="B16" i="8"/>
  <c r="D16" i="8"/>
  <c r="E16" i="8"/>
  <c r="U42" i="2"/>
  <c r="C27" i="2"/>
  <c r="C26" i="2"/>
  <c r="C28" i="2"/>
  <c r="L42" i="2"/>
  <c r="C19" i="2"/>
  <c r="D28" i="8" l="1"/>
  <c r="E28" i="8"/>
  <c r="B28" i="8"/>
  <c r="D19" i="8"/>
  <c r="E19" i="8"/>
  <c r="B19" i="8"/>
  <c r="D27" i="8"/>
  <c r="E27" i="8"/>
  <c r="B27" i="8"/>
  <c r="C29" i="2"/>
  <c r="J6" i="8" l="1"/>
  <c r="D29" i="8"/>
  <c r="E29" i="8"/>
  <c r="B29" i="8"/>
  <c r="J7" i="8" s="1"/>
  <c r="J5" i="8"/>
  <c r="K4" i="2"/>
  <c r="J8" i="8" l="1"/>
</calcChain>
</file>

<file path=xl/sharedStrings.xml><?xml version="1.0" encoding="utf-8"?>
<sst xmlns="http://schemas.openxmlformats.org/spreadsheetml/2006/main" count="260" uniqueCount="90">
  <si>
    <t>Pl Comd</t>
  </si>
  <si>
    <t>Chauf</t>
  </si>
  <si>
    <t>1LT</t>
  </si>
  <si>
    <t>Gunner</t>
  </si>
  <si>
    <t>Voltigeur</t>
  </si>
  <si>
    <t>Opérateur</t>
  </si>
  <si>
    <t>Sec Adj</t>
  </si>
  <si>
    <t>Sec Comd</t>
  </si>
  <si>
    <t>Aidman</t>
  </si>
  <si>
    <t>1SD</t>
  </si>
  <si>
    <t>C2</t>
  </si>
  <si>
    <t>EskComd</t>
  </si>
  <si>
    <t>B61</t>
  </si>
  <si>
    <t>Driver</t>
  </si>
  <si>
    <t>2IC</t>
  </si>
  <si>
    <t>B51</t>
  </si>
  <si>
    <t>SSM</t>
  </si>
  <si>
    <t>B66</t>
  </si>
  <si>
    <t>B55</t>
  </si>
  <si>
    <t>Offr</t>
  </si>
  <si>
    <t>Ooffr</t>
  </si>
  <si>
    <t>Shift</t>
  </si>
  <si>
    <t>TROO</t>
  </si>
  <si>
    <t>Rank</t>
  </si>
  <si>
    <t>Name</t>
  </si>
  <si>
    <t>Function</t>
  </si>
  <si>
    <t>CPN</t>
  </si>
  <si>
    <t>Reserve</t>
  </si>
  <si>
    <t>Callsign</t>
  </si>
  <si>
    <t>B</t>
  </si>
  <si>
    <t>Veh</t>
  </si>
  <si>
    <t>Squadron</t>
  </si>
  <si>
    <t>Rem</t>
  </si>
  <si>
    <t>Category</t>
  </si>
  <si>
    <t>Grade</t>
  </si>
  <si>
    <t>Reserves</t>
  </si>
  <si>
    <t>Matricule</t>
  </si>
  <si>
    <t>1SG</t>
  </si>
  <si>
    <t>CPL</t>
  </si>
  <si>
    <t>SGT</t>
  </si>
  <si>
    <t>1CC</t>
  </si>
  <si>
    <t>CLC</t>
  </si>
  <si>
    <t>SLT</t>
  </si>
  <si>
    <t>VC</t>
  </si>
  <si>
    <t>Total</t>
  </si>
  <si>
    <t xml:space="preserve">B </t>
  </si>
  <si>
    <t>Total FTX</t>
  </si>
  <si>
    <t>TOTAL</t>
  </si>
  <si>
    <t>ORBAT FTX</t>
  </si>
  <si>
    <t>Chauff 6</t>
  </si>
  <si>
    <t>Chauff 5</t>
  </si>
  <si>
    <t>Période:</t>
  </si>
  <si>
    <t xml:space="preserve">Reserve </t>
  </si>
  <si>
    <t xml:space="preserve">Section : </t>
  </si>
  <si>
    <t>Nom</t>
  </si>
  <si>
    <t>ESC</t>
  </si>
  <si>
    <t>Liste d'appel / Appellijst</t>
  </si>
  <si>
    <t>Remarque</t>
  </si>
  <si>
    <t>toto-001</t>
  </si>
  <si>
    <t>toto-002</t>
  </si>
  <si>
    <t>toto-003</t>
  </si>
  <si>
    <t>toto-004</t>
  </si>
  <si>
    <t>toto-005</t>
  </si>
  <si>
    <t>toto-006</t>
  </si>
  <si>
    <t>toto-007</t>
  </si>
  <si>
    <t>toto-008</t>
  </si>
  <si>
    <t>toto-009</t>
  </si>
  <si>
    <t>toto-010</t>
  </si>
  <si>
    <t>toto-011</t>
  </si>
  <si>
    <t>toto-012</t>
  </si>
  <si>
    <t>toto-013</t>
  </si>
  <si>
    <t>toto-014</t>
  </si>
  <si>
    <t>toto-015</t>
  </si>
  <si>
    <t>toto-016</t>
  </si>
  <si>
    <t>toto-017</t>
  </si>
  <si>
    <t>toto-018</t>
  </si>
  <si>
    <t>toto-019</t>
  </si>
  <si>
    <t>toto-020</t>
  </si>
  <si>
    <t>toto-021</t>
  </si>
  <si>
    <t>toto-022</t>
  </si>
  <si>
    <t>toto-023</t>
  </si>
  <si>
    <t>toto-024</t>
  </si>
  <si>
    <t>toto-025</t>
  </si>
  <si>
    <t>toto-026</t>
  </si>
  <si>
    <t>toto-027</t>
  </si>
  <si>
    <t>toto-028</t>
  </si>
  <si>
    <t>toto-029</t>
  </si>
  <si>
    <t>toto-030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</si>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</sst>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</xf>
    <xf numFmtId="0" fontId="0" fillId="7" borderId="25" xfId="0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/>
    </xf>
    <xf numFmtId="0" fontId="10" fillId="5" borderId="3" xfId="0" applyNumberFormat="1" applyFont="1" applyFill="1" applyBorder="1" applyAlignment="1" applyProtection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/>
    </xf>
    <xf numFmtId="0" fontId="6" fillId="5" borderId="3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 applyProtection="1">
      <alignment horizontal="center"/>
    </xf>
    <xf numFmtId="0" fontId="6" fillId="5" borderId="6" xfId="0" applyNumberFormat="1" applyFont="1" applyFill="1" applyBorder="1" applyAlignment="1" applyProtection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5" borderId="5" xfId="0" applyNumberFormat="1" applyFont="1" applyFill="1" applyBorder="1" applyAlignment="1" applyProtection="1">
      <alignment horizontal="center"/>
    </xf>
    <xf numFmtId="0" fontId="10" fillId="5" borderId="6" xfId="0" applyNumberFormat="1" applyFont="1" applyFill="1" applyBorder="1" applyAlignment="1" applyProtection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3" xfId="1"/>
  </cellStyles>
  <dxfs count="84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1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51"/>
  <sheetViews>
    <sheetView tabSelected="1" zoomScale="56" zoomScaleNormal="56" workbookViewId="0">
      <selection activeCell="F21" sqref="F21"/>
    </sheetView>
  </sheetViews>
  <sheetFormatPr defaultColWidth="8.88671875" defaultRowHeight="19.95" customHeight="1" x14ac:dyDescent="0.3"/>
  <cols>
    <col min="1" max="1" width="11.33203125" style="4" customWidth="1"/>
    <col min="2" max="2" width="12.33203125" style="4" bestFit="1" customWidth="1"/>
    <col min="3" max="3" width="11.6640625" style="4" customWidth="1"/>
    <col min="4" max="4" width="18.6640625" style="4" customWidth="1"/>
    <col min="5" max="5" width="15.88671875" style="4" customWidth="1"/>
    <col min="6" max="6" width="11.44140625" style="4" customWidth="1"/>
    <col min="7" max="7" width="12.109375" style="4" customWidth="1"/>
    <col min="8" max="8" width="16.88671875" style="4" bestFit="1" customWidth="1"/>
    <col min="9" max="9" width="8.88671875" style="4"/>
    <col min="10" max="10" width="13.44140625" style="4" customWidth="1"/>
    <col min="11" max="11" width="12.109375" style="4" customWidth="1"/>
    <col min="12" max="12" width="13.5546875" style="4" customWidth="1"/>
    <col min="13" max="13" width="22.33203125" style="4" bestFit="1" customWidth="1"/>
    <col min="14" max="14" width="18.88671875" style="4" customWidth="1"/>
    <col min="15" max="15" width="9.6640625" style="4" customWidth="1"/>
    <col min="16" max="16" width="17.88671875" style="4" bestFit="1" customWidth="1"/>
    <col min="17" max="17" width="25.44140625" style="4" customWidth="1"/>
    <col min="18" max="18" width="8.88671875" style="4"/>
    <col min="19" max="19" width="13.44140625" style="4" customWidth="1"/>
    <col min="20" max="20" width="11.5546875" style="4" customWidth="1"/>
    <col min="21" max="21" width="13.5546875" style="4" customWidth="1"/>
    <col min="22" max="22" width="22.33203125" style="4" bestFit="1" customWidth="1"/>
    <col min="23" max="23" width="18.88671875" style="4" customWidth="1"/>
    <col min="24" max="24" width="9.6640625" style="4" customWidth="1"/>
    <col min="25" max="25" width="17.88671875" style="4" bestFit="1" customWidth="1"/>
    <col min="26" max="26" width="25.44140625" style="4" customWidth="1"/>
    <col min="27" max="16384" width="8.88671875" style="4"/>
  </cols>
  <sheetData>
    <row r="1" spans="1:26" ht="22.95" customHeight="1" x14ac:dyDescent="0.3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2.95" customHeight="1" x14ac:dyDescent="0.3">
      <c r="A2" s="9" t="s">
        <v>25</v>
      </c>
      <c r="B2" s="9" t="s">
        <v>28</v>
      </c>
      <c r="C2" s="9" t="s">
        <v>23</v>
      </c>
      <c r="D2" s="9" t="s">
        <v>24</v>
      </c>
      <c r="E2" s="9" t="s">
        <v>36</v>
      </c>
      <c r="F2" s="9" t="s">
        <v>31</v>
      </c>
      <c r="G2" s="9" t="s">
        <v>30</v>
      </c>
      <c r="H2" s="9" t="s">
        <v>32</v>
      </c>
      <c r="I2" s="10"/>
      <c r="J2" s="9" t="s">
        <v>25</v>
      </c>
      <c r="K2" s="9" t="s">
        <v>28</v>
      </c>
      <c r="L2" s="9" t="s">
        <v>23</v>
      </c>
      <c r="M2" s="9" t="s">
        <v>24</v>
      </c>
      <c r="N2" s="9" t="s">
        <v>36</v>
      </c>
      <c r="O2" s="9" t="s">
        <v>31</v>
      </c>
      <c r="P2" s="9" t="s">
        <v>30</v>
      </c>
      <c r="Q2" s="9" t="s">
        <v>32</v>
      </c>
      <c r="S2" s="9" t="s">
        <v>25</v>
      </c>
      <c r="T2" s="9" t="s">
        <v>28</v>
      </c>
      <c r="U2" s="9" t="s">
        <v>23</v>
      </c>
      <c r="V2" s="9" t="s">
        <v>24</v>
      </c>
      <c r="W2" s="9" t="s">
        <v>36</v>
      </c>
      <c r="X2" s="9" t="s">
        <v>31</v>
      </c>
      <c r="Y2" s="9" t="s">
        <v>30</v>
      </c>
      <c r="Z2" s="9" t="s">
        <v>32</v>
      </c>
    </row>
    <row r="3" spans="1:26" ht="22.95" customHeight="1" thickBot="1" x14ac:dyDescent="0.35">
      <c r="A3" s="94" t="s">
        <v>10</v>
      </c>
      <c r="B3" s="95"/>
      <c r="C3" s="95"/>
      <c r="D3" s="95"/>
      <c r="E3" s="95"/>
      <c r="F3" s="95"/>
      <c r="G3" s="95"/>
      <c r="H3" s="96"/>
      <c r="I3" s="11"/>
      <c r="J3" s="68" t="s">
        <v>45</v>
      </c>
      <c r="K3" s="69"/>
      <c r="L3" s="69"/>
      <c r="M3" s="69"/>
      <c r="N3" s="69"/>
      <c r="O3" s="69"/>
      <c r="P3" s="69"/>
      <c r="Q3" s="70"/>
      <c r="S3" s="68" t="s">
        <v>45</v>
      </c>
      <c r="T3" s="69"/>
      <c r="U3" s="69"/>
      <c r="V3" s="69"/>
      <c r="W3" s="69"/>
      <c r="X3" s="69"/>
      <c r="Y3" s="69"/>
      <c r="Z3" s="70"/>
    </row>
    <row r="4" spans="1:26" ht="22.95" customHeight="1" thickBot="1" x14ac:dyDescent="0.4">
      <c r="A4" s="97" t="s">
        <v>11</v>
      </c>
      <c r="B4" s="12" t="s">
        <v>12</v>
      </c>
      <c r="C4" s="12" t="str">
        <f>VLOOKUP('ORBAT FTX'!D4,DATA!$A$1:$D$30,3,0)</f>
        <v>1SG</v>
      </c>
      <c r="D4" s="12" t="s">
        <v>58</v>
      </c>
      <c r="E4" s="29">
        <f>VLOOKUP('ORBAT FTX'!D4,DATA!$A$1:$D$30,2,0)</f>
        <v>12345</v>
      </c>
      <c r="F4" s="29" t="str">
        <f>VLOOKUP('ORBAT FTX'!D4,DATA!$A$1:$D$30,4,0)</f>
        <v>A</v>
      </c>
      <c r="G4" s="12"/>
      <c r="H4" s="17"/>
      <c r="I4" s="11"/>
      <c r="J4" s="28" t="s">
        <v>0</v>
      </c>
      <c r="K4" s="28" t="str">
        <f>J3</f>
        <v xml:space="preserve">B </v>
      </c>
      <c r="L4" s="12" t="e">
        <f>VLOOKUP('ORBAT FTX'!M4,DATA!$A$1:$D$30,3,0)</f>
        <v>#N/A</v>
      </c>
      <c r="M4" s="28"/>
      <c r="N4" s="29" t="e">
        <f>VLOOKUP('ORBAT FTX'!M4,DATA!$A$1:$D$30,2,0)</f>
        <v>#N/A</v>
      </c>
      <c r="O4" s="29" t="e">
        <f>VLOOKUP('ORBAT FTX'!M4,DATA!$A$1:$D$30,4,0)</f>
        <v>#N/A</v>
      </c>
      <c r="P4" s="28"/>
      <c r="Q4" s="28"/>
      <c r="S4" s="28" t="s">
        <v>0</v>
      </c>
      <c r="T4" s="28" t="str">
        <f>S3</f>
        <v xml:space="preserve">B </v>
      </c>
      <c r="U4" s="12" t="e">
        <f>VLOOKUP('ORBAT FTX'!V4,DATA!$A$1:$D$30,3,0)</f>
        <v>#N/A</v>
      </c>
      <c r="V4" s="28"/>
      <c r="W4" s="29" t="e">
        <f>VLOOKUP('ORBAT FTX'!V4,DATA!$A$1:$D$30,2,0)</f>
        <v>#N/A</v>
      </c>
      <c r="X4" s="29" t="e">
        <f>VLOOKUP('ORBAT FTX'!V4,DATA!$A$1:$D$30,4,0)</f>
        <v>#N/A</v>
      </c>
      <c r="Y4" s="28"/>
      <c r="Z4" s="28"/>
    </row>
    <row r="5" spans="1:26" ht="22.95" customHeight="1" thickBot="1" x14ac:dyDescent="0.4">
      <c r="A5" s="90"/>
      <c r="B5" s="16" t="s">
        <v>13</v>
      </c>
      <c r="C5" s="12" t="e">
        <f>VLOOKUP('ORBAT FTX'!D5,DATA!$A$1:$D$30,3,0)</f>
        <v>#N/A</v>
      </c>
      <c r="D5" s="13"/>
      <c r="E5" s="29" t="e">
        <f>VLOOKUP('ORBAT FTX'!D5,DATA!$A$1:$D$30,2,0)</f>
        <v>#N/A</v>
      </c>
      <c r="F5" s="29" t="e">
        <f>VLOOKUP('ORBAT FTX'!D5,DATA!$A$1:$D$30,4,0)</f>
        <v>#N/A</v>
      </c>
      <c r="G5" s="16"/>
      <c r="H5" s="18"/>
      <c r="I5" s="11"/>
      <c r="J5" s="31" t="s">
        <v>1</v>
      </c>
      <c r="K5" s="28"/>
      <c r="L5" s="12" t="e">
        <f>VLOOKUP('ORBAT FTX'!M5,DATA!$A$1:$D$30,3,0)</f>
        <v>#N/A</v>
      </c>
      <c r="M5" s="30"/>
      <c r="N5" s="29" t="e">
        <f>VLOOKUP('ORBAT FTX'!M5,DATA!$A$1:$D$30,2,0)</f>
        <v>#N/A</v>
      </c>
      <c r="O5" s="29" t="e">
        <f>VLOOKUP('ORBAT FTX'!M5,DATA!$A$1:$D$30,4,0)</f>
        <v>#N/A</v>
      </c>
      <c r="P5" s="30"/>
      <c r="Q5" s="30"/>
      <c r="S5" s="31" t="s">
        <v>1</v>
      </c>
      <c r="T5" s="28"/>
      <c r="U5" s="12" t="e">
        <f>VLOOKUP('ORBAT FTX'!V5,DATA!$A$1:$D$30,3,0)</f>
        <v>#N/A</v>
      </c>
      <c r="V5" s="30"/>
      <c r="W5" s="29" t="e">
        <f>VLOOKUP('ORBAT FTX'!V5,DATA!$A$1:$D$30,2,0)</f>
        <v>#N/A</v>
      </c>
      <c r="X5" s="29" t="e">
        <f>VLOOKUP('ORBAT FTX'!V5,DATA!$A$1:$D$30,4,0)</f>
        <v>#N/A</v>
      </c>
      <c r="Y5" s="30"/>
      <c r="Z5" s="30"/>
    </row>
    <row r="6" spans="1:26" ht="22.95" customHeight="1" thickBot="1" x14ac:dyDescent="0.4">
      <c r="A6" s="89" t="s">
        <v>14</v>
      </c>
      <c r="B6" s="23" t="s">
        <v>15</v>
      </c>
      <c r="C6" s="12" t="e">
        <f>VLOOKUP('ORBAT FTX'!D6,DATA!$A$1:$D$30,3,0)</f>
        <v>#N/A</v>
      </c>
      <c r="D6" s="23"/>
      <c r="E6" s="29" t="e">
        <f>VLOOKUP('ORBAT FTX'!D6,DATA!$A$1:$D$30,2,0)</f>
        <v>#N/A</v>
      </c>
      <c r="F6" s="29" t="e">
        <f>VLOOKUP('ORBAT FTX'!D6,DATA!$A$1:$D$30,4,0)</f>
        <v>#N/A</v>
      </c>
      <c r="G6" s="23"/>
      <c r="H6" s="24"/>
      <c r="I6" s="11"/>
      <c r="J6" s="28" t="s">
        <v>5</v>
      </c>
      <c r="K6" s="28"/>
      <c r="L6" s="12" t="e">
        <f>VLOOKUP('ORBAT FTX'!M6,DATA!$A$1:$D$30,3,0)</f>
        <v>#N/A</v>
      </c>
      <c r="M6" s="31"/>
      <c r="N6" s="29" t="e">
        <f>VLOOKUP('ORBAT FTX'!M6,DATA!$A$1:$D$30,2,0)</f>
        <v>#N/A</v>
      </c>
      <c r="O6" s="29" t="e">
        <f>VLOOKUP('ORBAT FTX'!M6,DATA!$A$1:$D$30,4,0)</f>
        <v>#N/A</v>
      </c>
      <c r="P6" s="31"/>
      <c r="Q6" s="31"/>
      <c r="S6" s="28" t="s">
        <v>5</v>
      </c>
      <c r="T6" s="28"/>
      <c r="U6" s="12" t="e">
        <f>VLOOKUP('ORBAT FTX'!V6,DATA!$A$1:$D$30,3,0)</f>
        <v>#N/A</v>
      </c>
      <c r="V6" s="31"/>
      <c r="W6" s="29" t="e">
        <f>VLOOKUP('ORBAT FTX'!V6,DATA!$A$1:$D$30,2,0)</f>
        <v>#N/A</v>
      </c>
      <c r="X6" s="29" t="e">
        <f>VLOOKUP('ORBAT FTX'!V6,DATA!$A$1:$D$30,4,0)</f>
        <v>#N/A</v>
      </c>
      <c r="Y6" s="31"/>
      <c r="Z6" s="31"/>
    </row>
    <row r="7" spans="1:26" ht="22.95" customHeight="1" thickBot="1" x14ac:dyDescent="0.4">
      <c r="A7" s="89"/>
      <c r="B7" s="20" t="s">
        <v>13</v>
      </c>
      <c r="C7" s="12" t="e">
        <f>VLOOKUP('ORBAT FTX'!D7,DATA!$A$1:$D$30,3,0)</f>
        <v>#N/A</v>
      </c>
      <c r="D7" s="21"/>
      <c r="E7" s="29" t="e">
        <f>VLOOKUP('ORBAT FTX'!D7,DATA!$A$1:$D$30,2,0)</f>
        <v>#N/A</v>
      </c>
      <c r="F7" s="29" t="e">
        <f>VLOOKUP('ORBAT FTX'!D7,DATA!$A$1:$D$30,4,0)</f>
        <v>#N/A</v>
      </c>
      <c r="G7" s="20"/>
      <c r="H7" s="22"/>
      <c r="I7" s="11"/>
      <c r="J7" s="28" t="s">
        <v>3</v>
      </c>
      <c r="K7" s="28"/>
      <c r="L7" s="12" t="e">
        <f>VLOOKUP('ORBAT FTX'!M7,DATA!$A$1:$D$30,3,0)</f>
        <v>#N/A</v>
      </c>
      <c r="M7" s="31"/>
      <c r="N7" s="29" t="e">
        <f>VLOOKUP('ORBAT FTX'!M7,DATA!$A$1:$D$30,2,0)</f>
        <v>#N/A</v>
      </c>
      <c r="O7" s="29" t="e">
        <f>VLOOKUP('ORBAT FTX'!M7,DATA!$A$1:$D$30,4,0)</f>
        <v>#N/A</v>
      </c>
      <c r="P7" s="31"/>
      <c r="Q7" s="31"/>
      <c r="S7" s="28" t="s">
        <v>3</v>
      </c>
      <c r="T7" s="28"/>
      <c r="U7" s="12" t="e">
        <f>VLOOKUP('ORBAT FTX'!V7,DATA!$A$1:$D$30,3,0)</f>
        <v>#N/A</v>
      </c>
      <c r="V7" s="31"/>
      <c r="W7" s="29" t="e">
        <f>VLOOKUP('ORBAT FTX'!V7,DATA!$A$1:$D$30,2,0)</f>
        <v>#N/A</v>
      </c>
      <c r="X7" s="29" t="e">
        <f>VLOOKUP('ORBAT FTX'!V7,DATA!$A$1:$D$30,4,0)</f>
        <v>#N/A</v>
      </c>
      <c r="Y7" s="31"/>
      <c r="Z7" s="31"/>
    </row>
    <row r="8" spans="1:26" ht="22.95" customHeight="1" thickBot="1" x14ac:dyDescent="0.4">
      <c r="A8" s="91" t="s">
        <v>16</v>
      </c>
      <c r="B8" s="25" t="s">
        <v>17</v>
      </c>
      <c r="C8" s="12" t="e">
        <f>VLOOKUP('ORBAT FTX'!D8,DATA!$A$1:$D$30,3,0)</f>
        <v>#N/A</v>
      </c>
      <c r="D8" s="12"/>
      <c r="E8" s="29" t="e">
        <f>VLOOKUP('ORBAT FTX'!D8,DATA!$A$1:$D$30,2,0)</f>
        <v>#N/A</v>
      </c>
      <c r="F8" s="29" t="e">
        <f>VLOOKUP('ORBAT FTX'!D8,DATA!$A$1:$D$30,4,0)</f>
        <v>#N/A</v>
      </c>
      <c r="G8" s="12"/>
      <c r="H8" s="17"/>
      <c r="I8" s="11"/>
      <c r="J8" s="28" t="s">
        <v>4</v>
      </c>
      <c r="K8" s="28"/>
      <c r="L8" s="12" t="e">
        <f>VLOOKUP('ORBAT FTX'!M8,DATA!$A$1:$D$30,3,0)</f>
        <v>#N/A</v>
      </c>
      <c r="M8" s="31"/>
      <c r="N8" s="29" t="e">
        <f>VLOOKUP('ORBAT FTX'!M8,DATA!$A$1:$D$30,2,0)</f>
        <v>#N/A</v>
      </c>
      <c r="O8" s="29" t="e">
        <f>VLOOKUP('ORBAT FTX'!M8,DATA!$A$1:$D$30,4,0)</f>
        <v>#N/A</v>
      </c>
      <c r="P8" s="31"/>
      <c r="Q8" s="31"/>
      <c r="S8" s="28" t="s">
        <v>4</v>
      </c>
      <c r="T8" s="28"/>
      <c r="U8" s="12" t="e">
        <f>VLOOKUP('ORBAT FTX'!V8,DATA!$A$1:$D$30,3,0)</f>
        <v>#N/A</v>
      </c>
      <c r="V8" s="31"/>
      <c r="W8" s="29" t="e">
        <f>VLOOKUP('ORBAT FTX'!V8,DATA!$A$1:$D$30,2,0)</f>
        <v>#N/A</v>
      </c>
      <c r="X8" s="29" t="e">
        <f>VLOOKUP('ORBAT FTX'!V8,DATA!$A$1:$D$30,4,0)</f>
        <v>#N/A</v>
      </c>
      <c r="Y8" s="31"/>
      <c r="Z8" s="31"/>
    </row>
    <row r="9" spans="1:26" ht="22.95" customHeight="1" thickBot="1" x14ac:dyDescent="0.4">
      <c r="A9" s="92"/>
      <c r="B9" s="26" t="s">
        <v>13</v>
      </c>
      <c r="C9" s="12" t="e">
        <f>VLOOKUP('ORBAT FTX'!D9,DATA!$A$1:$D$30,3,0)</f>
        <v>#N/A</v>
      </c>
      <c r="D9" s="14"/>
      <c r="E9" s="29" t="e">
        <f>VLOOKUP('ORBAT FTX'!D9,DATA!$A$1:$D$30,2,0)</f>
        <v>#N/A</v>
      </c>
      <c r="F9" s="29" t="e">
        <f>VLOOKUP('ORBAT FTX'!D9,DATA!$A$1:$D$30,4,0)</f>
        <v>#N/A</v>
      </c>
      <c r="G9" s="15"/>
      <c r="H9" s="19"/>
      <c r="I9" s="11"/>
      <c r="J9" s="68" t="s">
        <v>45</v>
      </c>
      <c r="K9" s="69"/>
      <c r="L9" s="69"/>
      <c r="M9" s="69"/>
      <c r="N9" s="69"/>
      <c r="O9" s="69"/>
      <c r="P9" s="69"/>
      <c r="Q9" s="70"/>
      <c r="S9" s="68" t="s">
        <v>45</v>
      </c>
      <c r="T9" s="69"/>
      <c r="U9" s="69"/>
      <c r="V9" s="69"/>
      <c r="W9" s="69"/>
      <c r="X9" s="69"/>
      <c r="Y9" s="69"/>
      <c r="Z9" s="70"/>
    </row>
    <row r="10" spans="1:26" ht="22.95" customHeight="1" thickBot="1" x14ac:dyDescent="0.4">
      <c r="A10" s="93"/>
      <c r="B10" s="27" t="s">
        <v>21</v>
      </c>
      <c r="C10" s="12" t="e">
        <f>VLOOKUP('ORBAT FTX'!D10,DATA!$A$1:$D$30,3,0)</f>
        <v>#N/A</v>
      </c>
      <c r="D10" s="13"/>
      <c r="E10" s="29" t="e">
        <f>VLOOKUP('ORBAT FTX'!D10,DATA!$A$1:$D$30,2,0)</f>
        <v>#N/A</v>
      </c>
      <c r="F10" s="29" t="e">
        <f>VLOOKUP('ORBAT FTX'!D10,DATA!$A$1:$D$30,4,0)</f>
        <v>#N/A</v>
      </c>
      <c r="G10" s="16"/>
      <c r="H10" s="18"/>
      <c r="I10" s="11"/>
      <c r="J10" s="28" t="s">
        <v>7</v>
      </c>
      <c r="K10" s="28" t="str">
        <f>J9</f>
        <v xml:space="preserve">B </v>
      </c>
      <c r="L10" s="12" t="e">
        <f>VLOOKUP('ORBAT FTX'!M10,DATA!$A$1:$D$30,3,0)</f>
        <v>#N/A</v>
      </c>
      <c r="M10" s="28"/>
      <c r="N10" s="29" t="e">
        <f>VLOOKUP('ORBAT FTX'!M10,DATA!$A$1:$D$30,2,0)</f>
        <v>#N/A</v>
      </c>
      <c r="O10" s="29" t="e">
        <f>VLOOKUP('ORBAT FTX'!M10,DATA!$A$1:$D$30,4,0)</f>
        <v>#N/A</v>
      </c>
      <c r="P10" s="28"/>
      <c r="Q10" s="28"/>
      <c r="S10" s="28" t="s">
        <v>7</v>
      </c>
      <c r="T10" s="28" t="str">
        <f>S9</f>
        <v xml:space="preserve">B </v>
      </c>
      <c r="U10" s="12" t="e">
        <f>VLOOKUP('ORBAT FTX'!V10,DATA!$A$1:$D$30,3,0)</f>
        <v>#N/A</v>
      </c>
      <c r="V10" s="28"/>
      <c r="W10" s="29" t="e">
        <f>VLOOKUP('ORBAT FTX'!V10,DATA!$A$1:$D$30,2,0)</f>
        <v>#N/A</v>
      </c>
      <c r="X10" s="29" t="e">
        <f>VLOOKUP('ORBAT FTX'!V10,DATA!$A$1:$D$30,4,0)</f>
        <v>#N/A</v>
      </c>
      <c r="Y10" s="28"/>
      <c r="Z10" s="28"/>
    </row>
    <row r="11" spans="1:26" ht="22.95" customHeight="1" thickBot="1" x14ac:dyDescent="0.4">
      <c r="A11" s="89" t="s">
        <v>22</v>
      </c>
      <c r="B11" s="23" t="s">
        <v>18</v>
      </c>
      <c r="C11" s="12" t="e">
        <f>VLOOKUP('ORBAT FTX'!D11,DATA!$A$1:$D$30,3,0)</f>
        <v>#N/A</v>
      </c>
      <c r="D11" s="23"/>
      <c r="E11" s="29" t="e">
        <f>VLOOKUP('ORBAT FTX'!D11,DATA!$A$1:$D$30,2,0)</f>
        <v>#N/A</v>
      </c>
      <c r="F11" s="29" t="e">
        <f>VLOOKUP('ORBAT FTX'!D11,DATA!$A$1:$D$30,4,0)</f>
        <v>#N/A</v>
      </c>
      <c r="G11" s="23"/>
      <c r="H11" s="24"/>
      <c r="I11" s="11"/>
      <c r="J11" s="31" t="s">
        <v>1</v>
      </c>
      <c r="K11" s="28"/>
      <c r="L11" s="12" t="e">
        <f>VLOOKUP('ORBAT FTX'!M11,DATA!$A$1:$D$30,3,0)</f>
        <v>#N/A</v>
      </c>
      <c r="M11" s="30"/>
      <c r="N11" s="29" t="e">
        <f>VLOOKUP('ORBAT FTX'!M11,DATA!$A$1:$D$30,2,0)</f>
        <v>#N/A</v>
      </c>
      <c r="O11" s="29" t="e">
        <f>VLOOKUP('ORBAT FTX'!M11,DATA!$A$1:$D$30,4,0)</f>
        <v>#N/A</v>
      </c>
      <c r="P11" s="31"/>
      <c r="Q11" s="31"/>
      <c r="S11" s="31" t="s">
        <v>1</v>
      </c>
      <c r="T11" s="28"/>
      <c r="U11" s="12" t="e">
        <f>VLOOKUP('ORBAT FTX'!V11,DATA!$A$1:$D$30,3,0)</f>
        <v>#N/A</v>
      </c>
      <c r="V11" s="30"/>
      <c r="W11" s="29" t="e">
        <f>VLOOKUP('ORBAT FTX'!V11,DATA!$A$1:$D$30,2,0)</f>
        <v>#N/A</v>
      </c>
      <c r="X11" s="29" t="e">
        <f>VLOOKUP('ORBAT FTX'!V11,DATA!$A$1:$D$30,4,0)</f>
        <v>#N/A</v>
      </c>
      <c r="Y11" s="31"/>
      <c r="Z11" s="31"/>
    </row>
    <row r="12" spans="1:26" ht="22.95" customHeight="1" thickBot="1" x14ac:dyDescent="0.4">
      <c r="A12" s="89"/>
      <c r="B12" s="15" t="s">
        <v>13</v>
      </c>
      <c r="C12" s="12" t="e">
        <f>VLOOKUP('ORBAT FTX'!D12,DATA!$A$1:$D$30,3,0)</f>
        <v>#N/A</v>
      </c>
      <c r="D12" s="15"/>
      <c r="E12" s="29" t="e">
        <f>VLOOKUP('ORBAT FTX'!D12,DATA!$A$1:$D$30,2,0)</f>
        <v>#N/A</v>
      </c>
      <c r="F12" s="29" t="e">
        <f>VLOOKUP('ORBAT FTX'!D12,DATA!$A$1:$D$30,4,0)</f>
        <v>#N/A</v>
      </c>
      <c r="G12" s="15"/>
      <c r="H12" s="19"/>
      <c r="I12" s="11"/>
      <c r="J12" s="28" t="s">
        <v>5</v>
      </c>
      <c r="K12" s="28"/>
      <c r="L12" s="12" t="e">
        <f>VLOOKUP('ORBAT FTX'!M12,DATA!$A$1:$D$30,3,0)</f>
        <v>#N/A</v>
      </c>
      <c r="M12" s="30"/>
      <c r="N12" s="29" t="e">
        <f>VLOOKUP('ORBAT FTX'!M12,DATA!$A$1:$D$30,2,0)</f>
        <v>#N/A</v>
      </c>
      <c r="O12" s="29" t="e">
        <f>VLOOKUP('ORBAT FTX'!M12,DATA!$A$1:$D$30,4,0)</f>
        <v>#N/A</v>
      </c>
      <c r="P12" s="30"/>
      <c r="Q12" s="30"/>
      <c r="S12" s="28" t="s">
        <v>5</v>
      </c>
      <c r="T12" s="28"/>
      <c r="U12" s="12" t="e">
        <f>VLOOKUP('ORBAT FTX'!V12,DATA!$A$1:$D$30,3,0)</f>
        <v>#N/A</v>
      </c>
      <c r="V12" s="30"/>
      <c r="W12" s="29" t="e">
        <f>VLOOKUP('ORBAT FTX'!V12,DATA!$A$1:$D$30,2,0)</f>
        <v>#N/A</v>
      </c>
      <c r="X12" s="29" t="e">
        <f>VLOOKUP('ORBAT FTX'!V12,DATA!$A$1:$D$30,4,0)</f>
        <v>#N/A</v>
      </c>
      <c r="Y12" s="30"/>
      <c r="Z12" s="30"/>
    </row>
    <row r="13" spans="1:26" ht="22.95" customHeight="1" thickBot="1" x14ac:dyDescent="0.4">
      <c r="A13" s="90"/>
      <c r="B13" s="16" t="s">
        <v>21</v>
      </c>
      <c r="C13" s="12" t="e">
        <f>VLOOKUP('ORBAT FTX'!D13,DATA!$A$1:$D$30,3,0)</f>
        <v>#N/A</v>
      </c>
      <c r="D13" s="16"/>
      <c r="E13" s="29" t="e">
        <f>VLOOKUP('ORBAT FTX'!D13,DATA!$A$1:$D$30,2,0)</f>
        <v>#N/A</v>
      </c>
      <c r="F13" s="29" t="e">
        <f>VLOOKUP('ORBAT FTX'!D13,DATA!$A$1:$D$30,4,0)</f>
        <v>#N/A</v>
      </c>
      <c r="G13" s="16"/>
      <c r="H13" s="18"/>
      <c r="I13" s="11"/>
      <c r="J13" s="28" t="s">
        <v>3</v>
      </c>
      <c r="K13" s="28"/>
      <c r="L13" s="12" t="e">
        <f>VLOOKUP('ORBAT FTX'!M13,DATA!$A$1:$D$30,3,0)</f>
        <v>#N/A</v>
      </c>
      <c r="M13" s="31"/>
      <c r="N13" s="29" t="e">
        <f>VLOOKUP('ORBAT FTX'!M13,DATA!$A$1:$D$30,2,0)</f>
        <v>#N/A</v>
      </c>
      <c r="O13" s="29" t="e">
        <f>VLOOKUP('ORBAT FTX'!M13,DATA!$A$1:$D$30,4,0)</f>
        <v>#N/A</v>
      </c>
      <c r="P13" s="31"/>
      <c r="Q13" s="31"/>
      <c r="S13" s="28" t="s">
        <v>3</v>
      </c>
      <c r="T13" s="28"/>
      <c r="U13" s="12" t="e">
        <f>VLOOKUP('ORBAT FTX'!V13,DATA!$A$1:$D$30,3,0)</f>
        <v>#N/A</v>
      </c>
      <c r="V13" s="31"/>
      <c r="W13" s="29" t="e">
        <f>VLOOKUP('ORBAT FTX'!V13,DATA!$A$1:$D$30,2,0)</f>
        <v>#N/A</v>
      </c>
      <c r="X13" s="29" t="e">
        <f>VLOOKUP('ORBAT FTX'!V13,DATA!$A$1:$D$30,4,0)</f>
        <v>#N/A</v>
      </c>
      <c r="Y13" s="31"/>
      <c r="Z13" s="31"/>
    </row>
    <row r="14" spans="1:26" ht="22.95" customHeight="1" thickBot="1" x14ac:dyDescent="0.4">
      <c r="I14" s="6"/>
      <c r="J14" s="28" t="s">
        <v>4</v>
      </c>
      <c r="K14" s="28"/>
      <c r="L14" s="12" t="e">
        <f>VLOOKUP('ORBAT FTX'!M14,DATA!$A$1:$D$30,3,0)</f>
        <v>#N/A</v>
      </c>
      <c r="M14" s="31"/>
      <c r="N14" s="29" t="e">
        <f>VLOOKUP('ORBAT FTX'!M14,DATA!$A$1:$D$30,2,0)</f>
        <v>#N/A</v>
      </c>
      <c r="O14" s="29" t="e">
        <f>VLOOKUP('ORBAT FTX'!M14,DATA!$A$1:$D$30,4,0)</f>
        <v>#N/A</v>
      </c>
      <c r="P14" s="31"/>
      <c r="Q14" s="31"/>
      <c r="S14" s="28" t="s">
        <v>4</v>
      </c>
      <c r="T14" s="28"/>
      <c r="U14" s="12" t="e">
        <f>VLOOKUP('ORBAT FTX'!V14,DATA!$A$1:$D$30,3,0)</f>
        <v>#N/A</v>
      </c>
      <c r="V14" s="31"/>
      <c r="W14" s="29" t="e">
        <f>VLOOKUP('ORBAT FTX'!V14,DATA!$A$1:$D$30,2,0)</f>
        <v>#N/A</v>
      </c>
      <c r="X14" s="29" t="e">
        <f>VLOOKUP('ORBAT FTX'!V14,DATA!$A$1:$D$30,4,0)</f>
        <v>#N/A</v>
      </c>
      <c r="Y14" s="31"/>
      <c r="Z14" s="31"/>
    </row>
    <row r="15" spans="1:26" ht="22.95" customHeight="1" thickBot="1" x14ac:dyDescent="0.35">
      <c r="A15" s="86" t="s">
        <v>33</v>
      </c>
      <c r="B15" s="87"/>
      <c r="C15" s="87" t="str">
        <f>A3</f>
        <v>C2</v>
      </c>
      <c r="D15" s="88"/>
      <c r="I15" s="6"/>
      <c r="J15" s="68" t="s">
        <v>45</v>
      </c>
      <c r="K15" s="69"/>
      <c r="L15" s="69"/>
      <c r="M15" s="69"/>
      <c r="N15" s="69"/>
      <c r="O15" s="69"/>
      <c r="P15" s="69"/>
      <c r="Q15" s="70"/>
      <c r="S15" s="68" t="s">
        <v>45</v>
      </c>
      <c r="T15" s="69"/>
      <c r="U15" s="69"/>
      <c r="V15" s="69"/>
      <c r="W15" s="69"/>
      <c r="X15" s="69"/>
      <c r="Y15" s="69"/>
      <c r="Z15" s="70"/>
    </row>
    <row r="16" spans="1:26" ht="22.95" customHeight="1" thickBot="1" x14ac:dyDescent="0.4">
      <c r="A16" s="71" t="s">
        <v>19</v>
      </c>
      <c r="B16" s="72"/>
      <c r="C16" s="73">
        <f>COUNTIF(C4:C13,"LCL")+COUNTIF(C4:C13,"MAJ")+COUNTIF(C4:C13,"CDT")+COUNTIF(C4:C13,"CPN")+COUNTIF(C4:C13,"1LT")+COUNTIF(C4:C13,"SLT")</f>
        <v>0</v>
      </c>
      <c r="D16" s="74"/>
      <c r="I16" s="6"/>
      <c r="J16" s="28" t="s">
        <v>6</v>
      </c>
      <c r="K16" s="28" t="str">
        <f>J15</f>
        <v xml:space="preserve">B </v>
      </c>
      <c r="L16" s="12" t="e">
        <f>VLOOKUP('ORBAT FTX'!M16,DATA!$A$1:$D$30,3,0)</f>
        <v>#N/A</v>
      </c>
      <c r="M16" s="28"/>
      <c r="N16" s="29" t="e">
        <f>VLOOKUP('ORBAT FTX'!M16,DATA!$A$1:$D$30,2,0)</f>
        <v>#N/A</v>
      </c>
      <c r="O16" s="29" t="e">
        <f>VLOOKUP('ORBAT FTX'!M16,DATA!$A$1:$D$30,4,0)</f>
        <v>#N/A</v>
      </c>
      <c r="P16" s="28"/>
      <c r="Q16" s="28"/>
      <c r="S16" s="28" t="s">
        <v>6</v>
      </c>
      <c r="T16" s="28" t="str">
        <f>S15</f>
        <v xml:space="preserve">B </v>
      </c>
      <c r="U16" s="12" t="e">
        <f>VLOOKUP('ORBAT FTX'!V16,DATA!$A$1:$D$30,3,0)</f>
        <v>#N/A</v>
      </c>
      <c r="V16" s="28"/>
      <c r="W16" s="29" t="e">
        <f>VLOOKUP('ORBAT FTX'!V16,DATA!$A$1:$D$30,2,0)</f>
        <v>#N/A</v>
      </c>
      <c r="X16" s="29" t="e">
        <f>VLOOKUP('ORBAT FTX'!V16,DATA!$A$1:$D$30,4,0)</f>
        <v>#N/A</v>
      </c>
      <c r="Y16" s="28"/>
      <c r="Z16" s="28"/>
    </row>
    <row r="17" spans="1:26" ht="22.95" customHeight="1" thickBot="1" x14ac:dyDescent="0.4">
      <c r="A17" s="71" t="s">
        <v>20</v>
      </c>
      <c r="B17" s="72"/>
      <c r="C17" s="73">
        <f>COUNTIF(C4:C13,"AJM")+COUNTIF(C4:C13,"ADC")+COUNTIF(C4:C13,"ADJ")+COUNTIF(C4:C13,"1SM")+COUNTIF(C4:C13,"1SC")+COUNTIF(C4:C13,"1SG")+COUNTIF(C4:C13,"SGT")</f>
        <v>1</v>
      </c>
      <c r="D17" s="74"/>
      <c r="I17" s="6"/>
      <c r="J17" s="31" t="s">
        <v>1</v>
      </c>
      <c r="K17" s="28"/>
      <c r="L17" s="12" t="e">
        <f>VLOOKUP('ORBAT FTX'!M17,DATA!$A$1:$D$30,3,0)</f>
        <v>#N/A</v>
      </c>
      <c r="M17" s="31"/>
      <c r="N17" s="29" t="e">
        <f>VLOOKUP('ORBAT FTX'!M17,DATA!$A$1:$D$30,2,0)</f>
        <v>#N/A</v>
      </c>
      <c r="O17" s="29" t="e">
        <f>VLOOKUP('ORBAT FTX'!M17,DATA!$A$1:$D$30,4,0)</f>
        <v>#N/A</v>
      </c>
      <c r="P17" s="31"/>
      <c r="Q17" s="31"/>
      <c r="S17" s="31" t="s">
        <v>1</v>
      </c>
      <c r="T17" s="28"/>
      <c r="U17" s="12" t="e">
        <f>VLOOKUP('ORBAT FTX'!V17,DATA!$A$1:$D$30,3,0)</f>
        <v>#N/A</v>
      </c>
      <c r="V17" s="31"/>
      <c r="W17" s="29" t="e">
        <f>VLOOKUP('ORBAT FTX'!V17,DATA!$A$1:$D$30,2,0)</f>
        <v>#N/A</v>
      </c>
      <c r="X17" s="29" t="e">
        <f>VLOOKUP('ORBAT FTX'!V17,DATA!$A$1:$D$30,4,0)</f>
        <v>#N/A</v>
      </c>
      <c r="Y17" s="31"/>
      <c r="Z17" s="31"/>
    </row>
    <row r="18" spans="1:26" ht="22.95" customHeight="1" thickBot="1" x14ac:dyDescent="0.4">
      <c r="A18" s="71" t="s">
        <v>43</v>
      </c>
      <c r="B18" s="72"/>
      <c r="C18" s="73">
        <f>COUNTIF(C4:C13,"1CC")+COUNTIF(C4:C13,"CLC")+COUNTIF(C4:C13,"CPL")+COUNTIF(C4:C13,"1SD")+COUNTIF(C4:C13,"SDT")</f>
        <v>0</v>
      </c>
      <c r="D18" s="74"/>
      <c r="I18" s="6"/>
      <c r="J18" s="28" t="s">
        <v>5</v>
      </c>
      <c r="K18" s="28"/>
      <c r="L18" s="12" t="e">
        <f>VLOOKUP('ORBAT FTX'!M18,DATA!$A$1:$D$30,3,0)</f>
        <v>#N/A</v>
      </c>
      <c r="M18" s="28"/>
      <c r="N18" s="29" t="e">
        <f>VLOOKUP('ORBAT FTX'!M18,DATA!$A$1:$D$30,2,0)</f>
        <v>#N/A</v>
      </c>
      <c r="O18" s="29" t="e">
        <f>VLOOKUP('ORBAT FTX'!M18,DATA!$A$1:$D$30,4,0)</f>
        <v>#N/A</v>
      </c>
      <c r="P18" s="31"/>
      <c r="Q18" s="31"/>
      <c r="S18" s="28" t="s">
        <v>5</v>
      </c>
      <c r="T18" s="28"/>
      <c r="U18" s="12" t="e">
        <f>VLOOKUP('ORBAT FTX'!V18,DATA!$A$1:$D$30,3,0)</f>
        <v>#N/A</v>
      </c>
      <c r="V18" s="28"/>
      <c r="W18" s="29" t="e">
        <f>VLOOKUP('ORBAT FTX'!V18,DATA!$A$1:$D$30,2,0)</f>
        <v>#N/A</v>
      </c>
      <c r="X18" s="29" t="e">
        <f>VLOOKUP('ORBAT FTX'!V18,DATA!$A$1:$D$30,4,0)</f>
        <v>#N/A</v>
      </c>
      <c r="Y18" s="31"/>
      <c r="Z18" s="31"/>
    </row>
    <row r="19" spans="1:26" ht="22.95" customHeight="1" thickBot="1" x14ac:dyDescent="0.4">
      <c r="A19" s="75" t="s">
        <v>47</v>
      </c>
      <c r="B19" s="76"/>
      <c r="C19" s="77">
        <f>SUM(C15:C18)</f>
        <v>1</v>
      </c>
      <c r="D19" s="78"/>
      <c r="I19" s="6"/>
      <c r="J19" s="28" t="s">
        <v>3</v>
      </c>
      <c r="K19" s="28"/>
      <c r="L19" s="12" t="e">
        <f>VLOOKUP('ORBAT FTX'!M19,DATA!$A$1:$D$30,3,0)</f>
        <v>#N/A</v>
      </c>
      <c r="M19" s="31"/>
      <c r="N19" s="29" t="e">
        <f>VLOOKUP('ORBAT FTX'!M19,DATA!$A$1:$D$30,2,0)</f>
        <v>#N/A</v>
      </c>
      <c r="O19" s="29" t="e">
        <f>VLOOKUP('ORBAT FTX'!M19,DATA!$A$1:$D$30,4,0)</f>
        <v>#N/A</v>
      </c>
      <c r="P19" s="31"/>
      <c r="Q19" s="31"/>
      <c r="S19" s="28" t="s">
        <v>3</v>
      </c>
      <c r="T19" s="28"/>
      <c r="U19" s="12" t="e">
        <f>VLOOKUP('ORBAT FTX'!V19,DATA!$A$1:$D$30,3,0)</f>
        <v>#N/A</v>
      </c>
      <c r="V19" s="31"/>
      <c r="W19" s="29" t="e">
        <f>VLOOKUP('ORBAT FTX'!V19,DATA!$A$1:$D$30,2,0)</f>
        <v>#N/A</v>
      </c>
      <c r="X19" s="29" t="e">
        <f>VLOOKUP('ORBAT FTX'!V19,DATA!$A$1:$D$30,4,0)</f>
        <v>#N/A</v>
      </c>
      <c r="Y19" s="31"/>
      <c r="Z19" s="31"/>
    </row>
    <row r="20" spans="1:26" ht="22.95" customHeight="1" x14ac:dyDescent="0.35">
      <c r="J20" s="28" t="s">
        <v>4</v>
      </c>
      <c r="K20" s="28"/>
      <c r="L20" s="12" t="e">
        <f>VLOOKUP('ORBAT FTX'!M20,DATA!$A$1:$D$30,3,0)</f>
        <v>#N/A</v>
      </c>
      <c r="M20" s="31"/>
      <c r="N20" s="29" t="e">
        <f>VLOOKUP('ORBAT FTX'!M20,DATA!$A$1:$D$30,2,0)</f>
        <v>#N/A</v>
      </c>
      <c r="O20" s="29" t="e">
        <f>VLOOKUP('ORBAT FTX'!M20,DATA!$A$1:$D$30,4,0)</f>
        <v>#N/A</v>
      </c>
      <c r="P20" s="31"/>
      <c r="Q20" s="31"/>
      <c r="S20" s="28" t="s">
        <v>4</v>
      </c>
      <c r="T20" s="28"/>
      <c r="U20" s="12" t="e">
        <f>VLOOKUP('ORBAT FTX'!V20,DATA!$A$1:$D$30,3,0)</f>
        <v>#N/A</v>
      </c>
      <c r="V20" s="31"/>
      <c r="W20" s="29" t="e">
        <f>VLOOKUP('ORBAT FTX'!V20,DATA!$A$1:$D$30,2,0)</f>
        <v>#N/A</v>
      </c>
      <c r="X20" s="29" t="e">
        <f>VLOOKUP('ORBAT FTX'!V20,DATA!$A$1:$D$30,4,0)</f>
        <v>#N/A</v>
      </c>
      <c r="Y20" s="31"/>
      <c r="Z20" s="31"/>
    </row>
    <row r="21" spans="1:26" ht="22.95" customHeight="1" thickBot="1" x14ac:dyDescent="0.35">
      <c r="G21" s="6"/>
      <c r="J21" s="68" t="s">
        <v>45</v>
      </c>
      <c r="K21" s="69"/>
      <c r="L21" s="69"/>
      <c r="M21" s="69"/>
      <c r="N21" s="69"/>
      <c r="O21" s="69"/>
      <c r="P21" s="69"/>
      <c r="Q21" s="70"/>
      <c r="S21" s="68" t="s">
        <v>45</v>
      </c>
      <c r="T21" s="69"/>
      <c r="U21" s="69"/>
      <c r="V21" s="69"/>
      <c r="W21" s="69"/>
      <c r="X21" s="69"/>
      <c r="Y21" s="69"/>
      <c r="Z21" s="70"/>
    </row>
    <row r="22" spans="1:26" ht="22.95" customHeight="1" thickBot="1" x14ac:dyDescent="0.4">
      <c r="G22" s="6"/>
      <c r="J22" s="28" t="s">
        <v>7</v>
      </c>
      <c r="K22" s="32" t="str">
        <f>J21</f>
        <v xml:space="preserve">B </v>
      </c>
      <c r="L22" s="12" t="e">
        <f>VLOOKUP('ORBAT FTX'!M22,DATA!$A$1:$D$30,3,0)</f>
        <v>#N/A</v>
      </c>
      <c r="M22" s="14"/>
      <c r="N22" s="29" t="e">
        <f>VLOOKUP('ORBAT FTX'!M22,DATA!$A$1:$D$30,2,0)</f>
        <v>#N/A</v>
      </c>
      <c r="O22" s="29" t="e">
        <f>VLOOKUP('ORBAT FTX'!M22,DATA!$A$1:$D$30,4,0)</f>
        <v>#N/A</v>
      </c>
      <c r="P22" s="28"/>
      <c r="Q22" s="28"/>
      <c r="S22" s="28" t="s">
        <v>7</v>
      </c>
      <c r="T22" s="32" t="str">
        <f>S21</f>
        <v xml:space="preserve">B </v>
      </c>
      <c r="U22" s="12" t="e">
        <f>VLOOKUP('ORBAT FTX'!V22,DATA!$A$1:$D$30,3,0)</f>
        <v>#N/A</v>
      </c>
      <c r="V22" s="14"/>
      <c r="W22" s="29" t="e">
        <f>VLOOKUP('ORBAT FTX'!V22,DATA!$A$1:$D$30,2,0)</f>
        <v>#N/A</v>
      </c>
      <c r="X22" s="29" t="e">
        <f>VLOOKUP('ORBAT FTX'!V22,DATA!$A$1:$D$30,4,0)</f>
        <v>#N/A</v>
      </c>
      <c r="Y22" s="28"/>
      <c r="Z22" s="28"/>
    </row>
    <row r="23" spans="1:26" ht="22.95" customHeight="1" thickBot="1" x14ac:dyDescent="0.4">
      <c r="G23" s="6"/>
      <c r="J23" s="31" t="s">
        <v>1</v>
      </c>
      <c r="K23" s="28"/>
      <c r="L23" s="12" t="e">
        <f>VLOOKUP('ORBAT FTX'!M23,DATA!$A$1:$D$30,3,0)</f>
        <v>#N/A</v>
      </c>
      <c r="M23" s="31"/>
      <c r="N23" s="29" t="e">
        <f>VLOOKUP('ORBAT FTX'!M23,DATA!$A$1:$D$30,2,0)</f>
        <v>#N/A</v>
      </c>
      <c r="O23" s="29" t="e">
        <f>VLOOKUP('ORBAT FTX'!M23,DATA!$A$1:$D$30,4,0)</f>
        <v>#N/A</v>
      </c>
      <c r="P23" s="30"/>
      <c r="Q23" s="30"/>
      <c r="S23" s="31" t="s">
        <v>1</v>
      </c>
      <c r="T23" s="28"/>
      <c r="U23" s="12" t="e">
        <f>VLOOKUP('ORBAT FTX'!V23,DATA!$A$1:$D$30,3,0)</f>
        <v>#N/A</v>
      </c>
      <c r="V23" s="31"/>
      <c r="W23" s="29" t="e">
        <f>VLOOKUP('ORBAT FTX'!V23,DATA!$A$1:$D$30,2,0)</f>
        <v>#N/A</v>
      </c>
      <c r="X23" s="29" t="e">
        <f>VLOOKUP('ORBAT FTX'!V23,DATA!$A$1:$D$30,4,0)</f>
        <v>#N/A</v>
      </c>
      <c r="Y23" s="30"/>
      <c r="Z23" s="30"/>
    </row>
    <row r="24" spans="1:26" ht="22.95" customHeight="1" thickBot="1" x14ac:dyDescent="0.4">
      <c r="G24" s="6"/>
      <c r="J24" s="28" t="s">
        <v>4</v>
      </c>
      <c r="K24" s="28"/>
      <c r="L24" s="12" t="e">
        <f>VLOOKUP('ORBAT FTX'!M24,DATA!$A$1:$D$30,3,0)</f>
        <v>#N/A</v>
      </c>
      <c r="M24" s="31"/>
      <c r="N24" s="29" t="e">
        <f>VLOOKUP('ORBAT FTX'!M24,DATA!$A$1:$D$30,2,0)</f>
        <v>#N/A</v>
      </c>
      <c r="O24" s="29" t="e">
        <f>VLOOKUP('ORBAT FTX'!M24,DATA!$A$1:$D$30,4,0)</f>
        <v>#N/A</v>
      </c>
      <c r="P24" s="31"/>
      <c r="Q24" s="31"/>
      <c r="S24" s="28" t="s">
        <v>4</v>
      </c>
      <c r="T24" s="28"/>
      <c r="U24" s="12" t="e">
        <f>VLOOKUP('ORBAT FTX'!V24,DATA!$A$1:$D$30,3,0)</f>
        <v>#N/A</v>
      </c>
      <c r="V24" s="31"/>
      <c r="W24" s="29" t="e">
        <f>VLOOKUP('ORBAT FTX'!V24,DATA!$A$1:$D$30,2,0)</f>
        <v>#N/A</v>
      </c>
      <c r="X24" s="29" t="e">
        <f>VLOOKUP('ORBAT FTX'!V24,DATA!$A$1:$D$30,4,0)</f>
        <v>#N/A</v>
      </c>
      <c r="Y24" s="31"/>
      <c r="Z24" s="31"/>
    </row>
    <row r="25" spans="1:26" ht="22.95" customHeight="1" thickBot="1" x14ac:dyDescent="0.4">
      <c r="A25" s="86" t="s">
        <v>33</v>
      </c>
      <c r="B25" s="87"/>
      <c r="C25" s="87" t="s">
        <v>46</v>
      </c>
      <c r="D25" s="88"/>
      <c r="G25" s="6"/>
      <c r="J25" s="28" t="s">
        <v>3</v>
      </c>
      <c r="K25" s="28"/>
      <c r="L25" s="12" t="e">
        <f>VLOOKUP('ORBAT FTX'!M25,DATA!$A$1:$D$30,3,0)</f>
        <v>#N/A</v>
      </c>
      <c r="M25" s="31"/>
      <c r="N25" s="29" t="e">
        <f>VLOOKUP('ORBAT FTX'!M25,DATA!$A$1:$D$30,2,0)</f>
        <v>#N/A</v>
      </c>
      <c r="O25" s="29" t="e">
        <f>VLOOKUP('ORBAT FTX'!M25,DATA!$A$1:$D$30,4,0)</f>
        <v>#N/A</v>
      </c>
      <c r="P25" s="31"/>
      <c r="Q25" s="31"/>
      <c r="S25" s="28" t="s">
        <v>3</v>
      </c>
      <c r="T25" s="28"/>
      <c r="U25" s="12" t="e">
        <f>VLOOKUP('ORBAT FTX'!V25,DATA!$A$1:$D$30,3,0)</f>
        <v>#N/A</v>
      </c>
      <c r="V25" s="31"/>
      <c r="W25" s="29" t="e">
        <f>VLOOKUP('ORBAT FTX'!V25,DATA!$A$1:$D$30,2,0)</f>
        <v>#N/A</v>
      </c>
      <c r="X25" s="29" t="e">
        <f>VLOOKUP('ORBAT FTX'!V25,DATA!$A$1:$D$30,4,0)</f>
        <v>#N/A</v>
      </c>
      <c r="Y25" s="31"/>
      <c r="Z25" s="31"/>
    </row>
    <row r="26" spans="1:26" ht="22.95" customHeight="1" x14ac:dyDescent="0.35">
      <c r="A26" s="71" t="s">
        <v>19</v>
      </c>
      <c r="B26" s="72"/>
      <c r="C26" s="73">
        <f>C16+L39</f>
        <v>0</v>
      </c>
      <c r="D26" s="74"/>
      <c r="I26" s="6"/>
      <c r="J26" s="28" t="s">
        <v>8</v>
      </c>
      <c r="K26" s="28"/>
      <c r="L26" s="12" t="e">
        <f>VLOOKUP('ORBAT FTX'!M26,DATA!$A$1:$D$30,3,0)</f>
        <v>#N/A</v>
      </c>
      <c r="M26" s="31"/>
      <c r="N26" s="29" t="e">
        <f>VLOOKUP('ORBAT FTX'!M26,DATA!$A$1:$D$30,2,0)</f>
        <v>#N/A</v>
      </c>
      <c r="O26" s="29" t="e">
        <f>VLOOKUP('ORBAT FTX'!M26,DATA!$A$1:$D$30,4,0)</f>
        <v>#N/A</v>
      </c>
      <c r="P26" s="31"/>
      <c r="Q26" s="31"/>
      <c r="S26" s="28" t="s">
        <v>8</v>
      </c>
      <c r="T26" s="28"/>
      <c r="U26" s="12" t="e">
        <f>VLOOKUP('ORBAT FTX'!V26,DATA!$A$1:$D$30,3,0)</f>
        <v>#N/A</v>
      </c>
      <c r="V26" s="31"/>
      <c r="W26" s="29" t="e">
        <f>VLOOKUP('ORBAT FTX'!V26,DATA!$A$1:$D$30,2,0)</f>
        <v>#N/A</v>
      </c>
      <c r="X26" s="29" t="e">
        <f>VLOOKUP('ORBAT FTX'!V26,DATA!$A$1:$D$30,4,0)</f>
        <v>#N/A</v>
      </c>
      <c r="Y26" s="31"/>
      <c r="Z26" s="31"/>
    </row>
    <row r="27" spans="1:26" ht="22.95" customHeight="1" thickBot="1" x14ac:dyDescent="0.35">
      <c r="A27" s="71" t="s">
        <v>20</v>
      </c>
      <c r="B27" s="72"/>
      <c r="C27" s="73">
        <f>C17+L40</f>
        <v>1</v>
      </c>
      <c r="D27" s="74"/>
      <c r="I27" s="5"/>
      <c r="J27" s="68" t="s">
        <v>45</v>
      </c>
      <c r="K27" s="69"/>
      <c r="L27" s="69"/>
      <c r="M27" s="69"/>
      <c r="N27" s="69"/>
      <c r="O27" s="69"/>
      <c r="P27" s="69"/>
      <c r="Q27" s="70"/>
      <c r="S27" s="68" t="s">
        <v>45</v>
      </c>
      <c r="T27" s="69"/>
      <c r="U27" s="69"/>
      <c r="V27" s="69"/>
      <c r="W27" s="69"/>
      <c r="X27" s="69"/>
      <c r="Y27" s="69"/>
      <c r="Z27" s="70"/>
    </row>
    <row r="28" spans="1:26" ht="22.95" customHeight="1" thickBot="1" x14ac:dyDescent="0.4">
      <c r="A28" s="71" t="s">
        <v>43</v>
      </c>
      <c r="B28" s="72"/>
      <c r="C28" s="73">
        <f>C18+L41</f>
        <v>0</v>
      </c>
      <c r="D28" s="74"/>
      <c r="I28" s="5"/>
      <c r="J28" s="28" t="s">
        <v>6</v>
      </c>
      <c r="K28" s="28" t="str">
        <f>J27</f>
        <v xml:space="preserve">B </v>
      </c>
      <c r="L28" s="12" t="e">
        <f>VLOOKUP('ORBAT FTX'!M28,DATA!$A$1:$D$30,3,0)</f>
        <v>#N/A</v>
      </c>
      <c r="M28" s="14"/>
      <c r="N28" s="29" t="e">
        <f>VLOOKUP('ORBAT FTX'!M28,DATA!$A$1:$D$30,2,0)</f>
        <v>#N/A</v>
      </c>
      <c r="O28" s="29" t="e">
        <f>VLOOKUP('ORBAT FTX'!M28,DATA!$A$1:$D$30,4,0)</f>
        <v>#N/A</v>
      </c>
      <c r="P28" s="28"/>
      <c r="Q28" s="28"/>
      <c r="S28" s="28" t="s">
        <v>6</v>
      </c>
      <c r="T28" s="28" t="str">
        <f>S27</f>
        <v xml:space="preserve">B </v>
      </c>
      <c r="U28" s="12" t="e">
        <f>VLOOKUP('ORBAT FTX'!V28,DATA!$A$1:$D$30,3,0)</f>
        <v>#N/A</v>
      </c>
      <c r="V28" s="14"/>
      <c r="W28" s="29" t="e">
        <f>VLOOKUP('ORBAT FTX'!V28,DATA!$A$1:$D$30,2,0)</f>
        <v>#N/A</v>
      </c>
      <c r="X28" s="29" t="e">
        <f>VLOOKUP('ORBAT FTX'!V28,DATA!$A$1:$D$30,4,0)</f>
        <v>#N/A</v>
      </c>
      <c r="Y28" s="28"/>
      <c r="Z28" s="28"/>
    </row>
    <row r="29" spans="1:26" ht="22.95" customHeight="1" thickBot="1" x14ac:dyDescent="0.4">
      <c r="A29" s="75" t="s">
        <v>47</v>
      </c>
      <c r="B29" s="76"/>
      <c r="C29" s="77">
        <f>SUM(C25:C28)</f>
        <v>1</v>
      </c>
      <c r="D29" s="78"/>
      <c r="I29" s="5"/>
      <c r="J29" s="31" t="s">
        <v>1</v>
      </c>
      <c r="K29" s="28"/>
      <c r="L29" s="12" t="e">
        <f>VLOOKUP('ORBAT FTX'!M29,DATA!$A$1:$D$30,3,0)</f>
        <v>#N/A</v>
      </c>
      <c r="M29" s="31"/>
      <c r="N29" s="29" t="e">
        <f>VLOOKUP('ORBAT FTX'!M29,DATA!$A$1:$D$30,2,0)</f>
        <v>#N/A</v>
      </c>
      <c r="O29" s="29" t="e">
        <f>VLOOKUP('ORBAT FTX'!M29,DATA!$A$1:$D$30,4,0)</f>
        <v>#N/A</v>
      </c>
      <c r="P29" s="31"/>
      <c r="Q29" s="31"/>
      <c r="S29" s="31" t="s">
        <v>1</v>
      </c>
      <c r="T29" s="28"/>
      <c r="U29" s="12" t="e">
        <f>VLOOKUP('ORBAT FTX'!V29,DATA!$A$1:$D$30,3,0)</f>
        <v>#N/A</v>
      </c>
      <c r="V29" s="31"/>
      <c r="W29" s="29" t="e">
        <f>VLOOKUP('ORBAT FTX'!V29,DATA!$A$1:$D$30,2,0)</f>
        <v>#N/A</v>
      </c>
      <c r="X29" s="29" t="e">
        <f>VLOOKUP('ORBAT FTX'!V29,DATA!$A$1:$D$30,4,0)</f>
        <v>#N/A</v>
      </c>
      <c r="Y29" s="31"/>
      <c r="Z29" s="31"/>
    </row>
    <row r="30" spans="1:26" ht="22.95" customHeight="1" thickBot="1" x14ac:dyDescent="0.4">
      <c r="I30" s="5"/>
      <c r="J30" s="28" t="s">
        <v>5</v>
      </c>
      <c r="K30" s="28"/>
      <c r="L30" s="12" t="e">
        <f>VLOOKUP('ORBAT FTX'!M30,DATA!$A$1:$D$30,3,0)</f>
        <v>#N/A</v>
      </c>
      <c r="M30" s="31"/>
      <c r="N30" s="29" t="e">
        <f>VLOOKUP('ORBAT FTX'!M30,DATA!$A$1:$D$30,2,0)</f>
        <v>#N/A</v>
      </c>
      <c r="O30" s="29" t="e">
        <f>VLOOKUP('ORBAT FTX'!M30,DATA!$A$1:$D$30,4,0)</f>
        <v>#N/A</v>
      </c>
      <c r="P30" s="31"/>
      <c r="Q30" s="31"/>
      <c r="S30" s="28" t="s">
        <v>5</v>
      </c>
      <c r="T30" s="28"/>
      <c r="U30" s="12" t="e">
        <f>VLOOKUP('ORBAT FTX'!V30,DATA!$A$1:$D$30,3,0)</f>
        <v>#N/A</v>
      </c>
      <c r="V30" s="31"/>
      <c r="W30" s="29" t="e">
        <f>VLOOKUP('ORBAT FTX'!V30,DATA!$A$1:$D$30,2,0)</f>
        <v>#N/A</v>
      </c>
      <c r="X30" s="29" t="e">
        <f>VLOOKUP('ORBAT FTX'!V30,DATA!$A$1:$D$30,4,0)</f>
        <v>#N/A</v>
      </c>
      <c r="Y30" s="31"/>
      <c r="Z30" s="31"/>
    </row>
    <row r="31" spans="1:26" ht="22.95" customHeight="1" thickBot="1" x14ac:dyDescent="0.4">
      <c r="I31" s="5"/>
      <c r="J31" s="28" t="s">
        <v>3</v>
      </c>
      <c r="K31" s="28"/>
      <c r="L31" s="12" t="e">
        <f>VLOOKUP('ORBAT FTX'!M31,DATA!$A$1:$D$30,3,0)</f>
        <v>#N/A</v>
      </c>
      <c r="M31" s="31"/>
      <c r="N31" s="29" t="e">
        <f>VLOOKUP('ORBAT FTX'!M31,DATA!$A$1:$D$30,2,0)</f>
        <v>#N/A</v>
      </c>
      <c r="O31" s="29" t="e">
        <f>VLOOKUP('ORBAT FTX'!M31,DATA!$A$1:$D$30,4,0)</f>
        <v>#N/A</v>
      </c>
      <c r="P31" s="31"/>
      <c r="Q31" s="31"/>
      <c r="S31" s="28" t="s">
        <v>3</v>
      </c>
      <c r="T31" s="28"/>
      <c r="U31" s="12" t="e">
        <f>VLOOKUP('ORBAT FTX'!V31,DATA!$A$1:$D$30,3,0)</f>
        <v>#N/A</v>
      </c>
      <c r="V31" s="31"/>
      <c r="W31" s="29" t="e">
        <f>VLOOKUP('ORBAT FTX'!V31,DATA!$A$1:$D$30,2,0)</f>
        <v>#N/A</v>
      </c>
      <c r="X31" s="29" t="e">
        <f>VLOOKUP('ORBAT FTX'!V31,DATA!$A$1:$D$30,4,0)</f>
        <v>#N/A</v>
      </c>
      <c r="Y31" s="31"/>
      <c r="Z31" s="31"/>
    </row>
    <row r="32" spans="1:26" ht="22.95" customHeight="1" x14ac:dyDescent="0.35">
      <c r="I32" s="5"/>
      <c r="J32" s="28" t="s">
        <v>4</v>
      </c>
      <c r="K32" s="28"/>
      <c r="L32" s="12" t="e">
        <f>VLOOKUP('ORBAT FTX'!M32,DATA!$A$1:$D$30,3,0)</f>
        <v>#N/A</v>
      </c>
      <c r="M32" s="31"/>
      <c r="N32" s="29" t="e">
        <f>VLOOKUP('ORBAT FTX'!M32,DATA!$A$1:$D$30,2,0)</f>
        <v>#N/A</v>
      </c>
      <c r="O32" s="29" t="e">
        <f>VLOOKUP('ORBAT FTX'!M32,DATA!$A$1:$D$30,4,0)</f>
        <v>#N/A</v>
      </c>
      <c r="P32" s="31"/>
      <c r="Q32" s="31"/>
      <c r="S32" s="28" t="s">
        <v>4</v>
      </c>
      <c r="T32" s="28"/>
      <c r="U32" s="12" t="e">
        <f>VLOOKUP('ORBAT FTX'!V32,DATA!$A$1:$D$30,3,0)</f>
        <v>#N/A</v>
      </c>
      <c r="V32" s="31"/>
      <c r="W32" s="29" t="e">
        <f>VLOOKUP('ORBAT FTX'!V32,DATA!$A$1:$D$30,2,0)</f>
        <v>#N/A</v>
      </c>
      <c r="X32" s="29" t="e">
        <f>VLOOKUP('ORBAT FTX'!V32,DATA!$A$1:$D$30,4,0)</f>
        <v>#N/A</v>
      </c>
      <c r="Y32" s="31"/>
      <c r="Z32" s="31"/>
    </row>
    <row r="33" spans="9:26" ht="22.95" customHeight="1" thickBot="1" x14ac:dyDescent="0.35">
      <c r="I33" s="5"/>
      <c r="J33" s="68" t="s">
        <v>35</v>
      </c>
      <c r="K33" s="69"/>
      <c r="L33" s="69"/>
      <c r="M33" s="69"/>
      <c r="N33" s="69"/>
      <c r="O33" s="69"/>
      <c r="P33" s="69"/>
      <c r="Q33" s="70"/>
      <c r="S33" s="68" t="s">
        <v>35</v>
      </c>
      <c r="T33" s="69"/>
      <c r="U33" s="69"/>
      <c r="V33" s="69"/>
      <c r="W33" s="69"/>
      <c r="X33" s="69"/>
      <c r="Y33" s="69"/>
      <c r="Z33" s="70"/>
    </row>
    <row r="34" spans="9:26" ht="22.95" customHeight="1" thickBot="1" x14ac:dyDescent="0.4">
      <c r="I34" s="5"/>
      <c r="J34" s="28" t="s">
        <v>27</v>
      </c>
      <c r="K34" s="28"/>
      <c r="L34" s="12" t="e">
        <f>VLOOKUP('ORBAT FTX'!M34,DATA!$A$1:$D$30,3,0)</f>
        <v>#N/A</v>
      </c>
      <c r="M34" s="31"/>
      <c r="N34" s="29" t="e">
        <f>VLOOKUP('ORBAT FTX'!M34,DATA!$A$1:$D$30,2,0)</f>
        <v>#N/A</v>
      </c>
      <c r="O34" s="29" t="e">
        <f>VLOOKUP('ORBAT FTX'!M34,DATA!$A$1:$D$30,4,0)</f>
        <v>#N/A</v>
      </c>
      <c r="P34" s="31"/>
      <c r="Q34" s="31"/>
      <c r="S34" s="28" t="s">
        <v>27</v>
      </c>
      <c r="T34" s="28"/>
      <c r="U34" s="12" t="e">
        <f>VLOOKUP('ORBAT FTX'!V34,DATA!$A$1:$D$30,3,0)</f>
        <v>#N/A</v>
      </c>
      <c r="V34" s="31"/>
      <c r="W34" s="29" t="e">
        <f>VLOOKUP('ORBAT FTX'!V34,DATA!$A$1:$D$30,2,0)</f>
        <v>#N/A</v>
      </c>
      <c r="X34" s="29" t="e">
        <f>VLOOKUP('ORBAT FTX'!V34,DATA!$A$1:$D$30,4,0)</f>
        <v>#N/A</v>
      </c>
      <c r="Y34" s="31"/>
      <c r="Z34" s="31"/>
    </row>
    <row r="35" spans="9:26" ht="22.95" customHeight="1" thickBot="1" x14ac:dyDescent="0.4">
      <c r="I35" s="5"/>
      <c r="J35" s="28" t="s">
        <v>27</v>
      </c>
      <c r="K35" s="28"/>
      <c r="L35" s="12" t="e">
        <f>VLOOKUP('ORBAT FTX'!M35,DATA!$A$1:$D$30,3,0)</f>
        <v>#N/A</v>
      </c>
      <c r="M35" s="28"/>
      <c r="N35" s="29" t="e">
        <f>VLOOKUP('ORBAT FTX'!M35,DATA!$A$1:$D$30,2,0)</f>
        <v>#N/A</v>
      </c>
      <c r="O35" s="29" t="e">
        <f>VLOOKUP('ORBAT FTX'!M35,DATA!$A$1:$D$30,4,0)</f>
        <v>#N/A</v>
      </c>
      <c r="P35" s="28"/>
      <c r="Q35" s="28"/>
      <c r="S35" s="28" t="s">
        <v>27</v>
      </c>
      <c r="T35" s="28"/>
      <c r="U35" s="12" t="e">
        <f>VLOOKUP('ORBAT FTX'!V35,DATA!$A$1:$D$30,3,0)</f>
        <v>#N/A</v>
      </c>
      <c r="V35" s="28"/>
      <c r="W35" s="29" t="e">
        <f>VLOOKUP('ORBAT FTX'!V35,DATA!$A$1:$D$30,2,0)</f>
        <v>#N/A</v>
      </c>
      <c r="X35" s="29" t="e">
        <f>VLOOKUP('ORBAT FTX'!V35,DATA!$A$1:$D$30,4,0)</f>
        <v>#N/A</v>
      </c>
      <c r="Y35" s="28"/>
      <c r="Z35" s="28"/>
    </row>
    <row r="36" spans="9:26" ht="22.95" customHeight="1" x14ac:dyDescent="0.35">
      <c r="I36" s="5"/>
      <c r="J36" s="28" t="s">
        <v>27</v>
      </c>
      <c r="K36" s="28"/>
      <c r="L36" s="12" t="e">
        <f>VLOOKUP('ORBAT FTX'!M36,DATA!$A$1:$D$30,3,0)</f>
        <v>#N/A</v>
      </c>
      <c r="M36" s="28"/>
      <c r="N36" s="29" t="e">
        <f>VLOOKUP('ORBAT FTX'!M36,DATA!$A$1:$D$30,2,0)</f>
        <v>#N/A</v>
      </c>
      <c r="O36" s="29" t="e">
        <f>VLOOKUP('ORBAT FTX'!M36,DATA!$A$1:$D$30,4,0)</f>
        <v>#N/A</v>
      </c>
      <c r="P36" s="28"/>
      <c r="Q36" s="28"/>
      <c r="S36" s="28" t="s">
        <v>27</v>
      </c>
      <c r="T36" s="28"/>
      <c r="U36" s="12" t="e">
        <f>VLOOKUP('ORBAT FTX'!V36,DATA!$A$1:$D$30,3,0)</f>
        <v>#N/A</v>
      </c>
      <c r="V36" s="28"/>
      <c r="W36" s="29" t="e">
        <f>VLOOKUP('ORBAT FTX'!V36,DATA!$A$1:$D$30,2,0)</f>
        <v>#N/A</v>
      </c>
      <c r="X36" s="29" t="e">
        <f>VLOOKUP('ORBAT FTX'!V36,DATA!$A$1:$D$30,4,0)</f>
        <v>#N/A</v>
      </c>
      <c r="Y36" s="28"/>
      <c r="Z36" s="28"/>
    </row>
    <row r="37" spans="9:26" ht="22.95" customHeight="1" thickBot="1" x14ac:dyDescent="0.35"/>
    <row r="38" spans="9:26" ht="22.95" customHeight="1" x14ac:dyDescent="0.3">
      <c r="J38" s="83" t="s">
        <v>33</v>
      </c>
      <c r="K38" s="84"/>
      <c r="L38" s="84" t="str">
        <f>J3</f>
        <v xml:space="preserve">B </v>
      </c>
      <c r="M38" s="85"/>
      <c r="S38" s="83" t="s">
        <v>33</v>
      </c>
      <c r="T38" s="84"/>
      <c r="U38" s="84" t="str">
        <f>S3</f>
        <v xml:space="preserve">B </v>
      </c>
      <c r="V38" s="85"/>
    </row>
    <row r="39" spans="9:26" ht="22.95" customHeight="1" x14ac:dyDescent="0.3">
      <c r="J39" s="64" t="s">
        <v>19</v>
      </c>
      <c r="K39" s="65"/>
      <c r="L39" s="66">
        <f>COUNTIF(L4:L36,"LCL")+COUNTIF(L4:L36,"MAJ")+COUNTIF(L4:L36,"CDT")+COUNTIF(L4:L36,"CPN")+COUNTIF(L4:L36,"1LT")+COUNTIF(L4:L36,"SLT")</f>
        <v>0</v>
      </c>
      <c r="M39" s="67"/>
      <c r="S39" s="64" t="s">
        <v>19</v>
      </c>
      <c r="T39" s="65"/>
      <c r="U39" s="66">
        <f>COUNTIF(U4:U36,"LCL")+COUNTIF(U4:U36,"MAJ")+COUNTIF(U4:U36,"CDT")+COUNTIF(U4:U36,"CPN")+COUNTIF(U4:U36,"1LT")+COUNTIF(U4:U36,"SLT")</f>
        <v>0</v>
      </c>
      <c r="V39" s="67"/>
    </row>
    <row r="40" spans="9:26" ht="22.95" customHeight="1" x14ac:dyDescent="0.3">
      <c r="J40" s="64" t="s">
        <v>20</v>
      </c>
      <c r="K40" s="65"/>
      <c r="L40" s="66">
        <f>COUNTIF(L4:L36,"AJM")+COUNTIF(L4:L36,"ADC")+COUNTIF(L4:L36,"ADJ")+COUNTIF(L4:L36,"1SM")+COUNTIF(L4:L36,"1SC")+COUNTIF(L4:L36,"1SG")+COUNTIF(L4:L36,"SGT")</f>
        <v>0</v>
      </c>
      <c r="M40" s="67"/>
      <c r="S40" s="64" t="s">
        <v>20</v>
      </c>
      <c r="T40" s="65"/>
      <c r="U40" s="66">
        <f>COUNTIF(U4:U36,"AJM")+COUNTIF(U4:U36,"ADC")+COUNTIF(U4:U36,"ADJ")+COUNTIF(U4:U36,"1SM")+COUNTIF(U4:U36,"1SC")+COUNTIF(U4:U36,"1SG")+COUNTIF(U4:U36,"SGT")</f>
        <v>0</v>
      </c>
      <c r="V40" s="67"/>
    </row>
    <row r="41" spans="9:26" ht="22.95" customHeight="1" x14ac:dyDescent="0.3">
      <c r="J41" s="64" t="s">
        <v>43</v>
      </c>
      <c r="K41" s="65"/>
      <c r="L41" s="66">
        <f>COUNTIF(L4:L36,"1CC")+COUNTIF(L4:L36,"CLC")+COUNTIF(L4:L36,"CPL")+COUNTIF(L4:L36,"1SD")+COUNTIF(L4:L36,"SDT")</f>
        <v>0</v>
      </c>
      <c r="M41" s="67"/>
      <c r="S41" s="64" t="s">
        <v>43</v>
      </c>
      <c r="T41" s="65"/>
      <c r="U41" s="66">
        <f>COUNTIF(U4:U36,"1CC")+COUNTIF(U4:U36,"CLC")+COUNTIF(U4:U36,"CPL")+COUNTIF(U4:U36,"1SD")+COUNTIF(U4:U36,"SDT")</f>
        <v>0</v>
      </c>
      <c r="V41" s="67"/>
    </row>
    <row r="42" spans="9:26" ht="22.95" customHeight="1" thickBot="1" x14ac:dyDescent="0.35">
      <c r="J42" s="79" t="s">
        <v>47</v>
      </c>
      <c r="K42" s="80"/>
      <c r="L42" s="81">
        <f>SUM(L38:L41)</f>
        <v>0</v>
      </c>
      <c r="M42" s="82"/>
      <c r="S42" s="79" t="s">
        <v>47</v>
      </c>
      <c r="T42" s="80"/>
      <c r="U42" s="81">
        <f>SUM(U38:U41)</f>
        <v>0</v>
      </c>
      <c r="V42" s="82"/>
    </row>
    <row r="43" spans="9:26" ht="22.95" customHeight="1" x14ac:dyDescent="0.3"/>
    <row r="44" spans="9:26" ht="22.95" customHeight="1" x14ac:dyDescent="0.3"/>
    <row r="45" spans="9:26" ht="22.95" customHeight="1" x14ac:dyDescent="0.3"/>
    <row r="46" spans="9:26" ht="22.95" customHeight="1" x14ac:dyDescent="0.3"/>
    <row r="47" spans="9:26" ht="22.95" customHeight="1" x14ac:dyDescent="0.3"/>
    <row r="48" spans="9:26" ht="22.95" customHeight="1" x14ac:dyDescent="0.3"/>
    <row r="49" ht="22.95" customHeight="1" x14ac:dyDescent="0.3"/>
    <row r="50" ht="22.95" customHeight="1" x14ac:dyDescent="0.3"/>
    <row r="51" ht="22.95" customHeight="1" x14ac:dyDescent="0.3"/>
  </sheetData>
  <mergeCells count="58">
    <mergeCell ref="A6:A7"/>
    <mergeCell ref="J3:Q3"/>
    <mergeCell ref="J9:Q9"/>
    <mergeCell ref="A3:H3"/>
    <mergeCell ref="A4:A5"/>
    <mergeCell ref="A25:B25"/>
    <mergeCell ref="C25:D25"/>
    <mergeCell ref="A26:B26"/>
    <mergeCell ref="A11:A13"/>
    <mergeCell ref="A8:A10"/>
    <mergeCell ref="C15:D15"/>
    <mergeCell ref="C16:D16"/>
    <mergeCell ref="C17:D17"/>
    <mergeCell ref="C18:D18"/>
    <mergeCell ref="C19:D19"/>
    <mergeCell ref="A15:B15"/>
    <mergeCell ref="A16:B16"/>
    <mergeCell ref="A17:B17"/>
    <mergeCell ref="A18:B18"/>
    <mergeCell ref="A19:B19"/>
    <mergeCell ref="C26:D26"/>
    <mergeCell ref="L38:M38"/>
    <mergeCell ref="J39:K39"/>
    <mergeCell ref="L39:M39"/>
    <mergeCell ref="J15:Q15"/>
    <mergeCell ref="J27:Q27"/>
    <mergeCell ref="J21:Q21"/>
    <mergeCell ref="J33:Q33"/>
    <mergeCell ref="J38:K38"/>
    <mergeCell ref="S42:T42"/>
    <mergeCell ref="U42:V42"/>
    <mergeCell ref="S33:Z33"/>
    <mergeCell ref="S38:T38"/>
    <mergeCell ref="U38:V38"/>
    <mergeCell ref="S39:T39"/>
    <mergeCell ref="U39:V39"/>
    <mergeCell ref="J40:K40"/>
    <mergeCell ref="L40:M40"/>
    <mergeCell ref="J41:K41"/>
    <mergeCell ref="L41:M41"/>
    <mergeCell ref="J42:K42"/>
    <mergeCell ref="L42:M42"/>
    <mergeCell ref="A1:Z1"/>
    <mergeCell ref="S40:T40"/>
    <mergeCell ref="U40:V40"/>
    <mergeCell ref="S41:T41"/>
    <mergeCell ref="U41:V41"/>
    <mergeCell ref="S3:Z3"/>
    <mergeCell ref="S9:Z9"/>
    <mergeCell ref="S15:Z15"/>
    <mergeCell ref="S21:Z21"/>
    <mergeCell ref="S27:Z27"/>
    <mergeCell ref="A27:B27"/>
    <mergeCell ref="C27:D27"/>
    <mergeCell ref="A28:B28"/>
    <mergeCell ref="C28:D28"/>
    <mergeCell ref="A29:B29"/>
    <mergeCell ref="C29:D29"/>
  </mergeCells>
  <conditionalFormatting sqref="C16:C19 L39:L42">
    <cfRule type="cellIs" dxfId="83" priority="227" operator="greaterThanOrEqual">
      <formula>0</formula>
    </cfRule>
    <cfRule type="cellIs" dxfId="82" priority="228" stopIfTrue="1" operator="equal">
      <formula>$A$15</formula>
    </cfRule>
    <cfRule type="cellIs" dxfId="81" priority="229" stopIfTrue="1" operator="equal">
      <formula>$A$16</formula>
    </cfRule>
    <cfRule type="cellIs" dxfId="80" priority="230" stopIfTrue="1" operator="equal">
      <formula>$A$17</formula>
    </cfRule>
    <cfRule type="cellIs" dxfId="79" priority="231" stopIfTrue="1" operator="equal">
      <formula>$A$18</formula>
    </cfRule>
    <cfRule type="cellIs" dxfId="78" priority="232" stopIfTrue="1" operator="equal">
      <formula>$A$19</formula>
    </cfRule>
    <cfRule type="cellIs" dxfId="77" priority="233" stopIfTrue="1" operator="equal">
      <formula>#REF!</formula>
    </cfRule>
    <cfRule type="cellIs" dxfId="76" priority="234" stopIfTrue="1" operator="equal">
      <formula>#REF!</formula>
    </cfRule>
    <cfRule type="cellIs" dxfId="75" priority="235" stopIfTrue="1" operator="equal">
      <formula>#REF!</formula>
    </cfRule>
    <cfRule type="cellIs" dxfId="74" priority="236" stopIfTrue="1" operator="equal">
      <formula>#REF!</formula>
    </cfRule>
    <cfRule type="cellIs" dxfId="73" priority="237" stopIfTrue="1" operator="equal">
      <formula>#REF!</formula>
    </cfRule>
    <cfRule type="cellIs" dxfId="72" priority="238" stopIfTrue="1" operator="equal">
      <formula>#REF!</formula>
    </cfRule>
    <cfRule type="cellIs" dxfId="71" priority="239" stopIfTrue="1" operator="equal">
      <formula>#REF!</formula>
    </cfRule>
    <cfRule type="cellIs" dxfId="70" priority="240" stopIfTrue="1" operator="equal">
      <formula>#REF!</formula>
    </cfRule>
    <cfRule type="cellIs" dxfId="69" priority="241" stopIfTrue="1" operator="equal">
      <formula>#REF!</formula>
    </cfRule>
    <cfRule type="cellIs" dxfId="68" priority="242" stopIfTrue="1" operator="equal">
      <formula>#REF!</formula>
    </cfRule>
    <cfRule type="cellIs" dxfId="67" priority="243" stopIfTrue="1" operator="equal">
      <formula>#REF!</formula>
    </cfRule>
    <cfRule type="cellIs" dxfId="66" priority="244" stopIfTrue="1" operator="equal">
      <formula>#REF!</formula>
    </cfRule>
    <cfRule type="cellIs" dxfId="65" priority="245" stopIfTrue="1" operator="equal">
      <formula>#REF!</formula>
    </cfRule>
    <cfRule type="cellIs" dxfId="64" priority="246" stopIfTrue="1" operator="equal">
      <formula>#REF!</formula>
    </cfRule>
    <cfRule type="cellIs" dxfId="63" priority="247" stopIfTrue="1" operator="equal">
      <formula>#REF!</formula>
    </cfRule>
  </conditionalFormatting>
  <conditionalFormatting sqref="C26:C29">
    <cfRule type="cellIs" dxfId="62" priority="22" operator="greaterThanOrEqual">
      <formula>0</formula>
    </cfRule>
    <cfRule type="cellIs" dxfId="61" priority="23" stopIfTrue="1" operator="equal">
      <formula>$A$15</formula>
    </cfRule>
    <cfRule type="cellIs" dxfId="60" priority="24" stopIfTrue="1" operator="equal">
      <formula>$A$16</formula>
    </cfRule>
    <cfRule type="cellIs" dxfId="59" priority="25" stopIfTrue="1" operator="equal">
      <formula>$A$17</formula>
    </cfRule>
    <cfRule type="cellIs" dxfId="58" priority="26" stopIfTrue="1" operator="equal">
      <formula>$A$18</formula>
    </cfRule>
    <cfRule type="cellIs" dxfId="57" priority="27" stopIfTrue="1" operator="equal">
      <formula>$A$19</formula>
    </cfRule>
    <cfRule type="cellIs" dxfId="56" priority="28" stopIfTrue="1" operator="equal">
      <formula>#REF!</formula>
    </cfRule>
    <cfRule type="cellIs" dxfId="55" priority="29" stopIfTrue="1" operator="equal">
      <formula>#REF!</formula>
    </cfRule>
    <cfRule type="cellIs" dxfId="54" priority="30" stopIfTrue="1" operator="equal">
      <formula>#REF!</formula>
    </cfRule>
    <cfRule type="cellIs" dxfId="53" priority="31" stopIfTrue="1" operator="equal">
      <formula>#REF!</formula>
    </cfRule>
    <cfRule type="cellIs" dxfId="52" priority="32" stopIfTrue="1" operator="equal">
      <formula>#REF!</formula>
    </cfRule>
    <cfRule type="cellIs" dxfId="51" priority="33" stopIfTrue="1" operator="equal">
      <formula>#REF!</formula>
    </cfRule>
    <cfRule type="cellIs" dxfId="50" priority="34" stopIfTrue="1" operator="equal">
      <formula>#REF!</formula>
    </cfRule>
    <cfRule type="cellIs" dxfId="49" priority="35" stopIfTrue="1" operator="equal">
      <formula>#REF!</formula>
    </cfRule>
    <cfRule type="cellIs" dxfId="48" priority="36" stopIfTrue="1" operator="equal">
      <formula>#REF!</formula>
    </cfRule>
    <cfRule type="cellIs" dxfId="47" priority="37" stopIfTrue="1" operator="equal">
      <formula>#REF!</formula>
    </cfRule>
    <cfRule type="cellIs" dxfId="46" priority="38" stopIfTrue="1" operator="equal">
      <formula>#REF!</formula>
    </cfRule>
    <cfRule type="cellIs" dxfId="45" priority="39" stopIfTrue="1" operator="equal">
      <formula>#REF!</formula>
    </cfRule>
    <cfRule type="cellIs" dxfId="44" priority="40" stopIfTrue="1" operator="equal">
      <formula>#REF!</formula>
    </cfRule>
    <cfRule type="cellIs" dxfId="43" priority="41" stopIfTrue="1" operator="equal">
      <formula>#REF!</formula>
    </cfRule>
    <cfRule type="cellIs" dxfId="42" priority="42" stopIfTrue="1" operator="equal">
      <formula>#REF!</formula>
    </cfRule>
  </conditionalFormatting>
  <conditionalFormatting sqref="U39:U42">
    <cfRule type="cellIs" dxfId="41" priority="1" operator="greaterThanOrEqual">
      <formula>0</formula>
    </cfRule>
    <cfRule type="cellIs" dxfId="40" priority="2" stopIfTrue="1" operator="equal">
      <formula>$A$15</formula>
    </cfRule>
    <cfRule type="cellIs" dxfId="39" priority="3" stopIfTrue="1" operator="equal">
      <formula>$A$16</formula>
    </cfRule>
    <cfRule type="cellIs" dxfId="38" priority="4" stopIfTrue="1" operator="equal">
      <formula>$A$17</formula>
    </cfRule>
    <cfRule type="cellIs" dxfId="37" priority="5" stopIfTrue="1" operator="equal">
      <formula>$A$18</formula>
    </cfRule>
    <cfRule type="cellIs" dxfId="36" priority="6" stopIfTrue="1" operator="equal">
      <formula>$A$19</formula>
    </cfRule>
    <cfRule type="cellIs" dxfId="35" priority="7" stopIfTrue="1" operator="equal">
      <formula>#REF!</formula>
    </cfRule>
    <cfRule type="cellIs" dxfId="34" priority="8" stopIfTrue="1" operator="equal">
      <formula>#REF!</formula>
    </cfRule>
    <cfRule type="cellIs" dxfId="33" priority="9" stopIfTrue="1" operator="equal">
      <formula>#REF!</formula>
    </cfRule>
    <cfRule type="cellIs" dxfId="32" priority="10" stopIfTrue="1" operator="equal">
      <formula>#REF!</formula>
    </cfRule>
    <cfRule type="cellIs" dxfId="31" priority="11" stopIfTrue="1" operator="equal">
      <formula>#REF!</formula>
    </cfRule>
    <cfRule type="cellIs" dxfId="30" priority="12" stopIfTrue="1" operator="equal">
      <formula>#REF!</formula>
    </cfRule>
    <cfRule type="cellIs" dxfId="29" priority="13" stopIfTrue="1" operator="equal">
      <formula>#REF!</formula>
    </cfRule>
    <cfRule type="cellIs" dxfId="28" priority="14" stopIfTrue="1" operator="equal">
      <formula>#REF!</formula>
    </cfRule>
    <cfRule type="cellIs" dxfId="27" priority="15" stopIfTrue="1" operator="equal">
      <formula>#REF!</formula>
    </cfRule>
    <cfRule type="cellIs" dxfId="26" priority="16" stopIfTrue="1" operator="equal">
      <formula>#REF!</formula>
    </cfRule>
    <cfRule type="cellIs" dxfId="25" priority="17" stopIfTrue="1" operator="equal">
      <formula>#REF!</formula>
    </cfRule>
    <cfRule type="cellIs" dxfId="24" priority="18" stopIfTrue="1" operator="equal">
      <formula>#REF!</formula>
    </cfRule>
    <cfRule type="cellIs" dxfId="23" priority="19" stopIfTrue="1" operator="equal">
      <formula>#REF!</formula>
    </cfRule>
    <cfRule type="cellIs" dxfId="22" priority="20" stopIfTrue="1" operator="equal">
      <formula>#REF!</formula>
    </cfRule>
    <cfRule type="cellIs" dxfId="21" priority="2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opLeftCell="A22" zoomScale="73" zoomScaleNormal="73" workbookViewId="0">
      <selection activeCell="E53" sqref="E53"/>
    </sheetView>
  </sheetViews>
  <sheetFormatPr defaultRowHeight="14.4" x14ac:dyDescent="0.3"/>
  <cols>
    <col min="1" max="1" width="12.33203125" customWidth="1"/>
    <col min="3" max="3" width="17" customWidth="1"/>
    <col min="4" max="4" width="12.5546875" customWidth="1"/>
    <col min="5" max="5" width="10" customWidth="1"/>
    <col min="6" max="6" width="21.44140625" customWidth="1"/>
    <col min="11" max="11" width="11.6640625" customWidth="1"/>
  </cols>
  <sheetData>
    <row r="1" spans="1:11" x14ac:dyDescent="0.3">
      <c r="A1" s="98" t="s">
        <v>51</v>
      </c>
      <c r="B1" s="99"/>
      <c r="C1" s="99"/>
      <c r="D1" s="99"/>
      <c r="E1" s="99"/>
      <c r="F1" s="100"/>
    </row>
    <row r="2" spans="1:11" ht="15" thickBot="1" x14ac:dyDescent="0.35">
      <c r="A2" s="101"/>
      <c r="B2" s="102"/>
      <c r="C2" s="102"/>
      <c r="D2" s="102"/>
      <c r="E2" s="102"/>
      <c r="F2" s="103"/>
    </row>
    <row r="3" spans="1:11" ht="24" customHeight="1" thickBot="1" x14ac:dyDescent="0.35">
      <c r="A3" s="44" t="s">
        <v>25</v>
      </c>
      <c r="B3" s="43" t="s">
        <v>23</v>
      </c>
      <c r="C3" s="43" t="s">
        <v>24</v>
      </c>
      <c r="D3" s="43" t="s">
        <v>36</v>
      </c>
      <c r="E3" s="43" t="s">
        <v>31</v>
      </c>
      <c r="F3" s="45" t="s">
        <v>32</v>
      </c>
    </row>
    <row r="4" spans="1:11" ht="18" customHeight="1" thickBot="1" x14ac:dyDescent="0.4">
      <c r="A4" s="33">
        <v>6</v>
      </c>
      <c r="B4" s="12" t="e">
        <f>VLOOKUP('ORBAT FTX'!C4,DATA!$A$1:$D$30,3,0)</f>
        <v>#N/A</v>
      </c>
      <c r="C4" s="28"/>
      <c r="D4" s="29" t="e">
        <f>VLOOKUP('ORBAT FTX'!C4,DATA!$A$1:$D$30,2,0)</f>
        <v>#N/A</v>
      </c>
      <c r="E4" s="29" t="e">
        <f>VLOOKUP('ORBAT FTX'!C4,DATA!$A$1:$D$30,4,0)</f>
        <v>#N/A</v>
      </c>
      <c r="F4" s="34"/>
      <c r="H4" s="86" t="s">
        <v>33</v>
      </c>
      <c r="I4" s="87"/>
      <c r="J4" s="87" t="s">
        <v>44</v>
      </c>
      <c r="K4" s="88"/>
    </row>
    <row r="5" spans="1:11" ht="18" customHeight="1" thickBot="1" x14ac:dyDescent="0.4">
      <c r="A5" s="35" t="s">
        <v>49</v>
      </c>
      <c r="B5" s="12" t="e">
        <f>VLOOKUP('ORBAT FTX'!C5,DATA!$A$1:$D$30,3,0)</f>
        <v>#N/A</v>
      </c>
      <c r="C5" s="30"/>
      <c r="D5" s="29" t="e">
        <f>VLOOKUP('ORBAT FTX'!C5,DATA!$A$1:$D$30,2,0)</f>
        <v>#N/A</v>
      </c>
      <c r="E5" s="29" t="e">
        <f>VLOOKUP('ORBAT FTX'!C5,DATA!$A$1:$D$30,4,0)</f>
        <v>#N/A</v>
      </c>
      <c r="F5" s="36"/>
      <c r="H5" s="71" t="s">
        <v>19</v>
      </c>
      <c r="I5" s="72"/>
      <c r="J5" s="73">
        <f>COUNTIF(A4:F43,"LCL")+COUNTIF(A4:F43,"MAJ")+COUNTIF(A4:F43,"CDT")+COUNTIF(A4:F43,"CPN")+COUNTIF(A4:F43,"1LT")+COUNTIF(A4:F43,"SLT")</f>
        <v>0</v>
      </c>
      <c r="K5" s="74"/>
    </row>
    <row r="6" spans="1:11" ht="18" customHeight="1" thickBot="1" x14ac:dyDescent="0.4">
      <c r="A6" s="33">
        <v>5</v>
      </c>
      <c r="B6" s="12" t="e">
        <f>VLOOKUP('ORBAT FTX'!C6,DATA!$A$1:$D$30,3,0)</f>
        <v>#N/A</v>
      </c>
      <c r="C6" s="31"/>
      <c r="D6" s="29" t="e">
        <f>VLOOKUP('ORBAT FTX'!C6,DATA!$A$1:$D$30,2,0)</f>
        <v>#N/A</v>
      </c>
      <c r="E6" s="29" t="e">
        <f>VLOOKUP('ORBAT FTX'!C6,DATA!$A$1:$D$30,4,0)</f>
        <v>#N/A</v>
      </c>
      <c r="F6" s="37"/>
      <c r="H6" s="71" t="s">
        <v>20</v>
      </c>
      <c r="I6" s="72"/>
      <c r="J6" s="73">
        <f>COUNTIF(A4:F43,"AJM")+COUNTIF(A4:F43,"ADC")+COUNTIF(A4:F43,"ADJ")+COUNTIF(A4:F43,"1SM")+COUNTIF(A4:F43,"1SC")+COUNTIF(A4:F43,"1SG")+COUNTIF(A4:F43,"SGT")</f>
        <v>0</v>
      </c>
      <c r="K6" s="74"/>
    </row>
    <row r="7" spans="1:11" ht="18" customHeight="1" thickBot="1" x14ac:dyDescent="0.4">
      <c r="A7" s="50" t="s">
        <v>50</v>
      </c>
      <c r="B7" s="12" t="e">
        <f>VLOOKUP('ORBAT FTX'!C7,DATA!$A$1:$D$30,3,0)</f>
        <v>#N/A</v>
      </c>
      <c r="C7" s="42"/>
      <c r="D7" s="29" t="e">
        <f>VLOOKUP('ORBAT FTX'!C7,DATA!$A$1:$D$30,2,0)</f>
        <v>#N/A</v>
      </c>
      <c r="E7" s="29" t="e">
        <f>VLOOKUP('ORBAT FTX'!C7,DATA!$A$1:$D$30,4,0)</f>
        <v>#N/A</v>
      </c>
      <c r="F7" s="47"/>
      <c r="H7" s="71" t="s">
        <v>43</v>
      </c>
      <c r="I7" s="72"/>
      <c r="J7" s="73">
        <f>COUNTIF(A4:F43,"1CC")+COUNTIF(A4:F43,"CLC")+COUNTIF(A4:F43,"CPL")+COUNTIF(A4:F43,"1SD")+COUNTIF(A4:F43,"SDT")</f>
        <v>0</v>
      </c>
      <c r="K7" s="74"/>
    </row>
    <row r="8" spans="1:11" ht="21" customHeight="1" thickBot="1" x14ac:dyDescent="0.35">
      <c r="A8" s="104" t="s">
        <v>53</v>
      </c>
      <c r="B8" s="105"/>
      <c r="C8" s="105"/>
      <c r="D8" s="105"/>
      <c r="E8" s="105"/>
      <c r="F8" s="106"/>
      <c r="H8" s="75" t="s">
        <v>47</v>
      </c>
      <c r="I8" s="76"/>
      <c r="J8" s="77">
        <f>SUM(J5:K7)</f>
        <v>0</v>
      </c>
      <c r="K8" s="78"/>
    </row>
    <row r="9" spans="1:11" ht="18.600000000000001" thickBot="1" x14ac:dyDescent="0.4">
      <c r="A9" s="48" t="s">
        <v>7</v>
      </c>
      <c r="B9" s="12" t="e">
        <f>VLOOKUP('ORBAT FTX'!C9,DATA!$A$1:$D$30,3,0)</f>
        <v>#N/A</v>
      </c>
      <c r="C9" s="41"/>
      <c r="D9" s="29" t="e">
        <f>VLOOKUP('ORBAT FTX'!C9,DATA!$A$1:$D$30,2,0)</f>
        <v>#N/A</v>
      </c>
      <c r="E9" s="29" t="e">
        <f>VLOOKUP('ORBAT FTX'!C9,DATA!$A$1:$D$30,4,0)</f>
        <v>#N/A</v>
      </c>
      <c r="F9" s="49"/>
    </row>
    <row r="10" spans="1:11" ht="18.600000000000001" thickBot="1" x14ac:dyDescent="0.4">
      <c r="A10" s="35" t="s">
        <v>1</v>
      </c>
      <c r="B10" s="12" t="e">
        <f>VLOOKUP('ORBAT FTX'!C10,DATA!$A$1:$D$30,3,0)</f>
        <v>#N/A</v>
      </c>
      <c r="C10" s="30"/>
      <c r="D10" s="29" t="e">
        <f>VLOOKUP('ORBAT FTX'!C10,DATA!$A$1:$D$30,2,0)</f>
        <v>#N/A</v>
      </c>
      <c r="E10" s="29" t="e">
        <f>VLOOKUP('ORBAT FTX'!C10,DATA!$A$1:$D$30,4,0)</f>
        <v>#N/A</v>
      </c>
      <c r="F10" s="36"/>
    </row>
    <row r="11" spans="1:11" ht="18.600000000000001" thickBot="1" x14ac:dyDescent="0.4">
      <c r="A11" s="33"/>
      <c r="B11" s="12" t="e">
        <f>VLOOKUP('ORBAT FTX'!C11,DATA!$A$1:$D$30,3,0)</f>
        <v>#N/A</v>
      </c>
      <c r="C11" s="31"/>
      <c r="D11" s="29" t="e">
        <f>VLOOKUP('ORBAT FTX'!C11,DATA!$A$1:$D$30,2,0)</f>
        <v>#N/A</v>
      </c>
      <c r="E11" s="29" t="e">
        <f>VLOOKUP('ORBAT FTX'!C11,DATA!$A$1:$D$30,4,0)</f>
        <v>#N/A</v>
      </c>
      <c r="F11" s="37"/>
    </row>
    <row r="12" spans="1:11" ht="18.600000000000001" thickBot="1" x14ac:dyDescent="0.4">
      <c r="A12" s="33"/>
      <c r="B12" s="12" t="e">
        <f>VLOOKUP('ORBAT FTX'!C12,DATA!$A$1:$D$30,3,0)</f>
        <v>#N/A</v>
      </c>
      <c r="C12" s="31"/>
      <c r="D12" s="29" t="e">
        <f>VLOOKUP('ORBAT FTX'!C12,DATA!$A$1:$D$30,2,0)</f>
        <v>#N/A</v>
      </c>
      <c r="E12" s="29" t="e">
        <f>VLOOKUP('ORBAT FTX'!C12,DATA!$A$1:$D$30,4,0)</f>
        <v>#N/A</v>
      </c>
      <c r="F12" s="37"/>
    </row>
    <row r="13" spans="1:11" ht="18.600000000000001" thickBot="1" x14ac:dyDescent="0.4">
      <c r="A13" s="33" t="s">
        <v>6</v>
      </c>
      <c r="B13" s="12" t="e">
        <f>VLOOKUP('ORBAT FTX'!C13,DATA!$A$1:$D$30,3,0)</f>
        <v>#N/A</v>
      </c>
      <c r="C13" s="31"/>
      <c r="D13" s="29" t="e">
        <f>VLOOKUP('ORBAT FTX'!C13,DATA!$A$1:$D$30,2,0)</f>
        <v>#N/A</v>
      </c>
      <c r="E13" s="29" t="e">
        <f>VLOOKUP('ORBAT FTX'!C13,DATA!$A$1:$D$30,4,0)</f>
        <v>#N/A</v>
      </c>
      <c r="F13" s="37"/>
    </row>
    <row r="14" spans="1:11" ht="18.600000000000001" thickBot="1" x14ac:dyDescent="0.4">
      <c r="A14" s="33"/>
      <c r="B14" s="12" t="e">
        <f>VLOOKUP('ORBAT FTX'!C14,DATA!$A$1:$D$30,3,0)</f>
        <v>#N/A</v>
      </c>
      <c r="C14" s="31"/>
      <c r="D14" s="29" t="e">
        <f>VLOOKUP('ORBAT FTX'!C14,DATA!$A$1:$D$30,2,0)</f>
        <v>#N/A</v>
      </c>
      <c r="E14" s="29" t="e">
        <f>VLOOKUP('ORBAT FTX'!C14,DATA!$A$1:$D$30,4,0)</f>
        <v>#N/A</v>
      </c>
      <c r="F14" s="37"/>
    </row>
    <row r="15" spans="1:11" ht="18.600000000000001" thickBot="1" x14ac:dyDescent="0.4">
      <c r="A15" s="33"/>
      <c r="B15" s="12" t="e">
        <f>VLOOKUP('ORBAT FTX'!C15,DATA!$A$1:$D$30,3,0)</f>
        <v>#N/A</v>
      </c>
      <c r="C15" s="31"/>
      <c r="D15" s="29" t="e">
        <f>VLOOKUP('ORBAT FTX'!C15,DATA!$A$1:$D$30,2,0)</f>
        <v>#N/A</v>
      </c>
      <c r="E15" s="29" t="e">
        <f>VLOOKUP('ORBAT FTX'!C15,DATA!$A$1:$D$30,4,0)</f>
        <v>#N/A</v>
      </c>
      <c r="F15" s="37"/>
    </row>
    <row r="16" spans="1:11" ht="18.600000000000001" thickBot="1" x14ac:dyDescent="0.4">
      <c r="A16" s="46"/>
      <c r="B16" s="12" t="e">
        <f>VLOOKUP('ORBAT FTX'!C16,DATA!$A$1:$D$30,3,0)</f>
        <v>#N/A</v>
      </c>
      <c r="C16" s="42"/>
      <c r="D16" s="29" t="e">
        <f>VLOOKUP('ORBAT FTX'!C16,DATA!$A$1:$D$30,2,0)</f>
        <v>#N/A</v>
      </c>
      <c r="E16" s="29" t="e">
        <f>VLOOKUP('ORBAT FTX'!C16,DATA!$A$1:$D$30,4,0)</f>
        <v>#N/A</v>
      </c>
      <c r="F16" s="47"/>
    </row>
    <row r="17" spans="1:6" ht="21" customHeight="1" thickBot="1" x14ac:dyDescent="0.35">
      <c r="A17" s="104" t="s">
        <v>53</v>
      </c>
      <c r="B17" s="105"/>
      <c r="C17" s="105"/>
      <c r="D17" s="105"/>
      <c r="E17" s="105"/>
      <c r="F17" s="106"/>
    </row>
    <row r="18" spans="1:6" ht="18.600000000000001" thickBot="1" x14ac:dyDescent="0.4">
      <c r="A18" s="48" t="s">
        <v>7</v>
      </c>
      <c r="B18" s="12" t="e">
        <f>VLOOKUP('ORBAT FTX'!C18,DATA!$A$1:$D$30,3,0)</f>
        <v>#N/A</v>
      </c>
      <c r="C18" s="41"/>
      <c r="D18" s="29" t="e">
        <f>VLOOKUP('ORBAT FTX'!C18,DATA!$A$1:$D$30,2,0)</f>
        <v>#N/A</v>
      </c>
      <c r="E18" s="29" t="e">
        <f>VLOOKUP('ORBAT FTX'!C18,DATA!$A$1:$D$30,4,0)</f>
        <v>#N/A</v>
      </c>
      <c r="F18" s="49"/>
    </row>
    <row r="19" spans="1:6" ht="18.600000000000001" thickBot="1" x14ac:dyDescent="0.4">
      <c r="A19" s="35" t="s">
        <v>1</v>
      </c>
      <c r="B19" s="12" t="e">
        <f>VLOOKUP('ORBAT FTX'!C19,DATA!$A$1:$D$30,3,0)</f>
        <v>#N/A</v>
      </c>
      <c r="C19" s="30"/>
      <c r="D19" s="29" t="e">
        <f>VLOOKUP('ORBAT FTX'!C19,DATA!$A$1:$D$30,2,0)</f>
        <v>#N/A</v>
      </c>
      <c r="E19" s="29" t="e">
        <f>VLOOKUP('ORBAT FTX'!C19,DATA!$A$1:$D$30,4,0)</f>
        <v>#N/A</v>
      </c>
      <c r="F19" s="36"/>
    </row>
    <row r="20" spans="1:6" ht="18.600000000000001" thickBot="1" x14ac:dyDescent="0.4">
      <c r="A20" s="33"/>
      <c r="B20" s="12" t="e">
        <f>VLOOKUP('ORBAT FTX'!C20,DATA!$A$1:$D$30,3,0)</f>
        <v>#N/A</v>
      </c>
      <c r="C20" s="31"/>
      <c r="D20" s="29" t="e">
        <f>VLOOKUP('ORBAT FTX'!C20,DATA!$A$1:$D$30,2,0)</f>
        <v>#N/A</v>
      </c>
      <c r="E20" s="29" t="e">
        <f>VLOOKUP('ORBAT FTX'!C20,DATA!$A$1:$D$30,4,0)</f>
        <v>#N/A</v>
      </c>
      <c r="F20" s="37"/>
    </row>
    <row r="21" spans="1:6" ht="18.600000000000001" thickBot="1" x14ac:dyDescent="0.4">
      <c r="A21" s="33"/>
      <c r="B21" s="12" t="e">
        <f>VLOOKUP('ORBAT FTX'!C21,DATA!$A$1:$D$30,3,0)</f>
        <v>#N/A</v>
      </c>
      <c r="C21" s="31"/>
      <c r="D21" s="29" t="e">
        <f>VLOOKUP('ORBAT FTX'!C21,DATA!$A$1:$D$30,2,0)</f>
        <v>#N/A</v>
      </c>
      <c r="E21" s="29" t="e">
        <f>VLOOKUP('ORBAT FTX'!C21,DATA!$A$1:$D$30,4,0)</f>
        <v>#N/A</v>
      </c>
      <c r="F21" s="37"/>
    </row>
    <row r="22" spans="1:6" ht="22.2" customHeight="1" thickBot="1" x14ac:dyDescent="0.4">
      <c r="A22" s="33" t="s">
        <v>6</v>
      </c>
      <c r="B22" s="12" t="e">
        <f>VLOOKUP('ORBAT FTX'!C22,DATA!$A$1:$D$30,3,0)</f>
        <v>#N/A</v>
      </c>
      <c r="C22" s="31"/>
      <c r="D22" s="29" t="e">
        <f>VLOOKUP('ORBAT FTX'!C22,DATA!$A$1:$D$30,2,0)</f>
        <v>#N/A</v>
      </c>
      <c r="E22" s="29" t="e">
        <f>VLOOKUP('ORBAT FTX'!C22,DATA!$A$1:$D$30,4,0)</f>
        <v>#N/A</v>
      </c>
      <c r="F22" s="37"/>
    </row>
    <row r="23" spans="1:6" ht="18.600000000000001" thickBot="1" x14ac:dyDescent="0.4">
      <c r="A23" s="33"/>
      <c r="B23" s="12" t="e">
        <f>VLOOKUP('ORBAT FTX'!C23,DATA!$A$1:$D$30,3,0)</f>
        <v>#N/A</v>
      </c>
      <c r="C23" s="31"/>
      <c r="D23" s="29" t="e">
        <f>VLOOKUP('ORBAT FTX'!C23,DATA!$A$1:$D$30,2,0)</f>
        <v>#N/A</v>
      </c>
      <c r="E23" s="29" t="e">
        <f>VLOOKUP('ORBAT FTX'!C23,DATA!$A$1:$D$30,4,0)</f>
        <v>#N/A</v>
      </c>
      <c r="F23" s="37"/>
    </row>
    <row r="24" spans="1:6" ht="18.600000000000001" thickBot="1" x14ac:dyDescent="0.4">
      <c r="A24" s="33"/>
      <c r="B24" s="12" t="e">
        <f>VLOOKUP('ORBAT FTX'!C24,DATA!$A$1:$D$30,3,0)</f>
        <v>#N/A</v>
      </c>
      <c r="C24" s="31"/>
      <c r="D24" s="29" t="e">
        <f>VLOOKUP('ORBAT FTX'!C24,DATA!$A$1:$D$30,2,0)</f>
        <v>#N/A</v>
      </c>
      <c r="E24" s="29" t="e">
        <f>VLOOKUP('ORBAT FTX'!C24,DATA!$A$1:$D$30,4,0)</f>
        <v>#N/A</v>
      </c>
      <c r="F24" s="37"/>
    </row>
    <row r="25" spans="1:6" ht="18.600000000000001" thickBot="1" x14ac:dyDescent="0.4">
      <c r="A25" s="46"/>
      <c r="B25" s="12" t="e">
        <f>VLOOKUP('ORBAT FTX'!C25,DATA!$A$1:$D$30,3,0)</f>
        <v>#N/A</v>
      </c>
      <c r="C25" s="42"/>
      <c r="D25" s="29" t="e">
        <f>VLOOKUP('ORBAT FTX'!C25,DATA!$A$1:$D$30,2,0)</f>
        <v>#N/A</v>
      </c>
      <c r="E25" s="29" t="e">
        <f>VLOOKUP('ORBAT FTX'!C25,DATA!$A$1:$D$30,4,0)</f>
        <v>#N/A</v>
      </c>
      <c r="F25" s="47"/>
    </row>
    <row r="26" spans="1:6" ht="21" customHeight="1" thickBot="1" x14ac:dyDescent="0.35">
      <c r="A26" s="104" t="s">
        <v>52</v>
      </c>
      <c r="B26" s="105"/>
      <c r="C26" s="105"/>
      <c r="D26" s="105"/>
      <c r="E26" s="105"/>
      <c r="F26" s="106"/>
    </row>
    <row r="27" spans="1:6" ht="18.600000000000001" thickBot="1" x14ac:dyDescent="0.4">
      <c r="A27" s="48" t="s">
        <v>7</v>
      </c>
      <c r="B27" s="12" t="e">
        <f>VLOOKUP('ORBAT FTX'!C27,DATA!$A$1:$D$30,3,0)</f>
        <v>#N/A</v>
      </c>
      <c r="C27" s="41"/>
      <c r="D27" s="29" t="e">
        <f>VLOOKUP('ORBAT FTX'!C27,DATA!$A$1:$D$30,2,0)</f>
        <v>#N/A</v>
      </c>
      <c r="E27" s="29" t="e">
        <f>VLOOKUP('ORBAT FTX'!C27,DATA!$A$1:$D$30,4,0)</f>
        <v>#N/A</v>
      </c>
      <c r="F27" s="49"/>
    </row>
    <row r="28" spans="1:6" ht="18.600000000000001" thickBot="1" x14ac:dyDescent="0.4">
      <c r="A28" s="35" t="s">
        <v>1</v>
      </c>
      <c r="B28" s="12" t="e">
        <f>VLOOKUP('ORBAT FTX'!C28,DATA!$A$1:$D$30,3,0)</f>
        <v>#N/A</v>
      </c>
      <c r="C28" s="30"/>
      <c r="D28" s="29" t="e">
        <f>VLOOKUP('ORBAT FTX'!C28,DATA!$A$1:$D$30,2,0)</f>
        <v>#N/A</v>
      </c>
      <c r="E28" s="29" t="e">
        <f>VLOOKUP('ORBAT FTX'!C28,DATA!$A$1:$D$30,4,0)</f>
        <v>#N/A</v>
      </c>
      <c r="F28" s="36"/>
    </row>
    <row r="29" spans="1:6" ht="18.600000000000001" thickBot="1" x14ac:dyDescent="0.4">
      <c r="A29" s="33"/>
      <c r="B29" s="12" t="e">
        <f>VLOOKUP('ORBAT FTX'!C29,DATA!$A$1:$D$30,3,0)</f>
        <v>#N/A</v>
      </c>
      <c r="C29" s="31"/>
      <c r="D29" s="29" t="e">
        <f>VLOOKUP('ORBAT FTX'!C29,DATA!$A$1:$D$30,2,0)</f>
        <v>#N/A</v>
      </c>
      <c r="E29" s="29" t="e">
        <f>VLOOKUP('ORBAT FTX'!C29,DATA!$A$1:$D$30,4,0)</f>
        <v>#N/A</v>
      </c>
      <c r="F29" s="37"/>
    </row>
    <row r="30" spans="1:6" ht="18.600000000000001" thickBot="1" x14ac:dyDescent="0.4">
      <c r="A30" s="33"/>
      <c r="B30" s="12" t="e">
        <f>VLOOKUP('ORBAT FTX'!C30,DATA!$A$1:$D$30,3,0)</f>
        <v>#N/A</v>
      </c>
      <c r="C30" s="31"/>
      <c r="D30" s="29" t="e">
        <f>VLOOKUP('ORBAT FTX'!C30,DATA!$A$1:$D$30,2,0)</f>
        <v>#N/A</v>
      </c>
      <c r="E30" s="29" t="e">
        <f>VLOOKUP('ORBAT FTX'!C30,DATA!$A$1:$D$30,4,0)</f>
        <v>#N/A</v>
      </c>
      <c r="F30" s="37"/>
    </row>
    <row r="31" spans="1:6" ht="18.600000000000001" thickBot="1" x14ac:dyDescent="0.4">
      <c r="A31" s="33" t="s">
        <v>6</v>
      </c>
      <c r="B31" s="12" t="e">
        <f>VLOOKUP('ORBAT FTX'!C31,DATA!$A$1:$D$30,3,0)</f>
        <v>#N/A</v>
      </c>
      <c r="C31" s="31"/>
      <c r="D31" s="29" t="e">
        <f>VLOOKUP('ORBAT FTX'!C31,DATA!$A$1:$D$30,2,0)</f>
        <v>#N/A</v>
      </c>
      <c r="E31" s="29" t="e">
        <f>VLOOKUP('ORBAT FTX'!C31,DATA!$A$1:$D$30,4,0)</f>
        <v>#N/A</v>
      </c>
      <c r="F31" s="37"/>
    </row>
    <row r="32" spans="1:6" ht="18.600000000000001" thickBot="1" x14ac:dyDescent="0.4">
      <c r="A32" s="33"/>
      <c r="B32" s="12" t="e">
        <f>VLOOKUP('ORBAT FTX'!C32,DATA!$A$1:$D$30,3,0)</f>
        <v>#N/A</v>
      </c>
      <c r="C32" s="31"/>
      <c r="D32" s="29" t="e">
        <f>VLOOKUP('ORBAT FTX'!C32,DATA!$A$1:$D$30,2,0)</f>
        <v>#N/A</v>
      </c>
      <c r="E32" s="29" t="e">
        <f>VLOOKUP('ORBAT FTX'!C32,DATA!$A$1:$D$30,4,0)</f>
        <v>#N/A</v>
      </c>
      <c r="F32" s="37"/>
    </row>
    <row r="33" spans="1:6" ht="18.600000000000001" thickBot="1" x14ac:dyDescent="0.4">
      <c r="A33" s="33"/>
      <c r="B33" s="12" t="e">
        <f>VLOOKUP('ORBAT FTX'!C33,DATA!$A$1:$D$30,3,0)</f>
        <v>#N/A</v>
      </c>
      <c r="C33" s="31"/>
      <c r="D33" s="29" t="e">
        <f>VLOOKUP('ORBAT FTX'!C33,DATA!$A$1:$D$30,2,0)</f>
        <v>#N/A</v>
      </c>
      <c r="E33" s="29" t="e">
        <f>VLOOKUP('ORBAT FTX'!C33,DATA!$A$1:$D$30,4,0)</f>
        <v>#N/A</v>
      </c>
      <c r="F33" s="37"/>
    </row>
    <row r="34" spans="1:6" ht="18.600000000000001" thickBot="1" x14ac:dyDescent="0.4">
      <c r="A34" s="46"/>
      <c r="B34" s="12" t="e">
        <f>VLOOKUP('ORBAT FTX'!C34,DATA!$A$1:$D$30,3,0)</f>
        <v>#N/A</v>
      </c>
      <c r="C34" s="42"/>
      <c r="D34" s="29" t="e">
        <f>VLOOKUP('ORBAT FTX'!C34,DATA!$A$1:$D$30,2,0)</f>
        <v>#N/A</v>
      </c>
      <c r="E34" s="29" t="e">
        <f>VLOOKUP('ORBAT FTX'!C34,DATA!$A$1:$D$30,4,0)</f>
        <v>#N/A</v>
      </c>
      <c r="F34" s="47"/>
    </row>
    <row r="35" spans="1:6" ht="21" customHeight="1" thickBot="1" x14ac:dyDescent="0.35">
      <c r="A35" s="104" t="s">
        <v>52</v>
      </c>
      <c r="B35" s="105"/>
      <c r="C35" s="105"/>
      <c r="D35" s="105"/>
      <c r="E35" s="105"/>
      <c r="F35" s="106"/>
    </row>
    <row r="36" spans="1:6" ht="18.600000000000001" thickBot="1" x14ac:dyDescent="0.4">
      <c r="A36" s="48" t="s">
        <v>7</v>
      </c>
      <c r="B36" s="12" t="e">
        <f>VLOOKUP('ORBAT FTX'!C36,DATA!$A$1:$D$30,3,0)</f>
        <v>#N/A</v>
      </c>
      <c r="C36" s="41"/>
      <c r="D36" s="29" t="e">
        <f>VLOOKUP('ORBAT FTX'!C36,DATA!$A$1:$D$30,2,0)</f>
        <v>#N/A</v>
      </c>
      <c r="E36" s="29" t="e">
        <f>VLOOKUP('ORBAT FTX'!C36,DATA!$A$1:$D$30,4,0)</f>
        <v>#N/A</v>
      </c>
      <c r="F36" s="49"/>
    </row>
    <row r="37" spans="1:6" ht="18.600000000000001" thickBot="1" x14ac:dyDescent="0.4">
      <c r="A37" s="35" t="s">
        <v>1</v>
      </c>
      <c r="B37" s="12" t="e">
        <f>VLOOKUP('ORBAT FTX'!C37,DATA!$A$1:$D$30,3,0)</f>
        <v>#N/A</v>
      </c>
      <c r="C37" s="30"/>
      <c r="D37" s="29" t="e">
        <f>VLOOKUP('ORBAT FTX'!C37,DATA!$A$1:$D$30,2,0)</f>
        <v>#N/A</v>
      </c>
      <c r="E37" s="29" t="e">
        <f>VLOOKUP('ORBAT FTX'!C37,DATA!$A$1:$D$30,4,0)</f>
        <v>#N/A</v>
      </c>
      <c r="F37" s="36"/>
    </row>
    <row r="38" spans="1:6" ht="18.600000000000001" thickBot="1" x14ac:dyDescent="0.4">
      <c r="A38" s="33"/>
      <c r="B38" s="12" t="e">
        <f>VLOOKUP('ORBAT FTX'!C38,DATA!$A$1:$D$30,3,0)</f>
        <v>#N/A</v>
      </c>
      <c r="C38" s="31"/>
      <c r="D38" s="29" t="e">
        <f>VLOOKUP('ORBAT FTX'!C38,DATA!$A$1:$D$30,2,0)</f>
        <v>#N/A</v>
      </c>
      <c r="E38" s="29" t="e">
        <f>VLOOKUP('ORBAT FTX'!C38,DATA!$A$1:$D$30,4,0)</f>
        <v>#N/A</v>
      </c>
      <c r="F38" s="37"/>
    </row>
    <row r="39" spans="1:6" ht="18.600000000000001" thickBot="1" x14ac:dyDescent="0.4">
      <c r="A39" s="33"/>
      <c r="B39" s="12" t="e">
        <f>VLOOKUP('ORBAT FTX'!C39,DATA!$A$1:$D$30,3,0)</f>
        <v>#N/A</v>
      </c>
      <c r="C39" s="31"/>
      <c r="D39" s="29" t="e">
        <f>VLOOKUP('ORBAT FTX'!C39,DATA!$A$1:$D$30,2,0)</f>
        <v>#N/A</v>
      </c>
      <c r="E39" s="29" t="e">
        <f>VLOOKUP('ORBAT FTX'!C39,DATA!$A$1:$D$30,4,0)</f>
        <v>#N/A</v>
      </c>
      <c r="F39" s="37"/>
    </row>
    <row r="40" spans="1:6" ht="18.600000000000001" thickBot="1" x14ac:dyDescent="0.4">
      <c r="A40" s="33" t="s">
        <v>6</v>
      </c>
      <c r="B40" s="12" t="e">
        <f>VLOOKUP('ORBAT FTX'!C40,DATA!$A$1:$D$30,3,0)</f>
        <v>#N/A</v>
      </c>
      <c r="C40" s="31"/>
      <c r="D40" s="29" t="e">
        <f>VLOOKUP('ORBAT FTX'!C40,DATA!$A$1:$D$30,2,0)</f>
        <v>#N/A</v>
      </c>
      <c r="E40" s="29" t="e">
        <f>VLOOKUP('ORBAT FTX'!C40,DATA!$A$1:$D$30,4,0)</f>
        <v>#N/A</v>
      </c>
      <c r="F40" s="37"/>
    </row>
    <row r="41" spans="1:6" ht="18.600000000000001" thickBot="1" x14ac:dyDescent="0.4">
      <c r="A41" s="33"/>
      <c r="B41" s="12" t="e">
        <f>VLOOKUP('ORBAT FTX'!C41,DATA!$A$1:$D$30,3,0)</f>
        <v>#N/A</v>
      </c>
      <c r="C41" s="31"/>
      <c r="D41" s="29" t="e">
        <f>VLOOKUP('ORBAT FTX'!C41,DATA!$A$1:$D$30,2,0)</f>
        <v>#N/A</v>
      </c>
      <c r="E41" s="29" t="e">
        <f>VLOOKUP('ORBAT FTX'!C41,DATA!$A$1:$D$30,4,0)</f>
        <v>#N/A</v>
      </c>
      <c r="F41" s="37"/>
    </row>
    <row r="42" spans="1:6" ht="18.600000000000001" thickBot="1" x14ac:dyDescent="0.4">
      <c r="A42" s="33"/>
      <c r="B42" s="12" t="e">
        <f>VLOOKUP('ORBAT FTX'!C42,DATA!$A$1:$D$30,3,0)</f>
        <v>#N/A</v>
      </c>
      <c r="C42" s="31"/>
      <c r="D42" s="29" t="e">
        <f>VLOOKUP('ORBAT FTX'!C42,DATA!$A$1:$D$30,2,0)</f>
        <v>#N/A</v>
      </c>
      <c r="E42" s="29" t="e">
        <f>VLOOKUP('ORBAT FTX'!C42,DATA!$A$1:$D$30,4,0)</f>
        <v>#N/A</v>
      </c>
      <c r="F42" s="37"/>
    </row>
    <row r="43" spans="1:6" ht="18.600000000000001" thickBot="1" x14ac:dyDescent="0.4">
      <c r="A43" s="38"/>
      <c r="B43" s="12" t="e">
        <f>VLOOKUP('ORBAT FTX'!C43,DATA!$A$1:$D$30,3,0)</f>
        <v>#N/A</v>
      </c>
      <c r="C43" s="39"/>
      <c r="D43" s="29" t="e">
        <f>VLOOKUP('ORBAT FTX'!C43,DATA!$A$1:$D$30,2,0)</f>
        <v>#N/A</v>
      </c>
      <c r="E43" s="29" t="e">
        <f>VLOOKUP('ORBAT FTX'!C43,DATA!$A$1:$D$30,4,0)</f>
        <v>#N/A</v>
      </c>
      <c r="F43" s="40"/>
    </row>
  </sheetData>
  <mergeCells count="15">
    <mergeCell ref="A1:F2"/>
    <mergeCell ref="A26:F26"/>
    <mergeCell ref="A35:F35"/>
    <mergeCell ref="H4:I4"/>
    <mergeCell ref="J4:K4"/>
    <mergeCell ref="H5:I5"/>
    <mergeCell ref="J5:K5"/>
    <mergeCell ref="H6:I6"/>
    <mergeCell ref="J6:K6"/>
    <mergeCell ref="A8:F8"/>
    <mergeCell ref="A17:F17"/>
    <mergeCell ref="H7:I7"/>
    <mergeCell ref="J7:K7"/>
    <mergeCell ref="H8:I8"/>
    <mergeCell ref="J8:K8"/>
  </mergeCells>
  <conditionalFormatting sqref="J5:J8">
    <cfRule type="cellIs" dxfId="20" priority="1" operator="greaterThanOrEqual">
      <formula>0</formula>
    </cfRule>
    <cfRule type="cellIs" dxfId="19" priority="2" stopIfTrue="1" operator="equal">
      <formula>$A$15</formula>
    </cfRule>
    <cfRule type="cellIs" dxfId="18" priority="3" stopIfTrue="1" operator="equal">
      <formula>$A$16</formula>
    </cfRule>
    <cfRule type="cellIs" dxfId="17" priority="4" stopIfTrue="1" operator="equal">
      <formula>$A$17</formula>
    </cfRule>
    <cfRule type="cellIs" dxfId="16" priority="5" stopIfTrue="1" operator="equal">
      <formula>$A$18</formula>
    </cfRule>
    <cfRule type="cellIs" dxfId="15" priority="6" stopIfTrue="1" operator="equal">
      <formula>$A$19</formula>
    </cfRule>
    <cfRule type="cellIs" dxfId="14" priority="7" stopIfTrue="1" operator="equal">
      <formula>#REF!</formula>
    </cfRule>
    <cfRule type="cellIs" dxfId="13" priority="8" stopIfTrue="1" operator="equal">
      <formula>#REF!</formula>
    </cfRule>
    <cfRule type="cellIs" dxfId="12" priority="9" stopIfTrue="1" operator="equal">
      <formula>#REF!</formula>
    </cfRule>
    <cfRule type="cellIs" dxfId="11" priority="10" stopIfTrue="1" operator="equal">
      <formula>#REF!</formula>
    </cfRule>
    <cfRule type="cellIs" dxfId="10" priority="11" stopIfTrue="1" operator="equal">
      <formula>#REF!</formula>
    </cfRule>
    <cfRule type="cellIs" dxfId="9" priority="12" stopIfTrue="1" operator="equal">
      <formula>#REF!</formula>
    </cfRule>
    <cfRule type="cellIs" dxfId="8" priority="13" stopIfTrue="1" operator="equal">
      <formula>#REF!</formula>
    </cfRule>
    <cfRule type="cellIs" dxfId="7" priority="14" stopIfTrue="1" operator="equal">
      <formula>#REF!</formula>
    </cfRule>
    <cfRule type="cellIs" dxfId="6" priority="15" stopIfTrue="1" operator="equal">
      <formula>#REF!</formula>
    </cfRule>
    <cfRule type="cellIs" dxfId="5" priority="16" stopIfTrue="1" operator="equal">
      <formula>#REF!</formula>
    </cfRule>
    <cfRule type="cellIs" dxfId="4" priority="17" stopIfTrue="1" operator="equal">
      <formula>#REF!</formula>
    </cfRule>
    <cfRule type="cellIs" dxfId="3" priority="18" stopIfTrue="1" operator="equal">
      <formula>#REF!</formula>
    </cfRule>
    <cfRule type="cellIs" dxfId="2" priority="19" stopIfTrue="1" operator="equal">
      <formula>#REF!</formula>
    </cfRule>
    <cfRule type="cellIs" dxfId="1" priority="20" stopIfTrue="1" operator="equal">
      <formula>#REF!</formula>
    </cfRule>
    <cfRule type="cellIs" dxfId="0" priority="2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1"/>
  <sheetViews>
    <sheetView topLeftCell="A13" workbookViewId="0">
      <selection activeCell="F26" sqref="F26"/>
    </sheetView>
  </sheetViews>
  <sheetFormatPr defaultRowHeight="14.4" x14ac:dyDescent="0.3"/>
  <cols>
    <col min="1" max="1" width="19.6640625" customWidth="1"/>
    <col min="2" max="2" width="13.6640625" customWidth="1"/>
    <col min="3" max="3" width="12.109375" customWidth="1"/>
    <col min="4" max="5" width="13.44140625" customWidth="1"/>
    <col min="7" max="8" width="13.44140625" customWidth="1"/>
  </cols>
  <sheetData>
    <row r="1" spans="1:4" ht="15" thickBot="1" x14ac:dyDescent="0.35">
      <c r="A1" s="51" t="s">
        <v>54</v>
      </c>
      <c r="B1" s="52" t="s">
        <v>36</v>
      </c>
      <c r="C1" s="53" t="s">
        <v>34</v>
      </c>
      <c r="D1" s="55" t="s">
        <v>55</v>
      </c>
    </row>
    <row r="2" spans="1:4" x14ac:dyDescent="0.3">
      <c r="A2" s="113" t="s">
        <v>58</v>
      </c>
      <c r="B2" s="113">
        <v>12345</v>
      </c>
      <c r="C2" s="8" t="s">
        <v>37</v>
      </c>
      <c r="D2" s="113" t="s">
        <v>88</v>
      </c>
    </row>
    <row r="3" spans="1:4" x14ac:dyDescent="0.3">
      <c r="A3" s="113" t="s">
        <v>59</v>
      </c>
      <c r="B3" s="113">
        <v>12346</v>
      </c>
      <c r="C3" s="7" t="s">
        <v>38</v>
      </c>
      <c r="D3" s="113" t="s">
        <v>88</v>
      </c>
    </row>
    <row r="4" spans="1:4" x14ac:dyDescent="0.3">
      <c r="A4" s="113" t="s">
        <v>60</v>
      </c>
      <c r="B4" s="113">
        <v>12347</v>
      </c>
      <c r="C4" s="7" t="s">
        <v>9</v>
      </c>
      <c r="D4" s="113" t="s">
        <v>29</v>
      </c>
    </row>
    <row r="5" spans="1:4" x14ac:dyDescent="0.3">
      <c r="A5" s="113" t="s">
        <v>61</v>
      </c>
      <c r="B5" s="113">
        <v>12348</v>
      </c>
      <c r="C5" s="7" t="s">
        <v>9</v>
      </c>
      <c r="D5" s="113" t="s">
        <v>89</v>
      </c>
    </row>
    <row r="6" spans="1:4" x14ac:dyDescent="0.3">
      <c r="A6" s="113" t="s">
        <v>62</v>
      </c>
      <c r="B6" s="113">
        <v>12349</v>
      </c>
      <c r="C6" s="7" t="s">
        <v>39</v>
      </c>
      <c r="D6" s="113" t="s">
        <v>88</v>
      </c>
    </row>
    <row r="7" spans="1:4" x14ac:dyDescent="0.3">
      <c r="A7" s="113" t="s">
        <v>63</v>
      </c>
      <c r="B7" s="113">
        <v>12350</v>
      </c>
      <c r="C7" s="7" t="s">
        <v>40</v>
      </c>
      <c r="D7" s="113" t="s">
        <v>88</v>
      </c>
    </row>
    <row r="8" spans="1:4" x14ac:dyDescent="0.3">
      <c r="A8" s="113" t="s">
        <v>64</v>
      </c>
      <c r="B8" s="113">
        <v>12351</v>
      </c>
      <c r="C8" s="7" t="s">
        <v>37</v>
      </c>
      <c r="D8" s="113" t="s">
        <v>88</v>
      </c>
    </row>
    <row r="9" spans="1:4" x14ac:dyDescent="0.3">
      <c r="A9" s="113" t="s">
        <v>65</v>
      </c>
      <c r="B9" s="113">
        <v>12352</v>
      </c>
      <c r="C9" s="7" t="s">
        <v>38</v>
      </c>
      <c r="D9" s="113" t="s">
        <v>88</v>
      </c>
    </row>
    <row r="10" spans="1:4" x14ac:dyDescent="0.3">
      <c r="A10" s="113" t="s">
        <v>66</v>
      </c>
      <c r="B10" s="113">
        <v>12353</v>
      </c>
      <c r="C10" s="7" t="s">
        <v>37</v>
      </c>
      <c r="D10" s="113" t="s">
        <v>88</v>
      </c>
    </row>
    <row r="11" spans="1:4" x14ac:dyDescent="0.3">
      <c r="A11" s="113" t="s">
        <v>67</v>
      </c>
      <c r="B11" s="113">
        <v>12354</v>
      </c>
      <c r="C11" s="7" t="s">
        <v>41</v>
      </c>
      <c r="D11" s="113" t="s">
        <v>29</v>
      </c>
    </row>
    <row r="12" spans="1:4" x14ac:dyDescent="0.3">
      <c r="A12" s="113" t="s">
        <v>68</v>
      </c>
      <c r="B12" s="113">
        <v>12355</v>
      </c>
      <c r="C12" s="7" t="s">
        <v>9</v>
      </c>
      <c r="D12" s="113" t="s">
        <v>89</v>
      </c>
    </row>
    <row r="13" spans="1:4" x14ac:dyDescent="0.3">
      <c r="A13" s="113" t="s">
        <v>69</v>
      </c>
      <c r="B13" s="113">
        <v>12356</v>
      </c>
      <c r="C13" s="7" t="s">
        <v>37</v>
      </c>
      <c r="D13" s="113" t="s">
        <v>88</v>
      </c>
    </row>
    <row r="14" spans="1:4" x14ac:dyDescent="0.3">
      <c r="A14" s="113" t="s">
        <v>70</v>
      </c>
      <c r="B14" s="113">
        <v>12357</v>
      </c>
      <c r="C14" s="7" t="s">
        <v>38</v>
      </c>
      <c r="D14" s="113" t="s">
        <v>88</v>
      </c>
    </row>
    <row r="15" spans="1:4" x14ac:dyDescent="0.3">
      <c r="A15" s="113" t="s">
        <v>71</v>
      </c>
      <c r="B15" s="113">
        <v>12358</v>
      </c>
      <c r="C15" s="7" t="s">
        <v>39</v>
      </c>
      <c r="D15" s="113" t="s">
        <v>88</v>
      </c>
    </row>
    <row r="16" spans="1:4" x14ac:dyDescent="0.3">
      <c r="A16" s="113" t="s">
        <v>72</v>
      </c>
      <c r="B16" s="113">
        <v>12359</v>
      </c>
      <c r="C16" s="7" t="s">
        <v>9</v>
      </c>
      <c r="D16" s="113" t="s">
        <v>88</v>
      </c>
    </row>
    <row r="17" spans="1:4" x14ac:dyDescent="0.3">
      <c r="A17" s="113" t="s">
        <v>73</v>
      </c>
      <c r="B17" s="113">
        <v>12360</v>
      </c>
      <c r="C17" s="7" t="s">
        <v>9</v>
      </c>
      <c r="D17" s="113" t="s">
        <v>29</v>
      </c>
    </row>
    <row r="18" spans="1:4" x14ac:dyDescent="0.3">
      <c r="A18" s="113" t="s">
        <v>74</v>
      </c>
      <c r="B18" s="113">
        <v>12361</v>
      </c>
      <c r="C18" s="7" t="s">
        <v>39</v>
      </c>
      <c r="D18" s="113" t="s">
        <v>88</v>
      </c>
    </row>
    <row r="19" spans="1:4" x14ac:dyDescent="0.3">
      <c r="A19" s="113" t="s">
        <v>75</v>
      </c>
      <c r="B19" s="113">
        <v>12362</v>
      </c>
      <c r="C19" s="7" t="s">
        <v>2</v>
      </c>
      <c r="D19" s="113" t="s">
        <v>88</v>
      </c>
    </row>
    <row r="20" spans="1:4" x14ac:dyDescent="0.3">
      <c r="A20" s="113" t="s">
        <v>76</v>
      </c>
      <c r="B20" s="113">
        <v>12363</v>
      </c>
      <c r="C20" s="7" t="s">
        <v>38</v>
      </c>
      <c r="D20" s="113" t="s">
        <v>88</v>
      </c>
    </row>
    <row r="21" spans="1:4" x14ac:dyDescent="0.3">
      <c r="A21" s="113" t="s">
        <v>77</v>
      </c>
      <c r="B21" s="113">
        <v>12364</v>
      </c>
      <c r="C21" s="7" t="s">
        <v>39</v>
      </c>
      <c r="D21" s="113" t="s">
        <v>88</v>
      </c>
    </row>
    <row r="22" spans="1:4" x14ac:dyDescent="0.3">
      <c r="A22" s="113" t="s">
        <v>78</v>
      </c>
      <c r="B22" s="113">
        <v>12365</v>
      </c>
      <c r="C22" s="7" t="s">
        <v>37</v>
      </c>
      <c r="D22" s="113" t="s">
        <v>88</v>
      </c>
    </row>
    <row r="23" spans="1:4" x14ac:dyDescent="0.3">
      <c r="A23" s="113" t="s">
        <v>79</v>
      </c>
      <c r="B23" s="113">
        <v>12366</v>
      </c>
      <c r="C23" s="7" t="s">
        <v>26</v>
      </c>
      <c r="D23" s="113" t="s">
        <v>29</v>
      </c>
    </row>
    <row r="24" spans="1:4" x14ac:dyDescent="0.3">
      <c r="A24" s="113" t="s">
        <v>80</v>
      </c>
      <c r="B24" s="113">
        <v>12367</v>
      </c>
      <c r="C24" s="7" t="s">
        <v>9</v>
      </c>
      <c r="D24" s="113" t="s">
        <v>89</v>
      </c>
    </row>
    <row r="25" spans="1:4" x14ac:dyDescent="0.3">
      <c r="A25" s="113" t="s">
        <v>81</v>
      </c>
      <c r="B25" s="113">
        <v>12368</v>
      </c>
      <c r="C25" s="7" t="s">
        <v>9</v>
      </c>
      <c r="D25" s="113" t="s">
        <v>88</v>
      </c>
    </row>
    <row r="26" spans="1:4" x14ac:dyDescent="0.3">
      <c r="A26" s="113" t="s">
        <v>82</v>
      </c>
      <c r="B26" s="113">
        <v>12369</v>
      </c>
      <c r="C26" s="7" t="s">
        <v>42</v>
      </c>
      <c r="D26" s="113" t="s">
        <v>88</v>
      </c>
    </row>
    <row r="27" spans="1:4" x14ac:dyDescent="0.3">
      <c r="A27" s="113" t="s">
        <v>83</v>
      </c>
      <c r="B27" s="113">
        <v>12370</v>
      </c>
      <c r="C27" s="7" t="s">
        <v>41</v>
      </c>
      <c r="D27" s="113" t="s">
        <v>88</v>
      </c>
    </row>
    <row r="28" spans="1:4" x14ac:dyDescent="0.3">
      <c r="A28" s="113" t="s">
        <v>84</v>
      </c>
      <c r="B28" s="113">
        <v>12371</v>
      </c>
      <c r="C28" s="7" t="s">
        <v>41</v>
      </c>
      <c r="D28" s="113" t="s">
        <v>88</v>
      </c>
    </row>
    <row r="29" spans="1:4" x14ac:dyDescent="0.3">
      <c r="A29" s="113" t="s">
        <v>85</v>
      </c>
      <c r="B29" s="113">
        <v>12372</v>
      </c>
      <c r="C29" s="7" t="s">
        <v>9</v>
      </c>
      <c r="D29" s="113" t="s">
        <v>29</v>
      </c>
    </row>
    <row r="30" spans="1:4" x14ac:dyDescent="0.3">
      <c r="A30" s="113" t="s">
        <v>86</v>
      </c>
      <c r="B30" s="113">
        <v>12373</v>
      </c>
      <c r="C30" s="7" t="s">
        <v>37</v>
      </c>
      <c r="D30" s="113" t="s">
        <v>88</v>
      </c>
    </row>
    <row r="31" spans="1:4" x14ac:dyDescent="0.3">
      <c r="A31" s="113" t="s">
        <v>87</v>
      </c>
      <c r="B31" s="113">
        <v>12374</v>
      </c>
      <c r="C31" s="54" t="s">
        <v>26</v>
      </c>
      <c r="D31" s="113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0"/>
  <sheetViews>
    <sheetView zoomScale="78" zoomScaleNormal="78" workbookViewId="0">
      <selection activeCell="F11" sqref="F11"/>
    </sheetView>
  </sheetViews>
  <sheetFormatPr defaultRowHeight="14.4" x14ac:dyDescent="0.3"/>
  <cols>
    <col min="1" max="1" width="19.77734375" customWidth="1"/>
    <col min="2" max="2" width="18.5546875" customWidth="1"/>
    <col min="3" max="3" width="21" customWidth="1"/>
    <col min="4" max="4" width="20.5546875" customWidth="1"/>
    <col min="5" max="5" width="18" customWidth="1"/>
    <col min="6" max="6" width="8.33203125" customWidth="1"/>
    <col min="7" max="7" width="8.21875" customWidth="1"/>
    <col min="8" max="8" width="14.5546875" customWidth="1"/>
  </cols>
  <sheetData>
    <row r="1" spans="1:4" x14ac:dyDescent="0.3">
      <c r="A1" s="107" t="s">
        <v>56</v>
      </c>
      <c r="B1" s="108"/>
      <c r="C1" s="108"/>
      <c r="D1" s="109"/>
    </row>
    <row r="2" spans="1:4" x14ac:dyDescent="0.3">
      <c r="A2" s="110"/>
      <c r="B2" s="111"/>
      <c r="C2" s="111"/>
      <c r="D2" s="112"/>
    </row>
    <row r="3" spans="1:4" ht="18" customHeight="1" x14ac:dyDescent="0.3">
      <c r="A3" s="57" t="s">
        <v>54</v>
      </c>
      <c r="B3" s="56" t="s">
        <v>57</v>
      </c>
      <c r="C3" s="56" t="s">
        <v>54</v>
      </c>
      <c r="D3" s="58" t="s">
        <v>57</v>
      </c>
    </row>
    <row r="4" spans="1:4" ht="18.600000000000001" customHeight="1" x14ac:dyDescent="0.3">
      <c r="A4" s="59"/>
      <c r="B4" s="1"/>
      <c r="C4" s="1"/>
      <c r="D4" s="2"/>
    </row>
    <row r="5" spans="1:4" ht="18.600000000000001" customHeight="1" x14ac:dyDescent="0.3">
      <c r="A5" s="59"/>
      <c r="B5" s="1"/>
      <c r="C5" s="1"/>
      <c r="D5" s="2"/>
    </row>
    <row r="6" spans="1:4" ht="18.600000000000001" customHeight="1" x14ac:dyDescent="0.3">
      <c r="A6" s="59"/>
      <c r="B6" s="1"/>
      <c r="C6" s="1"/>
      <c r="D6" s="2"/>
    </row>
    <row r="7" spans="1:4" ht="18.600000000000001" customHeight="1" x14ac:dyDescent="0.3">
      <c r="A7" s="59"/>
      <c r="B7" s="1"/>
      <c r="C7" s="1"/>
      <c r="D7" s="2"/>
    </row>
    <row r="8" spans="1:4" ht="18.600000000000001" customHeight="1" x14ac:dyDescent="0.3">
      <c r="A8" s="59"/>
      <c r="B8" s="1"/>
      <c r="C8" s="1"/>
      <c r="D8" s="2"/>
    </row>
    <row r="9" spans="1:4" ht="18.600000000000001" customHeight="1" x14ac:dyDescent="0.3">
      <c r="A9" s="59"/>
      <c r="B9" s="1"/>
      <c r="C9" s="1"/>
      <c r="D9" s="2"/>
    </row>
    <row r="10" spans="1:4" ht="18.600000000000001" customHeight="1" x14ac:dyDescent="0.3">
      <c r="A10" s="59"/>
      <c r="B10" s="1"/>
      <c r="C10" s="1"/>
      <c r="D10" s="2"/>
    </row>
    <row r="11" spans="1:4" ht="18.600000000000001" customHeight="1" x14ac:dyDescent="0.3">
      <c r="A11" s="59"/>
      <c r="B11" s="1"/>
      <c r="C11" s="1"/>
      <c r="D11" s="2"/>
    </row>
    <row r="12" spans="1:4" ht="18.600000000000001" customHeight="1" x14ac:dyDescent="0.3">
      <c r="A12" s="59"/>
      <c r="B12" s="1"/>
      <c r="C12" s="1"/>
      <c r="D12" s="2"/>
    </row>
    <row r="13" spans="1:4" ht="18.600000000000001" customHeight="1" x14ac:dyDescent="0.3">
      <c r="A13" s="59"/>
      <c r="B13" s="1"/>
      <c r="C13" s="1"/>
      <c r="D13" s="2"/>
    </row>
    <row r="14" spans="1:4" ht="18.600000000000001" customHeight="1" x14ac:dyDescent="0.3">
      <c r="A14" s="59"/>
      <c r="B14" s="1"/>
      <c r="C14" s="1"/>
      <c r="D14" s="2"/>
    </row>
    <row r="15" spans="1:4" ht="18.600000000000001" customHeight="1" x14ac:dyDescent="0.3">
      <c r="A15" s="59"/>
      <c r="B15" s="1"/>
      <c r="C15" s="1"/>
      <c r="D15" s="2"/>
    </row>
    <row r="16" spans="1:4" ht="18.600000000000001" customHeight="1" x14ac:dyDescent="0.3">
      <c r="A16" s="59"/>
      <c r="B16" s="1"/>
      <c r="C16" s="1"/>
      <c r="D16" s="2"/>
    </row>
    <row r="17" spans="1:4" ht="18.600000000000001" customHeight="1" x14ac:dyDescent="0.3">
      <c r="A17" s="59"/>
      <c r="B17" s="1"/>
      <c r="C17" s="1"/>
      <c r="D17" s="2"/>
    </row>
    <row r="18" spans="1:4" ht="18.600000000000001" customHeight="1" x14ac:dyDescent="0.3">
      <c r="A18" s="59"/>
      <c r="B18" s="1"/>
      <c r="C18" s="1"/>
      <c r="D18" s="2"/>
    </row>
    <row r="19" spans="1:4" ht="18.600000000000001" customHeight="1" x14ac:dyDescent="0.3">
      <c r="A19" s="59"/>
      <c r="B19" s="1"/>
      <c r="C19" s="1"/>
      <c r="D19" s="2"/>
    </row>
    <row r="20" spans="1:4" ht="18.600000000000001" customHeight="1" x14ac:dyDescent="0.3">
      <c r="A20" s="59"/>
      <c r="B20" s="1"/>
      <c r="C20" s="1"/>
      <c r="D20" s="2"/>
    </row>
    <row r="21" spans="1:4" ht="18.600000000000001" customHeight="1" x14ac:dyDescent="0.3">
      <c r="A21" s="59"/>
      <c r="B21" s="1"/>
      <c r="C21" s="1"/>
      <c r="D21" s="2"/>
    </row>
    <row r="22" spans="1:4" ht="18.600000000000001" customHeight="1" x14ac:dyDescent="0.3">
      <c r="A22" s="59"/>
      <c r="B22" s="1"/>
      <c r="C22" s="1"/>
      <c r="D22" s="2"/>
    </row>
    <row r="23" spans="1:4" ht="18.600000000000001" customHeight="1" x14ac:dyDescent="0.3">
      <c r="A23" s="59"/>
      <c r="B23" s="1"/>
      <c r="C23" s="1"/>
      <c r="D23" s="2"/>
    </row>
    <row r="24" spans="1:4" ht="18.600000000000001" customHeight="1" x14ac:dyDescent="0.3">
      <c r="A24" s="59"/>
      <c r="B24" s="1"/>
      <c r="C24" s="1"/>
      <c r="D24" s="2"/>
    </row>
    <row r="25" spans="1:4" ht="18.600000000000001" customHeight="1" x14ac:dyDescent="0.3">
      <c r="A25" s="59"/>
      <c r="B25" s="1"/>
      <c r="C25" s="1"/>
      <c r="D25" s="2"/>
    </row>
    <row r="26" spans="1:4" ht="18.600000000000001" customHeight="1" x14ac:dyDescent="0.3">
      <c r="A26" s="59"/>
      <c r="B26" s="1"/>
      <c r="C26" s="1"/>
      <c r="D26" s="2"/>
    </row>
    <row r="27" spans="1:4" ht="18.600000000000001" customHeight="1" x14ac:dyDescent="0.3">
      <c r="A27" s="59"/>
      <c r="B27" s="1"/>
      <c r="C27" s="1"/>
      <c r="D27" s="2"/>
    </row>
    <row r="28" spans="1:4" ht="18.600000000000001" customHeight="1" x14ac:dyDescent="0.3">
      <c r="A28" s="59"/>
      <c r="B28" s="1"/>
      <c r="C28" s="1"/>
      <c r="D28" s="2"/>
    </row>
    <row r="29" spans="1:4" ht="18.600000000000001" customHeight="1" x14ac:dyDescent="0.3">
      <c r="A29" s="59"/>
      <c r="B29" s="1"/>
      <c r="C29" s="1"/>
      <c r="D29" s="2"/>
    </row>
    <row r="30" spans="1:4" ht="18.600000000000001" customHeight="1" x14ac:dyDescent="0.3">
      <c r="A30" s="59"/>
      <c r="B30" s="1"/>
      <c r="C30" s="1"/>
      <c r="D30" s="2"/>
    </row>
    <row r="31" spans="1:4" ht="18.600000000000001" customHeight="1" x14ac:dyDescent="0.3">
      <c r="A31" s="59"/>
      <c r="B31" s="1"/>
      <c r="C31" s="1"/>
      <c r="D31" s="2"/>
    </row>
    <row r="32" spans="1:4" ht="18.600000000000001" customHeight="1" x14ac:dyDescent="0.3">
      <c r="A32" s="59"/>
      <c r="B32" s="1"/>
      <c r="C32" s="1"/>
      <c r="D32" s="2"/>
    </row>
    <row r="33" spans="1:4" ht="18.600000000000001" customHeight="1" x14ac:dyDescent="0.3">
      <c r="A33" s="59"/>
      <c r="B33" s="1"/>
      <c r="C33" s="1"/>
      <c r="D33" s="2"/>
    </row>
    <row r="34" spans="1:4" ht="18.600000000000001" customHeight="1" x14ac:dyDescent="0.3">
      <c r="A34" s="59"/>
      <c r="B34" s="1"/>
      <c r="C34" s="1"/>
      <c r="D34" s="2"/>
    </row>
    <row r="35" spans="1:4" ht="18.600000000000001" customHeight="1" x14ac:dyDescent="0.3">
      <c r="A35" s="59"/>
      <c r="B35" s="1"/>
      <c r="C35" s="1"/>
      <c r="D35" s="2"/>
    </row>
    <row r="36" spans="1:4" ht="18.600000000000001" customHeight="1" x14ac:dyDescent="0.3">
      <c r="A36" s="59"/>
      <c r="B36" s="1"/>
      <c r="C36" s="1"/>
      <c r="D36" s="2"/>
    </row>
    <row r="37" spans="1:4" ht="18.600000000000001" customHeight="1" x14ac:dyDescent="0.3">
      <c r="A37" s="59"/>
      <c r="B37" s="1"/>
      <c r="C37" s="1"/>
      <c r="D37" s="2"/>
    </row>
    <row r="38" spans="1:4" ht="18.600000000000001" customHeight="1" x14ac:dyDescent="0.3">
      <c r="A38" s="59"/>
      <c r="B38" s="1"/>
      <c r="C38" s="1"/>
      <c r="D38" s="2"/>
    </row>
    <row r="39" spans="1:4" ht="18.600000000000001" customHeight="1" x14ac:dyDescent="0.3">
      <c r="A39" s="59"/>
      <c r="B39" s="1"/>
      <c r="C39" s="1"/>
      <c r="D39" s="2"/>
    </row>
    <row r="40" spans="1:4" ht="18.600000000000001" customHeight="1" thickBot="1" x14ac:dyDescent="0.35">
      <c r="A40" s="60"/>
      <c r="B40" s="3"/>
      <c r="C40" s="3"/>
      <c r="D40" s="61"/>
    </row>
  </sheetData>
  <sortState ref="A4:A40">
    <sortCondition ref="A4"/>
  </sortState>
  <mergeCells count="1">
    <mergeCell ref="A1:D2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ORBAT FTX</vt:lpstr>
      <vt:lpstr>ORBAT 2</vt:lpstr>
      <vt:lpstr>DATA</vt:lpstr>
      <vt:lpstr>Liste d'appel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2021-08-05T08:07:27Z</dcterms:modified>
</cp:coreProperties>
</file>