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2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7" i="2" l="1"/>
  <c r="J7" i="2"/>
  <c r="K7" i="2"/>
  <c r="L7" i="2"/>
  <c r="I9" i="2"/>
  <c r="J9" i="2"/>
  <c r="K9" i="2"/>
  <c r="L9" i="2"/>
  <c r="I11" i="2"/>
  <c r="J11" i="2"/>
  <c r="K11" i="2"/>
  <c r="L11" i="2"/>
  <c r="C6" i="2" l="1"/>
  <c r="C8" i="2" s="1"/>
  <c r="C10" i="2" s="1"/>
  <c r="E10" i="2" s="1"/>
  <c r="F10" i="2" s="1"/>
  <c r="G10" i="2" s="1"/>
  <c r="D10" i="2" l="1"/>
  <c r="D8" i="2"/>
  <c r="D6" i="2"/>
  <c r="E6" i="2"/>
  <c r="F6" i="2" s="1"/>
  <c r="G6" i="2" s="1"/>
  <c r="E8" i="2"/>
  <c r="F8" i="2" s="1"/>
  <c r="G8" i="2" s="1"/>
  <c r="C7" i="2"/>
  <c r="D7" i="2" s="1"/>
  <c r="C9" i="2" l="1"/>
  <c r="D9" i="2" s="1"/>
  <c r="E7" i="2"/>
  <c r="F7" i="2" s="1"/>
  <c r="G7" i="2" s="1"/>
  <c r="C11" i="2" l="1"/>
  <c r="E9" i="2"/>
  <c r="F9" i="2" s="1"/>
  <c r="G9" i="2" s="1"/>
  <c r="E11" i="2" l="1"/>
  <c r="F11" i="2" s="1"/>
  <c r="G11" i="2" s="1"/>
  <c r="D11" i="2"/>
</calcChain>
</file>

<file path=xl/sharedStrings.xml><?xml version="1.0" encoding="utf-8"?>
<sst xmlns="http://schemas.openxmlformats.org/spreadsheetml/2006/main" count="21" uniqueCount="21">
  <si>
    <t>Date naissance</t>
  </si>
  <si>
    <t>Nom apprenti</t>
  </si>
  <si>
    <t>Début contrat</t>
  </si>
  <si>
    <t>SMIC mensuel</t>
  </si>
  <si>
    <t>Dupont</t>
  </si>
  <si>
    <t>&lt; 18 ans</t>
  </si>
  <si>
    <t>&lt; 20 ans</t>
  </si>
  <si>
    <t>Fin 
contrat</t>
  </si>
  <si>
    <t>&lt; 25 ans</t>
  </si>
  <si>
    <t>&gt; 25 ans</t>
  </si>
  <si>
    <t>âge</t>
  </si>
  <si>
    <t>tranche</t>
  </si>
  <si>
    <t>%</t>
  </si>
  <si>
    <t>brut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</si>
  <si>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ère</t>
    </r>
    <r>
      <rPr>
        <b/>
        <sz val="11"/>
        <color theme="1"/>
        <rFont val="Calibri"/>
        <family val="2"/>
        <scheme val="minor"/>
      </rPr>
      <t xml:space="preserve"> année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</si>
  <si>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</si>
  <si>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</si>
  <si>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t>&lt;18</t>
  </si>
  <si>
    <t>&lt;20</t>
  </si>
  <si>
    <t>&lt;25</t>
  </si>
  <si>
    <t>&gt;25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</si>
</sst>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" fontId="3" fillId="0" borderId="0" xfId="0" quotePrefix="1" applyNumberFormat="1" applyFont="1"/>
    <xf numFmtId="4" fontId="3" fillId="0" borderId="0" xfId="0" quotePrefix="1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3" borderId="24" xfId="1" applyFont="1" applyFill="1" applyBorder="1" applyAlignment="1">
      <alignment horizontal="center" vertical="center"/>
    </xf>
    <xf numFmtId="9" fontId="7" fillId="3" borderId="25" xfId="1" applyFont="1" applyFill="1" applyBorder="1" applyAlignment="1">
      <alignment horizontal="center" vertical="center"/>
    </xf>
    <xf numFmtId="0" fontId="5" fillId="3" borderId="24" xfId="0" quotePrefix="1" applyFont="1" applyFill="1" applyBorder="1" applyAlignment="1">
      <alignment vertical="center" wrapText="1"/>
    </xf>
    <xf numFmtId="0" fontId="8" fillId="3" borderId="25" xfId="0" quotePrefix="1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4" fontId="10" fillId="0" borderId="14" xfId="0" applyNumberFormat="1" applyFont="1" applyBorder="1" applyAlignment="1">
      <alignment horizontal="right" indent="1"/>
    </xf>
    <xf numFmtId="14" fontId="9" fillId="0" borderId="15" xfId="0" applyNumberFormat="1" applyFont="1" applyBorder="1" applyAlignment="1">
      <alignment horizontal="center"/>
    </xf>
    <xf numFmtId="9" fontId="10" fillId="0" borderId="16" xfId="1" applyFont="1" applyBorder="1" applyAlignment="1">
      <alignment horizontal="center"/>
    </xf>
    <xf numFmtId="4" fontId="10" fillId="0" borderId="17" xfId="0" applyNumberFormat="1" applyFont="1" applyBorder="1" applyAlignment="1">
      <alignment horizontal="right" indent="1"/>
    </xf>
    <xf numFmtId="14" fontId="9" fillId="0" borderId="18" xfId="0" applyNumberFormat="1" applyFont="1" applyBorder="1" applyAlignment="1">
      <alignment horizontal="center"/>
    </xf>
    <xf numFmtId="9" fontId="10" fillId="0" borderId="19" xfId="1" applyFont="1" applyBorder="1" applyAlignment="1">
      <alignment horizontal="center"/>
    </xf>
    <xf numFmtId="4" fontId="10" fillId="0" borderId="20" xfId="0" applyNumberFormat="1" applyFont="1" applyBorder="1" applyAlignment="1">
      <alignment horizontal="right" indent="1"/>
    </xf>
    <xf numFmtId="14" fontId="9" fillId="0" borderId="21" xfId="0" applyNumberFormat="1" applyFont="1" applyBorder="1" applyAlignment="1">
      <alignment horizontal="center"/>
    </xf>
    <xf numFmtId="9" fontId="10" fillId="0" borderId="22" xfId="1" applyFont="1" applyBorder="1" applyAlignment="1">
      <alignment horizontal="center"/>
    </xf>
    <xf numFmtId="4" fontId="10" fillId="0" borderId="23" xfId="0" applyNumberFormat="1" applyFont="1" applyBorder="1" applyAlignment="1">
      <alignment horizontal="right" indent="1"/>
    </xf>
    <xf numFmtId="0" fontId="5" fillId="4" borderId="24" xfId="0" quotePrefix="1" applyFont="1" applyFill="1" applyBorder="1" applyAlignment="1">
      <alignment vertical="center" wrapText="1"/>
    </xf>
    <xf numFmtId="0" fontId="8" fillId="4" borderId="25" xfId="0" quotePrefix="1" applyFont="1" applyFill="1" applyBorder="1" applyAlignment="1">
      <alignment horizontal="center" vertical="center" wrapText="1"/>
    </xf>
    <xf numFmtId="9" fontId="3" fillId="4" borderId="24" xfId="1" applyFont="1" applyFill="1" applyBorder="1" applyAlignment="1">
      <alignment horizontal="center" vertical="center"/>
    </xf>
    <xf numFmtId="9" fontId="7" fillId="4" borderId="25" xfId="1" applyFont="1" applyFill="1" applyBorder="1" applyAlignment="1">
      <alignment horizontal="center" vertical="center"/>
    </xf>
    <xf numFmtId="0" fontId="5" fillId="5" borderId="24" xfId="0" quotePrefix="1" applyFont="1" applyFill="1" applyBorder="1" applyAlignment="1">
      <alignment vertical="center" wrapText="1"/>
    </xf>
    <xf numFmtId="0" fontId="8" fillId="5" borderId="25" xfId="0" quotePrefix="1" applyFont="1" applyFill="1" applyBorder="1" applyAlignment="1">
      <alignment horizontal="center" vertical="center" wrapText="1"/>
    </xf>
    <xf numFmtId="9" fontId="3" fillId="5" borderId="24" xfId="1" applyFont="1" applyFill="1" applyBorder="1" applyAlignment="1">
      <alignment horizontal="center" vertical="center"/>
    </xf>
    <xf numFmtId="9" fontId="7" fillId="5" borderId="25" xfId="1" applyFont="1" applyFill="1" applyBorder="1" applyAlignment="1">
      <alignment horizontal="center" vertical="center"/>
    </xf>
    <xf numFmtId="0" fontId="5" fillId="6" borderId="24" xfId="0" quotePrefix="1" applyFont="1" applyFill="1" applyBorder="1" applyAlignment="1">
      <alignment vertical="center" wrapText="1"/>
    </xf>
    <xf numFmtId="0" fontId="8" fillId="6" borderId="25" xfId="0" quotePrefix="1" applyFont="1" applyFill="1" applyBorder="1" applyAlignment="1">
      <alignment horizontal="center" vertical="center" wrapText="1"/>
    </xf>
    <xf numFmtId="9" fontId="3" fillId="6" borderId="24" xfId="1" applyFont="1" applyFill="1" applyBorder="1" applyAlignment="1">
      <alignment horizontal="center" vertical="center"/>
    </xf>
    <xf numFmtId="9" fontId="7" fillId="6" borderId="25" xfId="1" applyFont="1" applyFill="1" applyBorder="1" applyAlignment="1">
      <alignment horizontal="center" vertical="center"/>
    </xf>
    <xf numFmtId="14" fontId="11" fillId="7" borderId="7" xfId="0" applyNumberFormat="1" applyFont="1" applyFill="1" applyBorder="1" applyAlignment="1">
      <alignment horizontal="center"/>
    </xf>
    <xf numFmtId="14" fontId="12" fillId="7" borderId="8" xfId="0" applyNumberFormat="1" applyFont="1" applyFill="1" applyBorder="1" applyAlignment="1">
      <alignment horizontal="center"/>
    </xf>
    <xf numFmtId="14" fontId="12" fillId="7" borderId="10" xfId="0" applyNumberFormat="1" applyFont="1" applyFill="1" applyBorder="1" applyAlignment="1">
      <alignment horizontal="center"/>
    </xf>
    <xf numFmtId="4" fontId="11" fillId="7" borderId="2" xfId="0" applyNumberFormat="1" applyFont="1" applyFill="1" applyBorder="1" applyAlignment="1">
      <alignment horizontal="center"/>
    </xf>
    <xf numFmtId="0" fontId="13" fillId="0" borderId="0" xfId="0" quotePrefix="1" applyFont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4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n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ation"/>
    </sheetNames>
    <sheetDataSet>
      <sheetData sheetId="0">
        <row r="1">
          <cell r="D1">
            <v>0</v>
          </cell>
        </row>
        <row r="2">
          <cell r="B2">
            <v>366500</v>
          </cell>
          <cell r="D2">
            <v>0</v>
          </cell>
        </row>
        <row r="3">
          <cell r="B3">
            <v>367500</v>
          </cell>
          <cell r="D3">
            <v>0</v>
          </cell>
        </row>
        <row r="4">
          <cell r="B4">
            <v>370000</v>
          </cell>
          <cell r="D4">
            <v>0</v>
          </cell>
        </row>
        <row r="5">
          <cell r="B5">
            <v>372000</v>
          </cell>
          <cell r="D5">
            <v>0</v>
          </cell>
        </row>
        <row r="6">
          <cell r="B6">
            <v>374500</v>
          </cell>
          <cell r="D6">
            <v>0</v>
          </cell>
        </row>
        <row r="7">
          <cell r="B7">
            <v>374000</v>
          </cell>
          <cell r="D7">
            <v>0</v>
          </cell>
        </row>
        <row r="8">
          <cell r="B8">
            <v>376000</v>
          </cell>
          <cell r="D8">
            <v>312400</v>
          </cell>
        </row>
        <row r="9">
          <cell r="D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showGridLines="0" tabSelected="1" workbookViewId="0">
      <selection activeCell="N15" sqref="N15"/>
    </sheetView>
  </sheetViews>
  <sheetFormatPr baseColWidth="10" defaultColWidth="15.33203125" defaultRowHeight="15.6" x14ac:dyDescent="0.3"/>
  <cols>
    <col min="1" max="1" width="1.6640625" style="1" customWidth="1"/>
    <col min="2" max="2" width="6.109375" style="1" customWidth="1"/>
    <col min="3" max="3" width="11" style="1" customWidth="1"/>
    <col min="4" max="7" width="10.77734375" style="1" customWidth="1"/>
    <col min="8" max="8" width="1.6640625" style="1" customWidth="1"/>
    <col min="9" max="12" width="7.33203125" style="4" customWidth="1"/>
    <col min="13" max="13" width="8" style="1" customWidth="1"/>
    <col min="14" max="16384" width="15.33203125" style="1"/>
  </cols>
  <sheetData>
    <row r="1" spans="2:13" ht="13.2" customHeight="1" thickBot="1" x14ac:dyDescent="0.35"/>
    <row r="2" spans="2:13" s="5" customFormat="1" ht="31.2" customHeight="1" x14ac:dyDescent="0.3">
      <c r="C2" s="8" t="s">
        <v>1</v>
      </c>
      <c r="D2" s="9" t="s">
        <v>0</v>
      </c>
      <c r="E2" s="10" t="s">
        <v>2</v>
      </c>
      <c r="F2" s="11" t="s">
        <v>7</v>
      </c>
      <c r="G2" s="7" t="s">
        <v>3</v>
      </c>
      <c r="H2" s="6"/>
      <c r="I2" s="6"/>
      <c r="J2" s="4"/>
      <c r="K2" s="4"/>
      <c r="L2" s="4"/>
      <c r="M2" s="1"/>
    </row>
    <row r="3" spans="2:13" ht="16.2" thickBot="1" x14ac:dyDescent="0.35">
      <c r="C3" s="46" t="s">
        <v>4</v>
      </c>
      <c r="D3" s="47">
        <v>37302</v>
      </c>
      <c r="E3" s="48">
        <v>44105</v>
      </c>
      <c r="F3" s="47">
        <v>44834</v>
      </c>
      <c r="G3" s="49">
        <v>1554.58</v>
      </c>
      <c r="H3" s="2"/>
      <c r="I3" s="2"/>
      <c r="J3" s="6"/>
      <c r="K3" s="12"/>
      <c r="L3" s="12"/>
      <c r="M3" s="5"/>
    </row>
    <row r="4" spans="2:13" ht="15.6" customHeight="1" x14ac:dyDescent="0.3">
      <c r="G4" s="13"/>
      <c r="H4" s="2"/>
      <c r="I4" s="42" t="s">
        <v>5</v>
      </c>
      <c r="J4" s="34" t="s">
        <v>6</v>
      </c>
      <c r="K4" s="20" t="s">
        <v>8</v>
      </c>
      <c r="L4" s="38" t="s">
        <v>9</v>
      </c>
    </row>
    <row r="5" spans="2:13" ht="16.2" thickBot="1" x14ac:dyDescent="0.35">
      <c r="B5" s="2"/>
      <c r="C5" s="2"/>
      <c r="D5" s="50" t="s">
        <v>10</v>
      </c>
      <c r="E5" s="50" t="s">
        <v>11</v>
      </c>
      <c r="F5" s="3" t="s">
        <v>12</v>
      </c>
      <c r="G5" s="14" t="s">
        <v>13</v>
      </c>
      <c r="H5" s="4"/>
      <c r="I5" s="43" t="s">
        <v>17</v>
      </c>
      <c r="J5" s="35" t="s">
        <v>18</v>
      </c>
      <c r="K5" s="21" t="s">
        <v>19</v>
      </c>
      <c r="L5" s="39" t="s">
        <v>20</v>
      </c>
    </row>
    <row r="6" spans="2:13" x14ac:dyDescent="0.3">
      <c r="B6" s="15" t="s">
        <v>14</v>
      </c>
      <c r="C6" s="22">
        <f>E3</f>
        <v>44105</v>
      </c>
      <c r="D6" s="51">
        <f t="shared" ref="D6:D11" si="0">(C6-$D$3)/365.25</f>
        <v>18.625598904859686</v>
      </c>
      <c r="E6" s="52" t="str">
        <f t="shared" ref="E6:E11" si="1">IF($C6-$D$3&lt;18*365,"&lt;18",
IF($C6-$D$3&lt;20*365,"&lt;20",
IF($C6-$D$3&lt;25*365,"&lt;25", "&gt;25")))</f>
        <v>&lt;20</v>
      </c>
      <c r="F6" s="23">
        <f t="shared" ref="F6:F11" si="2">HLOOKUP(E6,$I$5:$L$11,ROW()-4,0)</f>
        <v>0.43</v>
      </c>
      <c r="G6" s="24">
        <f t="shared" ref="G6:G11" si="3">$G$3*F6</f>
        <v>668.46939999999995</v>
      </c>
      <c r="H6" s="4"/>
      <c r="I6" s="44">
        <v>0.27</v>
      </c>
      <c r="J6" s="36">
        <v>0.43</v>
      </c>
      <c r="K6" s="18">
        <v>0.53</v>
      </c>
      <c r="L6" s="40">
        <v>1</v>
      </c>
    </row>
    <row r="7" spans="2:13" x14ac:dyDescent="0.3">
      <c r="B7" s="16"/>
      <c r="C7" s="25">
        <f>C8-1</f>
        <v>44469</v>
      </c>
      <c r="D7" s="53">
        <f t="shared" si="0"/>
        <v>19.622176591375769</v>
      </c>
      <c r="E7" s="54" t="str">
        <f t="shared" si="1"/>
        <v>&lt;20</v>
      </c>
      <c r="F7" s="26">
        <f t="shared" si="2"/>
        <v>0.43</v>
      </c>
      <c r="G7" s="27">
        <f t="shared" si="3"/>
        <v>668.46939999999995</v>
      </c>
      <c r="H7" s="4"/>
      <c r="I7" s="45">
        <f t="shared" ref="I7:L7" si="4">I6</f>
        <v>0.27</v>
      </c>
      <c r="J7" s="37">
        <f t="shared" si="4"/>
        <v>0.43</v>
      </c>
      <c r="K7" s="19">
        <f t="shared" si="4"/>
        <v>0.53</v>
      </c>
      <c r="L7" s="41">
        <f t="shared" si="4"/>
        <v>1</v>
      </c>
    </row>
    <row r="8" spans="2:13" x14ac:dyDescent="0.3">
      <c r="B8" s="16" t="s">
        <v>15</v>
      </c>
      <c r="C8" s="28">
        <f>C6+365</f>
        <v>44470</v>
      </c>
      <c r="D8" s="55">
        <f t="shared" si="0"/>
        <v>19.6249144421629</v>
      </c>
      <c r="E8" s="56" t="str">
        <f t="shared" si="1"/>
        <v>&lt;20</v>
      </c>
      <c r="F8" s="29">
        <f t="shared" si="2"/>
        <v>0.51</v>
      </c>
      <c r="G8" s="30">
        <f t="shared" si="3"/>
        <v>792.83579999999995</v>
      </c>
      <c r="H8" s="4"/>
      <c r="I8" s="44">
        <v>0.39</v>
      </c>
      <c r="J8" s="36">
        <v>0.51</v>
      </c>
      <c r="K8" s="18">
        <v>0.61</v>
      </c>
      <c r="L8" s="40">
        <v>1</v>
      </c>
    </row>
    <row r="9" spans="2:13" x14ac:dyDescent="0.3">
      <c r="B9" s="16"/>
      <c r="C9" s="25">
        <f t="shared" ref="C9:C11" si="5">C7+365</f>
        <v>44834</v>
      </c>
      <c r="D9" s="53">
        <f t="shared" si="0"/>
        <v>20.621492128678987</v>
      </c>
      <c r="E9" s="54" t="str">
        <f t="shared" si="1"/>
        <v>&lt;25</v>
      </c>
      <c r="F9" s="26">
        <f t="shared" si="2"/>
        <v>0.61</v>
      </c>
      <c r="G9" s="27">
        <f t="shared" si="3"/>
        <v>948.29379999999992</v>
      </c>
      <c r="H9" s="4"/>
      <c r="I9" s="45">
        <f t="shared" ref="I9:L9" si="6">I8</f>
        <v>0.39</v>
      </c>
      <c r="J9" s="37">
        <f t="shared" si="6"/>
        <v>0.51</v>
      </c>
      <c r="K9" s="19">
        <f t="shared" si="6"/>
        <v>0.61</v>
      </c>
      <c r="L9" s="41">
        <f t="shared" si="6"/>
        <v>1</v>
      </c>
    </row>
    <row r="10" spans="2:13" x14ac:dyDescent="0.3">
      <c r="B10" s="16" t="s">
        <v>16</v>
      </c>
      <c r="C10" s="28">
        <f t="shared" si="5"/>
        <v>44835</v>
      </c>
      <c r="D10" s="55">
        <f t="shared" si="0"/>
        <v>20.624229979466119</v>
      </c>
      <c r="E10" s="56" t="str">
        <f t="shared" si="1"/>
        <v>&lt;25</v>
      </c>
      <c r="F10" s="29">
        <f t="shared" si="2"/>
        <v>0.78</v>
      </c>
      <c r="G10" s="30">
        <f t="shared" si="3"/>
        <v>1212.5724</v>
      </c>
      <c r="H10" s="4"/>
      <c r="I10" s="44">
        <v>0.55000000000000004</v>
      </c>
      <c r="J10" s="36">
        <v>0.67</v>
      </c>
      <c r="K10" s="18">
        <v>0.78</v>
      </c>
      <c r="L10" s="40">
        <v>1</v>
      </c>
    </row>
    <row r="11" spans="2:13" ht="16.2" thickBot="1" x14ac:dyDescent="0.35">
      <c r="B11" s="17"/>
      <c r="C11" s="31">
        <f t="shared" si="5"/>
        <v>45199</v>
      </c>
      <c r="D11" s="57">
        <f t="shared" si="0"/>
        <v>21.620807665982205</v>
      </c>
      <c r="E11" s="58" t="str">
        <f t="shared" si="1"/>
        <v>&lt;25</v>
      </c>
      <c r="F11" s="32">
        <f t="shared" si="2"/>
        <v>0.78</v>
      </c>
      <c r="G11" s="33">
        <f t="shared" si="3"/>
        <v>1212.5724</v>
      </c>
      <c r="H11" s="4"/>
      <c r="I11" s="45">
        <f t="shared" ref="I11:L11" si="7">I10</f>
        <v>0.55000000000000004</v>
      </c>
      <c r="J11" s="37">
        <f t="shared" si="7"/>
        <v>0.67</v>
      </c>
      <c r="K11" s="19">
        <f t="shared" si="7"/>
        <v>0.78</v>
      </c>
      <c r="L11" s="41">
        <f t="shared" si="7"/>
        <v>1</v>
      </c>
    </row>
  </sheetData>
  <mergeCells count="3">
    <mergeCell ref="B6:B7"/>
    <mergeCell ref="B8:B9"/>
    <mergeCell ref="B10:B11"/>
  </mergeCells>
  <conditionalFormatting sqref="C6:G11">
    <cfRule type="expression" dxfId="3" priority="1">
      <formula>$E6="&lt;18"</formula>
    </cfRule>
    <cfRule type="expression" dxfId="2" priority="2">
      <formula>$E6="&lt;20"</formula>
    </cfRule>
    <cfRule type="expression" dxfId="1" priority="3">
      <formula>$E6="&lt;25"</formula>
    </cfRule>
    <cfRule type="expression" dxfId="0" priority="4">
      <formula>$E6="&gt;25"</formula>
    </cfRule>
  </conditionalFormatting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2021-08-30T21:59:52Z</dcterms:modified>
</cp:coreProperties>
</file>