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QLT4\Documents\"/>
    </mc:Choice>
  </mc:AlternateContent>
  <bookViews>
    <workbookView xWindow="0" yWindow="0" windowWidth="20490" windowHeight="7155" tabRatio="909" activeTab="1"/>
  </bookViews>
  <sheets>
    <sheet name="TABLEAU" sheetId="1" r:id="rId1"/>
    <sheet name="Habilitation automatisée" sheetId="2" r:id="rId2"/>
    <sheet name="Resultat attendu Trotro" sheetId="4" r:id="rId3"/>
    <sheet name="Resultat attendu Drudru" sheetId="5" r:id="rId4"/>
    <sheet name="Resultat attendu Tutu" sheetId="6" r:id="rId5"/>
    <sheet name="Resultat attendu Mimiche" sheetId="3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2" l="1"/>
  <c r="E23" i="5"/>
  <c r="D23" i="5"/>
  <c r="E22" i="5"/>
  <c r="D22" i="5"/>
  <c r="E21" i="5"/>
  <c r="D21" i="5"/>
  <c r="E20" i="5"/>
  <c r="D20" i="5"/>
  <c r="E19" i="5"/>
  <c r="D19" i="5"/>
  <c r="E18" i="5"/>
  <c r="D18" i="5"/>
  <c r="E16" i="5"/>
  <c r="D16" i="5"/>
  <c r="E15" i="5"/>
  <c r="D15" i="5"/>
  <c r="C10" i="5"/>
  <c r="E9" i="5"/>
  <c r="C9" i="5"/>
  <c r="E23" i="4"/>
  <c r="D22" i="4"/>
  <c r="E21" i="4"/>
  <c r="D21" i="4"/>
  <c r="D20" i="4"/>
  <c r="E19" i="4"/>
  <c r="E18" i="4"/>
  <c r="D18" i="4"/>
  <c r="E16" i="4"/>
  <c r="E15" i="4"/>
  <c r="C10" i="4"/>
  <c r="E9" i="4"/>
  <c r="C9" i="4"/>
  <c r="E23" i="3"/>
  <c r="D22" i="3"/>
  <c r="E21" i="3"/>
  <c r="D21" i="3"/>
  <c r="E20" i="3"/>
  <c r="E19" i="3"/>
  <c r="D18" i="3"/>
  <c r="E16" i="3"/>
  <c r="D16" i="3"/>
  <c r="E15" i="3"/>
  <c r="C10" i="3"/>
  <c r="E9" i="3"/>
  <c r="C9" i="3"/>
  <c r="E23" i="6"/>
  <c r="D23" i="6"/>
  <c r="E22" i="6"/>
  <c r="D22" i="6"/>
  <c r="E21" i="6"/>
  <c r="E20" i="6"/>
  <c r="E19" i="6"/>
  <c r="D19" i="6"/>
  <c r="E18" i="6"/>
  <c r="D18" i="6"/>
  <c r="D16" i="6"/>
  <c r="E15" i="6"/>
  <c r="C10" i="6"/>
  <c r="E9" i="6"/>
  <c r="C9" i="6"/>
  <c r="C23" i="2"/>
  <c r="E23" i="2" s="1"/>
  <c r="C22" i="2"/>
  <c r="E22" i="2" s="1"/>
  <c r="C21" i="2"/>
  <c r="E21" i="2" s="1"/>
  <c r="C20" i="2"/>
  <c r="D20" i="2" s="1"/>
  <c r="C19" i="2"/>
  <c r="D19" i="2" s="1"/>
  <c r="C18" i="2"/>
  <c r="E18" i="2" s="1"/>
  <c r="C16" i="2"/>
  <c r="E16" i="2" s="1"/>
  <c r="C15" i="2"/>
  <c r="D15" i="2" s="1"/>
  <c r="E9" i="2"/>
  <c r="C10" i="2"/>
  <c r="C9" i="2"/>
  <c r="E22" i="3" l="1"/>
  <c r="E18" i="3"/>
  <c r="D16" i="4"/>
  <c r="E22" i="4"/>
  <c r="D15" i="4"/>
  <c r="D19" i="4"/>
  <c r="E20" i="4"/>
  <c r="D23" i="4"/>
  <c r="D15" i="3"/>
  <c r="D20" i="3"/>
  <c r="D19" i="3"/>
  <c r="D23" i="3"/>
  <c r="D21" i="6"/>
  <c r="D15" i="6"/>
  <c r="E16" i="6"/>
  <c r="D20" i="6"/>
  <c r="D23" i="2"/>
  <c r="D22" i="2"/>
  <c r="D16" i="2"/>
  <c r="E15" i="2"/>
  <c r="D18" i="2"/>
  <c r="E20" i="2"/>
  <c r="E19" i="2"/>
  <c r="D21" i="2"/>
</calcChain>
</file>

<file path=xl/sharedStrings.xml><?xml version="1.0" encoding="utf-8"?>
<sst xmlns="http://schemas.openxmlformats.org/spreadsheetml/2006/main" count="269" uniqueCount="75">
  <si>
    <t>SUIVI HABILATION ELECTRIQUE</t>
  </si>
  <si>
    <t>A FAIRE</t>
  </si>
  <si>
    <t>FAIT</t>
  </si>
  <si>
    <t>DEPASSE</t>
  </si>
  <si>
    <t>NOM</t>
  </si>
  <si>
    <t>PRENOM</t>
  </si>
  <si>
    <t>SERVICE</t>
  </si>
  <si>
    <t>FONCTION</t>
  </si>
  <si>
    <t>FORMATION INITIALE</t>
  </si>
  <si>
    <t>RECYCLAGE (+ 3 ans)</t>
  </si>
  <si>
    <t xml:space="preserve">Date </t>
  </si>
  <si>
    <t>Titre</t>
  </si>
  <si>
    <t>Organisme</t>
  </si>
  <si>
    <t>Date recyclage</t>
  </si>
  <si>
    <t>ADRIEN</t>
  </si>
  <si>
    <t>ONDULEUSE</t>
  </si>
  <si>
    <t>BS BE Manœuvre</t>
  </si>
  <si>
    <t>SEBASTIEN</t>
  </si>
  <si>
    <t>TRANSFORMATION</t>
  </si>
  <si>
    <t>GERARD</t>
  </si>
  <si>
    <t>MAINTENANCE</t>
  </si>
  <si>
    <t>BR BC</t>
  </si>
  <si>
    <t>HC B2V H2V BR BC</t>
  </si>
  <si>
    <t>H0V B2V BR BC</t>
  </si>
  <si>
    <t>SERGE</t>
  </si>
  <si>
    <t>MIMICHE</t>
  </si>
  <si>
    <t>DRUDRU</t>
  </si>
  <si>
    <t>TUTU</t>
  </si>
  <si>
    <t>OUVRIER</t>
  </si>
  <si>
    <t>CHEF D'EQUIPE</t>
  </si>
  <si>
    <t>TITRE D'HABILITATION ELECTRIQUE</t>
  </si>
  <si>
    <t>Version du: 06/07/2021</t>
  </si>
  <si>
    <t>Revu le: 06/07/2021</t>
  </si>
  <si>
    <t>NOM :</t>
  </si>
  <si>
    <t>Employeur:</t>
  </si>
  <si>
    <t>Prénom:</t>
  </si>
  <si>
    <t>Affectation:</t>
  </si>
  <si>
    <t>Fonction:</t>
  </si>
  <si>
    <t>Personnel</t>
  </si>
  <si>
    <t>Symbole d’habilitation et attribut</t>
  </si>
  <si>
    <t>Champ d’application</t>
  </si>
  <si>
    <t>Domaine de tension ou tensions concernées</t>
  </si>
  <si>
    <t>Ouvrages ou installations concernés</t>
  </si>
  <si>
    <t>Indications supplémentaires</t>
  </si>
  <si>
    <t>Travaux d’ordre non électrique</t>
  </si>
  <si>
    <t>Exécutant</t>
  </si>
  <si>
    <t>H2V HC</t>
  </si>
  <si>
    <t>H0</t>
  </si>
  <si>
    <t>Chargé de chantier</t>
  </si>
  <si>
    <t>Opérations d’ordre électrique</t>
  </si>
  <si>
    <t>Chargé de travaux</t>
  </si>
  <si>
    <t>Chargé d’intervention BT</t>
  </si>
  <si>
    <t>B2V</t>
  </si>
  <si>
    <t>Chargé de consignation</t>
  </si>
  <si>
    <t>BR</t>
  </si>
  <si>
    <t>BS</t>
  </si>
  <si>
    <t>Chargé d’opérations spécifiques</t>
  </si>
  <si>
    <t>BC</t>
  </si>
  <si>
    <t>BE</t>
  </si>
  <si>
    <t>Habilité spécial</t>
  </si>
  <si>
    <r>
      <t xml:space="preserve">Document supplémentaire :     </t>
    </r>
    <r>
      <rPr>
        <sz val="16"/>
        <color theme="1"/>
        <rFont val="Webdings"/>
        <family val="1"/>
        <charset val="2"/>
      </rPr>
      <t>c</t>
    </r>
    <r>
      <rPr>
        <sz val="16"/>
        <color theme="1"/>
        <rFont val="Arial"/>
        <family val="2"/>
      </rPr>
      <t xml:space="preserve"> OUI          </t>
    </r>
    <r>
      <rPr>
        <sz val="16"/>
        <color theme="1"/>
        <rFont val="Wingdings"/>
        <charset val="2"/>
      </rPr>
      <t>x</t>
    </r>
    <r>
      <rPr>
        <sz val="16"/>
        <color theme="1"/>
        <rFont val="Arial"/>
        <family val="2"/>
      </rPr>
      <t xml:space="preserve"> NON</t>
    </r>
  </si>
  <si>
    <t>Le titulaire</t>
  </si>
  <si>
    <t>L'employeur:</t>
  </si>
  <si>
    <t>Signature</t>
  </si>
  <si>
    <t>SOCIETE SISI LA FAMILLE</t>
  </si>
  <si>
    <t>Indice doc</t>
  </si>
  <si>
    <t>TROTRO</t>
  </si>
  <si>
    <t>CADRE</t>
  </si>
  <si>
    <t>HC</t>
  </si>
  <si>
    <t>H2V</t>
  </si>
  <si>
    <t>B0</t>
  </si>
  <si>
    <t>B2</t>
  </si>
  <si>
    <t>H2</t>
  </si>
  <si>
    <t>H0V</t>
  </si>
  <si>
    <t>B0V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</si>
</sst>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24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Arial"/>
      <family val="2"/>
    </font>
    <font>
      <sz val="16"/>
      <color theme="1"/>
      <name val="Webdings"/>
      <family val="1"/>
      <charset val="2"/>
    </font>
    <font>
      <sz val="16"/>
      <color theme="1"/>
      <name val="Wingdings"/>
      <charset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3" borderId="0" xfId="0" applyFill="1"/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/>
    </xf>
    <xf numFmtId="0" fontId="8" fillId="3" borderId="0" xfId="0" applyFont="1" applyFill="1"/>
    <xf numFmtId="0" fontId="4" fillId="3" borderId="0" xfId="0" applyFont="1" applyFill="1" applyAlignment="1">
      <alignment horizontal="left"/>
    </xf>
    <xf numFmtId="0" fontId="5" fillId="3" borderId="0" xfId="0" applyFont="1" applyFill="1"/>
    <xf numFmtId="0" fontId="0" fillId="3" borderId="5" xfId="0" applyFill="1" applyBorder="1"/>
    <xf numFmtId="0" fontId="10" fillId="3" borderId="6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vertical="center"/>
    </xf>
    <xf numFmtId="0" fontId="13" fillId="3" borderId="8" xfId="0" applyFont="1" applyFill="1" applyBorder="1"/>
    <xf numFmtId="0" fontId="10" fillId="3" borderId="10" xfId="0" applyFont="1" applyFill="1" applyBorder="1" applyAlignment="1">
      <alignment vertical="center"/>
    </xf>
    <xf numFmtId="0" fontId="10" fillId="3" borderId="11" xfId="0" applyFont="1" applyFill="1" applyBorder="1" applyAlignment="1">
      <alignment horizontal="left" vertical="center"/>
    </xf>
    <xf numFmtId="0" fontId="10" fillId="3" borderId="12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vertical="center"/>
    </xf>
    <xf numFmtId="0" fontId="14" fillId="3" borderId="0" xfId="0" applyFont="1" applyFill="1" applyAlignment="1">
      <alignment horizontal="right"/>
    </xf>
    <xf numFmtId="0" fontId="15" fillId="3" borderId="0" xfId="0" applyFont="1" applyFill="1" applyAlignment="1">
      <alignment horizontal="left"/>
    </xf>
    <xf numFmtId="0" fontId="15" fillId="3" borderId="0" xfId="0" applyFont="1" applyFill="1"/>
    <xf numFmtId="0" fontId="14" fillId="3" borderId="0" xfId="0" applyFont="1" applyFill="1" applyAlignment="1">
      <alignment horizontal="right" vertical="center"/>
    </xf>
    <xf numFmtId="0" fontId="16" fillId="7" borderId="13" xfId="0" applyFont="1" applyFill="1" applyBorder="1" applyAlignment="1">
      <alignment horizontal="center" vertical="center" wrapText="1"/>
    </xf>
    <xf numFmtId="0" fontId="16" fillId="7" borderId="14" xfId="0" applyFont="1" applyFill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 wrapText="1"/>
    </xf>
    <xf numFmtId="0" fontId="16" fillId="7" borderId="16" xfId="0" applyFont="1" applyFill="1" applyBorder="1" applyAlignment="1">
      <alignment horizontal="center" vertical="center" wrapText="1"/>
    </xf>
    <xf numFmtId="0" fontId="16" fillId="7" borderId="17" xfId="0" applyFont="1" applyFill="1" applyBorder="1" applyAlignment="1">
      <alignment horizontal="center" vertical="center" wrapText="1"/>
    </xf>
    <xf numFmtId="0" fontId="16" fillId="7" borderId="17" xfId="0" applyFont="1" applyFill="1" applyBorder="1" applyAlignment="1">
      <alignment horizontal="center" vertical="center" wrapText="1"/>
    </xf>
    <xf numFmtId="0" fontId="16" fillId="7" borderId="18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16" fillId="7" borderId="18" xfId="0" quotePrefix="1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vertical="center" wrapText="1"/>
    </xf>
    <xf numFmtId="0" fontId="16" fillId="0" borderId="20" xfId="0" applyFont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0" fontId="14" fillId="3" borderId="0" xfId="0" applyFont="1" applyFill="1"/>
    <xf numFmtId="0" fontId="14" fillId="3" borderId="0" xfId="0" applyFont="1" applyFill="1" applyAlignment="1">
      <alignment horizontal="left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2"/>
  <sheetViews>
    <sheetView workbookViewId="0">
      <selection activeCell="H8" sqref="H8"/>
    </sheetView>
  </sheetViews>
  <sheetFormatPr baseColWidth="10" defaultColWidth="11.140625" defaultRowHeight="15" x14ac:dyDescent="0.25"/>
  <cols>
    <col min="1" max="1" width="2.85546875" style="2" customWidth="1"/>
    <col min="2" max="2" width="23.42578125" style="2" customWidth="1"/>
    <col min="3" max="4" width="19.5703125" style="2" customWidth="1"/>
    <col min="5" max="5" width="23.42578125" style="2" bestFit="1" customWidth="1"/>
    <col min="6" max="6" width="1.85546875" style="2" customWidth="1"/>
    <col min="7" max="7" width="22.5703125" style="2" bestFit="1" customWidth="1"/>
    <col min="8" max="8" width="22.5703125" style="2" customWidth="1"/>
    <col min="9" max="9" width="17.28515625" style="2" customWidth="1"/>
    <col min="10" max="10" width="1.85546875" style="2" customWidth="1"/>
    <col min="11" max="14" width="17.140625" style="2" customWidth="1"/>
    <col min="15" max="15" width="3.42578125" style="2" customWidth="1"/>
    <col min="16" max="16384" width="11.140625" style="2"/>
  </cols>
  <sheetData>
    <row r="2" spans="2:14" ht="15.75" x14ac:dyDescent="0.25">
      <c r="B2" s="1" t="s">
        <v>0</v>
      </c>
      <c r="C2" s="1"/>
      <c r="D2" s="1"/>
      <c r="E2" s="1"/>
      <c r="K2" s="3" t="s">
        <v>1</v>
      </c>
      <c r="L2" s="4" t="s">
        <v>2</v>
      </c>
      <c r="M2" s="5" t="s">
        <v>3</v>
      </c>
    </row>
    <row r="4" spans="2:14" x14ac:dyDescent="0.25">
      <c r="B4" s="6" t="s">
        <v>4</v>
      </c>
      <c r="C4" s="6" t="s">
        <v>5</v>
      </c>
      <c r="D4" s="6" t="s">
        <v>6</v>
      </c>
      <c r="E4" s="6" t="s">
        <v>7</v>
      </c>
      <c r="G4" s="7" t="s">
        <v>8</v>
      </c>
      <c r="H4" s="7"/>
      <c r="I4" s="8"/>
      <c r="K4" s="9" t="s">
        <v>9</v>
      </c>
      <c r="L4" s="7"/>
      <c r="M4" s="7"/>
      <c r="N4" s="8"/>
    </row>
    <row r="5" spans="2:14" x14ac:dyDescent="0.25">
      <c r="B5" s="6"/>
      <c r="C5" s="6"/>
      <c r="D5" s="6"/>
      <c r="E5" s="6"/>
      <c r="G5" s="10" t="s">
        <v>10</v>
      </c>
      <c r="H5" s="10" t="s">
        <v>11</v>
      </c>
      <c r="I5" s="10" t="s">
        <v>12</v>
      </c>
      <c r="K5" s="10" t="s">
        <v>13</v>
      </c>
      <c r="L5" s="10" t="s">
        <v>13</v>
      </c>
      <c r="M5" s="10" t="s">
        <v>13</v>
      </c>
      <c r="N5" s="10" t="s">
        <v>13</v>
      </c>
    </row>
    <row r="6" spans="2:14" s="16" customFormat="1" ht="15.75" x14ac:dyDescent="0.25">
      <c r="B6" s="11" t="s">
        <v>25</v>
      </c>
      <c r="C6" s="12" t="s">
        <v>14</v>
      </c>
      <c r="D6" s="13" t="s">
        <v>15</v>
      </c>
      <c r="E6" s="13" t="s">
        <v>28</v>
      </c>
      <c r="F6" s="2"/>
      <c r="G6" s="14">
        <v>44113</v>
      </c>
      <c r="H6" s="14" t="s">
        <v>16</v>
      </c>
      <c r="I6" s="13"/>
      <c r="J6" s="2"/>
      <c r="K6" s="15">
        <v>45208</v>
      </c>
      <c r="L6" s="13"/>
      <c r="M6" s="13"/>
      <c r="N6" s="13"/>
    </row>
    <row r="7" spans="2:14" s="16" customFormat="1" ht="15.75" x14ac:dyDescent="0.25">
      <c r="B7" s="11" t="s">
        <v>66</v>
      </c>
      <c r="C7" s="12" t="s">
        <v>24</v>
      </c>
      <c r="D7" s="13" t="s">
        <v>20</v>
      </c>
      <c r="E7" s="13" t="s">
        <v>67</v>
      </c>
      <c r="F7" s="2"/>
      <c r="G7" s="14">
        <v>43800</v>
      </c>
      <c r="H7" s="14" t="s">
        <v>21</v>
      </c>
      <c r="I7" s="13"/>
      <c r="J7" s="2"/>
      <c r="K7" s="15"/>
      <c r="L7" s="13"/>
      <c r="M7" s="13"/>
      <c r="N7" s="13"/>
    </row>
    <row r="8" spans="2:14" s="16" customFormat="1" ht="15.75" x14ac:dyDescent="0.25">
      <c r="B8" s="11" t="s">
        <v>26</v>
      </c>
      <c r="C8" s="12" t="s">
        <v>17</v>
      </c>
      <c r="D8" s="13" t="s">
        <v>18</v>
      </c>
      <c r="E8" s="13" t="s">
        <v>29</v>
      </c>
      <c r="F8" s="2"/>
      <c r="G8" s="14">
        <v>44113</v>
      </c>
      <c r="H8" s="14" t="s">
        <v>23</v>
      </c>
      <c r="I8" s="13"/>
      <c r="J8" s="2"/>
      <c r="K8" s="15">
        <v>45208</v>
      </c>
      <c r="L8" s="13"/>
      <c r="M8" s="13"/>
      <c r="N8" s="13"/>
    </row>
    <row r="9" spans="2:14" s="16" customFormat="1" ht="15.75" x14ac:dyDescent="0.25">
      <c r="B9" s="11" t="s">
        <v>27</v>
      </c>
      <c r="C9" s="12" t="s">
        <v>19</v>
      </c>
      <c r="D9" s="13" t="s">
        <v>20</v>
      </c>
      <c r="E9" s="13" t="s">
        <v>28</v>
      </c>
      <c r="F9" s="2"/>
      <c r="G9" s="14">
        <v>43628</v>
      </c>
      <c r="H9" s="14" t="s">
        <v>22</v>
      </c>
      <c r="I9" s="13"/>
      <c r="J9" s="2"/>
      <c r="K9" s="15">
        <v>44724</v>
      </c>
      <c r="L9" s="13"/>
      <c r="M9" s="13"/>
      <c r="N9" s="13"/>
    </row>
    <row r="11" spans="2:14" x14ac:dyDescent="0.25">
      <c r="B11" s="17" t="s">
        <v>1</v>
      </c>
    </row>
    <row r="12" spans="2:14" x14ac:dyDescent="0.25">
      <c r="B12" s="18" t="s">
        <v>2</v>
      </c>
    </row>
  </sheetData>
  <mergeCells count="7">
    <mergeCell ref="K4:N4"/>
    <mergeCell ref="B2:E2"/>
    <mergeCell ref="B4:B5"/>
    <mergeCell ref="C4:C5"/>
    <mergeCell ref="D4:D5"/>
    <mergeCell ref="E4:E5"/>
    <mergeCell ref="G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9"/>
  <sheetViews>
    <sheetView tabSelected="1" zoomScale="55" zoomScaleNormal="55" workbookViewId="0">
      <selection activeCell="C15" sqref="C15"/>
    </sheetView>
  </sheetViews>
  <sheetFormatPr baseColWidth="10" defaultRowHeight="15" x14ac:dyDescent="0.25"/>
  <cols>
    <col min="1" max="1" width="14.140625" style="2" customWidth="1"/>
    <col min="2" max="2" width="41.42578125" style="2" customWidth="1"/>
    <col min="3" max="3" width="39" style="2" customWidth="1"/>
    <col min="4" max="4" width="39.5703125" style="2" customWidth="1"/>
    <col min="5" max="5" width="37" style="2" customWidth="1"/>
    <col min="6" max="6" width="28.85546875" style="2" customWidth="1"/>
    <col min="7" max="16384" width="11.42578125" style="2"/>
  </cols>
  <sheetData>
    <row r="2" spans="2:12" ht="18" x14ac:dyDescent="0.25">
      <c r="B2" s="19"/>
      <c r="C2" s="20" t="s">
        <v>30</v>
      </c>
      <c r="D2" s="20"/>
      <c r="E2" s="21"/>
      <c r="F2" s="22"/>
    </row>
    <row r="3" spans="2:12" ht="30" x14ac:dyDescent="0.25">
      <c r="B3" s="23"/>
      <c r="C3" s="24"/>
      <c r="D3" s="24"/>
      <c r="E3" s="25"/>
      <c r="F3" s="26" t="s">
        <v>65</v>
      </c>
    </row>
    <row r="4" spans="2:12" ht="30" x14ac:dyDescent="0.25">
      <c r="B4" s="23"/>
      <c r="C4" s="24"/>
      <c r="D4" s="24"/>
      <c r="E4" s="25"/>
      <c r="F4" s="27" t="s">
        <v>31</v>
      </c>
    </row>
    <row r="5" spans="2:12" ht="18" x14ac:dyDescent="0.25">
      <c r="B5" s="28"/>
      <c r="C5" s="24"/>
      <c r="D5" s="24"/>
      <c r="E5" s="25"/>
      <c r="F5" s="27" t="s">
        <v>32</v>
      </c>
    </row>
    <row r="6" spans="2:12" ht="30" x14ac:dyDescent="0.25">
      <c r="B6" s="29"/>
      <c r="C6" s="30"/>
      <c r="D6" s="30"/>
      <c r="E6" s="31"/>
      <c r="F6" s="32"/>
    </row>
    <row r="8" spans="2:12" s="35" customFormat="1" ht="23.25" x14ac:dyDescent="0.35">
      <c r="B8" s="33" t="s">
        <v>33</v>
      </c>
      <c r="C8" s="34" t="s">
        <v>27</v>
      </c>
      <c r="D8" s="33" t="s">
        <v>34</v>
      </c>
      <c r="E8" s="35" t="s">
        <v>64</v>
      </c>
    </row>
    <row r="9" spans="2:12" s="35" customFormat="1" ht="23.25" x14ac:dyDescent="0.35">
      <c r="B9" s="33" t="s">
        <v>35</v>
      </c>
      <c r="C9" s="34" t="str">
        <f>VLOOKUP($C$8,TABLEAU!$B$6:$N$9,2,FALSE)</f>
        <v>GERARD</v>
      </c>
      <c r="D9" s="36" t="s">
        <v>36</v>
      </c>
      <c r="E9" s="34" t="str">
        <f>VLOOKUP($C$8,TABLEAU!$B$6:$N$9,3,FALSE)</f>
        <v>MAINTENANCE</v>
      </c>
    </row>
    <row r="10" spans="2:12" s="35" customFormat="1" ht="23.25" x14ac:dyDescent="0.35">
      <c r="B10" s="36" t="s">
        <v>37</v>
      </c>
      <c r="C10" s="34" t="str">
        <f>VLOOKUP($C$8,TABLEAU!$B$6:$N$9,4,FALSE)</f>
        <v>OUVRIER</v>
      </c>
    </row>
    <row r="11" spans="2:12" ht="15.75" thickBot="1" x14ac:dyDescent="0.3"/>
    <row r="12" spans="2:12" ht="21" thickBot="1" x14ac:dyDescent="0.3">
      <c r="B12" s="37" t="s">
        <v>38</v>
      </c>
      <c r="C12" s="37" t="s">
        <v>39</v>
      </c>
      <c r="D12" s="38" t="s">
        <v>40</v>
      </c>
      <c r="E12" s="39"/>
      <c r="F12" s="40"/>
    </row>
    <row r="13" spans="2:12" ht="41.25" thickBot="1" x14ac:dyDescent="0.3">
      <c r="B13" s="41"/>
      <c r="C13" s="41"/>
      <c r="D13" s="43" t="s">
        <v>41</v>
      </c>
      <c r="E13" s="43" t="s">
        <v>42</v>
      </c>
      <c r="F13" s="43" t="s">
        <v>43</v>
      </c>
    </row>
    <row r="14" spans="2:12" ht="21" thickBot="1" x14ac:dyDescent="0.3">
      <c r="B14" s="38" t="s">
        <v>44</v>
      </c>
      <c r="C14" s="39"/>
      <c r="D14" s="39"/>
      <c r="E14" s="39"/>
      <c r="F14" s="40"/>
      <c r="G14" s="44"/>
      <c r="H14" s="44"/>
      <c r="I14" s="44"/>
    </row>
    <row r="15" spans="2:12" ht="21" thickBot="1" x14ac:dyDescent="0.3">
      <c r="B15" s="42" t="s">
        <v>45</v>
      </c>
      <c r="C15" s="45" t="str">
        <f>IFERROR(VLOOKUP($C$8,TABLEAU!$B$6:$N$9,7,FALSE),"")</f>
        <v>HC B2V H2V BR BC</v>
      </c>
      <c r="D15" s="43" t="str">
        <f>IF(C15&lt;&gt;"", "HTA", "")</f>
        <v>HTA</v>
      </c>
      <c r="E15" s="43" t="str">
        <f>IF(C15&lt;&gt;"", "Toutes opérations", "")</f>
        <v>Toutes opérations</v>
      </c>
      <c r="F15" s="43"/>
      <c r="G15" s="44"/>
      <c r="H15" s="44" t="s">
        <v>46</v>
      </c>
      <c r="I15" s="44" t="s">
        <v>47</v>
      </c>
      <c r="J15" s="2" t="s">
        <v>70</v>
      </c>
      <c r="K15" s="2" t="s">
        <v>73</v>
      </c>
      <c r="L15" s="2" t="s">
        <v>74</v>
      </c>
    </row>
    <row r="16" spans="2:12" ht="21" thickBot="1" x14ac:dyDescent="0.3">
      <c r="B16" s="42" t="s">
        <v>48</v>
      </c>
      <c r="C16" s="45" t="str">
        <f>IFERROR(VLOOKUP($C$8,TABLEAU!$B$6:$N$9,7,FALSE),"")</f>
        <v>HC B2V H2V BR BC</v>
      </c>
      <c r="D16" s="43" t="str">
        <f>IF(C16&lt;&gt;"", "HTA", "")</f>
        <v>HTA</v>
      </c>
      <c r="E16" s="43" t="str">
        <f>IF(C16&lt;&gt;"", "Toutes opérations", "")</f>
        <v>Toutes opérations</v>
      </c>
      <c r="F16" s="43"/>
      <c r="G16" s="44"/>
      <c r="H16" s="44"/>
      <c r="I16" s="44"/>
    </row>
    <row r="17" spans="2:11" ht="21" thickBot="1" x14ac:dyDescent="0.3">
      <c r="B17" s="38" t="s">
        <v>49</v>
      </c>
      <c r="C17" s="39"/>
      <c r="D17" s="39"/>
      <c r="E17" s="39"/>
      <c r="F17" s="40"/>
      <c r="G17" s="44"/>
      <c r="H17" s="44"/>
      <c r="I17" s="44"/>
    </row>
    <row r="18" spans="2:11" ht="21" thickBot="1" x14ac:dyDescent="0.3">
      <c r="B18" s="42" t="s">
        <v>45</v>
      </c>
      <c r="C18" s="45" t="str">
        <f>IFERROR(VLOOKUP($C$8,TABLEAU!$B$6:$N$9,7,FALSE),"")</f>
        <v>HC B2V H2V BR BC</v>
      </c>
      <c r="D18" s="43" t="str">
        <f>IF(C18&lt;&gt;"", "TBT BT", "")</f>
        <v>TBT BT</v>
      </c>
      <c r="E18" s="43" t="str">
        <f t="shared" ref="E18:E23" si="0">IF(C18&lt;&gt;"", "Toutes opérations", "")</f>
        <v>Toutes opérations</v>
      </c>
      <c r="F18" s="43"/>
      <c r="G18" s="44"/>
      <c r="H18" s="44"/>
      <c r="I18" s="44"/>
    </row>
    <row r="19" spans="2:11" ht="21" thickBot="1" x14ac:dyDescent="0.3">
      <c r="B19" s="42" t="s">
        <v>50</v>
      </c>
      <c r="C19" s="45" t="str">
        <f>IFERROR(VLOOKUP($C$8,TABLEAU!$B$6:$N$9,7,FALSE),"")</f>
        <v>HC B2V H2V BR BC</v>
      </c>
      <c r="D19" s="43" t="str">
        <f>IF(C19&lt;&gt;"", "TBT BT", "")</f>
        <v>TBT BT</v>
      </c>
      <c r="E19" s="43" t="str">
        <f t="shared" si="0"/>
        <v>Toutes opérations</v>
      </c>
      <c r="F19" s="43"/>
      <c r="G19" s="44"/>
      <c r="H19" s="44" t="s">
        <v>71</v>
      </c>
      <c r="I19" s="44" t="s">
        <v>72</v>
      </c>
      <c r="J19" s="2" t="s">
        <v>52</v>
      </c>
      <c r="K19" s="2" t="s">
        <v>69</v>
      </c>
    </row>
    <row r="20" spans="2:11" ht="21" thickBot="1" x14ac:dyDescent="0.3">
      <c r="B20" s="42" t="s">
        <v>51</v>
      </c>
      <c r="C20" s="45" t="str">
        <f>IFERROR(VLOOKUP($C$8,TABLEAU!$B$6:$N$9,7,FALSE),"")</f>
        <v>HC B2V H2V BR BC</v>
      </c>
      <c r="D20" s="43" t="str">
        <f>IF(C20&lt;&gt;"", "TBT BT", "")</f>
        <v>TBT BT</v>
      </c>
      <c r="E20" s="43" t="str">
        <f t="shared" si="0"/>
        <v>Toutes opérations</v>
      </c>
      <c r="F20" s="43"/>
      <c r="G20" s="44"/>
      <c r="H20" s="44" t="s">
        <v>54</v>
      </c>
      <c r="I20" s="44" t="s">
        <v>55</v>
      </c>
    </row>
    <row r="21" spans="2:11" ht="21" thickBot="1" x14ac:dyDescent="0.3">
      <c r="B21" s="42" t="s">
        <v>53</v>
      </c>
      <c r="C21" s="45" t="str">
        <f>IFERROR(VLOOKUP($C$8,TABLEAU!$B$6:$N$9,7,FALSE),"")</f>
        <v>HC B2V H2V BR BC</v>
      </c>
      <c r="D21" s="43" t="str">
        <f>IF(C21&lt;&gt;"", "TBT BT", "")</f>
        <v>TBT BT</v>
      </c>
      <c r="E21" s="43" t="str">
        <f t="shared" si="0"/>
        <v>Toutes opérations</v>
      </c>
      <c r="F21" s="43"/>
      <c r="G21" s="44"/>
      <c r="H21" s="44" t="s">
        <v>57</v>
      </c>
      <c r="I21" s="2" t="s">
        <v>68</v>
      </c>
    </row>
    <row r="22" spans="2:11" ht="41.25" thickBot="1" x14ac:dyDescent="0.3">
      <c r="B22" s="42" t="s">
        <v>56</v>
      </c>
      <c r="C22" s="45" t="str">
        <f>IFERROR(VLOOKUP($C$8,TABLEAU!$B$6:$N$9,7,FALSE),"")</f>
        <v>HC B2V H2V BR BC</v>
      </c>
      <c r="D22" s="43" t="str">
        <f>IF(C22&lt;&gt;"", "TBT BT", "")</f>
        <v>TBT BT</v>
      </c>
      <c r="E22" s="43" t="str">
        <f t="shared" ref="E22" si="1">IF(C22&lt;&gt;"", "Toutes opérations", "")</f>
        <v>Toutes opérations</v>
      </c>
      <c r="F22" s="43"/>
      <c r="G22" s="44"/>
      <c r="H22" s="51" t="s">
        <v>58</v>
      </c>
      <c r="I22" s="51" t="s">
        <v>68</v>
      </c>
    </row>
    <row r="23" spans="2:11" ht="21" thickBot="1" x14ac:dyDescent="0.3">
      <c r="B23" s="42" t="s">
        <v>59</v>
      </c>
      <c r="C23" s="45" t="str">
        <f>IFERROR(VLOOKUP($C$8,TABLEAU!$B$6:$N$9,7,FALSE),"")</f>
        <v>HC B2V H2V BR BC</v>
      </c>
      <c r="D23" s="43" t="str">
        <f>IF(C23&lt;&gt;"", "TBT BT", "")</f>
        <v>TBT BT</v>
      </c>
      <c r="E23" s="43" t="str">
        <f t="shared" si="0"/>
        <v>Toutes opérations</v>
      </c>
      <c r="F23" s="43"/>
    </row>
    <row r="24" spans="2:11" ht="21" thickBot="1" x14ac:dyDescent="0.3">
      <c r="B24" s="46" t="s">
        <v>60</v>
      </c>
      <c r="C24" s="47"/>
      <c r="D24" s="47"/>
      <c r="E24" s="47"/>
      <c r="F24" s="48"/>
    </row>
    <row r="27" spans="2:11" ht="23.25" x14ac:dyDescent="0.35">
      <c r="B27" s="49" t="s">
        <v>61</v>
      </c>
      <c r="C27" s="50"/>
      <c r="D27" s="33" t="s">
        <v>62</v>
      </c>
      <c r="E27" s="2" t="str">
        <f>+E8</f>
        <v>SOCIETE SISI LA FAMILLE</v>
      </c>
    </row>
    <row r="28" spans="2:11" ht="23.25" x14ac:dyDescent="0.35">
      <c r="B28" s="49" t="s">
        <v>63</v>
      </c>
      <c r="C28" s="50"/>
      <c r="D28" s="49"/>
    </row>
    <row r="29" spans="2:11" ht="23.25" x14ac:dyDescent="0.35">
      <c r="B29" s="49"/>
      <c r="C29" s="49"/>
      <c r="D29" s="49"/>
    </row>
  </sheetData>
  <mergeCells count="7">
    <mergeCell ref="B24:F24"/>
    <mergeCell ref="C2:E6"/>
    <mergeCell ref="B12:B13"/>
    <mergeCell ref="C12:C13"/>
    <mergeCell ref="D12:F12"/>
    <mergeCell ref="B14:F14"/>
    <mergeCell ref="B17:F17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TABLEAU!$B$6:$B$9</xm:f>
          </x14:formula1>
          <xm:sqref>C8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9"/>
  <sheetViews>
    <sheetView topLeftCell="A4" zoomScale="55" zoomScaleNormal="55" workbookViewId="0">
      <selection activeCell="M8" sqref="M8"/>
    </sheetView>
  </sheetViews>
  <sheetFormatPr baseColWidth="10" defaultRowHeight="15" x14ac:dyDescent="0.25"/>
  <cols>
    <col min="1" max="1" width="14.140625" style="2" customWidth="1"/>
    <col min="2" max="2" width="41.42578125" style="2" customWidth="1"/>
    <col min="3" max="3" width="39" style="2" customWidth="1"/>
    <col min="4" max="4" width="39.5703125" style="2" customWidth="1"/>
    <col min="5" max="5" width="37" style="2" customWidth="1"/>
    <col min="6" max="6" width="28.85546875" style="2" customWidth="1"/>
    <col min="7" max="16384" width="11.42578125" style="2"/>
  </cols>
  <sheetData>
    <row r="2" spans="2:10" ht="18" x14ac:dyDescent="0.25">
      <c r="B2" s="19"/>
      <c r="C2" s="20" t="s">
        <v>30</v>
      </c>
      <c r="D2" s="20"/>
      <c r="E2" s="21"/>
      <c r="F2" s="22"/>
    </row>
    <row r="3" spans="2:10" ht="30" x14ac:dyDescent="0.25">
      <c r="B3" s="23"/>
      <c r="C3" s="24"/>
      <c r="D3" s="24"/>
      <c r="E3" s="25"/>
      <c r="F3" s="26" t="s">
        <v>65</v>
      </c>
    </row>
    <row r="4" spans="2:10" ht="30" x14ac:dyDescent="0.25">
      <c r="B4" s="23"/>
      <c r="C4" s="24"/>
      <c r="D4" s="24"/>
      <c r="E4" s="25"/>
      <c r="F4" s="27" t="s">
        <v>31</v>
      </c>
    </row>
    <row r="5" spans="2:10" ht="18" x14ac:dyDescent="0.25">
      <c r="B5" s="28"/>
      <c r="C5" s="24"/>
      <c r="D5" s="24"/>
      <c r="E5" s="25"/>
      <c r="F5" s="27" t="s">
        <v>32</v>
      </c>
    </row>
    <row r="6" spans="2:10" ht="30" x14ac:dyDescent="0.25">
      <c r="B6" s="29"/>
      <c r="C6" s="30"/>
      <c r="D6" s="30"/>
      <c r="E6" s="31"/>
      <c r="F6" s="32"/>
    </row>
    <row r="8" spans="2:10" s="35" customFormat="1" ht="23.25" x14ac:dyDescent="0.35">
      <c r="B8" s="33" t="s">
        <v>33</v>
      </c>
      <c r="C8" s="34" t="s">
        <v>66</v>
      </c>
      <c r="D8" s="33" t="s">
        <v>34</v>
      </c>
      <c r="E8" s="35" t="s">
        <v>64</v>
      </c>
    </row>
    <row r="9" spans="2:10" s="35" customFormat="1" ht="23.25" x14ac:dyDescent="0.35">
      <c r="B9" s="33" t="s">
        <v>35</v>
      </c>
      <c r="C9" s="34" t="str">
        <f>VLOOKUP($C$8,TABLEAU!$B$6:$N$9,2,FALSE)</f>
        <v>SERGE</v>
      </c>
      <c r="D9" s="36" t="s">
        <v>36</v>
      </c>
      <c r="E9" s="34" t="str">
        <f>VLOOKUP($C$8,TABLEAU!$B$6:$N$9,3,FALSE)</f>
        <v>MAINTENANCE</v>
      </c>
    </row>
    <row r="10" spans="2:10" s="35" customFormat="1" ht="23.25" x14ac:dyDescent="0.35">
      <c r="B10" s="36" t="s">
        <v>37</v>
      </c>
      <c r="C10" s="34" t="str">
        <f>VLOOKUP($C$8,TABLEAU!$B$6:$N$9,4,FALSE)</f>
        <v>CADRE</v>
      </c>
    </row>
    <row r="11" spans="2:10" ht="15.75" thickBot="1" x14ac:dyDescent="0.3"/>
    <row r="12" spans="2:10" ht="21" thickBot="1" x14ac:dyDescent="0.3">
      <c r="B12" s="37" t="s">
        <v>38</v>
      </c>
      <c r="C12" s="37" t="s">
        <v>39</v>
      </c>
      <c r="D12" s="38" t="s">
        <v>40</v>
      </c>
      <c r="E12" s="39"/>
      <c r="F12" s="40"/>
    </row>
    <row r="13" spans="2:10" ht="41.25" thickBot="1" x14ac:dyDescent="0.3">
      <c r="B13" s="41"/>
      <c r="C13" s="41"/>
      <c r="D13" s="43" t="s">
        <v>41</v>
      </c>
      <c r="E13" s="43" t="s">
        <v>42</v>
      </c>
      <c r="F13" s="43" t="s">
        <v>43</v>
      </c>
    </row>
    <row r="14" spans="2:10" ht="21" thickBot="1" x14ac:dyDescent="0.3">
      <c r="B14" s="38" t="s">
        <v>44</v>
      </c>
      <c r="C14" s="39"/>
      <c r="D14" s="39"/>
      <c r="E14" s="39"/>
      <c r="F14" s="40"/>
      <c r="G14" s="44"/>
      <c r="H14" s="44"/>
      <c r="I14" s="44"/>
    </row>
    <row r="15" spans="2:10" ht="21" thickBot="1" x14ac:dyDescent="0.3">
      <c r="B15" s="42" t="s">
        <v>45</v>
      </c>
      <c r="C15" s="45"/>
      <c r="D15" s="43" t="str">
        <f>IF(C15&lt;&gt;"", "HTA", "")</f>
        <v/>
      </c>
      <c r="E15" s="43" t="str">
        <f>IF(C15&lt;&gt;"", "Toutes opérations", "")</f>
        <v/>
      </c>
      <c r="F15" s="43"/>
      <c r="G15" s="44"/>
      <c r="H15" s="52" t="s">
        <v>46</v>
      </c>
      <c r="I15" s="52" t="s">
        <v>47</v>
      </c>
      <c r="J15" s="52" t="s">
        <v>70</v>
      </c>
    </row>
    <row r="16" spans="2:10" ht="21" thickBot="1" x14ac:dyDescent="0.3">
      <c r="B16" s="42" t="s">
        <v>48</v>
      </c>
      <c r="C16" s="45"/>
      <c r="D16" s="43" t="str">
        <f>IF(C16&lt;&gt;"", "HTA", "")</f>
        <v/>
      </c>
      <c r="E16" s="43" t="str">
        <f>IF(C16&lt;&gt;"", "Toutes opérations", "")</f>
        <v/>
      </c>
      <c r="F16" s="43"/>
      <c r="G16" s="44"/>
      <c r="H16" s="52"/>
      <c r="I16" s="52"/>
      <c r="J16" s="52"/>
    </row>
    <row r="17" spans="2:10" ht="21" thickBot="1" x14ac:dyDescent="0.3">
      <c r="B17" s="38" t="s">
        <v>49</v>
      </c>
      <c r="C17" s="39"/>
      <c r="D17" s="39"/>
      <c r="E17" s="39"/>
      <c r="F17" s="40"/>
      <c r="G17" s="44"/>
      <c r="H17" s="52"/>
      <c r="I17" s="52"/>
      <c r="J17" s="52"/>
    </row>
    <row r="18" spans="2:10" ht="21" thickBot="1" x14ac:dyDescent="0.3">
      <c r="B18" s="42" t="s">
        <v>45</v>
      </c>
      <c r="C18" s="45"/>
      <c r="D18" s="43" t="str">
        <f>IF(C18&lt;&gt;"", "TBT BT", "")</f>
        <v/>
      </c>
      <c r="E18" s="43" t="str">
        <f t="shared" ref="E18:E23" si="0">IF(C18&lt;&gt;"", "Toutes opérations", "")</f>
        <v/>
      </c>
      <c r="F18" s="43"/>
      <c r="G18" s="44"/>
      <c r="H18" s="52"/>
      <c r="I18" s="52"/>
      <c r="J18" s="52"/>
    </row>
    <row r="19" spans="2:10" ht="21" thickBot="1" x14ac:dyDescent="0.3">
      <c r="B19" s="42" t="s">
        <v>50</v>
      </c>
      <c r="C19" s="45"/>
      <c r="D19" s="43" t="str">
        <f>IF(C19&lt;&gt;"", "TBT BT", "")</f>
        <v/>
      </c>
      <c r="E19" s="43" t="str">
        <f t="shared" si="0"/>
        <v/>
      </c>
      <c r="F19" s="43"/>
      <c r="G19" s="44"/>
      <c r="H19" s="52" t="s">
        <v>52</v>
      </c>
      <c r="I19" s="52" t="s">
        <v>69</v>
      </c>
      <c r="J19" s="52"/>
    </row>
    <row r="20" spans="2:10" ht="21" thickBot="1" x14ac:dyDescent="0.3">
      <c r="B20" s="42" t="s">
        <v>51</v>
      </c>
      <c r="C20" s="45" t="s">
        <v>54</v>
      </c>
      <c r="D20" s="43" t="str">
        <f>IF(C20&lt;&gt;"", "TBT BT", "")</f>
        <v>TBT BT</v>
      </c>
      <c r="E20" s="43" t="str">
        <f t="shared" si="0"/>
        <v>Toutes opérations</v>
      </c>
      <c r="F20" s="43"/>
      <c r="G20" s="44"/>
      <c r="H20" s="52" t="s">
        <v>54</v>
      </c>
      <c r="I20" s="52" t="s">
        <v>55</v>
      </c>
      <c r="J20" s="52"/>
    </row>
    <row r="21" spans="2:10" ht="21" thickBot="1" x14ac:dyDescent="0.3">
      <c r="B21" s="42" t="s">
        <v>53</v>
      </c>
      <c r="C21" s="45" t="s">
        <v>57</v>
      </c>
      <c r="D21" s="43" t="str">
        <f>IF(C21&lt;&gt;"", "TBT BT", "")</f>
        <v>TBT BT</v>
      </c>
      <c r="E21" s="43" t="str">
        <f t="shared" si="0"/>
        <v>Toutes opérations</v>
      </c>
      <c r="F21" s="43"/>
      <c r="G21" s="44"/>
      <c r="H21" s="52" t="s">
        <v>57</v>
      </c>
      <c r="I21" s="52" t="s">
        <v>68</v>
      </c>
      <c r="J21" s="52"/>
    </row>
    <row r="22" spans="2:10" ht="41.25" thickBot="1" x14ac:dyDescent="0.3">
      <c r="B22" s="42" t="s">
        <v>56</v>
      </c>
      <c r="C22" s="45"/>
      <c r="D22" s="43" t="str">
        <f>IF(C22&lt;&gt;"", "TBT BT", "")</f>
        <v/>
      </c>
      <c r="E22" s="43" t="str">
        <f t="shared" si="0"/>
        <v/>
      </c>
      <c r="F22" s="43"/>
      <c r="G22" s="44"/>
      <c r="H22" s="52" t="s">
        <v>58</v>
      </c>
      <c r="I22" s="52" t="s">
        <v>68</v>
      </c>
      <c r="J22" s="52"/>
    </row>
    <row r="23" spans="2:10" ht="21" thickBot="1" x14ac:dyDescent="0.3">
      <c r="B23" s="42" t="s">
        <v>59</v>
      </c>
      <c r="C23" s="45"/>
      <c r="D23" s="43" t="str">
        <f>IF(C23&lt;&gt;"", "TBT BT", "")</f>
        <v/>
      </c>
      <c r="E23" s="43" t="str">
        <f t="shared" si="0"/>
        <v/>
      </c>
      <c r="F23" s="43"/>
      <c r="H23" s="52"/>
      <c r="I23" s="52"/>
      <c r="J23" s="52"/>
    </row>
    <row r="24" spans="2:10" ht="21" thickBot="1" x14ac:dyDescent="0.3">
      <c r="B24" s="46" t="s">
        <v>60</v>
      </c>
      <c r="C24" s="47"/>
      <c r="D24" s="47"/>
      <c r="E24" s="47"/>
      <c r="F24" s="48"/>
    </row>
    <row r="27" spans="2:10" ht="23.25" x14ac:dyDescent="0.35">
      <c r="B27" s="49" t="s">
        <v>61</v>
      </c>
      <c r="C27" s="50"/>
      <c r="D27" s="49" t="s">
        <v>62</v>
      </c>
    </row>
    <row r="28" spans="2:10" ht="23.25" x14ac:dyDescent="0.35">
      <c r="B28" s="49" t="s">
        <v>63</v>
      </c>
      <c r="C28" s="50"/>
      <c r="D28" s="49"/>
    </row>
    <row r="29" spans="2:10" ht="23.25" x14ac:dyDescent="0.35">
      <c r="B29" s="49"/>
      <c r="C29" s="49"/>
      <c r="D29" s="49"/>
    </row>
  </sheetData>
  <mergeCells count="7">
    <mergeCell ref="B24:F24"/>
    <mergeCell ref="C2:E6"/>
    <mergeCell ref="B12:B13"/>
    <mergeCell ref="C12:C13"/>
    <mergeCell ref="D12:F12"/>
    <mergeCell ref="B14:F14"/>
    <mergeCell ref="B17:F17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TABLEAU!$B$6:$B$9</xm:f>
          </x14:formula1>
          <xm:sqref>C8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9"/>
  <sheetViews>
    <sheetView topLeftCell="A4" zoomScale="55" zoomScaleNormal="55" workbookViewId="0">
      <selection activeCell="I26" sqref="I26"/>
    </sheetView>
  </sheetViews>
  <sheetFormatPr baseColWidth="10" defaultRowHeight="15" x14ac:dyDescent="0.25"/>
  <cols>
    <col min="1" max="1" width="14.140625" style="2" customWidth="1"/>
    <col min="2" max="2" width="41.42578125" style="2" customWidth="1"/>
    <col min="3" max="3" width="39" style="2" customWidth="1"/>
    <col min="4" max="4" width="39.5703125" style="2" customWidth="1"/>
    <col min="5" max="5" width="37" style="2" customWidth="1"/>
    <col min="6" max="6" width="28.85546875" style="2" customWidth="1"/>
    <col min="7" max="16384" width="11.42578125" style="2"/>
  </cols>
  <sheetData>
    <row r="2" spans="2:12" ht="18" x14ac:dyDescent="0.25">
      <c r="B2" s="19"/>
      <c r="C2" s="20" t="s">
        <v>30</v>
      </c>
      <c r="D2" s="20"/>
      <c r="E2" s="21"/>
      <c r="F2" s="22"/>
    </row>
    <row r="3" spans="2:12" ht="30" x14ac:dyDescent="0.25">
      <c r="B3" s="23"/>
      <c r="C3" s="24"/>
      <c r="D3" s="24"/>
      <c r="E3" s="25"/>
      <c r="F3" s="26" t="s">
        <v>65</v>
      </c>
    </row>
    <row r="4" spans="2:12" ht="30" x14ac:dyDescent="0.25">
      <c r="B4" s="23"/>
      <c r="C4" s="24"/>
      <c r="D4" s="24"/>
      <c r="E4" s="25"/>
      <c r="F4" s="27" t="s">
        <v>31</v>
      </c>
    </row>
    <row r="5" spans="2:12" ht="18" x14ac:dyDescent="0.25">
      <c r="B5" s="28"/>
      <c r="C5" s="24"/>
      <c r="D5" s="24"/>
      <c r="E5" s="25"/>
      <c r="F5" s="27" t="s">
        <v>32</v>
      </c>
    </row>
    <row r="6" spans="2:12" ht="30" x14ac:dyDescent="0.25">
      <c r="B6" s="29"/>
      <c r="C6" s="30"/>
      <c r="D6" s="30"/>
      <c r="E6" s="31"/>
      <c r="F6" s="32"/>
    </row>
    <row r="8" spans="2:12" s="35" customFormat="1" ht="23.25" x14ac:dyDescent="0.35">
      <c r="B8" s="33" t="s">
        <v>33</v>
      </c>
      <c r="C8" s="34" t="s">
        <v>26</v>
      </c>
      <c r="D8" s="33" t="s">
        <v>34</v>
      </c>
      <c r="E8" s="35" t="s">
        <v>64</v>
      </c>
    </row>
    <row r="9" spans="2:12" s="35" customFormat="1" ht="23.25" x14ac:dyDescent="0.35">
      <c r="B9" s="33" t="s">
        <v>35</v>
      </c>
      <c r="C9" s="34" t="str">
        <f>VLOOKUP($C$8,TABLEAU!$B$6:$N$9,2,FALSE)</f>
        <v>SEBASTIEN</v>
      </c>
      <c r="D9" s="36" t="s">
        <v>36</v>
      </c>
      <c r="E9" s="34" t="str">
        <f>VLOOKUP($C$8,TABLEAU!$B$6:$N$9,3,FALSE)</f>
        <v>TRANSFORMATION</v>
      </c>
    </row>
    <row r="10" spans="2:12" s="35" customFormat="1" ht="23.25" x14ac:dyDescent="0.35">
      <c r="B10" s="36" t="s">
        <v>37</v>
      </c>
      <c r="C10" s="34" t="str">
        <f>VLOOKUP($C$8,TABLEAU!$B$6:$N$9,4,FALSE)</f>
        <v>CHEF D'EQUIPE</v>
      </c>
    </row>
    <row r="11" spans="2:12" ht="15.75" thickBot="1" x14ac:dyDescent="0.3"/>
    <row r="12" spans="2:12" ht="21" thickBot="1" x14ac:dyDescent="0.3">
      <c r="B12" s="37" t="s">
        <v>38</v>
      </c>
      <c r="C12" s="37" t="s">
        <v>39</v>
      </c>
      <c r="D12" s="38" t="s">
        <v>40</v>
      </c>
      <c r="E12" s="39"/>
      <c r="F12" s="40"/>
    </row>
    <row r="13" spans="2:12" ht="41.25" thickBot="1" x14ac:dyDescent="0.3">
      <c r="B13" s="41"/>
      <c r="C13" s="41"/>
      <c r="D13" s="43" t="s">
        <v>41</v>
      </c>
      <c r="E13" s="43" t="s">
        <v>42</v>
      </c>
      <c r="F13" s="43" t="s">
        <v>43</v>
      </c>
    </row>
    <row r="14" spans="2:12" ht="21" thickBot="1" x14ac:dyDescent="0.3">
      <c r="B14" s="38" t="s">
        <v>44</v>
      </c>
      <c r="C14" s="39"/>
      <c r="D14" s="39"/>
      <c r="E14" s="39"/>
      <c r="F14" s="40"/>
      <c r="G14" s="44"/>
      <c r="H14" s="44"/>
      <c r="I14" s="44"/>
    </row>
    <row r="15" spans="2:12" ht="21" thickBot="1" x14ac:dyDescent="0.3">
      <c r="B15" s="42" t="s">
        <v>45</v>
      </c>
      <c r="C15" s="45" t="s">
        <v>47</v>
      </c>
      <c r="D15" s="43" t="str">
        <f>IF(C15&lt;&gt;"", "HTA", "")</f>
        <v>HTA</v>
      </c>
      <c r="E15" s="43" t="str">
        <f>IF(C15&lt;&gt;"", "Toutes opérations", "")</f>
        <v>Toutes opérations</v>
      </c>
      <c r="F15" s="43"/>
      <c r="G15" s="44"/>
      <c r="H15" s="44" t="s">
        <v>46</v>
      </c>
      <c r="I15" s="44" t="s">
        <v>47</v>
      </c>
      <c r="J15" s="2" t="s">
        <v>70</v>
      </c>
      <c r="K15" s="2" t="s">
        <v>73</v>
      </c>
      <c r="L15" s="2" t="s">
        <v>74</v>
      </c>
    </row>
    <row r="16" spans="2:12" ht="21" thickBot="1" x14ac:dyDescent="0.3">
      <c r="B16" s="42" t="s">
        <v>48</v>
      </c>
      <c r="C16" s="45"/>
      <c r="D16" s="43" t="str">
        <f>IF(C16&lt;&gt;"", "HTA", "")</f>
        <v/>
      </c>
      <c r="E16" s="43" t="str">
        <f>IF(C16&lt;&gt;"", "Toutes opérations", "")</f>
        <v/>
      </c>
      <c r="F16" s="43"/>
      <c r="G16" s="44"/>
      <c r="H16" s="44"/>
      <c r="I16" s="44"/>
    </row>
    <row r="17" spans="2:11" ht="21" thickBot="1" x14ac:dyDescent="0.3">
      <c r="B17" s="38" t="s">
        <v>49</v>
      </c>
      <c r="C17" s="39"/>
      <c r="D17" s="39"/>
      <c r="E17" s="39"/>
      <c r="F17" s="40"/>
      <c r="G17" s="44"/>
      <c r="H17" s="44"/>
      <c r="I17" s="44"/>
    </row>
    <row r="18" spans="2:11" ht="21" thickBot="1" x14ac:dyDescent="0.3">
      <c r="B18" s="42" t="s">
        <v>45</v>
      </c>
      <c r="C18" s="45"/>
      <c r="D18" s="43" t="str">
        <f>IF(C18&lt;&gt;"", "TBT BT", "")</f>
        <v/>
      </c>
      <c r="E18" s="43" t="str">
        <f t="shared" ref="E18:E23" si="0">IF(C18&lt;&gt;"", "Toutes opérations", "")</f>
        <v/>
      </c>
      <c r="F18" s="43"/>
      <c r="G18" s="44"/>
      <c r="H18" s="44"/>
      <c r="I18" s="44"/>
    </row>
    <row r="19" spans="2:11" ht="21" thickBot="1" x14ac:dyDescent="0.3">
      <c r="B19" s="42" t="s">
        <v>50</v>
      </c>
      <c r="C19" s="45" t="s">
        <v>52</v>
      </c>
      <c r="D19" s="43" t="str">
        <f>IF(C19&lt;&gt;"", "TBT BT", "")</f>
        <v>TBT BT</v>
      </c>
      <c r="E19" s="43" t="str">
        <f t="shared" si="0"/>
        <v>Toutes opérations</v>
      </c>
      <c r="F19" s="43"/>
      <c r="G19" s="44"/>
      <c r="H19" s="44" t="s">
        <v>71</v>
      </c>
      <c r="I19" s="44" t="s">
        <v>72</v>
      </c>
      <c r="J19" s="2" t="s">
        <v>52</v>
      </c>
      <c r="K19" s="2" t="s">
        <v>69</v>
      </c>
    </row>
    <row r="20" spans="2:11" ht="21" thickBot="1" x14ac:dyDescent="0.3">
      <c r="B20" s="42" t="s">
        <v>51</v>
      </c>
      <c r="C20" s="45" t="s">
        <v>54</v>
      </c>
      <c r="D20" s="43" t="str">
        <f>IF(C20&lt;&gt;"", "TBT BT", "")</f>
        <v>TBT BT</v>
      </c>
      <c r="E20" s="43" t="str">
        <f t="shared" si="0"/>
        <v>Toutes opérations</v>
      </c>
      <c r="F20" s="43"/>
      <c r="G20" s="44"/>
      <c r="H20" s="44" t="s">
        <v>54</v>
      </c>
      <c r="I20" s="44" t="s">
        <v>55</v>
      </c>
    </row>
    <row r="21" spans="2:11" ht="21" thickBot="1" x14ac:dyDescent="0.3">
      <c r="B21" s="42" t="s">
        <v>53</v>
      </c>
      <c r="C21" s="45" t="s">
        <v>57</v>
      </c>
      <c r="D21" s="43" t="str">
        <f>IF(C21&lt;&gt;"", "TBT BT", "")</f>
        <v>TBT BT</v>
      </c>
      <c r="E21" s="43" t="str">
        <f t="shared" si="0"/>
        <v>Toutes opérations</v>
      </c>
      <c r="F21" s="43"/>
      <c r="G21" s="44"/>
      <c r="H21" s="44" t="s">
        <v>57</v>
      </c>
      <c r="I21" s="2" t="s">
        <v>68</v>
      </c>
    </row>
    <row r="22" spans="2:11" ht="41.25" thickBot="1" x14ac:dyDescent="0.3">
      <c r="B22" s="42" t="s">
        <v>56</v>
      </c>
      <c r="C22" s="45"/>
      <c r="D22" s="43" t="str">
        <f>IF(C22&lt;&gt;"", "TBT BT", "")</f>
        <v/>
      </c>
      <c r="E22" s="43" t="str">
        <f t="shared" si="0"/>
        <v/>
      </c>
      <c r="F22" s="43"/>
      <c r="G22" s="44"/>
      <c r="H22" s="51" t="s">
        <v>58</v>
      </c>
      <c r="I22" s="51" t="s">
        <v>68</v>
      </c>
    </row>
    <row r="23" spans="2:11" ht="21" thickBot="1" x14ac:dyDescent="0.3">
      <c r="B23" s="42" t="s">
        <v>59</v>
      </c>
      <c r="C23" s="45"/>
      <c r="D23" s="43" t="str">
        <f>IF(C23&lt;&gt;"", "TBT BT", "")</f>
        <v/>
      </c>
      <c r="E23" s="43" t="str">
        <f t="shared" si="0"/>
        <v/>
      </c>
      <c r="F23" s="43"/>
    </row>
    <row r="24" spans="2:11" ht="21" thickBot="1" x14ac:dyDescent="0.3">
      <c r="B24" s="46" t="s">
        <v>60</v>
      </c>
      <c r="C24" s="47"/>
      <c r="D24" s="47"/>
      <c r="E24" s="47"/>
      <c r="F24" s="48"/>
    </row>
    <row r="27" spans="2:11" ht="23.25" x14ac:dyDescent="0.35">
      <c r="B27" s="49" t="s">
        <v>61</v>
      </c>
      <c r="C27" s="50"/>
      <c r="D27" s="49" t="s">
        <v>62</v>
      </c>
    </row>
    <row r="28" spans="2:11" ht="23.25" x14ac:dyDescent="0.35">
      <c r="B28" s="49" t="s">
        <v>63</v>
      </c>
      <c r="C28" s="50"/>
      <c r="D28" s="49"/>
    </row>
    <row r="29" spans="2:11" ht="23.25" x14ac:dyDescent="0.35">
      <c r="B29" s="49"/>
      <c r="C29" s="49"/>
      <c r="D29" s="49"/>
    </row>
  </sheetData>
  <mergeCells count="7">
    <mergeCell ref="B24:F24"/>
    <mergeCell ref="C2:E6"/>
    <mergeCell ref="B12:B13"/>
    <mergeCell ref="C12:C13"/>
    <mergeCell ref="D12:F12"/>
    <mergeCell ref="B14:F14"/>
    <mergeCell ref="B17:F17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TABLEAU!$B$6:$B$9</xm:f>
          </x14:formula1>
          <xm:sqref>C8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9"/>
  <sheetViews>
    <sheetView topLeftCell="A4" zoomScale="55" zoomScaleNormal="55" workbookViewId="0">
      <selection activeCell="C15" sqref="C15"/>
    </sheetView>
  </sheetViews>
  <sheetFormatPr baseColWidth="10" defaultRowHeight="15" x14ac:dyDescent="0.25"/>
  <cols>
    <col min="1" max="1" width="14.140625" style="2" customWidth="1"/>
    <col min="2" max="2" width="41.42578125" style="2" customWidth="1"/>
    <col min="3" max="3" width="39" style="2" customWidth="1"/>
    <col min="4" max="4" width="39.5703125" style="2" customWidth="1"/>
    <col min="5" max="5" width="37" style="2" customWidth="1"/>
    <col min="6" max="6" width="28.85546875" style="2" customWidth="1"/>
    <col min="7" max="16384" width="11.42578125" style="2"/>
  </cols>
  <sheetData>
    <row r="2" spans="2:10" ht="18" x14ac:dyDescent="0.25">
      <c r="B2" s="19"/>
      <c r="C2" s="20" t="s">
        <v>30</v>
      </c>
      <c r="D2" s="20"/>
      <c r="E2" s="21"/>
      <c r="F2" s="22"/>
    </row>
    <row r="3" spans="2:10" ht="30" x14ac:dyDescent="0.25">
      <c r="B3" s="23"/>
      <c r="C3" s="24"/>
      <c r="D3" s="24"/>
      <c r="E3" s="25"/>
      <c r="F3" s="26" t="s">
        <v>65</v>
      </c>
    </row>
    <row r="4" spans="2:10" ht="30" x14ac:dyDescent="0.25">
      <c r="B4" s="23"/>
      <c r="C4" s="24"/>
      <c r="D4" s="24"/>
      <c r="E4" s="25"/>
      <c r="F4" s="27" t="s">
        <v>31</v>
      </c>
    </row>
    <row r="5" spans="2:10" ht="18" x14ac:dyDescent="0.25">
      <c r="B5" s="28"/>
      <c r="C5" s="24"/>
      <c r="D5" s="24"/>
      <c r="E5" s="25"/>
      <c r="F5" s="27" t="s">
        <v>32</v>
      </c>
    </row>
    <row r="6" spans="2:10" ht="30" x14ac:dyDescent="0.25">
      <c r="B6" s="29"/>
      <c r="C6" s="30"/>
      <c r="D6" s="30"/>
      <c r="E6" s="31"/>
      <c r="F6" s="32"/>
    </row>
    <row r="8" spans="2:10" s="35" customFormat="1" ht="23.25" x14ac:dyDescent="0.35">
      <c r="B8" s="33" t="s">
        <v>33</v>
      </c>
      <c r="C8" s="34" t="s">
        <v>27</v>
      </c>
      <c r="D8" s="33" t="s">
        <v>34</v>
      </c>
      <c r="E8" s="35" t="s">
        <v>64</v>
      </c>
    </row>
    <row r="9" spans="2:10" s="35" customFormat="1" ht="23.25" x14ac:dyDescent="0.35">
      <c r="B9" s="33" t="s">
        <v>35</v>
      </c>
      <c r="C9" s="34" t="str">
        <f>VLOOKUP($C$8,TABLEAU!$B$6:$N$9,2,FALSE)</f>
        <v>GERARD</v>
      </c>
      <c r="D9" s="36" t="s">
        <v>36</v>
      </c>
      <c r="E9" s="34" t="str">
        <f>VLOOKUP($C$8,TABLEAU!$B$6:$N$9,3,FALSE)</f>
        <v>MAINTENANCE</v>
      </c>
    </row>
    <row r="10" spans="2:10" s="35" customFormat="1" ht="23.25" x14ac:dyDescent="0.35">
      <c r="B10" s="36" t="s">
        <v>37</v>
      </c>
      <c r="C10" s="34" t="str">
        <f>VLOOKUP($C$8,TABLEAU!$B$6:$N$9,4,FALSE)</f>
        <v>OUVRIER</v>
      </c>
    </row>
    <row r="11" spans="2:10" ht="15.75" thickBot="1" x14ac:dyDescent="0.3"/>
    <row r="12" spans="2:10" ht="21" thickBot="1" x14ac:dyDescent="0.3">
      <c r="B12" s="37" t="s">
        <v>38</v>
      </c>
      <c r="C12" s="37" t="s">
        <v>39</v>
      </c>
      <c r="D12" s="38" t="s">
        <v>40</v>
      </c>
      <c r="E12" s="39"/>
      <c r="F12" s="40"/>
    </row>
    <row r="13" spans="2:10" ht="41.25" thickBot="1" x14ac:dyDescent="0.3">
      <c r="B13" s="41"/>
      <c r="C13" s="41"/>
      <c r="D13" s="43" t="s">
        <v>41</v>
      </c>
      <c r="E13" s="43" t="s">
        <v>42</v>
      </c>
      <c r="F13" s="43" t="s">
        <v>43</v>
      </c>
    </row>
    <row r="14" spans="2:10" ht="21" thickBot="1" x14ac:dyDescent="0.3">
      <c r="B14" s="38" t="s">
        <v>44</v>
      </c>
      <c r="C14" s="39"/>
      <c r="D14" s="39"/>
      <c r="E14" s="39"/>
      <c r="F14" s="40"/>
      <c r="G14" s="44"/>
      <c r="H14" s="44"/>
      <c r="I14" s="44"/>
    </row>
    <row r="15" spans="2:10" ht="21" thickBot="1" x14ac:dyDescent="0.3">
      <c r="B15" s="42" t="s">
        <v>45</v>
      </c>
      <c r="C15" s="45" t="s">
        <v>46</v>
      </c>
      <c r="D15" s="43" t="str">
        <f>IF(C15&lt;&gt;"", "HTA", "")</f>
        <v>HTA</v>
      </c>
      <c r="E15" s="43" t="str">
        <f>IF(C15&lt;&gt;"", "Toutes opérations", "")</f>
        <v>Toutes opérations</v>
      </c>
      <c r="F15" s="43"/>
      <c r="G15" s="44"/>
      <c r="H15" s="52" t="s">
        <v>46</v>
      </c>
      <c r="I15" s="52" t="s">
        <v>47</v>
      </c>
      <c r="J15" s="52" t="s">
        <v>70</v>
      </c>
    </row>
    <row r="16" spans="2:10" ht="21" thickBot="1" x14ac:dyDescent="0.3">
      <c r="B16" s="42" t="s">
        <v>48</v>
      </c>
      <c r="C16" s="45"/>
      <c r="D16" s="43" t="str">
        <f>IF(C16&lt;&gt;"", "HTA", "")</f>
        <v/>
      </c>
      <c r="E16" s="43" t="str">
        <f>IF(C16&lt;&gt;"", "Toutes opérations", "")</f>
        <v/>
      </c>
      <c r="F16" s="43"/>
      <c r="G16" s="44"/>
      <c r="H16" s="52"/>
      <c r="I16" s="52"/>
      <c r="J16" s="52"/>
    </row>
    <row r="17" spans="2:10" ht="21" thickBot="1" x14ac:dyDescent="0.3">
      <c r="B17" s="38" t="s">
        <v>49</v>
      </c>
      <c r="C17" s="39"/>
      <c r="D17" s="39"/>
      <c r="E17" s="39"/>
      <c r="F17" s="40"/>
      <c r="G17" s="44"/>
      <c r="H17" s="52"/>
      <c r="I17" s="52"/>
      <c r="J17" s="52"/>
    </row>
    <row r="18" spans="2:10" ht="21" thickBot="1" x14ac:dyDescent="0.3">
      <c r="B18" s="42" t="s">
        <v>45</v>
      </c>
      <c r="C18" s="45"/>
      <c r="D18" s="43" t="str">
        <f>IF(C18&lt;&gt;"", "TBT BT", "")</f>
        <v/>
      </c>
      <c r="E18" s="43" t="str">
        <f t="shared" ref="E18:E23" si="0">IF(C18&lt;&gt;"", "Toutes opérations", "")</f>
        <v/>
      </c>
      <c r="F18" s="43"/>
      <c r="G18" s="44"/>
      <c r="H18" s="52"/>
      <c r="I18" s="52"/>
      <c r="J18" s="52"/>
    </row>
    <row r="19" spans="2:10" ht="21" thickBot="1" x14ac:dyDescent="0.3">
      <c r="B19" s="42" t="s">
        <v>50</v>
      </c>
      <c r="C19" s="45" t="s">
        <v>52</v>
      </c>
      <c r="D19" s="43" t="str">
        <f>IF(C19&lt;&gt;"", "TBT BT", "")</f>
        <v>TBT BT</v>
      </c>
      <c r="E19" s="43" t="str">
        <f t="shared" si="0"/>
        <v>Toutes opérations</v>
      </c>
      <c r="F19" s="43"/>
      <c r="G19" s="44"/>
      <c r="H19" s="52" t="s">
        <v>52</v>
      </c>
      <c r="I19" s="52" t="s">
        <v>69</v>
      </c>
      <c r="J19" s="52"/>
    </row>
    <row r="20" spans="2:10" ht="21" thickBot="1" x14ac:dyDescent="0.3">
      <c r="B20" s="42" t="s">
        <v>51</v>
      </c>
      <c r="C20" s="45" t="s">
        <v>54</v>
      </c>
      <c r="D20" s="43" t="str">
        <f>IF(C20&lt;&gt;"", "TBT BT", "")</f>
        <v>TBT BT</v>
      </c>
      <c r="E20" s="43" t="str">
        <f t="shared" si="0"/>
        <v>Toutes opérations</v>
      </c>
      <c r="F20" s="43"/>
      <c r="G20" s="44"/>
      <c r="H20" s="52" t="s">
        <v>54</v>
      </c>
      <c r="I20" s="52" t="s">
        <v>55</v>
      </c>
      <c r="J20" s="52"/>
    </row>
    <row r="21" spans="2:10" ht="21" thickBot="1" x14ac:dyDescent="0.3">
      <c r="B21" s="42" t="s">
        <v>53</v>
      </c>
      <c r="C21" s="45" t="s">
        <v>57</v>
      </c>
      <c r="D21" s="43" t="str">
        <f>IF(C21&lt;&gt;"", "TBT BT", "")</f>
        <v>TBT BT</v>
      </c>
      <c r="E21" s="43" t="str">
        <f t="shared" si="0"/>
        <v>Toutes opérations</v>
      </c>
      <c r="F21" s="43"/>
      <c r="G21" s="44"/>
      <c r="H21" s="52" t="s">
        <v>57</v>
      </c>
      <c r="I21" s="52" t="s">
        <v>68</v>
      </c>
      <c r="J21" s="52"/>
    </row>
    <row r="22" spans="2:10" ht="41.25" thickBot="1" x14ac:dyDescent="0.3">
      <c r="B22" s="42" t="s">
        <v>56</v>
      </c>
      <c r="C22" s="45"/>
      <c r="D22" s="43" t="str">
        <f>IF(C22&lt;&gt;"", "TBT BT", "")</f>
        <v/>
      </c>
      <c r="E22" s="43" t="str">
        <f t="shared" si="0"/>
        <v/>
      </c>
      <c r="F22" s="43"/>
      <c r="G22" s="44"/>
      <c r="H22" s="52" t="s">
        <v>58</v>
      </c>
      <c r="I22" s="52" t="s">
        <v>68</v>
      </c>
      <c r="J22" s="52"/>
    </row>
    <row r="23" spans="2:10" ht="21" thickBot="1" x14ac:dyDescent="0.3">
      <c r="B23" s="42" t="s">
        <v>59</v>
      </c>
      <c r="C23" s="45"/>
      <c r="D23" s="43" t="str">
        <f>IF(C23&lt;&gt;"", "TBT BT", "")</f>
        <v/>
      </c>
      <c r="E23" s="43" t="str">
        <f t="shared" si="0"/>
        <v/>
      </c>
      <c r="F23" s="43"/>
      <c r="H23" s="52"/>
      <c r="I23" s="52"/>
      <c r="J23" s="52"/>
    </row>
    <row r="24" spans="2:10" ht="21" thickBot="1" x14ac:dyDescent="0.3">
      <c r="B24" s="46" t="s">
        <v>60</v>
      </c>
      <c r="C24" s="47"/>
      <c r="D24" s="47"/>
      <c r="E24" s="47"/>
      <c r="F24" s="48"/>
    </row>
    <row r="27" spans="2:10" ht="23.25" x14ac:dyDescent="0.35">
      <c r="B27" s="49" t="s">
        <v>61</v>
      </c>
      <c r="C27" s="50"/>
      <c r="D27" s="49" t="s">
        <v>62</v>
      </c>
    </row>
    <row r="28" spans="2:10" ht="23.25" x14ac:dyDescent="0.35">
      <c r="B28" s="49" t="s">
        <v>63</v>
      </c>
      <c r="C28" s="50"/>
      <c r="D28" s="49"/>
    </row>
    <row r="29" spans="2:10" ht="23.25" x14ac:dyDescent="0.35">
      <c r="B29" s="49"/>
      <c r="C29" s="49"/>
      <c r="D29" s="49"/>
    </row>
  </sheetData>
  <mergeCells count="7">
    <mergeCell ref="B24:F24"/>
    <mergeCell ref="C2:E6"/>
    <mergeCell ref="B12:B13"/>
    <mergeCell ref="C12:C13"/>
    <mergeCell ref="D12:F12"/>
    <mergeCell ref="B14:F14"/>
    <mergeCell ref="B17:F17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TABLEAU!$B$6:$B$9</xm:f>
          </x14:formula1>
          <xm:sqref>C8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9"/>
  <sheetViews>
    <sheetView topLeftCell="A3" zoomScale="55" zoomScaleNormal="55" workbookViewId="0">
      <selection activeCell="C21" sqref="C21"/>
    </sheetView>
  </sheetViews>
  <sheetFormatPr baseColWidth="10" defaultRowHeight="15" x14ac:dyDescent="0.25"/>
  <cols>
    <col min="1" max="1" width="14.140625" style="2" customWidth="1"/>
    <col min="2" max="2" width="41.42578125" style="2" customWidth="1"/>
    <col min="3" max="3" width="39" style="2" customWidth="1"/>
    <col min="4" max="4" width="39.5703125" style="2" customWidth="1"/>
    <col min="5" max="5" width="37" style="2" customWidth="1"/>
    <col min="6" max="6" width="28.85546875" style="2" customWidth="1"/>
    <col min="7" max="16384" width="11.42578125" style="2"/>
  </cols>
  <sheetData>
    <row r="2" spans="2:10" ht="18" x14ac:dyDescent="0.25">
      <c r="B2" s="19"/>
      <c r="C2" s="20" t="s">
        <v>30</v>
      </c>
      <c r="D2" s="20"/>
      <c r="E2" s="21"/>
      <c r="F2" s="22"/>
    </row>
    <row r="3" spans="2:10" ht="30" x14ac:dyDescent="0.25">
      <c r="B3" s="23"/>
      <c r="C3" s="24"/>
      <c r="D3" s="24"/>
      <c r="E3" s="25"/>
      <c r="F3" s="26" t="s">
        <v>65</v>
      </c>
    </row>
    <row r="4" spans="2:10" ht="30" x14ac:dyDescent="0.25">
      <c r="B4" s="23"/>
      <c r="C4" s="24"/>
      <c r="D4" s="24"/>
      <c r="E4" s="25"/>
      <c r="F4" s="27" t="s">
        <v>31</v>
      </c>
    </row>
    <row r="5" spans="2:10" ht="18" x14ac:dyDescent="0.25">
      <c r="B5" s="28"/>
      <c r="C5" s="24"/>
      <c r="D5" s="24"/>
      <c r="E5" s="25"/>
      <c r="F5" s="27" t="s">
        <v>32</v>
      </c>
    </row>
    <row r="6" spans="2:10" ht="30" x14ac:dyDescent="0.25">
      <c r="B6" s="29"/>
      <c r="C6" s="30"/>
      <c r="D6" s="30"/>
      <c r="E6" s="31"/>
      <c r="F6" s="32"/>
    </row>
    <row r="8" spans="2:10" s="35" customFormat="1" ht="23.25" x14ac:dyDescent="0.35">
      <c r="B8" s="33" t="s">
        <v>33</v>
      </c>
      <c r="C8" s="34" t="s">
        <v>25</v>
      </c>
      <c r="D8" s="33" t="s">
        <v>34</v>
      </c>
      <c r="E8" s="35" t="s">
        <v>64</v>
      </c>
    </row>
    <row r="9" spans="2:10" s="35" customFormat="1" ht="23.25" x14ac:dyDescent="0.35">
      <c r="B9" s="33" t="s">
        <v>35</v>
      </c>
      <c r="C9" s="34" t="str">
        <f>VLOOKUP($C$8,TABLEAU!$B$6:$N$9,2,FALSE)</f>
        <v>ADRIEN</v>
      </c>
      <c r="D9" s="36" t="s">
        <v>36</v>
      </c>
      <c r="E9" s="34" t="str">
        <f>VLOOKUP($C$8,TABLEAU!$B$6:$N$9,3,FALSE)</f>
        <v>ONDULEUSE</v>
      </c>
    </row>
    <row r="10" spans="2:10" s="35" customFormat="1" ht="23.25" x14ac:dyDescent="0.35">
      <c r="B10" s="36" t="s">
        <v>37</v>
      </c>
      <c r="C10" s="34" t="str">
        <f>VLOOKUP($C$8,TABLEAU!$B$6:$N$9,4,FALSE)</f>
        <v>OUVRIER</v>
      </c>
    </row>
    <row r="11" spans="2:10" ht="15.75" thickBot="1" x14ac:dyDescent="0.3"/>
    <row r="12" spans="2:10" ht="21" thickBot="1" x14ac:dyDescent="0.3">
      <c r="B12" s="37" t="s">
        <v>38</v>
      </c>
      <c r="C12" s="37" t="s">
        <v>39</v>
      </c>
      <c r="D12" s="38" t="s">
        <v>40</v>
      </c>
      <c r="E12" s="39"/>
      <c r="F12" s="40"/>
    </row>
    <row r="13" spans="2:10" ht="41.25" thickBot="1" x14ac:dyDescent="0.3">
      <c r="B13" s="41"/>
      <c r="C13" s="41"/>
      <c r="D13" s="43" t="s">
        <v>41</v>
      </c>
      <c r="E13" s="43" t="s">
        <v>42</v>
      </c>
      <c r="F13" s="43" t="s">
        <v>43</v>
      </c>
    </row>
    <row r="14" spans="2:10" ht="21" thickBot="1" x14ac:dyDescent="0.3">
      <c r="B14" s="38" t="s">
        <v>44</v>
      </c>
      <c r="C14" s="39"/>
      <c r="D14" s="39"/>
      <c r="E14" s="39"/>
      <c r="F14" s="40"/>
      <c r="G14" s="44"/>
      <c r="H14" s="44"/>
      <c r="I14" s="44"/>
    </row>
    <row r="15" spans="2:10" ht="21" thickBot="1" x14ac:dyDescent="0.3">
      <c r="B15" s="42" t="s">
        <v>45</v>
      </c>
      <c r="C15" s="45"/>
      <c r="D15" s="43" t="str">
        <f>IF(C15&lt;&gt;"", "HTA", "")</f>
        <v/>
      </c>
      <c r="E15" s="43" t="str">
        <f>IF(C15&lt;&gt;"", "Toutes opérations", "")</f>
        <v/>
      </c>
      <c r="F15" s="43"/>
      <c r="G15" s="44"/>
      <c r="H15" s="52" t="s">
        <v>46</v>
      </c>
      <c r="I15" s="52" t="s">
        <v>47</v>
      </c>
      <c r="J15" s="52" t="s">
        <v>70</v>
      </c>
    </row>
    <row r="16" spans="2:10" ht="21" thickBot="1" x14ac:dyDescent="0.3">
      <c r="B16" s="42" t="s">
        <v>48</v>
      </c>
      <c r="C16" s="45"/>
      <c r="D16" s="43" t="str">
        <f>IF(C16&lt;&gt;"", "HTA", "")</f>
        <v/>
      </c>
      <c r="E16" s="43" t="str">
        <f>IF(C16&lt;&gt;"", "Toutes opérations", "")</f>
        <v/>
      </c>
      <c r="F16" s="43"/>
      <c r="G16" s="44"/>
      <c r="H16" s="52"/>
      <c r="I16" s="52"/>
      <c r="J16" s="52"/>
    </row>
    <row r="17" spans="2:10" ht="21" thickBot="1" x14ac:dyDescent="0.3">
      <c r="B17" s="38" t="s">
        <v>49</v>
      </c>
      <c r="C17" s="39"/>
      <c r="D17" s="39"/>
      <c r="E17" s="39"/>
      <c r="F17" s="40"/>
      <c r="G17" s="44"/>
      <c r="H17" s="52"/>
      <c r="I17" s="52"/>
      <c r="J17" s="52"/>
    </row>
    <row r="18" spans="2:10" ht="21" thickBot="1" x14ac:dyDescent="0.3">
      <c r="B18" s="42" t="s">
        <v>45</v>
      </c>
      <c r="C18" s="45"/>
      <c r="D18" s="43" t="str">
        <f>IF(C18&lt;&gt;"", "TBT BT", "")</f>
        <v/>
      </c>
      <c r="E18" s="43" t="str">
        <f t="shared" ref="E18:E23" si="0">IF(C18&lt;&gt;"", "Toutes opérations", "")</f>
        <v/>
      </c>
      <c r="F18" s="43"/>
      <c r="G18" s="44"/>
      <c r="H18" s="52"/>
      <c r="I18" s="52"/>
      <c r="J18" s="52"/>
    </row>
    <row r="19" spans="2:10" ht="21" thickBot="1" x14ac:dyDescent="0.3">
      <c r="B19" s="42" t="s">
        <v>50</v>
      </c>
      <c r="C19" s="45"/>
      <c r="D19" s="43" t="str">
        <f>IF(C19&lt;&gt;"", "TBT BT", "")</f>
        <v/>
      </c>
      <c r="E19" s="43" t="str">
        <f t="shared" si="0"/>
        <v/>
      </c>
      <c r="F19" s="43"/>
      <c r="G19" s="44"/>
      <c r="H19" s="52" t="s">
        <v>52</v>
      </c>
      <c r="I19" s="52" t="s">
        <v>69</v>
      </c>
      <c r="J19" s="52"/>
    </row>
    <row r="20" spans="2:10" ht="21" thickBot="1" x14ac:dyDescent="0.3">
      <c r="B20" s="42" t="s">
        <v>51</v>
      </c>
      <c r="C20" s="45" t="s">
        <v>55</v>
      </c>
      <c r="D20" s="43" t="str">
        <f>IF(C20&lt;&gt;"", "TBT BT", "")</f>
        <v>TBT BT</v>
      </c>
      <c r="E20" s="43" t="str">
        <f t="shared" si="0"/>
        <v>Toutes opérations</v>
      </c>
      <c r="F20" s="43"/>
      <c r="G20" s="44"/>
      <c r="H20" s="52" t="s">
        <v>54</v>
      </c>
      <c r="I20" s="52" t="s">
        <v>55</v>
      </c>
      <c r="J20" s="52"/>
    </row>
    <row r="21" spans="2:10" ht="21" thickBot="1" x14ac:dyDescent="0.3">
      <c r="B21" s="42" t="s">
        <v>53</v>
      </c>
      <c r="C21" s="45"/>
      <c r="D21" s="43" t="str">
        <f>IF(C21&lt;&gt;"", "TBT BT", "")</f>
        <v/>
      </c>
      <c r="E21" s="43" t="str">
        <f t="shared" si="0"/>
        <v/>
      </c>
      <c r="F21" s="43"/>
      <c r="G21" s="44"/>
      <c r="H21" s="52" t="s">
        <v>57</v>
      </c>
      <c r="I21" s="52" t="s">
        <v>68</v>
      </c>
      <c r="J21" s="52"/>
    </row>
    <row r="22" spans="2:10" ht="41.25" thickBot="1" x14ac:dyDescent="0.3">
      <c r="B22" s="42" t="s">
        <v>56</v>
      </c>
      <c r="C22" s="45" t="s">
        <v>58</v>
      </c>
      <c r="D22" s="43" t="str">
        <f>IF(C22&lt;&gt;"", "TBT BT", "")</f>
        <v>TBT BT</v>
      </c>
      <c r="E22" s="43" t="str">
        <f t="shared" si="0"/>
        <v>Toutes opérations</v>
      </c>
      <c r="F22" s="43"/>
      <c r="G22" s="44"/>
      <c r="H22" s="52" t="s">
        <v>58</v>
      </c>
      <c r="I22" s="52" t="s">
        <v>68</v>
      </c>
      <c r="J22" s="52"/>
    </row>
    <row r="23" spans="2:10" ht="21" thickBot="1" x14ac:dyDescent="0.3">
      <c r="B23" s="42" t="s">
        <v>59</v>
      </c>
      <c r="C23" s="45"/>
      <c r="D23" s="43" t="str">
        <f>IF(C23&lt;&gt;"", "TBT BT", "")</f>
        <v/>
      </c>
      <c r="E23" s="43" t="str">
        <f t="shared" si="0"/>
        <v/>
      </c>
      <c r="F23" s="43"/>
      <c r="H23" s="52"/>
      <c r="I23" s="52"/>
      <c r="J23" s="52"/>
    </row>
    <row r="24" spans="2:10" ht="21" thickBot="1" x14ac:dyDescent="0.3">
      <c r="B24" s="46" t="s">
        <v>60</v>
      </c>
      <c r="C24" s="47"/>
      <c r="D24" s="47"/>
      <c r="E24" s="47"/>
      <c r="F24" s="48"/>
    </row>
    <row r="27" spans="2:10" ht="23.25" x14ac:dyDescent="0.35">
      <c r="B27" s="49" t="s">
        <v>61</v>
      </c>
      <c r="C27" s="50"/>
      <c r="D27" s="49" t="s">
        <v>62</v>
      </c>
    </row>
    <row r="28" spans="2:10" ht="23.25" x14ac:dyDescent="0.35">
      <c r="B28" s="49" t="s">
        <v>63</v>
      </c>
      <c r="C28" s="50"/>
      <c r="D28" s="49"/>
    </row>
    <row r="29" spans="2:10" ht="23.25" x14ac:dyDescent="0.35">
      <c r="B29" s="49"/>
      <c r="C29" s="49"/>
      <c r="D29" s="49"/>
    </row>
  </sheetData>
  <mergeCells count="7">
    <mergeCell ref="B24:F24"/>
    <mergeCell ref="C2:E6"/>
    <mergeCell ref="B12:B13"/>
    <mergeCell ref="C12:C13"/>
    <mergeCell ref="D12:F12"/>
    <mergeCell ref="B14:F14"/>
    <mergeCell ref="B17:F17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TABLEAU!$B$6:$B$9</xm:f>
          </x14:formula1>
          <xm:sqref>C8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TABLEAU</vt:lpstr>
      <vt:lpstr>Habilitation automatisée</vt:lpstr>
      <vt:lpstr>Resultat attendu Trotro</vt:lpstr>
      <vt:lpstr>Resultat attendu Drudru</vt:lpstr>
      <vt:lpstr>Resultat attendu Tutu</vt:lpstr>
      <vt:lpstr>Resultat attendu Mimiche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Matilde MONTERO</dc:creator>
  <cp:lastModifiedBy>Matilde MONTERO</cp:lastModifiedBy>
  <dcterms:created xsi:type="dcterms:W3CDTF">2021-07-07T07:37:05Z</dcterms:created>
  <dcterms:modified xsi:type="dcterms:W3CDTF">2021-07-07T08:16:11Z</dcterms:modified>
</cp:coreProperties>
</file>