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aly\OneDrive - Population Services International (1)\Desktop\DPAL\MID 2021\Orientation OSC et CTR\"/>
    </mc:Choice>
  </mc:AlternateContent>
  <bookViews>
    <workbookView xWindow="0" yWindow="0" windowWidth="20490" windowHeight="7650"/>
  </bookViews>
  <sheets>
    <sheet name="Publipostage 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2" i="1"/>
  <c r="F24" i="1"/>
  <c r="F25" i="1"/>
  <c r="F26" i="1"/>
  <c r="F27" i="1"/>
  <c r="F28" i="1"/>
  <c r="F29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" i="1"/>
  <c r="W15" i="1"/>
  <c r="W14" i="1"/>
  <c r="W10" i="1"/>
  <c r="W11" i="1"/>
  <c r="W9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9" i="1"/>
  <c r="T20" i="1"/>
  <c r="T21" i="1"/>
  <c r="T22" i="1"/>
  <c r="T23" i="1"/>
  <c r="T24" i="1"/>
  <c r="T25" i="1"/>
  <c r="T26" i="1"/>
  <c r="T27" i="1"/>
  <c r="T28" i="1"/>
  <c r="T29" i="1"/>
  <c r="T2" i="1"/>
  <c r="R18" i="1"/>
  <c r="T18" i="1" s="1"/>
  <c r="Q29" i="1"/>
  <c r="N29" i="1"/>
  <c r="K29" i="1"/>
  <c r="Q28" i="1"/>
  <c r="N28" i="1"/>
  <c r="K28" i="1"/>
  <c r="Q27" i="1"/>
  <c r="N27" i="1"/>
  <c r="K27" i="1"/>
  <c r="Q26" i="1"/>
  <c r="N26" i="1"/>
  <c r="K26" i="1"/>
  <c r="Q25" i="1"/>
  <c r="N25" i="1"/>
  <c r="K25" i="1"/>
  <c r="Q24" i="1"/>
  <c r="N24" i="1"/>
  <c r="K24" i="1"/>
  <c r="Q23" i="1"/>
  <c r="N23" i="1"/>
  <c r="K23" i="1"/>
  <c r="Q22" i="1"/>
  <c r="N22" i="1"/>
  <c r="K22" i="1"/>
  <c r="Q21" i="1"/>
  <c r="N21" i="1"/>
  <c r="K21" i="1"/>
  <c r="Q20" i="1"/>
  <c r="N20" i="1"/>
  <c r="K20" i="1"/>
  <c r="Q19" i="1"/>
  <c r="N19" i="1"/>
  <c r="K19" i="1"/>
  <c r="Q18" i="1"/>
  <c r="N18" i="1"/>
  <c r="K18" i="1"/>
  <c r="Q17" i="1"/>
  <c r="N17" i="1"/>
  <c r="K17" i="1"/>
  <c r="Q16" i="1"/>
  <c r="N16" i="1"/>
  <c r="K16" i="1"/>
  <c r="Q15" i="1"/>
  <c r="N15" i="1"/>
  <c r="K15" i="1"/>
  <c r="Q14" i="1"/>
  <c r="N14" i="1"/>
  <c r="K14" i="1"/>
  <c r="Q13" i="1"/>
  <c r="N13" i="1"/>
  <c r="K13" i="1"/>
  <c r="Q12" i="1"/>
  <c r="N12" i="1"/>
  <c r="K12" i="1"/>
  <c r="Q11" i="1"/>
  <c r="N11" i="1"/>
  <c r="K11" i="1"/>
  <c r="Q10" i="1"/>
  <c r="N10" i="1"/>
  <c r="K10" i="1"/>
  <c r="Q9" i="1"/>
  <c r="N9" i="1"/>
  <c r="K9" i="1"/>
  <c r="Q8" i="1"/>
  <c r="N8" i="1"/>
  <c r="K8" i="1"/>
  <c r="Q7" i="1"/>
  <c r="N7" i="1"/>
  <c r="K7" i="1"/>
  <c r="Q6" i="1"/>
  <c r="N6" i="1"/>
  <c r="K6" i="1"/>
  <c r="Q5" i="1"/>
  <c r="N5" i="1"/>
  <c r="K5" i="1"/>
  <c r="Q4" i="1"/>
  <c r="N4" i="1"/>
  <c r="K4" i="1"/>
  <c r="Q3" i="1"/>
  <c r="N3" i="1"/>
  <c r="K3" i="1"/>
  <c r="Q2" i="1"/>
  <c r="N2" i="1"/>
  <c r="X2" i="1" s="1"/>
  <c r="K2" i="1"/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</calcChain>
</file>

<file path=xl/sharedStrings.xml><?xml version="1.0" encoding="utf-8"?>
<sst xmlns="http://schemas.openxmlformats.org/spreadsheetml/2006/main" count="102" uniqueCount="69">
  <si>
    <t>R&amp;gion</t>
  </si>
  <si>
    <t>District</t>
  </si>
  <si>
    <t>Nom et Prénoms</t>
  </si>
  <si>
    <t>Fonction</t>
  </si>
  <si>
    <t>Délai de route</t>
  </si>
  <si>
    <t>PERDIEM (Cours de route)</t>
  </si>
  <si>
    <t>PERDIEM (Atelier)</t>
  </si>
  <si>
    <t>Hebergement</t>
  </si>
  <si>
    <t>TAXI Brousse</t>
  </si>
  <si>
    <t>Vakinankaratra</t>
  </si>
  <si>
    <t>Betafo</t>
  </si>
  <si>
    <t xml:space="preserve"> RESP LOT</t>
  </si>
  <si>
    <t xml:space="preserve"> RESP TECH</t>
  </si>
  <si>
    <t xml:space="preserve"> RESP LOG</t>
  </si>
  <si>
    <t>Mandoto</t>
  </si>
  <si>
    <t>Melaky</t>
  </si>
  <si>
    <t>Morafenobe</t>
  </si>
  <si>
    <t>Menabe</t>
  </si>
  <si>
    <t>Belo sur Tsiribihina</t>
  </si>
  <si>
    <t>Manja</t>
  </si>
  <si>
    <t>Miandrivazo Nord</t>
  </si>
  <si>
    <t>Miandrivazo Sud</t>
  </si>
  <si>
    <t>Morondava</t>
  </si>
  <si>
    <t>Ambatomainty</t>
  </si>
  <si>
    <t>Antsalova</t>
  </si>
  <si>
    <t>Maintirano</t>
  </si>
  <si>
    <t>RANDRIAMIALISON Etienne</t>
  </si>
  <si>
    <t>ANDRIANARISOA Tanteliniaina</t>
  </si>
  <si>
    <t>RALALAMAMPIANDRA Lalao</t>
  </si>
  <si>
    <t>RANDRIATIANA Harison</t>
  </si>
  <si>
    <t>RABENIMANANA Edmond</t>
  </si>
  <si>
    <t>NOMENJANAHARY Rodin</t>
  </si>
  <si>
    <t>RAZAFIHARINIAINA Mireille</t>
  </si>
  <si>
    <t>RANDRIAMAMPIANINA Fridolin Pascal</t>
  </si>
  <si>
    <t>TSIPAKAY Aristide</t>
  </si>
  <si>
    <t>RAZAFIMIDOLA William Germain</t>
  </si>
  <si>
    <t>RAMIANDRISOA Stephanoel</t>
  </si>
  <si>
    <t>ANDRIANIAIKO Nomenjo &lt;Juliot</t>
  </si>
  <si>
    <t>RAZAFIMAHATRATRA Serge</t>
  </si>
  <si>
    <t>NDRIATAHINA Naivomanana Xavier</t>
  </si>
  <si>
    <t>RAZAFIHARINIAINA Runa</t>
  </si>
  <si>
    <t>HERIZO Soia Cassie François</t>
  </si>
  <si>
    <t>RANDRIANARISOA Jean Pascal</t>
  </si>
  <si>
    <t>RAKOTOVAONOMENJANAHARY A.</t>
  </si>
  <si>
    <t>RABESON Andrianiaina Tantely</t>
  </si>
  <si>
    <t>RAKOTO RANDRIAMIANDRISOA Tiana</t>
  </si>
  <si>
    <t>MANANTENASOA Andrianarivelo</t>
  </si>
  <si>
    <t>TAMBOHOMANA Aimé Raherson</t>
  </si>
  <si>
    <t>NONO Arnosy</t>
  </si>
  <si>
    <t>ABOTOGNO Ranaly Zazala Lauret</t>
  </si>
  <si>
    <t>RANAIVOJAONA Raymond</t>
  </si>
  <si>
    <t>RANAIVOJAONA Tantely</t>
  </si>
  <si>
    <t>RAJAONARY Laphistotin Christophio</t>
  </si>
  <si>
    <t>RAKOTO ANDRIANARIVELO Lala</t>
  </si>
  <si>
    <t>Deplacement en canot</t>
  </si>
  <si>
    <t>#jr PDM Route</t>
  </si>
  <si>
    <t>#jr Pdm Atelier</t>
  </si>
  <si>
    <t>#jr Hébergement</t>
  </si>
  <si>
    <t>#jr Taxi brousse</t>
  </si>
  <si>
    <t>#jr Cannot</t>
  </si>
  <si>
    <t>Montant total</t>
  </si>
  <si>
    <t>Montant Dépl Cannot</t>
  </si>
  <si>
    <t>Montant Taxi Brousse</t>
  </si>
  <si>
    <t>Montant HBGMT</t>
  </si>
  <si>
    <t>Montant PDM Atelier</t>
  </si>
  <si>
    <t>Montant PDM Route</t>
  </si>
  <si>
    <t>Durée total mission</t>
  </si>
  <si>
    <t>Date de Début</t>
  </si>
  <si>
    <t>Date de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</si>
</sst>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A_r_-;\-* #,##0\ _A_r_-;_-* &quot;-&quot;\ _A_r_-;_-@_-"/>
    <numFmt numFmtId="43" formatCode="_-* #,##0.00\ _A_r_-;\-* #,##0.00\ _A_r_-;_-* &quot;-&quot;??\ _A_r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Arial Narrow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3">
    <xf numFmtId="0" fontId="0" fillId="0" borderId="0" xfId="0"/>
    <xf numFmtId="165" fontId="0" fillId="0" borderId="0" xfId="1" applyNumberFormat="1" applyFont="1"/>
    <xf numFmtId="0" fontId="3" fillId="0" borderId="10" xfId="0" applyFont="1" applyBorder="1" applyAlignment="1">
      <alignment horizontal="left"/>
    </xf>
    <xf numFmtId="0" fontId="4" fillId="2" borderId="10" xfId="0" applyFont="1" applyFill="1" applyBorder="1" applyAlignment="1">
      <alignment horizontal="center" vertical="center" wrapText="1"/>
    </xf>
    <xf numFmtId="165" fontId="3" fillId="0" borderId="11" xfId="1" applyNumberFormat="1" applyFont="1" applyBorder="1"/>
    <xf numFmtId="165" fontId="3" fillId="0" borderId="12" xfId="1" applyNumberFormat="1" applyFont="1" applyBorder="1" applyAlignment="1">
      <alignment wrapText="1"/>
    </xf>
    <xf numFmtId="165" fontId="0" fillId="0" borderId="10" xfId="1" applyNumberFormat="1" applyFont="1" applyBorder="1"/>
    <xf numFmtId="0" fontId="0" fillId="0" borderId="10" xfId="0" applyBorder="1"/>
    <xf numFmtId="165" fontId="4" fillId="2" borderId="11" xfId="1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/>
    </xf>
    <xf numFmtId="165" fontId="4" fillId="2" borderId="14" xfId="1" applyNumberFormat="1" applyFont="1" applyFill="1" applyBorder="1" applyAlignment="1">
      <alignment horizontal="center" vertical="center" wrapText="1"/>
    </xf>
    <xf numFmtId="165" fontId="4" fillId="2" borderId="10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/>
    <xf numFmtId="165" fontId="0" fillId="0" borderId="0" xfId="1" applyNumberFormat="1" applyFont="1" applyAlignment="1">
      <alignment wrapText="1"/>
    </xf>
    <xf numFmtId="165" fontId="6" fillId="0" borderId="10" xfId="1" applyNumberFormat="1" applyFont="1" applyBorder="1" applyAlignment="1">
      <alignment wrapText="1"/>
    </xf>
    <xf numFmtId="165" fontId="6" fillId="0" borderId="11" xfId="1" applyNumberFormat="1" applyFont="1" applyBorder="1"/>
    <xf numFmtId="165" fontId="6" fillId="0" borderId="14" xfId="1" applyNumberFormat="1" applyFont="1" applyBorder="1"/>
    <xf numFmtId="165" fontId="7" fillId="0" borderId="10" xfId="1" applyNumberFormat="1" applyFont="1" applyBorder="1"/>
    <xf numFmtId="165" fontId="7" fillId="0" borderId="0" xfId="1" applyNumberFormat="1" applyFont="1"/>
    <xf numFmtId="165" fontId="7" fillId="0" borderId="0" xfId="1" applyNumberFormat="1" applyFont="1" applyAlignment="1"/>
    <xf numFmtId="165" fontId="6" fillId="0" borderId="10" xfId="1" applyNumberFormat="1" applyFont="1" applyBorder="1" applyAlignment="1"/>
    <xf numFmtId="165" fontId="7" fillId="0" borderId="0" xfId="1" applyNumberFormat="1" applyFont="1" applyAlignment="1">
      <alignment wrapText="1"/>
    </xf>
    <xf numFmtId="41" fontId="0" fillId="0" borderId="10" xfId="2" applyFont="1" applyBorder="1"/>
    <xf numFmtId="41" fontId="0" fillId="0" borderId="0" xfId="2" applyFont="1"/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65" fontId="5" fillId="0" borderId="4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5" fillId="0" borderId="5" xfId="1" applyNumberFormat="1" applyFont="1" applyFill="1" applyBorder="1" applyAlignment="1">
      <alignment horizontal="center" vertical="center" wrapText="1"/>
    </xf>
    <xf numFmtId="165" fontId="5" fillId="0" borderId="6" xfId="1" applyNumberFormat="1" applyFont="1" applyFill="1" applyBorder="1" applyAlignment="1">
      <alignment horizontal="center" vertical="center" wrapText="1"/>
    </xf>
    <xf numFmtId="165" fontId="5" fillId="0" borderId="7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8" xfId="1" applyNumberFormat="1" applyFont="1" applyFill="1" applyBorder="1" applyAlignment="1">
      <alignment horizontal="center" vertical="center" wrapText="1"/>
    </xf>
    <xf numFmtId="165" fontId="2" fillId="0" borderId="7" xfId="1" applyNumberFormat="1" applyFont="1" applyFill="1" applyBorder="1" applyAlignment="1">
      <alignment horizontal="center" vertical="center" wrapText="1"/>
    </xf>
    <xf numFmtId="41" fontId="2" fillId="0" borderId="7" xfId="2" applyFont="1" applyFill="1" applyBorder="1" applyAlignment="1">
      <alignment horizontal="center" vertical="center" wrapText="1"/>
    </xf>
    <xf numFmtId="41" fontId="2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1" fontId="2" fillId="0" borderId="9" xfId="2" applyFont="1" applyFill="1" applyBorder="1" applyAlignment="1">
      <alignment horizontal="center" vertical="center" wrapText="1"/>
    </xf>
    <xf numFmtId="165" fontId="0" fillId="0" borderId="16" xfId="1" applyNumberFormat="1" applyFont="1" applyBorder="1"/>
    <xf numFmtId="165" fontId="2" fillId="0" borderId="15" xfId="1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14" fontId="3" fillId="0" borderId="10" xfId="0" applyNumberFormat="1" applyFont="1" applyBorder="1" applyAlignment="1">
      <alignment horizontal="center"/>
    </xf>
  </cellXfs>
  <cellStyles count="3">
    <cellStyle name="Milliers" xfId="1" builtinId="3"/>
    <cellStyle name="Millier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topLeftCell="C1" zoomScale="86" zoomScaleNormal="86" workbookViewId="0">
      <selection activeCell="I26" sqref="I26"/>
    </sheetView>
  </sheetViews>
  <sheetFormatPr baseColWidth="10" defaultRowHeight="15" x14ac:dyDescent="0.25"/>
  <cols>
    <col min="1" max="1" width="12.42578125" customWidth="1"/>
    <col min="2" max="2" width="16.5703125" bestFit="1" customWidth="1"/>
    <col min="3" max="3" width="36" customWidth="1"/>
    <col min="4" max="4" width="13.5703125" bestFit="1" customWidth="1"/>
    <col min="5" max="5" width="11.28515625" bestFit="1" customWidth="1"/>
    <col min="6" max="8" width="11.28515625" customWidth="1"/>
    <col min="9" max="9" width="9.140625" style="18" bestFit="1" customWidth="1"/>
    <col min="10" max="10" width="8.85546875" style="12" bestFit="1" customWidth="1"/>
    <col min="11" max="11" width="10.28515625" style="19" bestFit="1" customWidth="1"/>
    <col min="12" max="12" width="9.28515625" style="18" bestFit="1" customWidth="1"/>
    <col min="13" max="13" width="8.85546875" style="13" customWidth="1"/>
    <col min="14" max="14" width="9.28515625" style="21" bestFit="1" customWidth="1"/>
    <col min="15" max="15" width="9.28515625" style="18" bestFit="1" customWidth="1"/>
    <col min="16" max="16" width="12.140625" style="1" customWidth="1"/>
    <col min="17" max="17" width="12.85546875" style="1" bestFit="1" customWidth="1"/>
    <col min="18" max="19" width="11.42578125" style="1"/>
    <col min="20" max="20" width="12.85546875" style="1" bestFit="1" customWidth="1"/>
    <col min="21" max="23" width="11.42578125" style="23"/>
    <col min="24" max="24" width="15.28515625" style="1" bestFit="1" customWidth="1"/>
  </cols>
  <sheetData>
    <row r="1" spans="1:24" s="36" customFormat="1" ht="45.75" customHeight="1" thickBot="1" x14ac:dyDescent="0.3">
      <c r="A1" s="24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41" t="s">
        <v>66</v>
      </c>
      <c r="G1" s="41" t="s">
        <v>67</v>
      </c>
      <c r="H1" s="41" t="s">
        <v>68</v>
      </c>
      <c r="I1" s="26" t="s">
        <v>5</v>
      </c>
      <c r="J1" s="27" t="s">
        <v>55</v>
      </c>
      <c r="K1" s="28" t="s">
        <v>65</v>
      </c>
      <c r="L1" s="29" t="s">
        <v>6</v>
      </c>
      <c r="M1" s="27" t="s">
        <v>56</v>
      </c>
      <c r="N1" s="28" t="s">
        <v>64</v>
      </c>
      <c r="O1" s="30" t="s">
        <v>7</v>
      </c>
      <c r="P1" s="31" t="s">
        <v>57</v>
      </c>
      <c r="Q1" s="32" t="s">
        <v>63</v>
      </c>
      <c r="R1" s="33" t="s">
        <v>8</v>
      </c>
      <c r="S1" s="31" t="s">
        <v>58</v>
      </c>
      <c r="T1" s="32" t="s">
        <v>62</v>
      </c>
      <c r="U1" s="34" t="s">
        <v>54</v>
      </c>
      <c r="V1" s="35" t="s">
        <v>59</v>
      </c>
      <c r="W1" s="37" t="s">
        <v>61</v>
      </c>
      <c r="X1" s="39" t="s">
        <v>60</v>
      </c>
    </row>
    <row r="2" spans="1:24" x14ac:dyDescent="0.25">
      <c r="A2" s="2" t="s">
        <v>9</v>
      </c>
      <c r="B2" s="2" t="s">
        <v>10</v>
      </c>
      <c r="C2" s="2" t="s">
        <v>26</v>
      </c>
      <c r="D2" s="3" t="s">
        <v>11</v>
      </c>
      <c r="E2" s="40">
        <v>2</v>
      </c>
      <c r="F2" s="40">
        <f>+E2+3</f>
        <v>5</v>
      </c>
      <c r="G2" s="42">
        <v>44367</v>
      </c>
      <c r="H2" s="42">
        <f>+(G2+F2)-1</f>
        <v>44371</v>
      </c>
      <c r="I2" s="20">
        <v>36000</v>
      </c>
      <c r="J2" s="4">
        <v>2</v>
      </c>
      <c r="K2" s="15">
        <f>+I2*J2</f>
        <v>72000</v>
      </c>
      <c r="L2" s="14">
        <v>32400</v>
      </c>
      <c r="M2" s="5">
        <v>3</v>
      </c>
      <c r="N2" s="17">
        <f>+L2*M2</f>
        <v>97200</v>
      </c>
      <c r="O2" s="17">
        <v>40000</v>
      </c>
      <c r="P2" s="6">
        <v>4</v>
      </c>
      <c r="Q2" s="6">
        <f>+O2*P2</f>
        <v>160000</v>
      </c>
      <c r="R2" s="6">
        <v>20000</v>
      </c>
      <c r="S2" s="6">
        <v>2</v>
      </c>
      <c r="T2" s="6">
        <f>+R2*S2</f>
        <v>40000</v>
      </c>
      <c r="U2" s="22"/>
      <c r="V2" s="22"/>
      <c r="W2" s="22"/>
      <c r="X2" s="38">
        <f>+K2+N2+Q2+T2+W2</f>
        <v>369200</v>
      </c>
    </row>
    <row r="3" spans="1:24" x14ac:dyDescent="0.25">
      <c r="A3" s="2"/>
      <c r="B3" s="2"/>
      <c r="C3" s="2" t="s">
        <v>27</v>
      </c>
      <c r="D3" s="3" t="s">
        <v>12</v>
      </c>
      <c r="E3" s="40">
        <v>2</v>
      </c>
      <c r="F3" s="40">
        <f t="shared" ref="F3:F29" si="0">+E3+3</f>
        <v>5</v>
      </c>
      <c r="G3" s="42">
        <v>44367</v>
      </c>
      <c r="H3" s="42">
        <f t="shared" ref="H3:H29" si="1">+(G3+F3)-1</f>
        <v>44371</v>
      </c>
      <c r="I3" s="20">
        <v>36000</v>
      </c>
      <c r="J3" s="4">
        <v>2</v>
      </c>
      <c r="K3" s="15">
        <f t="shared" ref="K3:K29" si="2">+I3*J3</f>
        <v>72000</v>
      </c>
      <c r="L3" s="14">
        <v>32400</v>
      </c>
      <c r="M3" s="5">
        <v>3</v>
      </c>
      <c r="N3" s="17">
        <f t="shared" ref="N3:N29" si="3">+L3*M3</f>
        <v>97200</v>
      </c>
      <c r="O3" s="17">
        <v>40000</v>
      </c>
      <c r="P3" s="6">
        <v>4</v>
      </c>
      <c r="Q3" s="6">
        <f t="shared" ref="Q3:Q29" si="4">+O3*P3</f>
        <v>160000</v>
      </c>
      <c r="R3" s="6">
        <v>20000</v>
      </c>
      <c r="S3" s="6">
        <v>2</v>
      </c>
      <c r="T3" s="6">
        <f t="shared" ref="T3:T29" si="5">+R3*S3</f>
        <v>40000</v>
      </c>
      <c r="U3" s="22"/>
      <c r="V3" s="22"/>
      <c r="W3" s="22"/>
      <c r="X3" s="6">
        <f t="shared" ref="X3:X29" si="6">+K3+N3+Q3+T3+W3</f>
        <v>369200</v>
      </c>
    </row>
    <row r="4" spans="1:24" x14ac:dyDescent="0.25">
      <c r="A4" s="2"/>
      <c r="B4" s="2"/>
      <c r="C4" s="2" t="s">
        <v>28</v>
      </c>
      <c r="D4" s="3" t="s">
        <v>13</v>
      </c>
      <c r="E4" s="40">
        <v>2</v>
      </c>
      <c r="F4" s="40">
        <f t="shared" si="0"/>
        <v>5</v>
      </c>
      <c r="G4" s="42">
        <v>44367</v>
      </c>
      <c r="H4" s="42">
        <f t="shared" si="1"/>
        <v>44371</v>
      </c>
      <c r="I4" s="20">
        <v>36000</v>
      </c>
      <c r="J4" s="4">
        <v>2</v>
      </c>
      <c r="K4" s="15">
        <f t="shared" si="2"/>
        <v>72000</v>
      </c>
      <c r="L4" s="14">
        <v>32400</v>
      </c>
      <c r="M4" s="5">
        <v>3</v>
      </c>
      <c r="N4" s="17">
        <f t="shared" si="3"/>
        <v>97200</v>
      </c>
      <c r="O4" s="17">
        <v>40000</v>
      </c>
      <c r="P4" s="6">
        <v>4</v>
      </c>
      <c r="Q4" s="6">
        <f t="shared" si="4"/>
        <v>160000</v>
      </c>
      <c r="R4" s="6">
        <v>20000</v>
      </c>
      <c r="S4" s="6">
        <v>2</v>
      </c>
      <c r="T4" s="6">
        <f t="shared" si="5"/>
        <v>40000</v>
      </c>
      <c r="U4" s="22"/>
      <c r="V4" s="22"/>
      <c r="W4" s="22"/>
      <c r="X4" s="6">
        <f t="shared" si="6"/>
        <v>369200</v>
      </c>
    </row>
    <row r="5" spans="1:24" x14ac:dyDescent="0.25">
      <c r="A5" s="2" t="s">
        <v>9</v>
      </c>
      <c r="B5" s="2" t="s">
        <v>14</v>
      </c>
      <c r="C5" s="2" t="s">
        <v>29</v>
      </c>
      <c r="D5" s="3" t="s">
        <v>12</v>
      </c>
      <c r="E5" s="40">
        <v>2</v>
      </c>
      <c r="F5" s="40">
        <f t="shared" si="0"/>
        <v>5</v>
      </c>
      <c r="G5" s="42">
        <v>44367</v>
      </c>
      <c r="H5" s="42">
        <f t="shared" si="1"/>
        <v>44371</v>
      </c>
      <c r="I5" s="20">
        <v>36000</v>
      </c>
      <c r="J5" s="4">
        <v>2</v>
      </c>
      <c r="K5" s="15">
        <f t="shared" si="2"/>
        <v>72000</v>
      </c>
      <c r="L5" s="14">
        <v>32400</v>
      </c>
      <c r="M5" s="5">
        <v>3</v>
      </c>
      <c r="N5" s="17">
        <f t="shared" si="3"/>
        <v>97200</v>
      </c>
      <c r="O5" s="17">
        <v>40000</v>
      </c>
      <c r="P5" s="6">
        <v>4</v>
      </c>
      <c r="Q5" s="6">
        <f t="shared" si="4"/>
        <v>160000</v>
      </c>
      <c r="R5" s="6">
        <v>27000</v>
      </c>
      <c r="S5" s="6">
        <v>2</v>
      </c>
      <c r="T5" s="6">
        <f t="shared" si="5"/>
        <v>54000</v>
      </c>
      <c r="U5" s="22"/>
      <c r="V5" s="22"/>
      <c r="W5" s="22"/>
      <c r="X5" s="6">
        <f t="shared" si="6"/>
        <v>383200</v>
      </c>
    </row>
    <row r="6" spans="1:24" x14ac:dyDescent="0.25">
      <c r="A6" s="2"/>
      <c r="B6" s="2"/>
      <c r="C6" s="2" t="s">
        <v>30</v>
      </c>
      <c r="D6" s="3" t="s">
        <v>13</v>
      </c>
      <c r="E6" s="40">
        <v>2</v>
      </c>
      <c r="F6" s="40">
        <f t="shared" si="0"/>
        <v>5</v>
      </c>
      <c r="G6" s="42">
        <v>44367</v>
      </c>
      <c r="H6" s="42">
        <f t="shared" si="1"/>
        <v>44371</v>
      </c>
      <c r="I6" s="20">
        <v>36000</v>
      </c>
      <c r="J6" s="4">
        <v>2</v>
      </c>
      <c r="K6" s="15">
        <f t="shared" si="2"/>
        <v>72000</v>
      </c>
      <c r="L6" s="14">
        <v>32400</v>
      </c>
      <c r="M6" s="5">
        <v>3</v>
      </c>
      <c r="N6" s="17">
        <f t="shared" si="3"/>
        <v>97200</v>
      </c>
      <c r="O6" s="17">
        <v>40000</v>
      </c>
      <c r="P6" s="6">
        <v>4</v>
      </c>
      <c r="Q6" s="6">
        <f t="shared" si="4"/>
        <v>160000</v>
      </c>
      <c r="R6" s="6">
        <v>27000</v>
      </c>
      <c r="S6" s="6">
        <v>2</v>
      </c>
      <c r="T6" s="6">
        <f t="shared" si="5"/>
        <v>54000</v>
      </c>
      <c r="U6" s="22"/>
      <c r="V6" s="22"/>
      <c r="W6" s="22"/>
      <c r="X6" s="6">
        <f t="shared" si="6"/>
        <v>383200</v>
      </c>
    </row>
    <row r="7" spans="1:24" x14ac:dyDescent="0.25">
      <c r="A7" s="2" t="s">
        <v>15</v>
      </c>
      <c r="B7" s="2" t="s">
        <v>16</v>
      </c>
      <c r="C7" s="2" t="s">
        <v>31</v>
      </c>
      <c r="D7" s="3" t="s">
        <v>12</v>
      </c>
      <c r="E7" s="40">
        <v>4</v>
      </c>
      <c r="F7" s="40">
        <f t="shared" si="0"/>
        <v>7</v>
      </c>
      <c r="G7" s="42">
        <v>44366</v>
      </c>
      <c r="H7" s="42">
        <f t="shared" si="1"/>
        <v>44372</v>
      </c>
      <c r="I7" s="20">
        <v>36000</v>
      </c>
      <c r="J7" s="4">
        <v>4</v>
      </c>
      <c r="K7" s="15">
        <f t="shared" si="2"/>
        <v>144000</v>
      </c>
      <c r="L7" s="14">
        <v>32400</v>
      </c>
      <c r="M7" s="5">
        <v>3</v>
      </c>
      <c r="N7" s="17">
        <f t="shared" si="3"/>
        <v>97200</v>
      </c>
      <c r="O7" s="17">
        <v>40000</v>
      </c>
      <c r="P7" s="6">
        <v>4</v>
      </c>
      <c r="Q7" s="6">
        <f t="shared" si="4"/>
        <v>160000</v>
      </c>
      <c r="R7" s="6">
        <v>150000</v>
      </c>
      <c r="S7" s="6">
        <v>2</v>
      </c>
      <c r="T7" s="6">
        <f t="shared" si="5"/>
        <v>300000</v>
      </c>
      <c r="U7" s="22"/>
      <c r="V7" s="22"/>
      <c r="W7" s="22"/>
      <c r="X7" s="6">
        <f t="shared" si="6"/>
        <v>701200</v>
      </c>
    </row>
    <row r="8" spans="1:24" x14ac:dyDescent="0.25">
      <c r="A8" s="2"/>
      <c r="B8" s="2"/>
      <c r="C8" s="2" t="s">
        <v>32</v>
      </c>
      <c r="D8" s="3" t="s">
        <v>13</v>
      </c>
      <c r="E8" s="40">
        <v>4</v>
      </c>
      <c r="F8" s="40">
        <f t="shared" si="0"/>
        <v>7</v>
      </c>
      <c r="G8" s="42">
        <v>44366</v>
      </c>
      <c r="H8" s="42">
        <f t="shared" si="1"/>
        <v>44372</v>
      </c>
      <c r="I8" s="20">
        <v>36000</v>
      </c>
      <c r="J8" s="4">
        <v>4</v>
      </c>
      <c r="K8" s="15">
        <f t="shared" si="2"/>
        <v>144000</v>
      </c>
      <c r="L8" s="14">
        <v>32400</v>
      </c>
      <c r="M8" s="5">
        <v>3</v>
      </c>
      <c r="N8" s="17">
        <f t="shared" si="3"/>
        <v>97200</v>
      </c>
      <c r="O8" s="17">
        <v>40000</v>
      </c>
      <c r="P8" s="6">
        <v>4</v>
      </c>
      <c r="Q8" s="6">
        <f t="shared" si="4"/>
        <v>160000</v>
      </c>
      <c r="R8" s="6">
        <v>150000</v>
      </c>
      <c r="S8" s="6">
        <v>2</v>
      </c>
      <c r="T8" s="6">
        <f t="shared" si="5"/>
        <v>300000</v>
      </c>
      <c r="U8" s="22"/>
      <c r="V8" s="22"/>
      <c r="W8" s="22"/>
      <c r="X8" s="6">
        <f t="shared" si="6"/>
        <v>701200</v>
      </c>
    </row>
    <row r="9" spans="1:24" x14ac:dyDescent="0.25">
      <c r="A9" s="2" t="s">
        <v>17</v>
      </c>
      <c r="B9" s="2" t="s">
        <v>18</v>
      </c>
      <c r="C9" s="2" t="s">
        <v>33</v>
      </c>
      <c r="D9" s="3" t="s">
        <v>11</v>
      </c>
      <c r="E9" s="40">
        <v>6</v>
      </c>
      <c r="F9" s="40">
        <f t="shared" si="0"/>
        <v>9</v>
      </c>
      <c r="G9" s="42">
        <v>44365</v>
      </c>
      <c r="H9" s="42">
        <f t="shared" si="1"/>
        <v>44373</v>
      </c>
      <c r="I9" s="20">
        <v>36000</v>
      </c>
      <c r="J9" s="4">
        <v>6</v>
      </c>
      <c r="K9" s="15">
        <f t="shared" si="2"/>
        <v>216000</v>
      </c>
      <c r="L9" s="14">
        <v>32400</v>
      </c>
      <c r="M9" s="5">
        <v>3</v>
      </c>
      <c r="N9" s="17">
        <f t="shared" si="3"/>
        <v>97200</v>
      </c>
      <c r="O9" s="17">
        <v>40000</v>
      </c>
      <c r="P9" s="6">
        <v>4</v>
      </c>
      <c r="Q9" s="6">
        <f t="shared" si="4"/>
        <v>160000</v>
      </c>
      <c r="R9" s="6">
        <v>55000</v>
      </c>
      <c r="S9" s="6">
        <v>2</v>
      </c>
      <c r="T9" s="6">
        <f t="shared" si="5"/>
        <v>110000</v>
      </c>
      <c r="U9" s="22">
        <v>3000</v>
      </c>
      <c r="V9" s="22">
        <v>2</v>
      </c>
      <c r="W9" s="22">
        <f>+U9*V9</f>
        <v>6000</v>
      </c>
      <c r="X9" s="6">
        <f t="shared" si="6"/>
        <v>589200</v>
      </c>
    </row>
    <row r="10" spans="1:24" x14ac:dyDescent="0.25">
      <c r="A10" s="2"/>
      <c r="B10" s="2"/>
      <c r="C10" s="2" t="s">
        <v>34</v>
      </c>
      <c r="D10" s="3" t="s">
        <v>12</v>
      </c>
      <c r="E10" s="40">
        <v>6</v>
      </c>
      <c r="F10" s="40">
        <f t="shared" si="0"/>
        <v>9</v>
      </c>
      <c r="G10" s="42">
        <v>44365</v>
      </c>
      <c r="H10" s="42">
        <f t="shared" si="1"/>
        <v>44373</v>
      </c>
      <c r="I10" s="20">
        <v>36000</v>
      </c>
      <c r="J10" s="4">
        <v>6</v>
      </c>
      <c r="K10" s="15">
        <f t="shared" si="2"/>
        <v>216000</v>
      </c>
      <c r="L10" s="14">
        <v>32400</v>
      </c>
      <c r="M10" s="5">
        <v>3</v>
      </c>
      <c r="N10" s="17">
        <f t="shared" si="3"/>
        <v>97200</v>
      </c>
      <c r="O10" s="17">
        <v>40000</v>
      </c>
      <c r="P10" s="6">
        <v>4</v>
      </c>
      <c r="Q10" s="6">
        <f t="shared" si="4"/>
        <v>160000</v>
      </c>
      <c r="R10" s="6">
        <v>55000</v>
      </c>
      <c r="S10" s="6">
        <v>2</v>
      </c>
      <c r="T10" s="6">
        <f t="shared" si="5"/>
        <v>110000</v>
      </c>
      <c r="U10" s="22">
        <v>3000</v>
      </c>
      <c r="V10" s="22">
        <v>2</v>
      </c>
      <c r="W10" s="22">
        <f t="shared" ref="W10:W11" si="7">+U10*V10</f>
        <v>6000</v>
      </c>
      <c r="X10" s="6">
        <f t="shared" si="6"/>
        <v>589200</v>
      </c>
    </row>
    <row r="11" spans="1:24" x14ac:dyDescent="0.25">
      <c r="A11" s="2"/>
      <c r="B11" s="2"/>
      <c r="C11" s="2" t="s">
        <v>35</v>
      </c>
      <c r="D11" s="3" t="s">
        <v>13</v>
      </c>
      <c r="E11" s="40">
        <v>6</v>
      </c>
      <c r="F11" s="40">
        <f t="shared" si="0"/>
        <v>9</v>
      </c>
      <c r="G11" s="42">
        <v>44365</v>
      </c>
      <c r="H11" s="42">
        <f t="shared" si="1"/>
        <v>44373</v>
      </c>
      <c r="I11" s="20">
        <v>36000</v>
      </c>
      <c r="J11" s="4">
        <v>6</v>
      </c>
      <c r="K11" s="15">
        <f t="shared" si="2"/>
        <v>216000</v>
      </c>
      <c r="L11" s="14">
        <v>32400</v>
      </c>
      <c r="M11" s="5">
        <v>3</v>
      </c>
      <c r="N11" s="17">
        <f t="shared" si="3"/>
        <v>97200</v>
      </c>
      <c r="O11" s="17">
        <v>40000</v>
      </c>
      <c r="P11" s="6">
        <v>4</v>
      </c>
      <c r="Q11" s="6">
        <f t="shared" si="4"/>
        <v>160000</v>
      </c>
      <c r="R11" s="6">
        <v>55000</v>
      </c>
      <c r="S11" s="6">
        <v>2</v>
      </c>
      <c r="T11" s="6">
        <f t="shared" si="5"/>
        <v>110000</v>
      </c>
      <c r="U11" s="22">
        <v>3000</v>
      </c>
      <c r="V11" s="22">
        <v>2</v>
      </c>
      <c r="W11" s="22">
        <f t="shared" si="7"/>
        <v>6000</v>
      </c>
      <c r="X11" s="6">
        <f t="shared" si="6"/>
        <v>589200</v>
      </c>
    </row>
    <row r="12" spans="1:24" x14ac:dyDescent="0.25">
      <c r="A12" s="2"/>
      <c r="B12" s="2"/>
      <c r="C12" s="2" t="s">
        <v>36</v>
      </c>
      <c r="D12" s="3" t="s">
        <v>12</v>
      </c>
      <c r="E12" s="3">
        <v>4</v>
      </c>
      <c r="F12" s="40">
        <f t="shared" si="0"/>
        <v>7</v>
      </c>
      <c r="G12" s="42">
        <v>44366</v>
      </c>
      <c r="H12" s="42">
        <f t="shared" si="1"/>
        <v>44372</v>
      </c>
      <c r="I12" s="20">
        <v>36000</v>
      </c>
      <c r="J12" s="8">
        <v>4</v>
      </c>
      <c r="K12" s="15">
        <f t="shared" si="2"/>
        <v>144000</v>
      </c>
      <c r="L12" s="15">
        <v>32400</v>
      </c>
      <c r="M12" s="5">
        <v>3</v>
      </c>
      <c r="N12" s="17">
        <f t="shared" si="3"/>
        <v>97200</v>
      </c>
      <c r="O12" s="17">
        <v>40000</v>
      </c>
      <c r="P12" s="6">
        <v>4</v>
      </c>
      <c r="Q12" s="6">
        <f t="shared" si="4"/>
        <v>160000</v>
      </c>
      <c r="R12" s="6">
        <v>40000</v>
      </c>
      <c r="S12" s="6">
        <v>2</v>
      </c>
      <c r="T12" s="6">
        <f t="shared" si="5"/>
        <v>80000</v>
      </c>
      <c r="U12" s="22"/>
      <c r="V12" s="22"/>
      <c r="W12" s="22"/>
      <c r="X12" s="6">
        <f t="shared" si="6"/>
        <v>481200</v>
      </c>
    </row>
    <row r="13" spans="1:24" x14ac:dyDescent="0.25">
      <c r="A13" s="2"/>
      <c r="B13" s="2"/>
      <c r="C13" s="2" t="s">
        <v>37</v>
      </c>
      <c r="D13" s="3" t="s">
        <v>13</v>
      </c>
      <c r="E13" s="3">
        <v>4</v>
      </c>
      <c r="F13" s="40">
        <f t="shared" si="0"/>
        <v>7</v>
      </c>
      <c r="G13" s="42">
        <v>44366</v>
      </c>
      <c r="H13" s="42">
        <f t="shared" si="1"/>
        <v>44372</v>
      </c>
      <c r="I13" s="20">
        <v>36000</v>
      </c>
      <c r="J13" s="8">
        <v>4</v>
      </c>
      <c r="K13" s="15">
        <f t="shared" si="2"/>
        <v>144000</v>
      </c>
      <c r="L13" s="15">
        <v>32400</v>
      </c>
      <c r="M13" s="5">
        <v>3</v>
      </c>
      <c r="N13" s="17">
        <f t="shared" si="3"/>
        <v>97200</v>
      </c>
      <c r="O13" s="17">
        <v>40000</v>
      </c>
      <c r="P13" s="6">
        <v>4</v>
      </c>
      <c r="Q13" s="6">
        <f t="shared" si="4"/>
        <v>160000</v>
      </c>
      <c r="R13" s="6">
        <v>40000</v>
      </c>
      <c r="S13" s="6">
        <v>2</v>
      </c>
      <c r="T13" s="6">
        <f t="shared" si="5"/>
        <v>80000</v>
      </c>
      <c r="U13" s="22"/>
      <c r="V13" s="22"/>
      <c r="W13" s="22"/>
      <c r="X13" s="6">
        <f t="shared" si="6"/>
        <v>481200</v>
      </c>
    </row>
    <row r="14" spans="1:24" x14ac:dyDescent="0.25">
      <c r="A14" s="2" t="s">
        <v>17</v>
      </c>
      <c r="B14" s="2" t="s">
        <v>19</v>
      </c>
      <c r="C14" s="2" t="s">
        <v>38</v>
      </c>
      <c r="D14" s="3" t="s">
        <v>12</v>
      </c>
      <c r="E14" s="3">
        <v>6</v>
      </c>
      <c r="F14" s="40">
        <f t="shared" si="0"/>
        <v>9</v>
      </c>
      <c r="G14" s="42">
        <v>44365</v>
      </c>
      <c r="H14" s="42">
        <f t="shared" si="1"/>
        <v>44373</v>
      </c>
      <c r="I14" s="20">
        <v>36000</v>
      </c>
      <c r="J14" s="8">
        <v>6</v>
      </c>
      <c r="K14" s="15">
        <f t="shared" si="2"/>
        <v>216000</v>
      </c>
      <c r="L14" s="15">
        <v>32400</v>
      </c>
      <c r="M14" s="5">
        <v>3</v>
      </c>
      <c r="N14" s="17">
        <f t="shared" si="3"/>
        <v>97200</v>
      </c>
      <c r="O14" s="17">
        <v>40000</v>
      </c>
      <c r="P14" s="6">
        <v>4</v>
      </c>
      <c r="Q14" s="6">
        <f t="shared" si="4"/>
        <v>160000</v>
      </c>
      <c r="R14" s="6">
        <v>120000</v>
      </c>
      <c r="S14" s="6">
        <v>2</v>
      </c>
      <c r="T14" s="6">
        <f t="shared" si="5"/>
        <v>240000</v>
      </c>
      <c r="U14" s="22">
        <v>3000</v>
      </c>
      <c r="V14" s="22">
        <v>2</v>
      </c>
      <c r="W14" s="22">
        <f>+U14*V14</f>
        <v>6000</v>
      </c>
      <c r="X14" s="6">
        <f t="shared" si="6"/>
        <v>719200</v>
      </c>
    </row>
    <row r="15" spans="1:24" x14ac:dyDescent="0.25">
      <c r="A15" s="2"/>
      <c r="B15" s="2"/>
      <c r="C15" s="2" t="s">
        <v>39</v>
      </c>
      <c r="D15" s="3" t="s">
        <v>13</v>
      </c>
      <c r="E15" s="3">
        <v>6</v>
      </c>
      <c r="F15" s="40">
        <f t="shared" si="0"/>
        <v>9</v>
      </c>
      <c r="G15" s="42">
        <v>44365</v>
      </c>
      <c r="H15" s="42">
        <f t="shared" si="1"/>
        <v>44373</v>
      </c>
      <c r="I15" s="20">
        <v>36000</v>
      </c>
      <c r="J15" s="8">
        <v>6</v>
      </c>
      <c r="K15" s="15">
        <f t="shared" si="2"/>
        <v>216000</v>
      </c>
      <c r="L15" s="15">
        <v>32400</v>
      </c>
      <c r="M15" s="5">
        <v>3</v>
      </c>
      <c r="N15" s="17">
        <f t="shared" si="3"/>
        <v>97200</v>
      </c>
      <c r="O15" s="17">
        <v>40000</v>
      </c>
      <c r="P15" s="6">
        <v>4</v>
      </c>
      <c r="Q15" s="6">
        <f t="shared" si="4"/>
        <v>160000</v>
      </c>
      <c r="R15" s="6">
        <v>120000</v>
      </c>
      <c r="S15" s="6">
        <v>2</v>
      </c>
      <c r="T15" s="6">
        <f t="shared" si="5"/>
        <v>240000</v>
      </c>
      <c r="U15" s="22">
        <v>3000</v>
      </c>
      <c r="V15" s="22">
        <v>2</v>
      </c>
      <c r="W15" s="22">
        <f>+U15*V15</f>
        <v>6000</v>
      </c>
      <c r="X15" s="6">
        <f t="shared" si="6"/>
        <v>719200</v>
      </c>
    </row>
    <row r="16" spans="1:24" x14ac:dyDescent="0.25">
      <c r="A16" s="2" t="s">
        <v>17</v>
      </c>
      <c r="B16" s="2" t="s">
        <v>20</v>
      </c>
      <c r="C16" s="2" t="s">
        <v>40</v>
      </c>
      <c r="D16" s="3" t="s">
        <v>12</v>
      </c>
      <c r="E16" s="3">
        <v>4</v>
      </c>
      <c r="F16" s="40">
        <f t="shared" si="0"/>
        <v>7</v>
      </c>
      <c r="G16" s="42">
        <v>44366</v>
      </c>
      <c r="H16" s="42">
        <f t="shared" si="1"/>
        <v>44372</v>
      </c>
      <c r="I16" s="20">
        <v>36000</v>
      </c>
      <c r="J16" s="8">
        <v>4</v>
      </c>
      <c r="K16" s="15">
        <f t="shared" si="2"/>
        <v>144000</v>
      </c>
      <c r="L16" s="15">
        <v>32400</v>
      </c>
      <c r="M16" s="5">
        <v>3</v>
      </c>
      <c r="N16" s="17">
        <f t="shared" si="3"/>
        <v>97200</v>
      </c>
      <c r="O16" s="17">
        <v>40000</v>
      </c>
      <c r="P16" s="6">
        <v>4</v>
      </c>
      <c r="Q16" s="6">
        <f t="shared" si="4"/>
        <v>160000</v>
      </c>
      <c r="R16" s="6">
        <v>150000</v>
      </c>
      <c r="S16" s="6">
        <v>2</v>
      </c>
      <c r="T16" s="6">
        <f t="shared" si="5"/>
        <v>300000</v>
      </c>
      <c r="U16" s="22"/>
      <c r="V16" s="22"/>
      <c r="W16" s="22"/>
      <c r="X16" s="6">
        <f t="shared" si="6"/>
        <v>701200</v>
      </c>
    </row>
    <row r="17" spans="1:24" x14ac:dyDescent="0.25">
      <c r="A17" s="2"/>
      <c r="B17" s="2"/>
      <c r="C17" s="2" t="s">
        <v>41</v>
      </c>
      <c r="D17" s="3" t="s">
        <v>13</v>
      </c>
      <c r="E17" s="3">
        <v>4</v>
      </c>
      <c r="F17" s="40">
        <f t="shared" si="0"/>
        <v>7</v>
      </c>
      <c r="G17" s="42">
        <v>44366</v>
      </c>
      <c r="H17" s="42">
        <f t="shared" si="1"/>
        <v>44372</v>
      </c>
      <c r="I17" s="20">
        <v>36000</v>
      </c>
      <c r="J17" s="8">
        <v>4</v>
      </c>
      <c r="K17" s="15">
        <f t="shared" si="2"/>
        <v>144000</v>
      </c>
      <c r="L17" s="15">
        <v>32400</v>
      </c>
      <c r="M17" s="5">
        <v>3</v>
      </c>
      <c r="N17" s="17">
        <f t="shared" si="3"/>
        <v>97200</v>
      </c>
      <c r="O17" s="17">
        <v>40000</v>
      </c>
      <c r="P17" s="6">
        <v>4</v>
      </c>
      <c r="Q17" s="6">
        <f t="shared" si="4"/>
        <v>160000</v>
      </c>
      <c r="R17" s="6">
        <v>150000</v>
      </c>
      <c r="S17" s="6">
        <v>2</v>
      </c>
      <c r="T17" s="6">
        <f t="shared" si="5"/>
        <v>300000</v>
      </c>
      <c r="U17" s="22"/>
      <c r="V17" s="22"/>
      <c r="W17" s="22"/>
      <c r="X17" s="6">
        <f t="shared" si="6"/>
        <v>701200</v>
      </c>
    </row>
    <row r="18" spans="1:24" x14ac:dyDescent="0.25">
      <c r="A18" s="2" t="s">
        <v>17</v>
      </c>
      <c r="B18" s="2" t="s">
        <v>21</v>
      </c>
      <c r="C18" s="2" t="s">
        <v>49</v>
      </c>
      <c r="D18" s="3" t="s">
        <v>12</v>
      </c>
      <c r="E18" s="3">
        <v>5</v>
      </c>
      <c r="F18" s="40">
        <f t="shared" si="0"/>
        <v>8</v>
      </c>
      <c r="G18" s="42">
        <v>44365</v>
      </c>
      <c r="H18" s="42">
        <f t="shared" si="1"/>
        <v>44372</v>
      </c>
      <c r="I18" s="20">
        <v>36000</v>
      </c>
      <c r="J18" s="8">
        <v>5</v>
      </c>
      <c r="K18" s="15">
        <f t="shared" si="2"/>
        <v>180000</v>
      </c>
      <c r="L18" s="15">
        <v>32400</v>
      </c>
      <c r="M18" s="5">
        <v>3</v>
      </c>
      <c r="N18" s="17">
        <f t="shared" si="3"/>
        <v>97200</v>
      </c>
      <c r="O18" s="17">
        <v>40000</v>
      </c>
      <c r="P18" s="6">
        <v>4</v>
      </c>
      <c r="Q18" s="6">
        <f t="shared" si="4"/>
        <v>160000</v>
      </c>
      <c r="R18" s="6">
        <f>70000+45000</f>
        <v>115000</v>
      </c>
      <c r="S18" s="6">
        <v>1</v>
      </c>
      <c r="T18" s="6">
        <f t="shared" si="5"/>
        <v>115000</v>
      </c>
      <c r="U18" s="22"/>
      <c r="V18" s="22"/>
      <c r="W18" s="22"/>
      <c r="X18" s="6">
        <f t="shared" si="6"/>
        <v>552200</v>
      </c>
    </row>
    <row r="19" spans="1:24" x14ac:dyDescent="0.25">
      <c r="A19" s="2"/>
      <c r="B19" s="2"/>
      <c r="C19" s="2" t="s">
        <v>44</v>
      </c>
      <c r="D19" s="3" t="s">
        <v>13</v>
      </c>
      <c r="E19" s="3">
        <v>4</v>
      </c>
      <c r="F19" s="40">
        <f t="shared" si="0"/>
        <v>7</v>
      </c>
      <c r="G19" s="42">
        <v>44366</v>
      </c>
      <c r="H19" s="42">
        <f t="shared" si="1"/>
        <v>44372</v>
      </c>
      <c r="I19" s="20">
        <v>36000</v>
      </c>
      <c r="J19" s="8">
        <v>4</v>
      </c>
      <c r="K19" s="15">
        <f t="shared" si="2"/>
        <v>144000</v>
      </c>
      <c r="L19" s="15">
        <v>32400</v>
      </c>
      <c r="M19" s="5">
        <v>3</v>
      </c>
      <c r="N19" s="17">
        <f t="shared" si="3"/>
        <v>97200</v>
      </c>
      <c r="O19" s="17">
        <v>40000</v>
      </c>
      <c r="P19" s="6">
        <v>4</v>
      </c>
      <c r="Q19" s="6">
        <f t="shared" si="4"/>
        <v>160000</v>
      </c>
      <c r="R19" s="6">
        <v>115000</v>
      </c>
      <c r="S19" s="6">
        <v>1</v>
      </c>
      <c r="T19" s="6">
        <f t="shared" si="5"/>
        <v>115000</v>
      </c>
      <c r="U19" s="22"/>
      <c r="V19" s="22"/>
      <c r="W19" s="22"/>
      <c r="X19" s="6">
        <f t="shared" si="6"/>
        <v>516200</v>
      </c>
    </row>
    <row r="20" spans="1:24" x14ac:dyDescent="0.25">
      <c r="A20" s="2" t="s">
        <v>17</v>
      </c>
      <c r="B20" s="2" t="s">
        <v>22</v>
      </c>
      <c r="C20" s="2" t="s">
        <v>43</v>
      </c>
      <c r="D20" s="3" t="s">
        <v>12</v>
      </c>
      <c r="E20" s="3">
        <v>4</v>
      </c>
      <c r="F20" s="40">
        <f t="shared" si="0"/>
        <v>7</v>
      </c>
      <c r="G20" s="42">
        <v>44366</v>
      </c>
      <c r="H20" s="42">
        <f t="shared" si="1"/>
        <v>44372</v>
      </c>
      <c r="I20" s="20">
        <v>36000</v>
      </c>
      <c r="J20" s="8">
        <v>4</v>
      </c>
      <c r="K20" s="15">
        <f t="shared" si="2"/>
        <v>144000</v>
      </c>
      <c r="L20" s="15">
        <v>32400</v>
      </c>
      <c r="M20" s="5">
        <v>3</v>
      </c>
      <c r="N20" s="17">
        <f t="shared" si="3"/>
        <v>97200</v>
      </c>
      <c r="O20" s="17">
        <v>40000</v>
      </c>
      <c r="P20" s="6">
        <v>4</v>
      </c>
      <c r="Q20" s="6">
        <f t="shared" si="4"/>
        <v>160000</v>
      </c>
      <c r="R20" s="6">
        <v>40000</v>
      </c>
      <c r="S20" s="6">
        <v>2</v>
      </c>
      <c r="T20" s="6">
        <f t="shared" si="5"/>
        <v>80000</v>
      </c>
      <c r="U20" s="22"/>
      <c r="V20" s="22"/>
      <c r="W20" s="22"/>
      <c r="X20" s="6">
        <f t="shared" si="6"/>
        <v>481200</v>
      </c>
    </row>
    <row r="21" spans="1:24" x14ac:dyDescent="0.25">
      <c r="A21" s="2"/>
      <c r="B21" s="2"/>
      <c r="C21" s="2" t="s">
        <v>42</v>
      </c>
      <c r="D21" s="3" t="s">
        <v>13</v>
      </c>
      <c r="E21" s="3">
        <v>5</v>
      </c>
      <c r="F21" s="40">
        <f t="shared" si="0"/>
        <v>8</v>
      </c>
      <c r="G21" s="42">
        <v>44365</v>
      </c>
      <c r="H21" s="42">
        <f t="shared" si="1"/>
        <v>44372</v>
      </c>
      <c r="I21" s="20">
        <v>36000</v>
      </c>
      <c r="J21" s="8">
        <v>5</v>
      </c>
      <c r="K21" s="15">
        <f t="shared" si="2"/>
        <v>180000</v>
      </c>
      <c r="L21" s="15">
        <v>32400</v>
      </c>
      <c r="M21" s="5">
        <v>3</v>
      </c>
      <c r="N21" s="17">
        <f t="shared" si="3"/>
        <v>97200</v>
      </c>
      <c r="O21" s="17">
        <v>40000</v>
      </c>
      <c r="P21" s="6">
        <v>4</v>
      </c>
      <c r="Q21" s="6">
        <f t="shared" si="4"/>
        <v>160000</v>
      </c>
      <c r="R21" s="6">
        <v>40000</v>
      </c>
      <c r="S21" s="6">
        <v>2</v>
      </c>
      <c r="T21" s="6">
        <f t="shared" si="5"/>
        <v>80000</v>
      </c>
      <c r="U21" s="22"/>
      <c r="V21" s="22"/>
      <c r="W21" s="22"/>
      <c r="X21" s="6">
        <f t="shared" si="6"/>
        <v>517200</v>
      </c>
    </row>
    <row r="22" spans="1:24" x14ac:dyDescent="0.25">
      <c r="A22" s="2" t="s">
        <v>15</v>
      </c>
      <c r="B22" s="2" t="s">
        <v>23</v>
      </c>
      <c r="C22" s="2" t="s">
        <v>50</v>
      </c>
      <c r="D22" s="3" t="s">
        <v>11</v>
      </c>
      <c r="E22" s="3">
        <v>6</v>
      </c>
      <c r="F22" s="40">
        <f t="shared" si="0"/>
        <v>9</v>
      </c>
      <c r="G22" s="42">
        <v>44365</v>
      </c>
      <c r="H22" s="42">
        <f t="shared" si="1"/>
        <v>44373</v>
      </c>
      <c r="I22" s="20">
        <v>36000</v>
      </c>
      <c r="J22" s="8">
        <v>6</v>
      </c>
      <c r="K22" s="15">
        <f t="shared" si="2"/>
        <v>216000</v>
      </c>
      <c r="L22" s="15">
        <v>32400</v>
      </c>
      <c r="M22" s="5">
        <v>3</v>
      </c>
      <c r="N22" s="17">
        <f t="shared" si="3"/>
        <v>97200</v>
      </c>
      <c r="O22" s="17">
        <v>40000</v>
      </c>
      <c r="P22" s="6">
        <v>4</v>
      </c>
      <c r="Q22" s="6">
        <f t="shared" si="4"/>
        <v>160000</v>
      </c>
      <c r="R22" s="6">
        <v>180000</v>
      </c>
      <c r="S22" s="6">
        <v>2</v>
      </c>
      <c r="T22" s="6">
        <f t="shared" si="5"/>
        <v>360000</v>
      </c>
      <c r="U22" s="22"/>
      <c r="V22" s="22"/>
      <c r="W22" s="22"/>
      <c r="X22" s="6">
        <f t="shared" si="6"/>
        <v>833200</v>
      </c>
    </row>
    <row r="23" spans="1:24" x14ac:dyDescent="0.25">
      <c r="A23" s="2"/>
      <c r="B23" s="2"/>
      <c r="C23" s="2" t="s">
        <v>51</v>
      </c>
      <c r="D23" s="3" t="s">
        <v>12</v>
      </c>
      <c r="E23" s="3">
        <v>6</v>
      </c>
      <c r="F23" s="40">
        <f t="shared" si="0"/>
        <v>9</v>
      </c>
      <c r="G23" s="42">
        <v>44365</v>
      </c>
      <c r="H23" s="42">
        <f t="shared" si="1"/>
        <v>44373</v>
      </c>
      <c r="I23" s="20">
        <v>36000</v>
      </c>
      <c r="J23" s="8">
        <v>6</v>
      </c>
      <c r="K23" s="15">
        <f t="shared" si="2"/>
        <v>216000</v>
      </c>
      <c r="L23" s="15">
        <v>32400</v>
      </c>
      <c r="M23" s="5">
        <v>3</v>
      </c>
      <c r="N23" s="17">
        <f t="shared" si="3"/>
        <v>97200</v>
      </c>
      <c r="O23" s="17">
        <v>40000</v>
      </c>
      <c r="P23" s="6">
        <v>4</v>
      </c>
      <c r="Q23" s="6">
        <f t="shared" si="4"/>
        <v>160000</v>
      </c>
      <c r="R23" s="6">
        <v>180000</v>
      </c>
      <c r="S23" s="6">
        <v>2</v>
      </c>
      <c r="T23" s="6">
        <f t="shared" si="5"/>
        <v>360000</v>
      </c>
      <c r="U23" s="22"/>
      <c r="V23" s="22"/>
      <c r="W23" s="22"/>
      <c r="X23" s="6">
        <f t="shared" si="6"/>
        <v>833200</v>
      </c>
    </row>
    <row r="24" spans="1:24" x14ac:dyDescent="0.25">
      <c r="A24" s="2"/>
      <c r="B24" s="2"/>
      <c r="C24" s="2" t="s">
        <v>52</v>
      </c>
      <c r="D24" s="3" t="s">
        <v>13</v>
      </c>
      <c r="E24" s="3">
        <v>6</v>
      </c>
      <c r="F24" s="40">
        <f>+E24+3</f>
        <v>9</v>
      </c>
      <c r="G24" s="42">
        <v>44365</v>
      </c>
      <c r="H24" s="42">
        <f t="shared" si="1"/>
        <v>44373</v>
      </c>
      <c r="I24" s="20">
        <v>36000</v>
      </c>
      <c r="J24" s="8">
        <v>6</v>
      </c>
      <c r="K24" s="15">
        <f t="shared" si="2"/>
        <v>216000</v>
      </c>
      <c r="L24" s="15">
        <v>32400</v>
      </c>
      <c r="M24" s="5">
        <v>3</v>
      </c>
      <c r="N24" s="17">
        <f t="shared" si="3"/>
        <v>97200</v>
      </c>
      <c r="O24" s="17">
        <v>40000</v>
      </c>
      <c r="P24" s="6">
        <v>4</v>
      </c>
      <c r="Q24" s="6">
        <f t="shared" si="4"/>
        <v>160000</v>
      </c>
      <c r="R24" s="6">
        <v>180000</v>
      </c>
      <c r="S24" s="6">
        <v>2</v>
      </c>
      <c r="T24" s="6">
        <f t="shared" si="5"/>
        <v>360000</v>
      </c>
      <c r="U24" s="22"/>
      <c r="V24" s="22"/>
      <c r="W24" s="22"/>
      <c r="X24" s="6">
        <f t="shared" si="6"/>
        <v>833200</v>
      </c>
    </row>
    <row r="25" spans="1:24" x14ac:dyDescent="0.25">
      <c r="A25" s="2" t="s">
        <v>15</v>
      </c>
      <c r="B25" s="2" t="s">
        <v>24</v>
      </c>
      <c r="C25" s="2" t="s">
        <v>53</v>
      </c>
      <c r="D25" s="3" t="s">
        <v>11</v>
      </c>
      <c r="E25" s="3">
        <v>8</v>
      </c>
      <c r="F25" s="40">
        <f t="shared" si="0"/>
        <v>11</v>
      </c>
      <c r="G25" s="42">
        <v>44364</v>
      </c>
      <c r="H25" s="42">
        <f t="shared" si="1"/>
        <v>44374</v>
      </c>
      <c r="I25" s="20">
        <v>36000</v>
      </c>
      <c r="J25" s="8">
        <v>8</v>
      </c>
      <c r="K25" s="15">
        <f t="shared" si="2"/>
        <v>288000</v>
      </c>
      <c r="L25" s="15">
        <v>32400</v>
      </c>
      <c r="M25" s="5">
        <v>3</v>
      </c>
      <c r="N25" s="17">
        <f t="shared" si="3"/>
        <v>97200</v>
      </c>
      <c r="O25" s="17">
        <v>40000</v>
      </c>
      <c r="P25" s="6">
        <v>4</v>
      </c>
      <c r="Q25" s="6">
        <f t="shared" si="4"/>
        <v>160000</v>
      </c>
      <c r="R25" s="6">
        <v>210000</v>
      </c>
      <c r="S25" s="6">
        <v>2</v>
      </c>
      <c r="T25" s="6">
        <f t="shared" si="5"/>
        <v>420000</v>
      </c>
      <c r="U25" s="22"/>
      <c r="V25" s="22"/>
      <c r="W25" s="22"/>
      <c r="X25" s="6">
        <f t="shared" si="6"/>
        <v>965200</v>
      </c>
    </row>
    <row r="26" spans="1:24" x14ac:dyDescent="0.25">
      <c r="A26" s="2"/>
      <c r="B26" s="2"/>
      <c r="C26" s="2" t="s">
        <v>45</v>
      </c>
      <c r="D26" s="3" t="s">
        <v>12</v>
      </c>
      <c r="E26" s="3">
        <v>8</v>
      </c>
      <c r="F26" s="40">
        <f t="shared" si="0"/>
        <v>11</v>
      </c>
      <c r="G26" s="42">
        <v>44364</v>
      </c>
      <c r="H26" s="42">
        <f t="shared" si="1"/>
        <v>44374</v>
      </c>
      <c r="I26" s="20">
        <v>36000</v>
      </c>
      <c r="J26" s="8">
        <v>8</v>
      </c>
      <c r="K26" s="15">
        <f t="shared" si="2"/>
        <v>288000</v>
      </c>
      <c r="L26" s="15">
        <v>32400</v>
      </c>
      <c r="M26" s="5">
        <v>3</v>
      </c>
      <c r="N26" s="17">
        <f t="shared" si="3"/>
        <v>97200</v>
      </c>
      <c r="O26" s="17">
        <v>40000</v>
      </c>
      <c r="P26" s="6">
        <v>4</v>
      </c>
      <c r="Q26" s="6">
        <f t="shared" si="4"/>
        <v>160000</v>
      </c>
      <c r="R26" s="6">
        <v>210000</v>
      </c>
      <c r="S26" s="6">
        <v>2</v>
      </c>
      <c r="T26" s="6">
        <f t="shared" si="5"/>
        <v>420000</v>
      </c>
      <c r="U26" s="22"/>
      <c r="V26" s="22"/>
      <c r="W26" s="22"/>
      <c r="X26" s="6">
        <f t="shared" si="6"/>
        <v>965200</v>
      </c>
    </row>
    <row r="27" spans="1:24" x14ac:dyDescent="0.25">
      <c r="A27" s="2"/>
      <c r="B27" s="2"/>
      <c r="C27" s="2" t="s">
        <v>46</v>
      </c>
      <c r="D27" s="3" t="s">
        <v>13</v>
      </c>
      <c r="E27" s="3">
        <v>8</v>
      </c>
      <c r="F27" s="40">
        <f t="shared" si="0"/>
        <v>11</v>
      </c>
      <c r="G27" s="42">
        <v>44364</v>
      </c>
      <c r="H27" s="42">
        <f t="shared" si="1"/>
        <v>44374</v>
      </c>
      <c r="I27" s="20">
        <v>36000</v>
      </c>
      <c r="J27" s="8">
        <v>8</v>
      </c>
      <c r="K27" s="15">
        <f t="shared" si="2"/>
        <v>288000</v>
      </c>
      <c r="L27" s="15">
        <v>32400</v>
      </c>
      <c r="M27" s="5">
        <v>3</v>
      </c>
      <c r="N27" s="17">
        <f t="shared" si="3"/>
        <v>97200</v>
      </c>
      <c r="O27" s="17">
        <v>40000</v>
      </c>
      <c r="P27" s="6">
        <v>4</v>
      </c>
      <c r="Q27" s="6">
        <f t="shared" si="4"/>
        <v>160000</v>
      </c>
      <c r="R27" s="6">
        <v>210000</v>
      </c>
      <c r="S27" s="6">
        <v>2</v>
      </c>
      <c r="T27" s="6">
        <f t="shared" si="5"/>
        <v>420000</v>
      </c>
      <c r="U27" s="22"/>
      <c r="V27" s="22"/>
      <c r="W27" s="22"/>
      <c r="X27" s="6">
        <f t="shared" si="6"/>
        <v>965200</v>
      </c>
    </row>
    <row r="28" spans="1:24" x14ac:dyDescent="0.25">
      <c r="A28" s="9" t="s">
        <v>15</v>
      </c>
      <c r="B28" s="9" t="s">
        <v>25</v>
      </c>
      <c r="C28" s="2" t="s">
        <v>47</v>
      </c>
      <c r="D28" s="3" t="s">
        <v>12</v>
      </c>
      <c r="E28" s="3">
        <v>6</v>
      </c>
      <c r="F28" s="40">
        <f t="shared" si="0"/>
        <v>9</v>
      </c>
      <c r="G28" s="42">
        <v>44365</v>
      </c>
      <c r="H28" s="42">
        <f t="shared" si="1"/>
        <v>44373</v>
      </c>
      <c r="I28" s="20">
        <v>36000</v>
      </c>
      <c r="J28" s="10">
        <v>6</v>
      </c>
      <c r="K28" s="15">
        <f t="shared" si="2"/>
        <v>216000</v>
      </c>
      <c r="L28" s="16">
        <v>32400</v>
      </c>
      <c r="M28" s="5">
        <v>3</v>
      </c>
      <c r="N28" s="17">
        <f t="shared" si="3"/>
        <v>97200</v>
      </c>
      <c r="O28" s="17">
        <v>40000</v>
      </c>
      <c r="P28" s="6">
        <v>4</v>
      </c>
      <c r="Q28" s="6">
        <f t="shared" si="4"/>
        <v>160000</v>
      </c>
      <c r="R28" s="6">
        <v>160000</v>
      </c>
      <c r="S28" s="6">
        <v>2</v>
      </c>
      <c r="T28" s="6">
        <f t="shared" si="5"/>
        <v>320000</v>
      </c>
      <c r="U28" s="22"/>
      <c r="V28" s="22"/>
      <c r="W28" s="22"/>
      <c r="X28" s="6">
        <f t="shared" si="6"/>
        <v>793200</v>
      </c>
    </row>
    <row r="29" spans="1:24" x14ac:dyDescent="0.25">
      <c r="A29" s="7"/>
      <c r="B29" s="7"/>
      <c r="C29" s="2" t="s">
        <v>48</v>
      </c>
      <c r="D29" s="3" t="s">
        <v>13</v>
      </c>
      <c r="E29" s="3">
        <v>6</v>
      </c>
      <c r="F29" s="40">
        <f t="shared" si="0"/>
        <v>9</v>
      </c>
      <c r="G29" s="42">
        <v>44365</v>
      </c>
      <c r="H29" s="42">
        <f t="shared" si="1"/>
        <v>44373</v>
      </c>
      <c r="I29" s="20">
        <v>36000</v>
      </c>
      <c r="J29" s="11">
        <v>6</v>
      </c>
      <c r="K29" s="15">
        <f t="shared" si="2"/>
        <v>216000</v>
      </c>
      <c r="L29" s="17">
        <v>32400</v>
      </c>
      <c r="M29" s="5">
        <v>3</v>
      </c>
      <c r="N29" s="17">
        <f t="shared" si="3"/>
        <v>97200</v>
      </c>
      <c r="O29" s="17">
        <v>40000</v>
      </c>
      <c r="P29" s="6">
        <v>4</v>
      </c>
      <c r="Q29" s="6">
        <f t="shared" si="4"/>
        <v>160000</v>
      </c>
      <c r="R29" s="6">
        <v>160000</v>
      </c>
      <c r="S29" s="6">
        <v>2</v>
      </c>
      <c r="T29" s="6">
        <f t="shared" si="5"/>
        <v>320000</v>
      </c>
      <c r="U29" s="22"/>
      <c r="V29" s="22"/>
      <c r="W29" s="22"/>
      <c r="X29" s="6">
        <f t="shared" si="6"/>
        <v>793200</v>
      </c>
    </row>
    <row r="30" spans="1:24" x14ac:dyDescent="0.25">
      <c r="X30" s="6">
        <f>SUM(X2:X29)</f>
        <v>17895600</v>
      </c>
    </row>
  </sheetData>
  <pageMargins left="0.7" right="0.7" top="0.75" bottom="0.75" header="0.3" footer="0.3"/>
  <pageSetup paperSize="9" orientation="portrait" horizontalDpi="0" verticalDpi="0" copies="1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Publipostage 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Mialy</dc:creator>
  <cp:lastModifiedBy>Mialy</cp:lastModifiedBy>
  <dcterms:created xsi:type="dcterms:W3CDTF">2021-06-21T16:31:33Z</dcterms:created>
  <dcterms:modified xsi:type="dcterms:W3CDTF">2021-06-21T19:05:35Z</dcterms:modified>
</cp:coreProperties>
</file>