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AB05242-E1B8-4C94-B829-2667A5C3C961}" xr6:coauthVersionLast="47" xr6:coauthVersionMax="47" xr10:uidLastSave="{00000000-0000-0000-0000-000000000000}"/>
  <bookViews>
    <workbookView xWindow="-115" yWindow="-115" windowWidth="24697" windowHeight="12756" xr2:uid="{00000000-000D-0000-FFFF-FFFF00000000}"/>
  </bookViews>
  <sheets>
    <sheet name="VENTES" sheetId="1" r:id="rId1"/>
  </sheets>
  <definedNames>
    <definedName name="_xlnm.Print_Titles" localSheetId="0">VENTES!$15:$15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I19" i="1"/>
  <c r="K19" i="1"/>
  <c r="I18" i="1"/>
  <c r="K18" i="1"/>
  <c r="I17" i="1"/>
  <c r="K17" i="1"/>
  <c r="I20" i="1"/>
  <c r="K20" i="1"/>
  <c r="I16" i="1"/>
  <c r="K16" i="1"/>
  <c r="K21" i="1"/>
  <c r="F20" i="1"/>
  <c r="F19" i="1"/>
  <c r="F18" i="1"/>
  <c r="F17" i="1"/>
  <c r="J21" i="1"/>
  <c r="F16" i="1"/>
  <c r="F21" i="1"/>
</calcChain>
</file>

<file path=xl/sharedStrings.xml><?xml version="1.0" encoding="utf-8"?>
<sst xmlns="http://schemas.openxmlformats.org/spreadsheetml/2006/main" count="17" uniqueCount="17">
  <si>
    <t>Suivi des ventes en ligne</t>
  </si>
  <si>
    <t>Article</t>
  </si>
  <si>
    <t>[Article 1]</t>
  </si>
  <si>
    <t>[Article 2]</t>
  </si>
  <si>
    <t>[Article 3]</t>
  </si>
  <si>
    <t>[Article 4]</t>
  </si>
  <si>
    <t>[Article 5]</t>
  </si>
  <si>
    <t>Total</t>
  </si>
  <si>
    <t>Coût par article</t>
  </si>
  <si>
    <t>Pourcentage de majoration</t>
  </si>
  <si>
    <t>Total vendu</t>
  </si>
  <si>
    <t>Total 
Chiffre d’affaires</t>
  </si>
  <si>
    <t>Frais d’expédition par article</t>
  </si>
  <si>
    <t>Coût d’expédition par article</t>
  </si>
  <si>
    <t>Bénéfices par article (expédition incluse)</t>
  </si>
  <si>
    <t>Renvois</t>
  </si>
  <si>
    <t>Total 
Revenus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</si>
</sst>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"/>
    <numFmt numFmtId="165" formatCode="#,##0.00\ &quot;€&quot;"/>
    <numFmt numFmtId="166" formatCode="0.00&quot; &quot;%"/>
  </numFmts>
  <fonts count="8" x14ac:knownFonts="1">
    <font>
      <sz val="12"/>
      <color theme="5" tint="0.39988402966399123"/>
      <name val="Calibri"/>
      <family val="2"/>
      <scheme val="minor"/>
    </font>
    <font>
      <sz val="29"/>
      <color theme="5"/>
      <name val="Calibri"/>
      <family val="2"/>
      <scheme val="major"/>
    </font>
    <font>
      <b/>
      <sz val="11"/>
      <color theme="3"/>
      <name val="Calibri"/>
      <family val="2"/>
      <scheme val="major"/>
    </font>
    <font>
      <sz val="14"/>
      <color theme="5" tint="0.39994506668294322"/>
      <name val="Calibri"/>
      <family val="2"/>
      <scheme val="minor"/>
    </font>
    <font>
      <sz val="16"/>
      <color theme="5"/>
      <name val="Calibri"/>
      <family val="2"/>
      <scheme val="major"/>
    </font>
    <font>
      <sz val="14"/>
      <color theme="5" tint="0.39997558519241921"/>
      <name val="Calibri"/>
      <family val="2"/>
      <scheme val="minor"/>
    </font>
    <font>
      <sz val="12"/>
      <color theme="5"/>
      <name val="Calibri"/>
      <family val="2"/>
      <scheme val="major"/>
    </font>
    <font>
      <sz val="12"/>
      <color theme="5" tint="0.399945066682943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1" fillId="2" borderId="0" xfId="1" applyFill="1"/>
    <xf numFmtId="0" fontId="6" fillId="0" borderId="0" xfId="3" applyFont="1" applyFill="1" applyBorder="1" applyAlignment="1">
      <alignment wrapText="1"/>
    </xf>
    <xf numFmtId="165" fontId="7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</cellXfs>
  <cellStyles count="6">
    <cellStyle name="Normal" xfId="0" builtinId="0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alibri"/>
        <family val="2"/>
        <scheme val="major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numFmt numFmtId="165" formatCode="#,##0.00\ &quot;€&quot;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alibri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alibri"/>
        <family val="2"/>
        <scheme val="major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numFmt numFmtId="165" formatCode="#,##0.00\ &quot;€&quot;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numFmt numFmtId="165" formatCode="#,##0.00\ &quot;€&quot;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alibri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numFmt numFmtId="165" formatCode="#,##0.00\ &quot;€&quot;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alibri"/>
        <family val="2"/>
        <scheme val="major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numFmt numFmtId="165" formatCode="#,##0.00\ &quot;€&quot;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numFmt numFmtId="166" formatCode="0.00&quot; &quot;%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numFmt numFmtId="165" formatCode="#,##0.00\ &quot;€&quot;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5" tint="0.39994506668294322"/>
        <name val="Calibri"/>
        <scheme val="minor"/>
      </font>
      <alignment horizontal="general" vertical="center" textRotation="0" indent="0" justifyLastLine="0" shrinkToFit="0" readingOrder="0"/>
    </dxf>
    <dxf>
      <font>
        <b val="0"/>
      </font>
      <alignment horizontal="general" vertical="bottom" textRotation="0" wrapText="1" indent="0" justifyLastLine="0" shrinkToFit="0" readingOrder="0"/>
    </dxf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Suivi des ventes en ligne" defaultPivotStyle="PivotStyleLight16">
    <tableStyle name="Suivi des ventes en ligne" pivot="0" count="3" xr9:uid="{00000000-0011-0000-FFFF-FFFF00000000}">
      <tableStyleElement type="wholeTable" dxfId="25"/>
      <tableStyleElement type="headerRow" dxfId="24"/>
      <tableStyleElement type="totalRow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0" i="0" u="none" strike="noStrike" kern="1200" spc="0" baseline="0">
                <a:solidFill>
                  <a:schemeClr val="accent2"/>
                </a:solidFill>
                <a:latin typeface="+mj-lt"/>
                <a:ea typeface="+mn-ea"/>
                <a:cs typeface="+mn-cs"/>
              </a:defRPr>
            </a:pPr>
            <a:r>
              <a:rPr lang="en-US" sz="1700">
                <a:solidFill>
                  <a:schemeClr val="accent2"/>
                </a:solidFill>
                <a:latin typeface="+mj-lt"/>
              </a:rPr>
              <a:t>% de revenus par produit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54843061972626"/>
          <c:y val="0.21974866218904332"/>
          <c:w val="0.38416471727441837"/>
          <c:h val="0.59996841721872862"/>
        </c:manualLayout>
      </c:layout>
      <c:pieChart>
        <c:varyColors val="1"/>
        <c:ser>
          <c:idx val="1"/>
          <c:order val="0"/>
          <c:tx>
            <c:strRef>
              <c:f>VENTES!$K$15</c:f>
              <c:strCache>
                <c:ptCount val="1"/>
                <c:pt idx="0">
                  <c:v>Total 
Revenus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56-4063-93EE-254A75DB22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56-4063-93EE-254A75DB22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56-4063-93EE-254A75DB22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56-4063-93EE-254A75DB22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56-4063-93EE-254A75DB22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4400" tIns="7200" rIns="14400" bIns="720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VENTES!$B$16:$B$21</c:f>
              <c:strCache>
                <c:ptCount val="5"/>
                <c:pt idx="0">
                  <c:v>[Article 1]</c:v>
                </c:pt>
                <c:pt idx="1">
                  <c:v>[Article 2]</c:v>
                </c:pt>
                <c:pt idx="2">
                  <c:v>[Article 3]</c:v>
                </c:pt>
                <c:pt idx="3">
                  <c:v>[Article 4]</c:v>
                </c:pt>
                <c:pt idx="4">
                  <c:v>[Article 5]</c:v>
                </c:pt>
              </c:strCache>
            </c:strRef>
          </c:cat>
          <c:val>
            <c:numRef>
              <c:f>VENTES!$K$16:$K$21</c:f>
              <c:numCache>
                <c:formatCode>#\ ##0.00\ "€"</c:formatCode>
                <c:ptCount val="5"/>
                <c:pt idx="0">
                  <c:v>1471</c:v>
                </c:pt>
                <c:pt idx="1">
                  <c:v>2473.75</c:v>
                </c:pt>
                <c:pt idx="2">
                  <c:v>3577.5</c:v>
                </c:pt>
                <c:pt idx="3">
                  <c:v>6868.5</c:v>
                </c:pt>
                <c:pt idx="4">
                  <c:v>7689.5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56-4063-93EE-254A75DB22F3}"/>
            </c:ext>
          </c:extLst>
        </c:ser>
        <c:ser>
          <c:idx val="0"/>
          <c:order val="1"/>
          <c:tx>
            <c:strRef>
              <c:f>VENTES!$K$15</c:f>
              <c:strCache>
                <c:ptCount val="1"/>
                <c:pt idx="0">
                  <c:v>Total 
Revenus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VENTES!$B$16:$B$21</c:f>
              <c:strCache>
                <c:ptCount val="5"/>
                <c:pt idx="0">
                  <c:v>[Article 1]</c:v>
                </c:pt>
                <c:pt idx="1">
                  <c:v>[Article 2]</c:v>
                </c:pt>
                <c:pt idx="2">
                  <c:v>[Article 3]</c:v>
                </c:pt>
                <c:pt idx="3">
                  <c:v>[Article 4]</c:v>
                </c:pt>
                <c:pt idx="4">
                  <c:v>[Article 5]</c:v>
                </c:pt>
              </c:strCache>
            </c:strRef>
          </c:cat>
          <c:val>
            <c:numRef>
              <c:f>VENTES!$K$16:$K$21</c:f>
              <c:numCache>
                <c:formatCode>#\ ##0.00\ "€"</c:formatCode>
                <c:ptCount val="5"/>
                <c:pt idx="0">
                  <c:v>1471</c:v>
                </c:pt>
                <c:pt idx="1">
                  <c:v>2473.75</c:v>
                </c:pt>
                <c:pt idx="2">
                  <c:v>3577.5</c:v>
                </c:pt>
                <c:pt idx="3">
                  <c:v>6868.5</c:v>
                </c:pt>
                <c:pt idx="4">
                  <c:v>7689.5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56-4063-93EE-254A75DB22F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0" i="0" u="none" strike="noStrike" kern="1200" spc="0" baseline="0">
                <a:solidFill>
                  <a:schemeClr val="accent2"/>
                </a:solidFill>
                <a:latin typeface="+mj-lt"/>
                <a:ea typeface="+mn-ea"/>
                <a:cs typeface="+mn-cs"/>
              </a:defRPr>
            </a:pPr>
            <a:r>
              <a:rPr lang="en-US" sz="1700">
                <a:solidFill>
                  <a:schemeClr val="accent2"/>
                </a:solidFill>
                <a:latin typeface="+mj-lt"/>
              </a:rPr>
              <a:t>Bénéfices du produit par article</a:t>
            </a:r>
          </a:p>
        </c:rich>
      </c:tx>
      <c:layout>
        <c:manualLayout>
          <c:xMode val="edge"/>
          <c:yMode val="edge"/>
          <c:x val="4.3327353847667253E-3"/>
          <c:y val="2.4356954038235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00" b="0" i="0" u="none" strike="noStrike" kern="1200" spc="0" baseline="0">
              <a:solidFill>
                <a:schemeClr val="accent2"/>
              </a:solidFill>
              <a:latin typeface="+mj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5193405644173177"/>
          <c:y val="0.1920218255485055"/>
          <c:w val="0.89621472203927166"/>
          <c:h val="0.6906328013373949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VENTES!$I$15</c:f>
              <c:strCache>
                <c:ptCount val="1"/>
                <c:pt idx="0">
                  <c:v>Bénéfices par article (expédition incluse)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25-4B23-96D9-F2E72BB7457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25-4B23-96D9-F2E72BB745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25-4B23-96D9-F2E72BB745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25-4B23-96D9-F2E72BB7457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25-4B23-96D9-F2E72BB74576}"/>
              </c:ext>
            </c:extLst>
          </c:dPt>
          <c:cat>
            <c:strRef>
              <c:f>VENTES!$B$16:$B$21</c:f>
              <c:strCache>
                <c:ptCount val="5"/>
                <c:pt idx="0">
                  <c:v>[Article 1]</c:v>
                </c:pt>
                <c:pt idx="1">
                  <c:v>[Article 2]</c:v>
                </c:pt>
                <c:pt idx="2">
                  <c:v>[Article 3]</c:v>
                </c:pt>
                <c:pt idx="3">
                  <c:v>[Article 4]</c:v>
                </c:pt>
                <c:pt idx="4">
                  <c:v>[Article 5]</c:v>
                </c:pt>
              </c:strCache>
            </c:strRef>
          </c:cat>
          <c:val>
            <c:numRef>
              <c:f>VENTES!$I$16:$I$21</c:f>
              <c:numCache>
                <c:formatCode>#\ ##0.00\ "€"</c:formatCode>
                <c:ptCount val="5"/>
                <c:pt idx="0">
                  <c:v>104.25</c:v>
                </c:pt>
                <c:pt idx="1">
                  <c:v>154.25</c:v>
                </c:pt>
                <c:pt idx="2">
                  <c:v>198.75</c:v>
                </c:pt>
                <c:pt idx="3">
                  <c:v>361.5</c:v>
                </c:pt>
                <c:pt idx="4">
                  <c:v>451.75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25-4B23-96D9-F2E72BB74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100"/>
        <c:axId val="163371416"/>
        <c:axId val="251033720"/>
      </c:barChart>
      <c:catAx>
        <c:axId val="16337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1033720"/>
        <c:crosses val="autoZero"/>
        <c:auto val="1"/>
        <c:lblAlgn val="ctr"/>
        <c:lblOffset val="100"/>
        <c:noMultiLvlLbl val="0"/>
      </c:catAx>
      <c:valAx>
        <c:axId val="25103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37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1</xdr:row>
      <xdr:rowOff>0</xdr:rowOff>
    </xdr:from>
    <xdr:to>
      <xdr:col>11</xdr:col>
      <xdr:colOff>0</xdr:colOff>
      <xdr:row>14</xdr:row>
      <xdr:rowOff>0</xdr:rowOff>
    </xdr:to>
    <xdr:graphicFrame macro="">
      <xdr:nvGraphicFramePr>
        <xdr:cNvPr id="2" name="GraphPctRevenusProduit" descr="Placez tous les produits dans un graphique en secteurs indiquant son pourcentage d’un tout en termes de revenus." title="Graphique du pourcentage de revenus par produi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6</xdr:col>
      <xdr:colOff>219076</xdr:colOff>
      <xdr:row>14</xdr:row>
      <xdr:rowOff>0</xdr:rowOff>
    </xdr:to>
    <xdr:graphicFrame macro="">
      <xdr:nvGraphicFramePr>
        <xdr:cNvPr id="3" name="GraphRevenusProduit" descr="Placez chaque article dans un histogramme groupé." title="Graphique des revenus de produit par articl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15:K21" totalsRowCount="1" headerRowDxfId="22" dataDxfId="21" totalsRowDxfId="20">
  <autoFilter ref="B15:K20" xr:uid="{00000000-0009-0000-0100-000001000000}"/>
  <tableColumns count="10">
    <tableColumn id="1" xr3:uid="{00000000-0010-0000-0000-000001000000}" name="Article" totalsRowLabel="Total" dataDxfId="19" totalsRowDxfId="18"/>
    <tableColumn id="2" xr3:uid="{00000000-0010-0000-0000-000002000000}" name="Coût par article" totalsRowFunction="sum" dataDxfId="17" totalsRowDxfId="16"/>
    <tableColumn id="3" xr3:uid="{00000000-0010-0000-0000-000003000000}" name="Pourcentage de majoration" dataDxfId="15" totalsRowDxfId="14"/>
    <tableColumn id="4" xr3:uid="{00000000-0010-0000-0000-000004000000}" name="Total vendu" dataDxfId="13" totalsRowDxfId="12"/>
    <tableColumn id="5" xr3:uid="{00000000-0010-0000-0000-000005000000}" name="Total _x000a_Chiffre d’affaires" totalsRowFunction="sum" dataDxfId="11" totalsRowDxfId="10">
      <calculatedColumnFormula>IFERROR(Tableau1[[#This Row],[Total vendu]]*Tableau1[[#This Row],[Coût par article]]*(1+Tableau1[[#This Row],[Pourcentage de majoration]]),0)</calculatedColumnFormula>
    </tableColumn>
    <tableColumn id="7" xr3:uid="{00000000-0010-0000-0000-000007000000}" name="Frais d’expédition par article" dataDxfId="9" totalsRowDxfId="8"/>
    <tableColumn id="8" xr3:uid="{00000000-0010-0000-0000-000008000000}" name="Coût d’expédition par article" dataDxfId="7" totalsRowDxfId="6"/>
    <tableColumn id="9" xr3:uid="{00000000-0010-0000-0000-000009000000}" name="Bénéfices par article (expédition incluse)" dataDxfId="5" totalsRowDxfId="4">
      <calculatedColumnFormula>IFERROR(Tableau1[[#This Row],[Coût par article]]*Tableau1[[#This Row],[Pourcentage de majoration]]+Tableau1[[#This Row],[Frais d’expédition par article]]-Tableau1[[#This Row],[Coût d’expédition par article]],0)</calculatedColumnFormula>
    </tableColumn>
    <tableColumn id="10" xr3:uid="{00000000-0010-0000-0000-00000A000000}" name="Renvois" totalsRowFunction="sum" dataDxfId="3" totalsRowDxfId="2"/>
    <tableColumn id="11" xr3:uid="{00000000-0010-0000-0000-00000B000000}" name="Total _x000a_Revenus" totalsRowFunction="sum" dataDxfId="1" totalsRowDxfId="0">
      <calculatedColumnFormula>IFERROR((Tableau1[[#This Row],[Total vendu]]-Tableau1[[#This Row],[Renvois]])*Tableau1[[#This Row],[Bénéfices par article (expédition incluse)]]+(Tableau1[[#This Row],[Renvois]]*Tableau1[[#This Row],[Coût d’expédition par article]]),0)</calculatedColumnFormula>
    </tableColumn>
  </tableColumns>
  <tableStyleInfo name="Suivi des ventes en ligne" showFirstColumn="0" showLastColumn="0" showRowStripes="1" showColumnStripes="0"/>
  <extLst>
    <ext xmlns:x14="http://schemas.microsoft.com/office/spreadsheetml/2009/9/main" uri="{504A1905-F514-4f6f-8877-14C23A59335A}">
      <x14:table altText="Tableau Ventes en ligne" altTextSummary="Entrez des informations sur vos ventes en ligne, notamment les articles, les prix, le pourcentage de majoration, le total vendu, les frais et coûts d’expédition et les retours."/>
    </ext>
  </extLst>
</table>
</file>

<file path=xl/theme/theme1.xml><?xml version="1.0" encoding="utf-8"?>
<a:theme xmlns:a="http://schemas.openxmlformats.org/drawingml/2006/main" name="Office Theme">
  <a:themeElements>
    <a:clrScheme name="Online sales tracker">
      <a:dk1>
        <a:sysClr val="windowText" lastClr="000000"/>
      </a:dk1>
      <a:lt1>
        <a:sysClr val="window" lastClr="FFFFFF"/>
      </a:lt1>
      <a:dk2>
        <a:srgbClr val="332834"/>
      </a:dk2>
      <a:lt2>
        <a:srgbClr val="F5F5F4"/>
      </a:lt2>
      <a:accent1>
        <a:srgbClr val="E06B6B"/>
      </a:accent1>
      <a:accent2>
        <a:srgbClr val="664F68"/>
      </a:accent2>
      <a:accent3>
        <a:srgbClr val="85D2C0"/>
      </a:accent3>
      <a:accent4>
        <a:srgbClr val="F2CF85"/>
      </a:accent4>
      <a:accent5>
        <a:srgbClr val="4FB1BF"/>
      </a:accent5>
      <a:accent6>
        <a:srgbClr val="EE9360"/>
      </a:accent6>
      <a:hlink>
        <a:srgbClr val="C782C0"/>
      </a:hlink>
      <a:folHlink>
        <a:srgbClr val="85D2C0"/>
      </a:folHlink>
    </a:clrScheme>
    <a:fontScheme name="Online sales tracker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 fitToPage="1"/>
  </sheetPr>
  <dimension ref="A1:L22"/>
  <sheetViews>
    <sheetView showGridLines="0" tabSelected="1" topLeftCell="A10" zoomScale="125" zoomScaleNormal="125" workbookViewId="0">
      <selection activeCell="E21" sqref="E21"/>
    </sheetView>
  </sheetViews>
  <sheetFormatPr baseColWidth="10" defaultColWidth="9" defaultRowHeight="27.1" customHeight="1" x14ac:dyDescent="0.3"/>
  <cols>
    <col min="1" max="1" width="2.796875" style="2" customWidth="1"/>
    <col min="2" max="2" width="20.59765625" style="5" customWidth="1"/>
    <col min="3" max="3" width="12.19921875" style="5" customWidth="1"/>
    <col min="4" max="4" width="16.3984375" style="5" customWidth="1"/>
    <col min="5" max="5" width="9.19921875" style="5" customWidth="1"/>
    <col min="6" max="6" width="16.796875" style="5" bestFit="1" customWidth="1"/>
    <col min="7" max="7" width="18.19921875" style="5" customWidth="1"/>
    <col min="8" max="8" width="17.59765625" style="5" customWidth="1"/>
    <col min="9" max="9" width="20.19921875" style="5" customWidth="1"/>
    <col min="10" max="10" width="9.69921875" style="5" customWidth="1"/>
    <col min="11" max="11" width="14.296875" style="5" customWidth="1"/>
    <col min="12" max="12" width="2.796875" style="2" customWidth="1"/>
    <col min="13" max="16384" width="9" style="2"/>
  </cols>
  <sheetData>
    <row r="1" spans="1:12" ht="45.75" customHeight="1" x14ac:dyDescent="0.65">
      <c r="A1" s="1"/>
      <c r="B1" s="9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.0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.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8.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8.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8.5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8.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.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8.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8.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8.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60.05" customHeight="1" x14ac:dyDescent="0.3">
      <c r="B15" s="10" t="s">
        <v>1</v>
      </c>
      <c r="C15" s="10" t="s">
        <v>8</v>
      </c>
      <c r="D15" s="10" t="s">
        <v>9</v>
      </c>
      <c r="E15" s="10" t="s">
        <v>10</v>
      </c>
      <c r="F15" s="10" t="s">
        <v>11</v>
      </c>
      <c r="G15" s="10" t="s">
        <v>12</v>
      </c>
      <c r="H15" s="10" t="s">
        <v>13</v>
      </c>
      <c r="I15" s="10" t="s">
        <v>14</v>
      </c>
      <c r="J15" s="10" t="s">
        <v>15</v>
      </c>
      <c r="K15" s="10" t="s">
        <v>16</v>
      </c>
    </row>
    <row r="16" spans="1:12" ht="27.1" customHeight="1" x14ac:dyDescent="0.3">
      <c r="B16" s="6" t="s">
        <v>2</v>
      </c>
      <c r="C16" s="11">
        <v>100</v>
      </c>
      <c r="D16" s="14">
        <v>1</v>
      </c>
      <c r="E16" s="7">
        <v>16</v>
      </c>
      <c r="F16" s="11">
        <f>IFERROR(Tableau1[[#This Row],[Total vendu]]*Tableau1[[#This Row],[Coût par article]]*(1+Tableau1[[#This Row],[Pourcentage de majoration]]),0)</f>
        <v>3200</v>
      </c>
      <c r="G16" s="11">
        <v>10</v>
      </c>
      <c r="H16" s="11">
        <v>5.75</v>
      </c>
      <c r="I16" s="11">
        <f>IFERROR(Tableau1[[#This Row],[Coût par article]]*Tableau1[[#This Row],[Pourcentage de majoration]]+Tableau1[[#This Row],[Frais d’expédition par article]]-Tableau1[[#This Row],[Coût d’expédition par article]],0)</f>
        <v>104.25</v>
      </c>
      <c r="J16" s="7">
        <v>2</v>
      </c>
      <c r="K16" s="11">
        <f>IFERROR((Tableau1[[#This Row],[Total vendu]]-Tableau1[[#This Row],[Renvois]])*Tableau1[[#This Row],[Bénéfices par article (expédition incluse)]]+(Tableau1[[#This Row],[Renvois]]*Tableau1[[#This Row],[Coût d’expédition par article]]),0)</f>
        <v>1471</v>
      </c>
    </row>
    <row r="17" spans="2:11" ht="27.1" customHeight="1" x14ac:dyDescent="0.3">
      <c r="B17" s="6" t="s">
        <v>3</v>
      </c>
      <c r="C17" s="11">
        <v>200</v>
      </c>
      <c r="D17" s="14">
        <v>0.75</v>
      </c>
      <c r="E17" s="7">
        <v>17</v>
      </c>
      <c r="F17" s="11">
        <f>IFERROR(Tableau1[[#This Row],[Total vendu]]*Tableau1[[#This Row],[Coût par article]]*(1+Tableau1[[#This Row],[Pourcentage de majoration]]),0)</f>
        <v>5950</v>
      </c>
      <c r="G17" s="11">
        <v>10</v>
      </c>
      <c r="H17" s="11">
        <v>5.75</v>
      </c>
      <c r="I17" s="11">
        <f>IFERROR(Tableau1[[#This Row],[Coût par article]]*Tableau1[[#This Row],[Pourcentage de majoration]]+Tableau1[[#This Row],[Frais d’expédition par article]]-Tableau1[[#This Row],[Coût d’expédition par article]],0)</f>
        <v>154.25</v>
      </c>
      <c r="J17" s="7">
        <v>1</v>
      </c>
      <c r="K17" s="11">
        <f>IFERROR((Tableau1[[#This Row],[Total vendu]]-Tableau1[[#This Row],[Renvois]])*Tableau1[[#This Row],[Bénéfices par article (expédition incluse)]]+(Tableau1[[#This Row],[Renvois]]*Tableau1[[#This Row],[Coût d’expédition par article]]),0)</f>
        <v>2473.75</v>
      </c>
    </row>
    <row r="18" spans="2:11" ht="27.1" customHeight="1" x14ac:dyDescent="0.3">
      <c r="B18" s="6" t="s">
        <v>4</v>
      </c>
      <c r="C18" s="11">
        <v>300</v>
      </c>
      <c r="D18" s="14">
        <v>0.65</v>
      </c>
      <c r="E18" s="7">
        <v>18</v>
      </c>
      <c r="F18" s="11">
        <f>IFERROR(Tableau1[[#This Row],[Total vendu]]*Tableau1[[#This Row],[Coût par article]]*(1+Tableau1[[#This Row],[Pourcentage de majoration]]),0)</f>
        <v>8910</v>
      </c>
      <c r="G18" s="11">
        <v>10</v>
      </c>
      <c r="H18" s="11">
        <v>6.25</v>
      </c>
      <c r="I18" s="11">
        <f>IFERROR(Tableau1[[#This Row],[Coût par article]]*Tableau1[[#This Row],[Pourcentage de majoration]]+Tableau1[[#This Row],[Frais d’expédition par article]]-Tableau1[[#This Row],[Coût d’expédition par article]],0)</f>
        <v>198.75</v>
      </c>
      <c r="J18" s="7">
        <v>0</v>
      </c>
      <c r="K18" s="11">
        <f>IFERROR((Tableau1[[#This Row],[Total vendu]]-Tableau1[[#This Row],[Renvois]])*Tableau1[[#This Row],[Bénéfices par article (expédition incluse)]]+(Tableau1[[#This Row],[Renvois]]*Tableau1[[#This Row],[Coût d’expédition par article]]),0)</f>
        <v>3577.5</v>
      </c>
    </row>
    <row r="19" spans="2:11" ht="27.1" customHeight="1" x14ac:dyDescent="0.3">
      <c r="B19" s="6" t="s">
        <v>5</v>
      </c>
      <c r="C19" s="11">
        <v>400</v>
      </c>
      <c r="D19" s="14">
        <v>0.9</v>
      </c>
      <c r="E19" s="7">
        <v>19</v>
      </c>
      <c r="F19" s="11">
        <f>IFERROR(Tableau1[[#This Row],[Total vendu]]*Tableau1[[#This Row],[Coût par article]]*(1+Tableau1[[#This Row],[Pourcentage de majoration]]),0)</f>
        <v>14440</v>
      </c>
      <c r="G19" s="11">
        <v>5</v>
      </c>
      <c r="H19" s="11">
        <v>3.5</v>
      </c>
      <c r="I19" s="11">
        <f>IFERROR(Tableau1[[#This Row],[Coût par article]]*Tableau1[[#This Row],[Pourcentage de majoration]]+Tableau1[[#This Row],[Frais d’expédition par article]]-Tableau1[[#This Row],[Coût d’expédition par article]],0)</f>
        <v>361.5</v>
      </c>
      <c r="J19" s="7">
        <v>0</v>
      </c>
      <c r="K19" s="11">
        <f>IFERROR((Tableau1[[#This Row],[Total vendu]]-Tableau1[[#This Row],[Renvois]])*Tableau1[[#This Row],[Bénéfices par article (expédition incluse)]]+(Tableau1[[#This Row],[Renvois]]*Tableau1[[#This Row],[Coût d’expédition par article]]),0)</f>
        <v>6868.5</v>
      </c>
    </row>
    <row r="20" spans="2:11" ht="27.1" customHeight="1" x14ac:dyDescent="0.3">
      <c r="B20" s="6" t="s">
        <v>6</v>
      </c>
      <c r="C20" s="11">
        <v>500</v>
      </c>
      <c r="D20" s="14">
        <v>0.9</v>
      </c>
      <c r="E20" s="7">
        <v>20</v>
      </c>
      <c r="F20" s="11">
        <f>IFERROR(Tableau1[[#This Row],[Total vendu]]*Tableau1[[#This Row],[Coût par article]]*(1+Tableau1[[#This Row],[Pourcentage de majoration]]),0)</f>
        <v>19000</v>
      </c>
      <c r="G20" s="11">
        <v>5</v>
      </c>
      <c r="H20" s="11">
        <v>3.25</v>
      </c>
      <c r="I20" s="11">
        <f>IFERROR(Tableau1[[#This Row],[Coût par article]]*Tableau1[[#This Row],[Pourcentage de majoration]]+Tableau1[[#This Row],[Frais d’expédition par article]]-Tableau1[[#This Row],[Coût d’expédition par article]],0)</f>
        <v>451.75</v>
      </c>
      <c r="J20" s="7">
        <v>3</v>
      </c>
      <c r="K20" s="11">
        <f>IFERROR((Tableau1[[#This Row],[Total vendu]]-Tableau1[[#This Row],[Renvois]])*Tableau1[[#This Row],[Bénéfices par article (expédition incluse)]]+(Tableau1[[#This Row],[Renvois]]*Tableau1[[#This Row],[Coût d’expédition par article]]),0)</f>
        <v>7689.5</v>
      </c>
    </row>
    <row r="21" spans="2:11" ht="27.1" customHeight="1" x14ac:dyDescent="0.3">
      <c r="B21" s="3" t="s">
        <v>7</v>
      </c>
      <c r="C21" s="3">
        <f>SUBTOTAL(109,Tableau1[Coût par article])</f>
        <v>1500</v>
      </c>
      <c r="D21" s="3"/>
      <c r="E21" s="3"/>
      <c r="F21" s="12">
        <f>SUBTOTAL(109,Tableau1[Total 
Chiffre d’affaires])</f>
        <v>51500</v>
      </c>
      <c r="G21" s="13"/>
      <c r="H21" s="3"/>
      <c r="I21" s="12"/>
      <c r="J21" s="8">
        <f>SUBTOTAL(109,Tableau1[Renvois])</f>
        <v>6</v>
      </c>
      <c r="K21" s="12">
        <f>SUBTOTAL(109,Tableau1[Total 
Revenus])</f>
        <v>22080.25</v>
      </c>
    </row>
    <row r="22" spans="2:11" ht="27.1" customHeight="1" x14ac:dyDescent="0.3">
      <c r="B22" s="3"/>
      <c r="C22" s="3"/>
      <c r="D22" s="3"/>
      <c r="E22" s="3"/>
      <c r="F22" s="4"/>
      <c r="G22" s="3"/>
      <c r="H22" s="3"/>
      <c r="I22" s="4"/>
      <c r="J22" s="8"/>
      <c r="K22" s="4"/>
    </row>
  </sheetData>
  <printOptions horizontalCentered="1"/>
  <pageMargins left="0.4" right="0.4" top="0.4" bottom="0.4" header="0.25" footer="0.25"/>
  <pageSetup paperSize="9" fitToHeight="0" orientation="landscape" r:id="rId1"/>
  <headerFooter differentFirst="1">
    <oddFooter>&amp;CPage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VENTES</vt:lpstr>
      <vt:lpstr>VENTES!Impression_des_titres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KANTOF</dc:creator>
  <cp:lastModifiedBy>Jacques KANTOF</cp:lastModifiedBy>
  <dcterms:created xsi:type="dcterms:W3CDTF">2014-12-15T22:31:29Z</dcterms:created>
  <dcterms:modified xsi:type="dcterms:W3CDTF">2021-06-19T22:08:59Z</dcterms:modified>
</cp:coreProperties>
</file>