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784\Documents\1 IVECO\fichiers\"/>
    </mc:Choice>
  </mc:AlternateContent>
  <xr:revisionPtr revIDLastSave="0" documentId="8_{921B7FBA-E8E4-4252-89E3-516C78A79ACB}" xr6:coauthVersionLast="45" xr6:coauthVersionMax="45" xr10:uidLastSave="{00000000-0000-0000-0000-000000000000}"/>
  <bookViews>
    <workbookView xWindow="-120" yWindow="-120" windowWidth="20730" windowHeight="11160" xr2:uid="{1382F8ED-3EA0-4021-9694-0DA374FECF75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M13" i="1" l="1"/>
  <c r="M16" i="1"/>
  <c r="M8" i="1"/>
  <c r="M9" i="1"/>
  <c r="M12" i="1"/>
  <c r="M7" i="1"/>
  <c r="M6" i="1"/>
  <c r="M5" i="1"/>
  <c r="M2" i="1"/>
  <c r="M15" i="1"/>
  <c r="M11" i="1"/>
  <c r="M14" i="1"/>
  <c r="M10" i="1"/>
  <c r="M3" i="1"/>
  <c r="M4" i="1"/>
  <c r="I15" i="1" s="1"/>
  <c r="N15" i="1" s="1"/>
  <c r="I5" i="1" l="1"/>
  <c r="N5" i="1" s="1"/>
  <c r="I6" i="1"/>
  <c r="N6" i="1" s="1"/>
  <c r="I8" i="1"/>
  <c r="N8" i="1" s="1"/>
  <c r="I14" i="1"/>
  <c r="N14" i="1" s="1"/>
  <c r="I10" i="1"/>
  <c r="N10" i="1" s="1"/>
  <c r="I4" i="1"/>
  <c r="N4" i="1" s="1"/>
  <c r="I7" i="1"/>
  <c r="N7" i="1" s="1"/>
  <c r="I12" i="1"/>
  <c r="N12" i="1" s="1"/>
  <c r="I2" i="1"/>
  <c r="N2" i="1" s="1"/>
  <c r="I13" i="1"/>
  <c r="N13" i="1" s="1"/>
  <c r="I9" i="1"/>
  <c r="N9" i="1" s="1"/>
  <c r="I11" i="1"/>
  <c r="N11" i="1" s="1"/>
  <c r="I3" i="1"/>
  <c r="N3" i="1" s="1"/>
  <c r="I16" i="1"/>
  <c r="N16" i="1" s="1"/>
</calcChain>
</file>

<file path=xl/sharedStrings.xml><?xml version="1.0" encoding="utf-8"?>
<sst xmlns="http://schemas.openxmlformats.org/spreadsheetml/2006/main" count="29" uniqueCount="17">
  <si>
    <t>LIST PRICE</t>
  </si>
  <si>
    <t>DISC. CODE</t>
  </si>
  <si>
    <t>DISC% (S)</t>
  </si>
  <si>
    <t>Gross Price / unit</t>
  </si>
  <si>
    <t>Total Gross Sales</t>
  </si>
  <si>
    <t>EXTRA MARGIN</t>
  </si>
  <si>
    <t>New methodology min Net Price / unit</t>
  </si>
  <si>
    <t>New Gross Sales / unit</t>
  </si>
  <si>
    <t>Total New Gross Sales</t>
  </si>
  <si>
    <t>std cost</t>
  </si>
  <si>
    <t>Gross Cost Sales</t>
  </si>
  <si>
    <t>mup</t>
  </si>
  <si>
    <t>MARGIN</t>
  </si>
  <si>
    <t>S</t>
  </si>
  <si>
    <t>Y</t>
  </si>
  <si>
    <t>R</t>
  </si>
  <si>
    <t>MAX EXTRA DISC.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</si>
</sst>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2" fontId="2" fillId="4" borderId="0" xfId="2" applyNumberFormat="1" applyFont="1" applyFill="1" applyAlignment="1" applyProtection="1">
      <alignment horizontal="center" vertical="center"/>
      <protection locked="0"/>
    </xf>
    <xf numFmtId="2" fontId="4" fillId="5" borderId="0" xfId="2" applyNumberFormat="1" applyFont="1" applyFill="1" applyAlignment="1" applyProtection="1">
      <alignment horizontal="center" vertical="center"/>
      <protection locked="0"/>
    </xf>
    <xf numFmtId="43" fontId="3" fillId="6" borderId="2" xfId="1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43" fontId="3" fillId="6" borderId="3" xfId="1" applyFont="1" applyFill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2" borderId="0" xfId="2" applyNumberFormat="1" applyFont="1" applyFill="1" applyAlignment="1" applyProtection="1">
      <alignment horizontal="center"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OL%20PARTS%20PRICING%20AJ%20A2%2006_2021%20max%20extra%20di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evaluation"/>
      <sheetName val="DOA Importer Approval Request "/>
      <sheetName val="DOA Importer List details"/>
      <sheetName val="DOA Dealer Approval Request"/>
      <sheetName val="DOA Dealer List details"/>
      <sheetName val="New Min Net Price"/>
      <sheetName val="COUNTRY"/>
      <sheetName val="URGENT GRIDS"/>
      <sheetName val="NEXPRO"/>
      <sheetName val="DISC GRID"/>
      <sheetName val="PRICE LIST AJ"/>
      <sheetName val="PRICE LIST A2"/>
      <sheetName val="TRIPLET REMAN v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944C-85A3-4115-B30E-C726D2CDA3E3}">
  <dimension ref="A1:N16"/>
  <sheetViews>
    <sheetView tabSelected="1" workbookViewId="0">
      <selection activeCell="F2" sqref="F2"/>
    </sheetView>
  </sheetViews>
  <sheetFormatPr baseColWidth="10" defaultRowHeight="15" x14ac:dyDescent="0.25"/>
  <sheetData>
    <row r="1" spans="1:14" ht="45" x14ac:dyDescent="0.2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1" t="s">
        <v>16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</row>
    <row r="2" spans="1:14" x14ac:dyDescent="0.25">
      <c r="A2" s="4">
        <v>0.82</v>
      </c>
      <c r="B2" s="5" t="s">
        <v>13</v>
      </c>
      <c r="C2" s="6">
        <v>0.23</v>
      </c>
      <c r="D2" s="7">
        <v>0.63139999999999996</v>
      </c>
      <c r="E2" s="7">
        <v>0.63139999999999996</v>
      </c>
      <c r="F2" s="19">
        <v>0</v>
      </c>
      <c r="G2" s="8">
        <v>0</v>
      </c>
      <c r="H2" s="9" t="e">
        <f>VLOOKUP(#REF!,'[1]New Min Net Price'!#REF!,4,0)</f>
        <v>#REF!</v>
      </c>
      <c r="I2" s="10">
        <f t="shared" ref="I2:I16" si="0">IF(G2=0,(D2)*(1-F2),(G2)*(1-F2))</f>
        <v>0.63139999999999996</v>
      </c>
      <c r="J2" s="11">
        <v>0.63139999999999996</v>
      </c>
      <c r="K2" s="11">
        <v>0.17</v>
      </c>
      <c r="L2" s="11">
        <v>0.17</v>
      </c>
      <c r="M2" s="12">
        <f t="shared" ref="M2:M16" si="1">IF(ISERROR(J2/L2),0,J2/L2)</f>
        <v>3.7141176470588229</v>
      </c>
      <c r="N2" s="13">
        <f t="shared" ref="N2:N16" si="2">(I2-K2)/I2</f>
        <v>0.73075704783021844</v>
      </c>
    </row>
    <row r="3" spans="1:14" x14ac:dyDescent="0.25">
      <c r="A3" s="4">
        <v>46.61</v>
      </c>
      <c r="B3" s="5" t="s">
        <v>14</v>
      </c>
      <c r="C3" s="6">
        <v>0.05</v>
      </c>
      <c r="D3" s="7">
        <v>44.279499999999999</v>
      </c>
      <c r="E3" s="7">
        <v>44.279499999999999</v>
      </c>
      <c r="F3" s="19">
        <v>0</v>
      </c>
      <c r="G3" s="8">
        <v>0</v>
      </c>
      <c r="H3" s="9" t="e">
        <f>VLOOKUP(#REF!,'[1]New Min Net Price'!#REF!,4,0)</f>
        <v>#REF!</v>
      </c>
      <c r="I3" s="14">
        <f t="shared" si="0"/>
        <v>44.279499999999999</v>
      </c>
      <c r="J3" s="15">
        <v>44.279499999999999</v>
      </c>
      <c r="K3" s="11">
        <v>16.399999999999999</v>
      </c>
      <c r="L3" s="15">
        <v>16.399999999999999</v>
      </c>
      <c r="M3" s="16">
        <f t="shared" si="1"/>
        <v>2.6999695121951222</v>
      </c>
      <c r="N3" s="17">
        <f t="shared" si="2"/>
        <v>0.62962544744181848</v>
      </c>
    </row>
    <row r="4" spans="1:14" x14ac:dyDescent="0.25">
      <c r="A4" s="4">
        <v>136.30000000000001</v>
      </c>
      <c r="B4" s="5" t="s">
        <v>13</v>
      </c>
      <c r="C4" s="6">
        <v>0.23</v>
      </c>
      <c r="D4" s="7">
        <v>104.95100000000001</v>
      </c>
      <c r="E4" s="7">
        <v>104.95100000000001</v>
      </c>
      <c r="F4" s="19">
        <v>0</v>
      </c>
      <c r="G4" s="8">
        <v>0</v>
      </c>
      <c r="H4" s="9" t="e">
        <f>VLOOKUP(#REF!,'[1]New Min Net Price'!#REF!,4,0)</f>
        <v>#REF!</v>
      </c>
      <c r="I4" s="14">
        <f t="shared" si="0"/>
        <v>104.95100000000001</v>
      </c>
      <c r="J4" s="15">
        <v>104.95100000000001</v>
      </c>
      <c r="K4" s="11">
        <v>31.82</v>
      </c>
      <c r="L4" s="15">
        <v>31.82</v>
      </c>
      <c r="M4" s="16">
        <f t="shared" si="1"/>
        <v>3.2982715273412948</v>
      </c>
      <c r="N4" s="17">
        <f t="shared" si="2"/>
        <v>0.69681089270230867</v>
      </c>
    </row>
    <row r="5" spans="1:14" x14ac:dyDescent="0.25">
      <c r="A5" s="4">
        <v>281.67</v>
      </c>
      <c r="B5" s="5" t="s">
        <v>13</v>
      </c>
      <c r="C5" s="6">
        <v>0.23</v>
      </c>
      <c r="D5" s="7">
        <v>216.88590000000002</v>
      </c>
      <c r="E5" s="7">
        <v>216.88590000000002</v>
      </c>
      <c r="F5" s="19">
        <v>0</v>
      </c>
      <c r="G5" s="8">
        <v>0</v>
      </c>
      <c r="H5" s="9" t="e">
        <f>VLOOKUP(#REF!,'[1]New Min Net Price'!#REF!,4,0)</f>
        <v>#REF!</v>
      </c>
      <c r="I5" s="14">
        <f t="shared" si="0"/>
        <v>216.88590000000002</v>
      </c>
      <c r="J5" s="15">
        <v>216.88590000000002</v>
      </c>
      <c r="K5" s="11">
        <v>66.06</v>
      </c>
      <c r="L5" s="15">
        <v>66.06</v>
      </c>
      <c r="M5" s="16">
        <f t="shared" si="1"/>
        <v>3.2831653042688469</v>
      </c>
      <c r="N5" s="17">
        <f t="shared" si="2"/>
        <v>0.6954158845734093</v>
      </c>
    </row>
    <row r="6" spans="1:14" x14ac:dyDescent="0.25">
      <c r="A6" s="4">
        <v>987.47</v>
      </c>
      <c r="B6" s="5" t="s">
        <v>15</v>
      </c>
      <c r="C6" s="6">
        <v>0.28000000000000003</v>
      </c>
      <c r="D6" s="7">
        <v>710.97839999999997</v>
      </c>
      <c r="E6" s="7">
        <v>710.97839999999997</v>
      </c>
      <c r="F6" s="19">
        <v>0</v>
      </c>
      <c r="G6" s="8">
        <v>0</v>
      </c>
      <c r="H6" s="9" t="e">
        <f>VLOOKUP(#REF!,'[1]New Min Net Price'!#REF!,4,0)</f>
        <v>#REF!</v>
      </c>
      <c r="I6" s="14">
        <f t="shared" si="0"/>
        <v>710.97839999999997</v>
      </c>
      <c r="J6" s="15">
        <v>710.97839999999997</v>
      </c>
      <c r="K6" s="11">
        <v>240</v>
      </c>
      <c r="L6" s="15">
        <v>240</v>
      </c>
      <c r="M6" s="16">
        <f t="shared" si="1"/>
        <v>2.9624099999999998</v>
      </c>
      <c r="N6" s="17">
        <f t="shared" si="2"/>
        <v>0.66243700230555524</v>
      </c>
    </row>
    <row r="7" spans="1:14" x14ac:dyDescent="0.25">
      <c r="A7" s="4">
        <v>5.2</v>
      </c>
      <c r="B7" s="5" t="s">
        <v>13</v>
      </c>
      <c r="C7" s="6">
        <v>0.23</v>
      </c>
      <c r="D7" s="7">
        <v>4.0040000000000004</v>
      </c>
      <c r="E7" s="7">
        <v>4.0040000000000004</v>
      </c>
      <c r="F7" s="19">
        <v>0</v>
      </c>
      <c r="G7" s="8">
        <v>0</v>
      </c>
      <c r="H7" s="9" t="e">
        <f>VLOOKUP(#REF!,'[1]New Min Net Price'!#REF!,4,0)</f>
        <v>#REF!</v>
      </c>
      <c r="I7" s="14">
        <f t="shared" si="0"/>
        <v>4.0040000000000004</v>
      </c>
      <c r="J7" s="15">
        <v>4.0040000000000004</v>
      </c>
      <c r="K7" s="11">
        <v>0.7</v>
      </c>
      <c r="L7" s="15">
        <v>0.7</v>
      </c>
      <c r="M7" s="16">
        <f t="shared" si="1"/>
        <v>5.7200000000000006</v>
      </c>
      <c r="N7" s="17">
        <f t="shared" si="2"/>
        <v>0.8251748251748251</v>
      </c>
    </row>
    <row r="8" spans="1:14" x14ac:dyDescent="0.25">
      <c r="A8" s="4">
        <v>5913.48</v>
      </c>
      <c r="B8" s="5" t="s">
        <v>13</v>
      </c>
      <c r="C8" s="6">
        <v>0.23</v>
      </c>
      <c r="D8" s="7">
        <v>4553.3796000000002</v>
      </c>
      <c r="E8" s="7">
        <v>4553.3796000000002</v>
      </c>
      <c r="F8" s="19">
        <v>0</v>
      </c>
      <c r="G8" s="8">
        <v>0</v>
      </c>
      <c r="H8" s="9" t="e">
        <f>VLOOKUP(#REF!,'[1]New Min Net Price'!#REF!,4,0)</f>
        <v>#REF!</v>
      </c>
      <c r="I8" s="14">
        <f t="shared" si="0"/>
        <v>4553.3796000000002</v>
      </c>
      <c r="J8" s="15">
        <v>4553.3796000000002</v>
      </c>
      <c r="K8" s="11">
        <v>835.96</v>
      </c>
      <c r="L8" s="15">
        <v>835.96</v>
      </c>
      <c r="M8" s="16">
        <f t="shared" si="1"/>
        <v>5.4468869323891091</v>
      </c>
      <c r="N8" s="17">
        <f t="shared" si="2"/>
        <v>0.81640889329762889</v>
      </c>
    </row>
    <row r="9" spans="1:14" x14ac:dyDescent="0.25">
      <c r="A9" s="4">
        <v>2582</v>
      </c>
      <c r="B9" s="5" t="s">
        <v>13</v>
      </c>
      <c r="C9" s="6">
        <v>0.23</v>
      </c>
      <c r="D9" s="7">
        <v>1988.14</v>
      </c>
      <c r="E9" s="7">
        <v>1988.14</v>
      </c>
      <c r="F9" s="19">
        <v>0</v>
      </c>
      <c r="G9" s="8">
        <v>0</v>
      </c>
      <c r="H9" s="9" t="e">
        <f>VLOOKUP(#REF!,'[1]New Min Net Price'!#REF!,4,0)</f>
        <v>#REF!</v>
      </c>
      <c r="I9" s="14">
        <f t="shared" si="0"/>
        <v>1988.14</v>
      </c>
      <c r="J9" s="15">
        <v>1988.14</v>
      </c>
      <c r="K9" s="11">
        <v>383.5</v>
      </c>
      <c r="L9" s="15">
        <v>383.5</v>
      </c>
      <c r="M9" s="16">
        <f t="shared" si="1"/>
        <v>5.1841981747066495</v>
      </c>
      <c r="N9" s="17">
        <f t="shared" si="2"/>
        <v>0.80710613940668163</v>
      </c>
    </row>
    <row r="10" spans="1:14" x14ac:dyDescent="0.25">
      <c r="A10" s="4">
        <v>272.73</v>
      </c>
      <c r="B10" s="5" t="s">
        <v>15</v>
      </c>
      <c r="C10" s="6">
        <v>0.28000000000000003</v>
      </c>
      <c r="D10" s="7">
        <v>196.3656</v>
      </c>
      <c r="E10" s="7">
        <v>196.3656</v>
      </c>
      <c r="F10" s="19">
        <v>0</v>
      </c>
      <c r="G10" s="8">
        <v>0</v>
      </c>
      <c r="H10" s="9" t="e">
        <f>VLOOKUP(#REF!,'[1]New Min Net Price'!#REF!,4,0)</f>
        <v>#REF!</v>
      </c>
      <c r="I10" s="14">
        <f t="shared" si="0"/>
        <v>196.3656</v>
      </c>
      <c r="J10" s="15">
        <v>196.3656</v>
      </c>
      <c r="K10" s="11">
        <v>71.44</v>
      </c>
      <c r="L10" s="15">
        <v>71.44</v>
      </c>
      <c r="M10" s="16">
        <f t="shared" si="1"/>
        <v>2.7486786114221724</v>
      </c>
      <c r="N10" s="17">
        <f t="shared" si="2"/>
        <v>0.63618882329695225</v>
      </c>
    </row>
    <row r="11" spans="1:14" x14ac:dyDescent="0.25">
      <c r="A11" s="4">
        <v>1.55</v>
      </c>
      <c r="B11" s="5" t="s">
        <v>13</v>
      </c>
      <c r="C11" s="6">
        <v>0.23</v>
      </c>
      <c r="D11" s="7">
        <v>1.1935</v>
      </c>
      <c r="E11" s="7">
        <v>1.1935</v>
      </c>
      <c r="F11" s="19">
        <v>0</v>
      </c>
      <c r="G11" s="8">
        <v>0</v>
      </c>
      <c r="H11" s="9" t="e">
        <f>VLOOKUP(#REF!,'[1]New Min Net Price'!#REF!,4,0)</f>
        <v>#REF!</v>
      </c>
      <c r="I11" s="14">
        <f t="shared" si="0"/>
        <v>1.1935</v>
      </c>
      <c r="J11" s="15">
        <v>1.1935</v>
      </c>
      <c r="K11" s="11">
        <v>0.1</v>
      </c>
      <c r="L11" s="15">
        <v>0.1</v>
      </c>
      <c r="M11" s="16">
        <f t="shared" si="1"/>
        <v>11.934999999999999</v>
      </c>
      <c r="N11" s="17">
        <f t="shared" si="2"/>
        <v>0.91621281943862587</v>
      </c>
    </row>
    <row r="12" spans="1:14" x14ac:dyDescent="0.25">
      <c r="A12" s="4">
        <v>20.23</v>
      </c>
      <c r="B12" s="5" t="s">
        <v>13</v>
      </c>
      <c r="C12" s="6">
        <v>0.23</v>
      </c>
      <c r="D12" s="7">
        <v>15.577100000000002</v>
      </c>
      <c r="E12" s="7">
        <v>15.577100000000002</v>
      </c>
      <c r="F12" s="19">
        <v>0</v>
      </c>
      <c r="G12" s="8">
        <v>0</v>
      </c>
      <c r="H12" s="9" t="e">
        <f>VLOOKUP(#REF!,'[1]New Min Net Price'!#REF!,4,0)</f>
        <v>#REF!</v>
      </c>
      <c r="I12" s="14">
        <f t="shared" si="0"/>
        <v>15.577100000000002</v>
      </c>
      <c r="J12" s="15">
        <v>15.577100000000002</v>
      </c>
      <c r="K12" s="11">
        <v>3.5</v>
      </c>
      <c r="L12" s="15">
        <v>3.5</v>
      </c>
      <c r="M12" s="16">
        <f t="shared" si="1"/>
        <v>4.4506000000000006</v>
      </c>
      <c r="N12" s="17">
        <f t="shared" si="2"/>
        <v>0.7753111939963151</v>
      </c>
    </row>
    <row r="13" spans="1:14" x14ac:dyDescent="0.25">
      <c r="A13" s="4">
        <v>498.55</v>
      </c>
      <c r="B13" s="5" t="s">
        <v>13</v>
      </c>
      <c r="C13" s="6">
        <v>0.23</v>
      </c>
      <c r="D13" s="7">
        <v>383.88350000000003</v>
      </c>
      <c r="E13" s="7">
        <v>383.88350000000003</v>
      </c>
      <c r="F13" s="19">
        <v>0</v>
      </c>
      <c r="G13" s="8">
        <v>0</v>
      </c>
      <c r="H13" s="9" t="e">
        <f>VLOOKUP(#REF!,'[1]New Min Net Price'!#REF!,4,0)</f>
        <v>#REF!</v>
      </c>
      <c r="I13" s="14">
        <f t="shared" si="0"/>
        <v>383.88350000000003</v>
      </c>
      <c r="J13" s="15">
        <v>383.88350000000003</v>
      </c>
      <c r="K13" s="11">
        <v>108.25</v>
      </c>
      <c r="L13" s="15">
        <v>108.25</v>
      </c>
      <c r="M13" s="16">
        <f t="shared" si="1"/>
        <v>3.546267898383372</v>
      </c>
      <c r="N13" s="17">
        <f t="shared" si="2"/>
        <v>0.71801340771353817</v>
      </c>
    </row>
    <row r="14" spans="1:14" x14ac:dyDescent="0.25">
      <c r="A14" s="4">
        <v>150.47</v>
      </c>
      <c r="B14" s="5" t="s">
        <v>13</v>
      </c>
      <c r="C14" s="6">
        <v>0.23</v>
      </c>
      <c r="D14" s="7">
        <v>115.86190000000001</v>
      </c>
      <c r="E14" s="7">
        <v>115.86190000000001</v>
      </c>
      <c r="F14" s="19">
        <v>0</v>
      </c>
      <c r="G14" s="8">
        <v>0</v>
      </c>
      <c r="H14" s="9" t="e">
        <f>VLOOKUP(#REF!,'[1]New Min Net Price'!#REF!,4,0)</f>
        <v>#REF!</v>
      </c>
      <c r="I14" s="14">
        <f t="shared" si="0"/>
        <v>115.86190000000001</v>
      </c>
      <c r="J14" s="15">
        <v>115.86190000000001</v>
      </c>
      <c r="K14" s="11">
        <v>17.5</v>
      </c>
      <c r="L14" s="15">
        <v>17.5</v>
      </c>
      <c r="M14" s="16">
        <f t="shared" si="1"/>
        <v>6.6206800000000001</v>
      </c>
      <c r="N14" s="17">
        <f t="shared" si="2"/>
        <v>0.84895811306391489</v>
      </c>
    </row>
    <row r="15" spans="1:14" x14ac:dyDescent="0.25">
      <c r="A15" s="4">
        <v>127.5</v>
      </c>
      <c r="B15" s="5" t="s">
        <v>13</v>
      </c>
      <c r="C15" s="6">
        <v>0.23</v>
      </c>
      <c r="D15" s="7">
        <v>98.174999999999997</v>
      </c>
      <c r="E15" s="7">
        <v>98.174999999999997</v>
      </c>
      <c r="F15" s="19">
        <v>0</v>
      </c>
      <c r="G15" s="8">
        <v>0</v>
      </c>
      <c r="H15" s="9" t="e">
        <f>VLOOKUP(#REF!,'[1]New Min Net Price'!#REF!,4,0)</f>
        <v>#REF!</v>
      </c>
      <c r="I15" s="14">
        <f t="shared" si="0"/>
        <v>98.174999999999997</v>
      </c>
      <c r="J15" s="15">
        <v>98.174999999999997</v>
      </c>
      <c r="K15" s="11">
        <v>18.010000000000002</v>
      </c>
      <c r="L15" s="15">
        <v>18.010000000000002</v>
      </c>
      <c r="M15" s="16">
        <f t="shared" si="1"/>
        <v>5.4511382565241524</v>
      </c>
      <c r="N15" s="17">
        <f t="shared" si="2"/>
        <v>0.8165520753756047</v>
      </c>
    </row>
    <row r="16" spans="1:14" x14ac:dyDescent="0.25">
      <c r="A16" s="4">
        <v>217.07</v>
      </c>
      <c r="B16" s="5" t="s">
        <v>13</v>
      </c>
      <c r="C16" s="6">
        <v>0.23</v>
      </c>
      <c r="D16" s="7">
        <v>167.1439</v>
      </c>
      <c r="E16" s="7">
        <v>167.1439</v>
      </c>
      <c r="F16" s="19">
        <v>0</v>
      </c>
      <c r="G16" s="8">
        <v>0</v>
      </c>
      <c r="H16" s="9" t="e">
        <f>VLOOKUP(#REF!,'[1]New Min Net Price'!#REF!,4,0)</f>
        <v>#REF!</v>
      </c>
      <c r="I16" s="14">
        <f t="shared" si="0"/>
        <v>167.1439</v>
      </c>
      <c r="J16" s="15">
        <v>167.1439</v>
      </c>
      <c r="K16" s="11">
        <v>16.5</v>
      </c>
      <c r="L16" s="15">
        <v>16.5</v>
      </c>
      <c r="M16" s="16">
        <f t="shared" si="1"/>
        <v>10.129933333333334</v>
      </c>
      <c r="N16" s="17">
        <f t="shared" si="2"/>
        <v>0.90128266721070882</v>
      </c>
    </row>
  </sheetData>
  <conditionalFormatting sqref="M2:M16">
    <cfRule type="cellIs" dxfId="1" priority="2" operator="between">
      <formula>0.01</formula>
      <formula>0.9999999</formula>
    </cfRule>
  </conditionalFormatting>
  <conditionalFormatting sqref="N2:N1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GRZYWACZ ANETA</dc:creator>
  <cp:lastModifiedBy>GRZYWACZ ANETA</cp:lastModifiedBy>
  <dcterms:created xsi:type="dcterms:W3CDTF">2021-06-11T13:51:35Z</dcterms:created>
  <dcterms:modified xsi:type="dcterms:W3CDTF">2021-06-11T13:56:10Z</dcterms:modified>
</cp:coreProperties>
</file>