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ean-Yves\Administratif\Heures d'heures annuelles\"/>
    </mc:Choice>
  </mc:AlternateContent>
  <bookViews>
    <workbookView xWindow="-120" yWindow="-120" windowWidth="24240" windowHeight="13740" firstSheet="1" activeTab="5"/>
  </bookViews>
  <sheets>
    <sheet name="DATA" sheetId="18" r:id="rId1"/>
    <sheet name="Janvier" sheetId="28" r:id="rId2"/>
    <sheet name="Mai" sheetId="32" r:id="rId3"/>
    <sheet name="Juin" sheetId="33" r:id="rId4"/>
    <sheet name="Juillet" sheetId="24" r:id="rId5"/>
    <sheet name="Feuil1" sheetId="34" r:id="rId6"/>
  </sheets>
  <definedNames>
    <definedName name="JeanYves">DATA!$A$3:$G$24</definedName>
  </definedNames>
  <calcPr calcId="162913"/>
</workbook>
</file>

<file path=xl/calcChain.xml><?xml version="1.0" encoding="utf-8"?>
<calcChain xmlns="http://schemas.openxmlformats.org/spreadsheetml/2006/main">
  <c r="J12" i="32" l="1"/>
  <c r="J13" i="32"/>
  <c r="D43" i="24" l="1"/>
  <c r="E43" i="24"/>
  <c r="F43" i="24"/>
  <c r="H43" i="24"/>
  <c r="I43" i="24"/>
  <c r="J43" i="24"/>
  <c r="D44" i="24"/>
  <c r="E44" i="24"/>
  <c r="F44" i="24"/>
  <c r="H44" i="24"/>
  <c r="I44" i="24"/>
  <c r="J44" i="24"/>
  <c r="D45" i="24"/>
  <c r="E45" i="24"/>
  <c r="F45" i="24"/>
  <c r="H45" i="24"/>
  <c r="I45" i="24"/>
  <c r="J45" i="24"/>
  <c r="D46" i="24"/>
  <c r="E46" i="24"/>
  <c r="F46" i="24"/>
  <c r="H46" i="24"/>
  <c r="I46" i="24"/>
  <c r="J46" i="24"/>
  <c r="D47" i="24"/>
  <c r="E47" i="24"/>
  <c r="F47" i="24"/>
  <c r="H47" i="24"/>
  <c r="I47" i="24"/>
  <c r="J47" i="24"/>
  <c r="D45" i="33"/>
  <c r="E45" i="33"/>
  <c r="F45" i="33"/>
  <c r="H45" i="33"/>
  <c r="I45" i="33"/>
  <c r="J45" i="33"/>
  <c r="D46" i="33"/>
  <c r="E46" i="33"/>
  <c r="F46" i="33"/>
  <c r="H46" i="33"/>
  <c r="I46" i="33"/>
  <c r="J46" i="33"/>
  <c r="D46" i="32"/>
  <c r="E46" i="32"/>
  <c r="F46" i="32"/>
  <c r="H46" i="32"/>
  <c r="I46" i="32"/>
  <c r="J46" i="32"/>
  <c r="D47" i="32"/>
  <c r="E47" i="32"/>
  <c r="F47" i="32"/>
  <c r="H47" i="32"/>
  <c r="I47" i="32"/>
  <c r="J47" i="32"/>
  <c r="G43" i="24" l="1"/>
  <c r="K43" i="24"/>
  <c r="K46" i="32"/>
  <c r="K45" i="33"/>
  <c r="G46" i="32"/>
  <c r="G46" i="33"/>
  <c r="G47" i="24"/>
  <c r="G45" i="24"/>
  <c r="K47" i="24"/>
  <c r="G45" i="33"/>
  <c r="G46" i="24"/>
  <c r="K47" i="32"/>
  <c r="K46" i="24"/>
  <c r="K44" i="24"/>
  <c r="G47" i="32"/>
  <c r="K46" i="33"/>
  <c r="K45" i="24"/>
  <c r="G44" i="24"/>
  <c r="L43" i="24" l="1"/>
  <c r="L45" i="24"/>
  <c r="L44" i="24"/>
  <c r="L46" i="32"/>
  <c r="L47" i="32"/>
  <c r="L45" i="33"/>
  <c r="L46" i="33"/>
  <c r="L47" i="24"/>
  <c r="L46" i="24"/>
  <c r="H45" i="28"/>
  <c r="I45" i="28"/>
  <c r="J45" i="28"/>
  <c r="H46" i="28"/>
  <c r="I46" i="28"/>
  <c r="J46" i="28"/>
  <c r="H47" i="28"/>
  <c r="I47" i="28"/>
  <c r="J47" i="28"/>
  <c r="D45" i="28"/>
  <c r="E45" i="28"/>
  <c r="F45" i="28"/>
  <c r="D46" i="28"/>
  <c r="E46" i="28"/>
  <c r="F46" i="28"/>
  <c r="D47" i="28"/>
  <c r="E47" i="28"/>
  <c r="F47" i="28"/>
  <c r="H11" i="28"/>
  <c r="H5" i="28"/>
  <c r="D4" i="28"/>
  <c r="E4" i="28"/>
  <c r="F4" i="28"/>
  <c r="D5" i="28"/>
  <c r="E5" i="28"/>
  <c r="F5" i="28"/>
  <c r="D6" i="28"/>
  <c r="E6" i="28"/>
  <c r="F6" i="28"/>
  <c r="K45" i="28" l="1"/>
  <c r="G45" i="28"/>
  <c r="G47" i="28"/>
  <c r="K47" i="28"/>
  <c r="G46" i="28"/>
  <c r="K46" i="28"/>
  <c r="J42" i="24"/>
  <c r="I42" i="24"/>
  <c r="F42" i="24"/>
  <c r="E42" i="24"/>
  <c r="H33" i="24"/>
  <c r="I33" i="24"/>
  <c r="J33" i="24"/>
  <c r="H34" i="24"/>
  <c r="I34" i="24"/>
  <c r="J34" i="24"/>
  <c r="H35" i="24"/>
  <c r="I35" i="24"/>
  <c r="J35" i="24"/>
  <c r="H36" i="24"/>
  <c r="I36" i="24"/>
  <c r="J36" i="24"/>
  <c r="H37" i="24"/>
  <c r="I37" i="24"/>
  <c r="J37" i="24"/>
  <c r="H38" i="24"/>
  <c r="I38" i="24"/>
  <c r="J38" i="24"/>
  <c r="D33" i="24"/>
  <c r="E33" i="24"/>
  <c r="F33" i="24"/>
  <c r="D34" i="24"/>
  <c r="E34" i="24"/>
  <c r="F34" i="24"/>
  <c r="D35" i="24"/>
  <c r="E35" i="24"/>
  <c r="F35" i="24"/>
  <c r="D36" i="24"/>
  <c r="E36" i="24"/>
  <c r="F36" i="24"/>
  <c r="D37" i="24"/>
  <c r="E37" i="24"/>
  <c r="F37" i="24"/>
  <c r="D38" i="24"/>
  <c r="E38" i="24"/>
  <c r="F38" i="24"/>
  <c r="J32" i="24"/>
  <c r="I32" i="24"/>
  <c r="F32" i="24"/>
  <c r="E32" i="24"/>
  <c r="H23" i="24"/>
  <c r="I23" i="24"/>
  <c r="J23" i="24"/>
  <c r="H24" i="24"/>
  <c r="I24" i="24"/>
  <c r="J24" i="24"/>
  <c r="H25" i="24"/>
  <c r="I25" i="24"/>
  <c r="J25" i="24"/>
  <c r="H26" i="24"/>
  <c r="I26" i="24"/>
  <c r="J26" i="24"/>
  <c r="H27" i="24"/>
  <c r="I27" i="24"/>
  <c r="J27" i="24"/>
  <c r="H28" i="24"/>
  <c r="I28" i="24"/>
  <c r="J28" i="24"/>
  <c r="D23" i="24"/>
  <c r="E23" i="24"/>
  <c r="F23" i="24"/>
  <c r="D24" i="24"/>
  <c r="E24" i="24"/>
  <c r="F24" i="24"/>
  <c r="D25" i="24"/>
  <c r="E25" i="24"/>
  <c r="F25" i="24"/>
  <c r="D26" i="24"/>
  <c r="E26" i="24"/>
  <c r="F26" i="24"/>
  <c r="D27" i="24"/>
  <c r="E27" i="24"/>
  <c r="F27" i="24"/>
  <c r="D28" i="24"/>
  <c r="E28" i="24"/>
  <c r="F28" i="24"/>
  <c r="J22" i="24"/>
  <c r="I22" i="24"/>
  <c r="F22" i="24"/>
  <c r="E22" i="24"/>
  <c r="H13" i="24"/>
  <c r="I13" i="24"/>
  <c r="J13" i="24"/>
  <c r="H14" i="24"/>
  <c r="I14" i="24"/>
  <c r="J14" i="24"/>
  <c r="H15" i="24"/>
  <c r="I15" i="24"/>
  <c r="J15" i="24"/>
  <c r="H16" i="24"/>
  <c r="I16" i="24"/>
  <c r="J16" i="24"/>
  <c r="H17" i="24"/>
  <c r="I17" i="24"/>
  <c r="J17" i="24"/>
  <c r="H18" i="24"/>
  <c r="I18" i="24"/>
  <c r="J18" i="24"/>
  <c r="D13" i="24"/>
  <c r="E13" i="24"/>
  <c r="F13" i="24"/>
  <c r="D14" i="24"/>
  <c r="E14" i="24"/>
  <c r="F14" i="24"/>
  <c r="D15" i="24"/>
  <c r="E15" i="24"/>
  <c r="F15" i="24"/>
  <c r="D16" i="24"/>
  <c r="E16" i="24"/>
  <c r="F16" i="24"/>
  <c r="D17" i="24"/>
  <c r="E17" i="24"/>
  <c r="F17" i="24"/>
  <c r="D18" i="24"/>
  <c r="E18" i="24"/>
  <c r="F18" i="24"/>
  <c r="J12" i="24"/>
  <c r="I12" i="24"/>
  <c r="F12" i="24"/>
  <c r="E12" i="24"/>
  <c r="H4" i="24"/>
  <c r="I4" i="24"/>
  <c r="J4" i="24"/>
  <c r="H5" i="24"/>
  <c r="I5" i="24"/>
  <c r="J5" i="24"/>
  <c r="H6" i="24"/>
  <c r="I6" i="24"/>
  <c r="J6" i="24"/>
  <c r="H7" i="24"/>
  <c r="I7" i="24"/>
  <c r="J7" i="24"/>
  <c r="D4" i="24"/>
  <c r="E4" i="24"/>
  <c r="F4" i="24"/>
  <c r="D5" i="24"/>
  <c r="E5" i="24"/>
  <c r="F5" i="24"/>
  <c r="D6" i="24"/>
  <c r="E6" i="24"/>
  <c r="F6" i="24"/>
  <c r="D7" i="24"/>
  <c r="E7" i="24"/>
  <c r="F7" i="24"/>
  <c r="H42" i="24"/>
  <c r="D42" i="24"/>
  <c r="H32" i="24"/>
  <c r="D32" i="24"/>
  <c r="H22" i="24"/>
  <c r="D22" i="24"/>
  <c r="H12" i="24"/>
  <c r="D12" i="24"/>
  <c r="L45" i="28" l="1"/>
  <c r="L47" i="28"/>
  <c r="L46" i="28"/>
  <c r="H15" i="33"/>
  <c r="I15" i="33"/>
  <c r="J15" i="33"/>
  <c r="H16" i="33"/>
  <c r="I16" i="33"/>
  <c r="J16" i="33"/>
  <c r="H17" i="33"/>
  <c r="I17" i="33"/>
  <c r="J17" i="33"/>
  <c r="H18" i="33"/>
  <c r="I18" i="33"/>
  <c r="J18" i="33"/>
  <c r="H19" i="33"/>
  <c r="I19" i="33"/>
  <c r="J19" i="33"/>
  <c r="H20" i="33"/>
  <c r="I20" i="33"/>
  <c r="J20" i="33"/>
  <c r="D15" i="33"/>
  <c r="E15" i="33"/>
  <c r="F15" i="33"/>
  <c r="D16" i="33"/>
  <c r="E16" i="33"/>
  <c r="F16" i="33"/>
  <c r="D17" i="33"/>
  <c r="E17" i="33"/>
  <c r="F17" i="33"/>
  <c r="D18" i="33"/>
  <c r="E18" i="33"/>
  <c r="F18" i="33"/>
  <c r="D19" i="33"/>
  <c r="E19" i="33"/>
  <c r="F19" i="33"/>
  <c r="D20" i="33"/>
  <c r="E20" i="33"/>
  <c r="F20" i="33"/>
  <c r="H25" i="33" l="1"/>
  <c r="I25" i="33"/>
  <c r="J25" i="33"/>
  <c r="H26" i="33"/>
  <c r="I26" i="33"/>
  <c r="J26" i="33"/>
  <c r="H27" i="33"/>
  <c r="I27" i="33"/>
  <c r="J27" i="33"/>
  <c r="H28" i="33"/>
  <c r="I28" i="33"/>
  <c r="J28" i="33"/>
  <c r="H29" i="33"/>
  <c r="I29" i="33"/>
  <c r="J29" i="33"/>
  <c r="H30" i="33"/>
  <c r="I30" i="33"/>
  <c r="J30" i="33"/>
  <c r="D25" i="33"/>
  <c r="E25" i="33"/>
  <c r="F25" i="33"/>
  <c r="D26" i="33"/>
  <c r="E26" i="33"/>
  <c r="F26" i="33"/>
  <c r="D27" i="33"/>
  <c r="E27" i="33"/>
  <c r="F27" i="33"/>
  <c r="D28" i="33"/>
  <c r="E28" i="33"/>
  <c r="F28" i="33"/>
  <c r="D29" i="33"/>
  <c r="E29" i="33"/>
  <c r="F29" i="33"/>
  <c r="D30" i="33"/>
  <c r="E30" i="33"/>
  <c r="F30" i="33"/>
  <c r="H35" i="33"/>
  <c r="I35" i="33"/>
  <c r="J35" i="33"/>
  <c r="H36" i="33"/>
  <c r="I36" i="33"/>
  <c r="J36" i="33"/>
  <c r="H37" i="33"/>
  <c r="I37" i="33"/>
  <c r="J37" i="33"/>
  <c r="H38" i="33"/>
  <c r="I38" i="33"/>
  <c r="J38" i="33"/>
  <c r="H39" i="33"/>
  <c r="I39" i="33"/>
  <c r="J39" i="33"/>
  <c r="H40" i="33"/>
  <c r="I40" i="33"/>
  <c r="J40" i="33"/>
  <c r="D35" i="33"/>
  <c r="E35" i="33"/>
  <c r="F35" i="33"/>
  <c r="D36" i="33"/>
  <c r="E36" i="33"/>
  <c r="F36" i="33"/>
  <c r="D37" i="33"/>
  <c r="E37" i="33"/>
  <c r="F37" i="33"/>
  <c r="D38" i="33"/>
  <c r="E38" i="33"/>
  <c r="F38" i="33"/>
  <c r="D39" i="33"/>
  <c r="E39" i="33"/>
  <c r="F39" i="33"/>
  <c r="D40" i="33"/>
  <c r="E40" i="33"/>
  <c r="F40" i="33"/>
  <c r="J44" i="33"/>
  <c r="I44" i="33"/>
  <c r="H44" i="33"/>
  <c r="F44" i="33"/>
  <c r="E44" i="33"/>
  <c r="D44" i="33"/>
  <c r="J34" i="33"/>
  <c r="I34" i="33"/>
  <c r="H34" i="33"/>
  <c r="F34" i="33"/>
  <c r="E34" i="33"/>
  <c r="D34" i="33"/>
  <c r="J24" i="33"/>
  <c r="I24" i="33"/>
  <c r="H24" i="33"/>
  <c r="F24" i="33"/>
  <c r="E24" i="33"/>
  <c r="D24" i="33"/>
  <c r="J14" i="33"/>
  <c r="I14" i="33"/>
  <c r="H14" i="33"/>
  <c r="F14" i="33"/>
  <c r="E14" i="33"/>
  <c r="D14" i="33"/>
  <c r="H4" i="33"/>
  <c r="I4" i="33"/>
  <c r="J4" i="33"/>
  <c r="H5" i="33"/>
  <c r="I5" i="33"/>
  <c r="J5" i="33"/>
  <c r="H6" i="33"/>
  <c r="I6" i="33"/>
  <c r="J6" i="33"/>
  <c r="H7" i="33"/>
  <c r="I7" i="33"/>
  <c r="J7" i="33"/>
  <c r="H8" i="33"/>
  <c r="I8" i="33"/>
  <c r="J8" i="33"/>
  <c r="H9" i="33"/>
  <c r="I9" i="33"/>
  <c r="J9" i="33"/>
  <c r="D4" i="33"/>
  <c r="E4" i="33"/>
  <c r="F4" i="33"/>
  <c r="D5" i="33"/>
  <c r="E5" i="33"/>
  <c r="F5" i="33"/>
  <c r="D6" i="33"/>
  <c r="E6" i="33"/>
  <c r="F6" i="33"/>
  <c r="D7" i="33"/>
  <c r="E7" i="33"/>
  <c r="F7" i="33"/>
  <c r="D8" i="33"/>
  <c r="E8" i="33"/>
  <c r="F8" i="33"/>
  <c r="D9" i="33"/>
  <c r="E9" i="33"/>
  <c r="F9" i="33"/>
  <c r="H42" i="32" l="1"/>
  <c r="I42" i="32"/>
  <c r="J42" i="32"/>
  <c r="H43" i="32"/>
  <c r="I43" i="32"/>
  <c r="J43" i="32"/>
  <c r="H44" i="32"/>
  <c r="I44" i="32"/>
  <c r="J44" i="32"/>
  <c r="H45" i="32"/>
  <c r="I45" i="32"/>
  <c r="J45" i="32"/>
  <c r="J41" i="32"/>
  <c r="I41" i="32"/>
  <c r="H41" i="32"/>
  <c r="D41" i="32" l="1"/>
  <c r="E41" i="32"/>
  <c r="F41" i="32"/>
  <c r="D42" i="32"/>
  <c r="E42" i="32"/>
  <c r="F42" i="32"/>
  <c r="D43" i="32"/>
  <c r="E43" i="32"/>
  <c r="F43" i="32"/>
  <c r="D44" i="32"/>
  <c r="E44" i="32"/>
  <c r="F44" i="32"/>
  <c r="D45" i="32"/>
  <c r="E45" i="32"/>
  <c r="F45" i="32"/>
  <c r="H31" i="32"/>
  <c r="I31" i="32"/>
  <c r="J31" i="32"/>
  <c r="H32" i="32"/>
  <c r="I32" i="32"/>
  <c r="J32" i="32"/>
  <c r="H33" i="32"/>
  <c r="I33" i="32"/>
  <c r="J33" i="32"/>
  <c r="H34" i="32"/>
  <c r="I34" i="32"/>
  <c r="J34" i="32"/>
  <c r="H35" i="32"/>
  <c r="I35" i="32"/>
  <c r="J35" i="32"/>
  <c r="H36" i="32"/>
  <c r="I36" i="32"/>
  <c r="J36" i="32"/>
  <c r="D31" i="32"/>
  <c r="E31" i="32"/>
  <c r="F31" i="32"/>
  <c r="D32" i="32"/>
  <c r="E32" i="32"/>
  <c r="F32" i="32"/>
  <c r="D33" i="32"/>
  <c r="E33" i="32"/>
  <c r="F33" i="32"/>
  <c r="D34" i="32"/>
  <c r="E34" i="32"/>
  <c r="F34" i="32"/>
  <c r="D35" i="32"/>
  <c r="E35" i="32"/>
  <c r="F35" i="32"/>
  <c r="D36" i="32"/>
  <c r="E36" i="32"/>
  <c r="F36" i="32"/>
  <c r="J40" i="32"/>
  <c r="I40" i="32"/>
  <c r="H40" i="32"/>
  <c r="F40" i="32"/>
  <c r="E40" i="32"/>
  <c r="D40" i="32"/>
  <c r="J30" i="32"/>
  <c r="I30" i="32"/>
  <c r="H30" i="32"/>
  <c r="F30" i="32"/>
  <c r="E30" i="32"/>
  <c r="D30" i="32"/>
  <c r="H21" i="32"/>
  <c r="I21" i="32"/>
  <c r="J21" i="32"/>
  <c r="H22" i="32"/>
  <c r="I22" i="32"/>
  <c r="J22" i="32"/>
  <c r="H23" i="32"/>
  <c r="I23" i="32"/>
  <c r="J23" i="32"/>
  <c r="H24" i="32"/>
  <c r="I24" i="32"/>
  <c r="J24" i="32"/>
  <c r="H25" i="32"/>
  <c r="I25" i="32"/>
  <c r="J25" i="32"/>
  <c r="H26" i="32"/>
  <c r="I26" i="32"/>
  <c r="J26" i="32"/>
  <c r="D21" i="32"/>
  <c r="E21" i="32"/>
  <c r="F21" i="32"/>
  <c r="D22" i="32"/>
  <c r="E22" i="32"/>
  <c r="F22" i="32"/>
  <c r="D23" i="32"/>
  <c r="E23" i="32"/>
  <c r="F23" i="32"/>
  <c r="D24" i="32"/>
  <c r="E24" i="32"/>
  <c r="F24" i="32"/>
  <c r="D25" i="32"/>
  <c r="E25" i="32"/>
  <c r="F25" i="32"/>
  <c r="D26" i="32"/>
  <c r="E26" i="32"/>
  <c r="F26" i="32"/>
  <c r="J20" i="32"/>
  <c r="I20" i="32"/>
  <c r="H20" i="32"/>
  <c r="F20" i="32"/>
  <c r="E20" i="32"/>
  <c r="D20" i="32"/>
  <c r="H11" i="32"/>
  <c r="I11" i="32"/>
  <c r="J11" i="32"/>
  <c r="H12" i="32"/>
  <c r="I12" i="32"/>
  <c r="H13" i="32"/>
  <c r="I13" i="32"/>
  <c r="H14" i="32"/>
  <c r="I14" i="32"/>
  <c r="J14" i="32"/>
  <c r="H15" i="32"/>
  <c r="I15" i="32"/>
  <c r="J15" i="32"/>
  <c r="H16" i="32"/>
  <c r="I16" i="32"/>
  <c r="J16" i="32"/>
  <c r="D11" i="32"/>
  <c r="E11" i="32"/>
  <c r="F11" i="32"/>
  <c r="D12" i="32"/>
  <c r="E12" i="32"/>
  <c r="F12" i="32"/>
  <c r="D13" i="32"/>
  <c r="E13" i="32"/>
  <c r="F13" i="32"/>
  <c r="D14" i="32"/>
  <c r="E14" i="32"/>
  <c r="F14" i="32"/>
  <c r="D15" i="32"/>
  <c r="E15" i="32"/>
  <c r="F15" i="32"/>
  <c r="D16" i="32"/>
  <c r="E16" i="32"/>
  <c r="F16" i="32"/>
  <c r="J10" i="32"/>
  <c r="I10" i="32"/>
  <c r="H10" i="32"/>
  <c r="F10" i="32"/>
  <c r="E10" i="32"/>
  <c r="D10" i="32"/>
  <c r="H4" i="32"/>
  <c r="I4" i="32"/>
  <c r="J4" i="32"/>
  <c r="H5" i="32"/>
  <c r="I5" i="32"/>
  <c r="J5" i="32"/>
  <c r="D4" i="32"/>
  <c r="E4" i="32"/>
  <c r="F4" i="32"/>
  <c r="D5" i="32"/>
  <c r="E5" i="32"/>
  <c r="F5" i="32"/>
  <c r="H35" i="28" l="1"/>
  <c r="I35" i="28"/>
  <c r="J35" i="28"/>
  <c r="H16" i="28" l="1"/>
  <c r="I16" i="28"/>
  <c r="J16" i="28"/>
  <c r="H17" i="28"/>
  <c r="I17" i="28"/>
  <c r="J17" i="28"/>
  <c r="H18" i="28"/>
  <c r="I18" i="28"/>
  <c r="J18" i="28"/>
  <c r="H21" i="28"/>
  <c r="I21" i="28"/>
  <c r="J21" i="28"/>
  <c r="H22" i="28"/>
  <c r="I22" i="28"/>
  <c r="J22" i="28"/>
  <c r="H23" i="28"/>
  <c r="I23" i="28"/>
  <c r="J23" i="28"/>
  <c r="H24" i="28"/>
  <c r="I24" i="28"/>
  <c r="J24" i="28"/>
  <c r="H25" i="28"/>
  <c r="I25" i="28"/>
  <c r="J25" i="28"/>
  <c r="H26" i="28"/>
  <c r="I26" i="28"/>
  <c r="J26" i="28"/>
  <c r="H27" i="28"/>
  <c r="I27" i="28"/>
  <c r="J27" i="28"/>
  <c r="H28" i="28"/>
  <c r="I28" i="28"/>
  <c r="J28" i="28"/>
  <c r="H31" i="28"/>
  <c r="I31" i="28"/>
  <c r="J31" i="28"/>
  <c r="H32" i="28"/>
  <c r="I32" i="28"/>
  <c r="J32" i="28"/>
  <c r="H33" i="28"/>
  <c r="I33" i="28"/>
  <c r="J33" i="28"/>
  <c r="H34" i="28"/>
  <c r="I34" i="28"/>
  <c r="J34" i="28"/>
  <c r="H36" i="28"/>
  <c r="I36" i="28"/>
  <c r="J36" i="28"/>
  <c r="H37" i="28"/>
  <c r="I37" i="28"/>
  <c r="J37" i="28"/>
  <c r="H38" i="28"/>
  <c r="I38" i="28"/>
  <c r="J38" i="28"/>
  <c r="H41" i="28"/>
  <c r="I41" i="28"/>
  <c r="J41" i="28"/>
  <c r="H42" i="28"/>
  <c r="I42" i="28"/>
  <c r="J42" i="28"/>
  <c r="H43" i="28"/>
  <c r="I43" i="28"/>
  <c r="J43" i="28"/>
  <c r="H44" i="28"/>
  <c r="I44" i="28"/>
  <c r="J44" i="28"/>
  <c r="D16" i="28"/>
  <c r="E16" i="28"/>
  <c r="F16" i="28"/>
  <c r="D17" i="28"/>
  <c r="E17" i="28"/>
  <c r="F17" i="28"/>
  <c r="D18" i="28"/>
  <c r="E18" i="28"/>
  <c r="F18" i="28"/>
  <c r="D21" i="28"/>
  <c r="E21" i="28"/>
  <c r="F21" i="28"/>
  <c r="D22" i="28"/>
  <c r="E22" i="28"/>
  <c r="F22" i="28"/>
  <c r="D23" i="28"/>
  <c r="E23" i="28"/>
  <c r="F23" i="28"/>
  <c r="D24" i="28"/>
  <c r="E24" i="28"/>
  <c r="F24" i="28"/>
  <c r="D25" i="28"/>
  <c r="E25" i="28"/>
  <c r="F25" i="28"/>
  <c r="D26" i="28"/>
  <c r="E26" i="28"/>
  <c r="F26" i="28"/>
  <c r="D27" i="28"/>
  <c r="E27" i="28"/>
  <c r="F27" i="28"/>
  <c r="D28" i="28"/>
  <c r="E28" i="28"/>
  <c r="F28" i="28"/>
  <c r="D31" i="28"/>
  <c r="E31" i="28"/>
  <c r="F31" i="28"/>
  <c r="D32" i="28"/>
  <c r="E32" i="28"/>
  <c r="F32" i="28"/>
  <c r="D33" i="28"/>
  <c r="E33" i="28"/>
  <c r="F33" i="28"/>
  <c r="D34" i="28"/>
  <c r="E34" i="28"/>
  <c r="F34" i="28"/>
  <c r="D35" i="28"/>
  <c r="E35" i="28"/>
  <c r="F35" i="28"/>
  <c r="D36" i="28"/>
  <c r="E36" i="28"/>
  <c r="F36" i="28"/>
  <c r="D37" i="28"/>
  <c r="E37" i="28"/>
  <c r="F37" i="28"/>
  <c r="D38" i="28"/>
  <c r="E38" i="28"/>
  <c r="F38" i="28"/>
  <c r="D41" i="28"/>
  <c r="E41" i="28"/>
  <c r="F41" i="28"/>
  <c r="D42" i="28"/>
  <c r="E42" i="28"/>
  <c r="F42" i="28"/>
  <c r="D43" i="28"/>
  <c r="E43" i="28"/>
  <c r="F43" i="28"/>
  <c r="D44" i="28"/>
  <c r="E44" i="28"/>
  <c r="F44" i="28"/>
  <c r="H12" i="28"/>
  <c r="I12" i="28"/>
  <c r="J12" i="28"/>
  <c r="H13" i="28"/>
  <c r="I13" i="28"/>
  <c r="J13" i="28"/>
  <c r="H14" i="28"/>
  <c r="I14" i="28"/>
  <c r="J14" i="28"/>
  <c r="H15" i="28"/>
  <c r="I15" i="28"/>
  <c r="J15" i="28"/>
  <c r="J11" i="28"/>
  <c r="I11" i="28"/>
  <c r="D12" i="28"/>
  <c r="E12" i="28"/>
  <c r="F12" i="28"/>
  <c r="D13" i="28"/>
  <c r="E13" i="28"/>
  <c r="F13" i="28"/>
  <c r="D14" i="28"/>
  <c r="E14" i="28"/>
  <c r="F14" i="28"/>
  <c r="D15" i="28"/>
  <c r="E15" i="28"/>
  <c r="F15" i="28"/>
  <c r="F11" i="28"/>
  <c r="E11" i="28"/>
  <c r="D7" i="28"/>
  <c r="D11" i="28"/>
  <c r="H4" i="28"/>
  <c r="I4" i="28"/>
  <c r="J4" i="28"/>
  <c r="I5" i="28"/>
  <c r="J5" i="28"/>
  <c r="H6" i="28"/>
  <c r="I6" i="28"/>
  <c r="J6" i="28"/>
  <c r="K5" i="33"/>
  <c r="K25" i="24" l="1"/>
  <c r="K7" i="24"/>
  <c r="G12" i="24"/>
  <c r="K15" i="24"/>
  <c r="G32" i="24"/>
  <c r="K35" i="24"/>
  <c r="K12" i="28"/>
  <c r="G7" i="24"/>
  <c r="K15" i="33"/>
  <c r="G25" i="33"/>
  <c r="K35" i="33"/>
  <c r="K44" i="33"/>
  <c r="G10" i="32"/>
  <c r="G14" i="32"/>
  <c r="G30" i="32"/>
  <c r="G34" i="32"/>
  <c r="K40" i="32"/>
  <c r="K16" i="24"/>
  <c r="G18" i="24"/>
  <c r="G23" i="24"/>
  <c r="G25" i="24"/>
  <c r="K36" i="24"/>
  <c r="G38" i="24"/>
  <c r="G9" i="33"/>
  <c r="G7" i="33"/>
  <c r="G5" i="33"/>
  <c r="L5" i="33" s="1"/>
  <c r="G22" i="24"/>
  <c r="G42" i="24"/>
  <c r="K4" i="24"/>
  <c r="G6" i="24"/>
  <c r="G13" i="24"/>
  <c r="G15" i="24"/>
  <c r="K26" i="24"/>
  <c r="G28" i="24"/>
  <c r="G33" i="24"/>
  <c r="G35" i="24"/>
  <c r="G4" i="33"/>
  <c r="K12" i="32"/>
  <c r="K14" i="32"/>
  <c r="K16" i="32"/>
  <c r="K21" i="32"/>
  <c r="G23" i="32"/>
  <c r="K25" i="32"/>
  <c r="K30" i="32"/>
  <c r="K32" i="32"/>
  <c r="K34" i="32"/>
  <c r="K36" i="32"/>
  <c r="K41" i="32"/>
  <c r="G43" i="32"/>
  <c r="K6" i="24"/>
  <c r="K13" i="24"/>
  <c r="K18" i="24"/>
  <c r="K23" i="24"/>
  <c r="K28" i="24"/>
  <c r="K33" i="24"/>
  <c r="K38" i="24"/>
  <c r="K45" i="32"/>
  <c r="G44" i="32"/>
  <c r="G19" i="33"/>
  <c r="K38" i="33"/>
  <c r="G39" i="33"/>
  <c r="K10" i="32"/>
  <c r="G20" i="32"/>
  <c r="G24" i="32"/>
  <c r="G40" i="32"/>
  <c r="G5" i="24"/>
  <c r="K12" i="24"/>
  <c r="G14" i="24"/>
  <c r="G17" i="24"/>
  <c r="K22" i="24"/>
  <c r="G24" i="24"/>
  <c r="G27" i="24"/>
  <c r="K32" i="24"/>
  <c r="G34" i="24"/>
  <c r="G37" i="24"/>
  <c r="K42" i="24"/>
  <c r="G45" i="32"/>
  <c r="G5" i="32"/>
  <c r="K11" i="32"/>
  <c r="K15" i="32"/>
  <c r="K20" i="32"/>
  <c r="K22" i="32"/>
  <c r="K24" i="32"/>
  <c r="K26" i="32"/>
  <c r="K31" i="32"/>
  <c r="K35" i="32"/>
  <c r="K42" i="32"/>
  <c r="G4" i="24"/>
  <c r="K5" i="24"/>
  <c r="K14" i="24"/>
  <c r="G16" i="24"/>
  <c r="K17" i="24"/>
  <c r="K24" i="24"/>
  <c r="G26" i="24"/>
  <c r="K27" i="24"/>
  <c r="K34" i="24"/>
  <c r="G36" i="24"/>
  <c r="K37" i="24"/>
  <c r="G15" i="33"/>
  <c r="K17" i="33"/>
  <c r="K19" i="33"/>
  <c r="G24" i="33"/>
  <c r="K26" i="33"/>
  <c r="G28" i="33"/>
  <c r="K30" i="33"/>
  <c r="G35" i="33"/>
  <c r="K37" i="33"/>
  <c r="K39" i="33"/>
  <c r="G44" i="33"/>
  <c r="K9" i="33"/>
  <c r="G6" i="33"/>
  <c r="K16" i="33"/>
  <c r="G18" i="33"/>
  <c r="K20" i="33"/>
  <c r="K25" i="33"/>
  <c r="K27" i="33"/>
  <c r="G29" i="33"/>
  <c r="G34" i="33"/>
  <c r="G38" i="33"/>
  <c r="K40" i="33"/>
  <c r="K29" i="33"/>
  <c r="K7" i="33"/>
  <c r="K4" i="33"/>
  <c r="G14" i="33"/>
  <c r="K14" i="33"/>
  <c r="G16" i="33"/>
  <c r="G27" i="33"/>
  <c r="K28" i="33"/>
  <c r="G30" i="33"/>
  <c r="K34" i="33"/>
  <c r="G36" i="33"/>
  <c r="K36" i="33"/>
  <c r="K8" i="33"/>
  <c r="G17" i="33"/>
  <c r="K18" i="33"/>
  <c r="G20" i="33"/>
  <c r="K24" i="33"/>
  <c r="G26" i="33"/>
  <c r="G37" i="33"/>
  <c r="G40" i="33"/>
  <c r="G8" i="33"/>
  <c r="K6" i="33"/>
  <c r="K44" i="32"/>
  <c r="K4" i="32"/>
  <c r="G4" i="32"/>
  <c r="K5" i="32"/>
  <c r="G11" i="32"/>
  <c r="G16" i="32"/>
  <c r="G22" i="32"/>
  <c r="K23" i="32"/>
  <c r="G25" i="32"/>
  <c r="G31" i="32"/>
  <c r="G36" i="32"/>
  <c r="G42" i="32"/>
  <c r="K43" i="32"/>
  <c r="G13" i="32"/>
  <c r="G33" i="32"/>
  <c r="G12" i="32"/>
  <c r="K13" i="32"/>
  <c r="G15" i="32"/>
  <c r="G21" i="32"/>
  <c r="G26" i="32"/>
  <c r="G32" i="32"/>
  <c r="K33" i="32"/>
  <c r="G35" i="32"/>
  <c r="G41" i="32"/>
  <c r="L43" i="32" l="1"/>
  <c r="L6" i="33"/>
  <c r="L26" i="33"/>
  <c r="L36" i="24"/>
  <c r="L23" i="24"/>
  <c r="L7" i="33"/>
  <c r="L25" i="33"/>
  <c r="L35" i="24"/>
  <c r="L4" i="24"/>
  <c r="L16" i="24"/>
  <c r="G48" i="24"/>
  <c r="L5" i="24"/>
  <c r="L26" i="24"/>
  <c r="L28" i="24"/>
  <c r="L25" i="24"/>
  <c r="L42" i="24"/>
  <c r="L48" i="24" s="1"/>
  <c r="L32" i="24"/>
  <c r="L22" i="24"/>
  <c r="L12" i="24"/>
  <c r="L7" i="24"/>
  <c r="L6" i="24"/>
  <c r="L12" i="32"/>
  <c r="L4" i="33"/>
  <c r="L42" i="32"/>
  <c r="L39" i="33"/>
  <c r="L21" i="32"/>
  <c r="L15" i="33"/>
  <c r="L9" i="33"/>
  <c r="L34" i="32"/>
  <c r="L28" i="33"/>
  <c r="L33" i="32"/>
  <c r="L45" i="32"/>
  <c r="L15" i="32"/>
  <c r="L26" i="32"/>
  <c r="L20" i="33"/>
  <c r="L16" i="33"/>
  <c r="L27" i="33"/>
  <c r="L34" i="33"/>
  <c r="L24" i="33"/>
  <c r="L8" i="33"/>
  <c r="L25" i="32"/>
  <c r="L23" i="32"/>
  <c r="L22" i="32"/>
  <c r="L35" i="33"/>
  <c r="L5" i="32"/>
  <c r="L38" i="33"/>
  <c r="L32" i="32"/>
  <c r="L31" i="32"/>
  <c r="L44" i="33"/>
  <c r="L19" i="33"/>
  <c r="L15" i="24"/>
  <c r="L36" i="32"/>
  <c r="L35" i="32"/>
  <c r="L40" i="32"/>
  <c r="G48" i="32"/>
  <c r="L30" i="32"/>
  <c r="L20" i="32"/>
  <c r="L14" i="32"/>
  <c r="L16" i="32"/>
  <c r="K17" i="32"/>
  <c r="K47" i="33"/>
  <c r="L40" i="33"/>
  <c r="K21" i="33"/>
  <c r="L13" i="32"/>
  <c r="L24" i="32"/>
  <c r="L33" i="24"/>
  <c r="L13" i="24"/>
  <c r="L36" i="33"/>
  <c r="G31" i="33"/>
  <c r="L38" i="24"/>
  <c r="L18" i="24"/>
  <c r="K48" i="32"/>
  <c r="L10" i="32"/>
  <c r="G13" i="28"/>
  <c r="G27" i="32"/>
  <c r="G21" i="33"/>
  <c r="G39" i="24"/>
  <c r="G19" i="24"/>
  <c r="K37" i="32"/>
  <c r="K27" i="32"/>
  <c r="L44" i="32"/>
  <c r="G29" i="24"/>
  <c r="L41" i="32"/>
  <c r="L11" i="32"/>
  <c r="L18" i="33"/>
  <c r="L24" i="24"/>
  <c r="K31" i="33"/>
  <c r="G47" i="33"/>
  <c r="L30" i="33"/>
  <c r="L14" i="33"/>
  <c r="L4" i="32"/>
  <c r="K48" i="24"/>
  <c r="L27" i="24"/>
  <c r="L14" i="24"/>
  <c r="K41" i="33"/>
  <c r="G41" i="33"/>
  <c r="L17" i="33"/>
  <c r="K39" i="24"/>
  <c r="L17" i="24"/>
  <c r="G17" i="28"/>
  <c r="G24" i="28"/>
  <c r="G35" i="28"/>
  <c r="L34" i="24"/>
  <c r="K29" i="24"/>
  <c r="G37" i="32"/>
  <c r="L37" i="24"/>
  <c r="K19" i="24"/>
  <c r="K4" i="28"/>
  <c r="K6" i="28"/>
  <c r="L37" i="33"/>
  <c r="L29" i="33"/>
  <c r="G17" i="32"/>
  <c r="G4" i="28"/>
  <c r="K5" i="28"/>
  <c r="K31" i="28"/>
  <c r="G6" i="28"/>
  <c r="G5" i="28"/>
  <c r="K11" i="28"/>
  <c r="K13" i="28"/>
  <c r="K15" i="28"/>
  <c r="K17" i="28"/>
  <c r="K22" i="28"/>
  <c r="K24" i="28"/>
  <c r="K26" i="28"/>
  <c r="G31" i="28"/>
  <c r="K33" i="28"/>
  <c r="K35" i="28"/>
  <c r="K37" i="28"/>
  <c r="G42" i="28"/>
  <c r="K44" i="28"/>
  <c r="K42" i="28"/>
  <c r="K16" i="28"/>
  <c r="G21" i="28"/>
  <c r="K23" i="28"/>
  <c r="G25" i="28"/>
  <c r="K27" i="28"/>
  <c r="G32" i="28"/>
  <c r="K34" i="28"/>
  <c r="G11" i="28"/>
  <c r="G14" i="28"/>
  <c r="K14" i="28"/>
  <c r="G16" i="28"/>
  <c r="G22" i="28"/>
  <c r="K25" i="28"/>
  <c r="G27" i="28"/>
  <c r="K32" i="28"/>
  <c r="G33" i="28"/>
  <c r="G36" i="28"/>
  <c r="G41" i="28"/>
  <c r="G44" i="28"/>
  <c r="G12" i="28"/>
  <c r="G15" i="28"/>
  <c r="K21" i="28"/>
  <c r="G23" i="28"/>
  <c r="G26" i="28"/>
  <c r="G34" i="28"/>
  <c r="K36" i="28"/>
  <c r="G37" i="28"/>
  <c r="K41" i="28"/>
  <c r="G43" i="28"/>
  <c r="K43" i="28"/>
  <c r="C38" i="32" l="1"/>
  <c r="C39" i="32" s="1"/>
  <c r="L47" i="33"/>
  <c r="C49" i="24"/>
  <c r="C50" i="24" s="1"/>
  <c r="C30" i="24"/>
  <c r="C31" i="24" s="1"/>
  <c r="C40" i="24"/>
  <c r="C41" i="24" s="1"/>
  <c r="L39" i="24"/>
  <c r="L24" i="28"/>
  <c r="L41" i="33"/>
  <c r="C48" i="33"/>
  <c r="L8" i="24" s="1"/>
  <c r="L9" i="24" s="1"/>
  <c r="C10" i="24" s="1"/>
  <c r="C42" i="33"/>
  <c r="C43" i="33" s="1"/>
  <c r="C32" i="33"/>
  <c r="C33" i="33" s="1"/>
  <c r="C22" i="33"/>
  <c r="C23" i="33" s="1"/>
  <c r="C49" i="32"/>
  <c r="C50" i="32" s="1"/>
  <c r="L37" i="32"/>
  <c r="L48" i="32"/>
  <c r="L27" i="32"/>
  <c r="L21" i="33"/>
  <c r="C28" i="32"/>
  <c r="C29" i="32" s="1"/>
  <c r="C18" i="32"/>
  <c r="C19" i="32" s="1"/>
  <c r="L6" i="32"/>
  <c r="L7" i="32" s="1"/>
  <c r="C8" i="32" s="1"/>
  <c r="C9" i="32" s="1"/>
  <c r="L26" i="28"/>
  <c r="L15" i="28"/>
  <c r="L37" i="28"/>
  <c r="L12" i="28"/>
  <c r="L44" i="28"/>
  <c r="L6" i="28"/>
  <c r="L35" i="28"/>
  <c r="L17" i="32"/>
  <c r="L19" i="24"/>
  <c r="L31" i="33"/>
  <c r="L33" i="28"/>
  <c r="L22" i="28"/>
  <c r="L13" i="28"/>
  <c r="L17" i="28"/>
  <c r="L4" i="28"/>
  <c r="L36" i="28"/>
  <c r="L27" i="28"/>
  <c r="C20" i="24"/>
  <c r="C21" i="24" s="1"/>
  <c r="L16" i="28"/>
  <c r="L29" i="24"/>
  <c r="C49" i="33"/>
  <c r="K48" i="28"/>
  <c r="G48" i="28"/>
  <c r="L23" i="28"/>
  <c r="L31" i="28"/>
  <c r="L11" i="28"/>
  <c r="L5" i="28"/>
  <c r="G18" i="28"/>
  <c r="K18" i="28"/>
  <c r="L42" i="28"/>
  <c r="L34" i="28"/>
  <c r="L32" i="28"/>
  <c r="L41" i="28"/>
  <c r="L21" i="28"/>
  <c r="G28" i="28"/>
  <c r="K28" i="28"/>
  <c r="L14" i="28"/>
  <c r="L43" i="28"/>
  <c r="K38" i="28"/>
  <c r="L25" i="28"/>
  <c r="G38" i="28"/>
  <c r="L10" i="33" l="1"/>
  <c r="L11" i="33" s="1"/>
  <c r="C12" i="33" s="1"/>
  <c r="C13" i="33" s="1"/>
  <c r="G53" i="33" s="1"/>
  <c r="L8" i="28"/>
  <c r="C9" i="28" s="1"/>
  <c r="G54" i="32"/>
  <c r="L38" i="28"/>
  <c r="G52" i="32"/>
  <c r="C29" i="28"/>
  <c r="H29" i="28" s="1"/>
  <c r="L48" i="28"/>
  <c r="G52" i="24"/>
  <c r="C11" i="24"/>
  <c r="G54" i="24" s="1"/>
  <c r="C19" i="28"/>
  <c r="L18" i="28"/>
  <c r="L28" i="28"/>
  <c r="C39" i="28"/>
  <c r="C49" i="28"/>
  <c r="G51" i="33" l="1"/>
  <c r="G52" i="28"/>
  <c r="C50" i="28"/>
  <c r="D29" i="28"/>
  <c r="C30" i="28"/>
  <c r="I30" i="28" s="1"/>
  <c r="F29" i="28"/>
  <c r="J29" i="28"/>
  <c r="E29" i="28"/>
  <c r="I29" i="28"/>
  <c r="J39" i="28"/>
  <c r="I39" i="28"/>
  <c r="H39" i="28"/>
  <c r="J19" i="28"/>
  <c r="I19" i="28"/>
  <c r="H19" i="28"/>
  <c r="C40" i="28"/>
  <c r="F39" i="28"/>
  <c r="E39" i="28"/>
  <c r="D39" i="28"/>
  <c r="C20" i="28"/>
  <c r="F19" i="28"/>
  <c r="E19" i="28"/>
  <c r="D19" i="28"/>
  <c r="C10" i="28"/>
  <c r="D10" i="28" s="1"/>
  <c r="D9" i="28"/>
  <c r="G54" i="28" l="1"/>
  <c r="J30" i="28"/>
  <c r="E30" i="28"/>
  <c r="H30" i="28"/>
  <c r="D30" i="28"/>
  <c r="F30" i="28"/>
  <c r="J20" i="28"/>
  <c r="I20" i="28"/>
  <c r="H20" i="28"/>
  <c r="J40" i="28"/>
  <c r="I40" i="28"/>
  <c r="H40" i="28"/>
  <c r="F20" i="28"/>
  <c r="E20" i="28"/>
  <c r="D20" i="28"/>
  <c r="F40" i="28"/>
  <c r="E40" i="28"/>
  <c r="D40" i="28"/>
</calcChain>
</file>

<file path=xl/sharedStrings.xml><?xml version="1.0" encoding="utf-8"?>
<sst xmlns="http://schemas.openxmlformats.org/spreadsheetml/2006/main" count="310" uniqueCount="38">
  <si>
    <t>Début</t>
  </si>
  <si>
    <t>Fin</t>
  </si>
  <si>
    <t>Base Horaire</t>
  </si>
  <si>
    <t>Total</t>
  </si>
  <si>
    <t>Lundi</t>
  </si>
  <si>
    <t>Mardi</t>
  </si>
  <si>
    <t>Mercredi</t>
  </si>
  <si>
    <t>Jeudi</t>
  </si>
  <si>
    <t>Vendredi</t>
  </si>
  <si>
    <t>Samedi</t>
  </si>
  <si>
    <t>Dimanche</t>
  </si>
  <si>
    <t>H Effectuées</t>
  </si>
  <si>
    <t>Pause</t>
  </si>
  <si>
    <t>Poste</t>
  </si>
  <si>
    <t>HD</t>
  </si>
  <si>
    <t>HF</t>
  </si>
  <si>
    <t>Jour</t>
  </si>
  <si>
    <t>R</t>
  </si>
  <si>
    <t>Heures effectuées</t>
  </si>
  <si>
    <t>Hres sup / semaine</t>
  </si>
  <si>
    <t>Hres sup / Mois</t>
  </si>
  <si>
    <t>Report début de semaine</t>
  </si>
  <si>
    <t>Total semaine</t>
  </si>
  <si>
    <t>Service Matin</t>
  </si>
  <si>
    <t>Service Après midi</t>
  </si>
  <si>
    <t>Total Journée</t>
  </si>
  <si>
    <t>JeanYves</t>
  </si>
  <si>
    <t>Week end</t>
  </si>
  <si>
    <t>La Tourelle d'Argent</t>
  </si>
  <si>
    <t>Admin</t>
  </si>
  <si>
    <t>S</t>
  </si>
  <si>
    <t>M2</t>
  </si>
  <si>
    <t>M</t>
  </si>
  <si>
    <t>S1</t>
  </si>
  <si>
    <t>S2</t>
  </si>
  <si>
    <t>S3</t>
  </si>
  <si>
    <t>O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</si>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</sst>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FF660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6" xfId="0" applyFill="1" applyBorder="1"/>
    <xf numFmtId="165" fontId="2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45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164" fontId="1" fillId="0" borderId="5" xfId="0" applyNumberFormat="1" applyFont="1" applyFill="1" applyBorder="1" applyAlignment="1"/>
    <xf numFmtId="164" fontId="1" fillId="0" borderId="17" xfId="0" applyNumberFormat="1" applyFont="1" applyFill="1" applyBorder="1" applyAlignment="1"/>
    <xf numFmtId="165" fontId="1" fillId="0" borderId="17" xfId="0" applyNumberFormat="1" applyFont="1" applyFill="1" applyBorder="1" applyAlignment="1"/>
    <xf numFmtId="165" fontId="1" fillId="0" borderId="15" xfId="0" applyNumberFormat="1" applyFont="1" applyFill="1" applyBorder="1" applyAlignment="1"/>
    <xf numFmtId="165" fontId="1" fillId="0" borderId="7" xfId="0" applyNumberFormat="1" applyFont="1" applyFill="1" applyBorder="1" applyAlignment="1">
      <alignment horizontal="center"/>
    </xf>
    <xf numFmtId="165" fontId="1" fillId="0" borderId="19" xfId="0" applyNumberFormat="1" applyFont="1" applyFill="1" applyBorder="1" applyAlignment="1">
      <alignment horizontal="center"/>
    </xf>
    <xf numFmtId="164" fontId="1" fillId="0" borderId="20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1" fillId="0" borderId="23" xfId="0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4" fontId="0" fillId="0" borderId="24" xfId="0" applyNumberFormat="1" applyFill="1" applyBorder="1" applyAlignment="1">
      <alignment vertical="center"/>
    </xf>
    <xf numFmtId="0" fontId="2" fillId="0" borderId="2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4" xfId="0" applyNumberFormat="1" applyFont="1" applyFill="1" applyBorder="1" applyAlignment="1"/>
    <xf numFmtId="165" fontId="1" fillId="0" borderId="4" xfId="0" applyNumberFormat="1" applyFont="1" applyFill="1" applyBorder="1" applyAlignment="1"/>
    <xf numFmtId="165" fontId="1" fillId="0" borderId="16" xfId="0" applyNumberFormat="1" applyFont="1" applyFill="1" applyBorder="1" applyAlignment="1"/>
    <xf numFmtId="164" fontId="0" fillId="0" borderId="25" xfId="0" applyNumberFormat="1" applyFill="1" applyBorder="1" applyAlignment="1">
      <alignment horizontal="center"/>
    </xf>
    <xf numFmtId="164" fontId="0" fillId="0" borderId="26" xfId="0" applyNumberFormat="1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5" fontId="0" fillId="0" borderId="0" xfId="0" applyNumberFormat="1" applyFill="1"/>
    <xf numFmtId="165" fontId="2" fillId="0" borderId="18" xfId="0" applyNumberFormat="1" applyFont="1" applyFill="1" applyBorder="1" applyAlignment="1">
      <alignment horizontal="center"/>
    </xf>
    <xf numFmtId="0" fontId="0" fillId="0" borderId="23" xfId="0" applyFill="1" applyBorder="1"/>
    <xf numFmtId="0" fontId="0" fillId="0" borderId="2" xfId="0" applyFill="1" applyBorder="1"/>
    <xf numFmtId="164" fontId="0" fillId="0" borderId="29" xfId="0" applyNumberForma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/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164" fontId="0" fillId="0" borderId="34" xfId="0" applyNumberFormat="1" applyFill="1" applyBorder="1" applyAlignment="1">
      <alignment horizontal="center"/>
    </xf>
    <xf numFmtId="164" fontId="0" fillId="0" borderId="35" xfId="0" applyNumberFormat="1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164" fontId="1" fillId="0" borderId="30" xfId="0" applyNumberFormat="1" applyFont="1" applyFill="1" applyBorder="1" applyAlignment="1"/>
    <xf numFmtId="165" fontId="1" fillId="0" borderId="36" xfId="0" applyNumberFormat="1" applyFont="1" applyFill="1" applyBorder="1" applyAlignment="1"/>
    <xf numFmtId="165" fontId="1" fillId="0" borderId="37" xfId="0" applyNumberFormat="1" applyFont="1" applyFill="1" applyBorder="1" applyAlignment="1"/>
    <xf numFmtId="164" fontId="1" fillId="0" borderId="6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0" fillId="0" borderId="39" xfId="0" applyNumberFormat="1" applyFill="1" applyBorder="1" applyAlignment="1">
      <alignment horizontal="center"/>
    </xf>
    <xf numFmtId="164" fontId="0" fillId="0" borderId="40" xfId="0" applyNumberFormat="1" applyFill="1" applyBorder="1" applyAlignment="1">
      <alignment horizontal="center"/>
    </xf>
    <xf numFmtId="164" fontId="0" fillId="0" borderId="41" xfId="0" applyNumberFormat="1" applyFill="1" applyBorder="1" applyAlignment="1">
      <alignment horizontal="center"/>
    </xf>
    <xf numFmtId="164" fontId="0" fillId="0" borderId="42" xfId="0" applyNumberFormat="1" applyFill="1" applyBorder="1" applyAlignment="1">
      <alignment horizontal="center"/>
    </xf>
    <xf numFmtId="164" fontId="0" fillId="0" borderId="43" xfId="0" applyNumberFormat="1" applyFill="1" applyBorder="1" applyAlignment="1">
      <alignment horizontal="center"/>
    </xf>
    <xf numFmtId="164" fontId="0" fillId="0" borderId="44" xfId="0" applyNumberForma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center"/>
    </xf>
    <xf numFmtId="165" fontId="1" fillId="0" borderId="18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3" fillId="0" borderId="3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64" fontId="1" fillId="0" borderId="28" xfId="0" applyNumberFormat="1" applyFont="1" applyFill="1" applyBorder="1" applyAlignment="1">
      <alignment horizontal="right" vertical="center"/>
    </xf>
    <xf numFmtId="164" fontId="1" fillId="0" borderId="4" xfId="0" applyNumberFormat="1" applyFont="1" applyFill="1" applyBorder="1" applyAlignment="1">
      <alignment horizontal="right" vertical="center"/>
    </xf>
    <xf numFmtId="164" fontId="1" fillId="0" borderId="16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/>
    </xf>
    <xf numFmtId="164" fontId="2" fillId="0" borderId="17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>
      <alignment horizontal="right"/>
    </xf>
  </cellXfs>
  <cellStyles count="1">
    <cellStyle name="Normal" xfId="0" builtinId="0"/>
  </cellStyles>
  <dxfs count="25">
    <dxf>
      <font>
        <color theme="3" tint="0.39994506668294322"/>
      </font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ont>
        <color theme="3" tint="0.39994506668294322"/>
      </font>
    </dxf>
    <dxf>
      <fill>
        <patternFill>
          <bgColor rgb="FF00B050"/>
        </patternFill>
      </fill>
    </dxf>
    <dxf>
      <font>
        <color theme="3" tint="0.39994506668294322"/>
      </font>
    </dxf>
    <dxf>
      <fill>
        <patternFill>
          <bgColor theme="0" tint="-0.34998626667073579"/>
        </patternFill>
      </fill>
    </dxf>
    <dxf>
      <fill>
        <patternFill>
          <bgColor theme="3" tint="0.39994506668294322"/>
        </patternFill>
      </fill>
    </dxf>
    <dxf>
      <font>
        <color theme="3" tint="0.39994506668294322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ont>
        <color theme="3" tint="0.39994506668294322"/>
      </font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G24"/>
  <sheetViews>
    <sheetView workbookViewId="0">
      <selection activeCell="C17" sqref="C17"/>
    </sheetView>
  </sheetViews>
  <sheetFormatPr baseColWidth="10" defaultRowHeight="15" x14ac:dyDescent="0.25"/>
  <cols>
    <col min="1" max="1" width="24" bestFit="1" customWidth="1"/>
  </cols>
  <sheetData>
    <row r="1" spans="1:7" ht="16.5" thickBot="1" x14ac:dyDescent="0.3">
      <c r="A1" s="97" t="s">
        <v>26</v>
      </c>
      <c r="B1" s="98"/>
      <c r="C1" s="98"/>
      <c r="D1" s="98"/>
      <c r="E1" s="98"/>
      <c r="F1" s="98"/>
      <c r="G1" s="99"/>
    </row>
    <row r="2" spans="1:7" ht="15.75" x14ac:dyDescent="0.25">
      <c r="A2" s="96" t="s">
        <v>13</v>
      </c>
      <c r="B2" s="96" t="s">
        <v>14</v>
      </c>
      <c r="C2" s="96" t="s">
        <v>15</v>
      </c>
      <c r="D2" s="96" t="s">
        <v>12</v>
      </c>
      <c r="E2" s="96" t="s">
        <v>14</v>
      </c>
      <c r="F2" s="96" t="s">
        <v>15</v>
      </c>
      <c r="G2" s="96" t="s">
        <v>12</v>
      </c>
    </row>
    <row r="3" spans="1:7" ht="15.75" x14ac:dyDescent="0.25">
      <c r="A3" s="90" t="s">
        <v>27</v>
      </c>
      <c r="B3" s="15"/>
      <c r="C3" s="15"/>
      <c r="D3" s="15"/>
      <c r="E3" s="15"/>
      <c r="F3" s="15"/>
      <c r="G3" s="15"/>
    </row>
    <row r="4" spans="1:7" ht="15.75" x14ac:dyDescent="0.25">
      <c r="A4" s="90" t="s">
        <v>17</v>
      </c>
      <c r="B4" s="15"/>
      <c r="C4" s="15"/>
      <c r="D4" s="15"/>
      <c r="E4" s="15"/>
      <c r="F4" s="15"/>
      <c r="G4" s="15"/>
    </row>
    <row r="5" spans="1:7" ht="15.75" x14ac:dyDescent="0.25">
      <c r="A5" s="78" t="s">
        <v>29</v>
      </c>
      <c r="B5" s="15">
        <v>0.33333333333333331</v>
      </c>
      <c r="C5" s="15">
        <v>0.55208333333333337</v>
      </c>
      <c r="D5" s="15">
        <v>2.0833333333333332E-2</v>
      </c>
      <c r="E5" s="15">
        <v>0.57291666666666663</v>
      </c>
      <c r="F5" s="15">
        <v>0.66666666666666663</v>
      </c>
      <c r="G5" s="15">
        <v>0</v>
      </c>
    </row>
    <row r="6" spans="1:7" ht="15.75" x14ac:dyDescent="0.25">
      <c r="A6" s="94">
        <v>10</v>
      </c>
      <c r="B6" s="15">
        <v>0.3125</v>
      </c>
      <c r="C6" s="15">
        <v>0.60416666666666663</v>
      </c>
      <c r="D6" s="15">
        <v>2.0833333333333332E-2</v>
      </c>
      <c r="E6" s="15">
        <v>0.66666666666666663</v>
      </c>
      <c r="F6" s="15">
        <v>0.8125</v>
      </c>
      <c r="G6" s="15">
        <v>6.9444444444444441E-3</v>
      </c>
    </row>
    <row r="7" spans="1:7" ht="15.75" x14ac:dyDescent="0.25">
      <c r="A7" s="93" t="s">
        <v>32</v>
      </c>
      <c r="B7" s="15">
        <v>0.3125</v>
      </c>
      <c r="C7" s="15">
        <v>0.54166666666666663</v>
      </c>
      <c r="D7" s="15">
        <v>6.9444444444444441E-3</v>
      </c>
      <c r="E7" s="15">
        <v>0.5625</v>
      </c>
      <c r="F7" s="15">
        <v>0.66666666666666663</v>
      </c>
      <c r="G7" s="15">
        <v>0</v>
      </c>
    </row>
    <row r="8" spans="1:7" ht="15.75" x14ac:dyDescent="0.25">
      <c r="A8" s="92" t="s">
        <v>31</v>
      </c>
      <c r="B8" s="15">
        <v>0.32291666666666669</v>
      </c>
      <c r="C8" s="15">
        <v>0.54166666666666663</v>
      </c>
      <c r="D8" s="15">
        <v>0</v>
      </c>
      <c r="E8" s="15">
        <v>0.5625</v>
      </c>
      <c r="F8" s="15">
        <v>0.63541666666666663</v>
      </c>
      <c r="G8" s="15">
        <v>0</v>
      </c>
    </row>
    <row r="9" spans="1:7" ht="15.75" x14ac:dyDescent="0.25">
      <c r="A9" s="91" t="s">
        <v>30</v>
      </c>
      <c r="B9" s="15"/>
      <c r="C9" s="15"/>
      <c r="D9" s="15"/>
      <c r="E9" s="15">
        <v>0.54166666666666663</v>
      </c>
      <c r="F9" s="15">
        <v>0.8125</v>
      </c>
      <c r="G9" s="15">
        <v>2.0833333333333332E-2</v>
      </c>
    </row>
    <row r="10" spans="1:7" ht="15.75" x14ac:dyDescent="0.25">
      <c r="A10" s="95" t="s">
        <v>33</v>
      </c>
      <c r="B10" s="15">
        <v>0.5</v>
      </c>
      <c r="C10" s="15">
        <v>0.5625</v>
      </c>
      <c r="D10" s="15">
        <v>0</v>
      </c>
      <c r="E10" s="15">
        <v>0.58333333333333337</v>
      </c>
      <c r="F10" s="15">
        <v>0.8125</v>
      </c>
      <c r="G10" s="15">
        <v>0</v>
      </c>
    </row>
    <row r="11" spans="1:7" ht="15.75" x14ac:dyDescent="0.25">
      <c r="A11" s="95" t="s">
        <v>34</v>
      </c>
      <c r="B11" s="15">
        <v>0.58333333333333337</v>
      </c>
      <c r="C11" s="15">
        <v>0.66666666666666663</v>
      </c>
      <c r="D11" s="15">
        <v>0</v>
      </c>
      <c r="E11" s="15">
        <v>0.6875</v>
      </c>
      <c r="F11" s="15">
        <v>0.8125</v>
      </c>
      <c r="G11" s="15">
        <v>0</v>
      </c>
    </row>
    <row r="12" spans="1:7" ht="15.75" x14ac:dyDescent="0.25">
      <c r="A12" s="95" t="s">
        <v>35</v>
      </c>
      <c r="B12" s="15">
        <v>0.4375</v>
      </c>
      <c r="C12" s="15">
        <v>0.55902777777777779</v>
      </c>
      <c r="D12" s="15">
        <v>0</v>
      </c>
      <c r="E12" s="15">
        <v>0.58333333333333337</v>
      </c>
      <c r="F12" s="15">
        <v>0.8125</v>
      </c>
      <c r="G12" s="15">
        <v>0</v>
      </c>
    </row>
    <row r="13" spans="1:7" ht="15.75" x14ac:dyDescent="0.25">
      <c r="A13" s="78" t="s">
        <v>36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</row>
    <row r="14" spans="1:7" ht="15.75" x14ac:dyDescent="0.25">
      <c r="A14" s="78" t="s">
        <v>37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ht="15.75" x14ac:dyDescent="0.25">
      <c r="A15" s="78"/>
      <c r="B15" s="15"/>
      <c r="C15" s="15"/>
      <c r="D15" s="15"/>
      <c r="E15" s="15"/>
      <c r="F15" s="15"/>
      <c r="G15" s="15"/>
    </row>
    <row r="16" spans="1:7" ht="15.75" x14ac:dyDescent="0.25">
      <c r="A16" s="78"/>
      <c r="B16" s="15"/>
      <c r="C16" s="15"/>
      <c r="D16" s="15"/>
      <c r="E16" s="15"/>
      <c r="F16" s="15"/>
      <c r="G16" s="15"/>
    </row>
    <row r="17" spans="1:7" ht="15.75" x14ac:dyDescent="0.25">
      <c r="A17" s="78"/>
      <c r="B17" s="15"/>
      <c r="C17" s="15"/>
      <c r="D17" s="15"/>
      <c r="E17" s="15"/>
      <c r="F17" s="15"/>
      <c r="G17" s="15"/>
    </row>
    <row r="18" spans="1:7" ht="15.75" x14ac:dyDescent="0.25">
      <c r="A18" s="78"/>
      <c r="B18" s="15"/>
      <c r="C18" s="15"/>
      <c r="D18" s="15"/>
      <c r="E18" s="15"/>
      <c r="F18" s="15"/>
      <c r="G18" s="15"/>
    </row>
    <row r="19" spans="1:7" ht="15.75" x14ac:dyDescent="0.25">
      <c r="A19" s="78"/>
      <c r="B19" s="15"/>
      <c r="C19" s="15"/>
      <c r="D19" s="15"/>
      <c r="E19" s="15"/>
      <c r="F19" s="15"/>
      <c r="G19" s="15"/>
    </row>
    <row r="20" spans="1:7" ht="15.75" x14ac:dyDescent="0.25">
      <c r="A20" s="78"/>
      <c r="B20" s="15"/>
      <c r="C20" s="15"/>
      <c r="D20" s="15"/>
      <c r="E20" s="15"/>
      <c r="F20" s="15"/>
      <c r="G20" s="15"/>
    </row>
    <row r="21" spans="1:7" ht="15.75" x14ac:dyDescent="0.25">
      <c r="A21" s="78"/>
      <c r="B21" s="15"/>
      <c r="C21" s="15"/>
      <c r="D21" s="15"/>
      <c r="E21" s="15"/>
      <c r="F21" s="15"/>
      <c r="G21" s="15"/>
    </row>
    <row r="22" spans="1:7" ht="15.75" x14ac:dyDescent="0.25">
      <c r="A22" s="78"/>
      <c r="B22" s="15"/>
      <c r="C22" s="15"/>
      <c r="D22" s="15"/>
      <c r="E22" s="15"/>
      <c r="F22" s="15"/>
      <c r="G22" s="15"/>
    </row>
    <row r="23" spans="1:7" ht="15.75" x14ac:dyDescent="0.25">
      <c r="A23" s="78"/>
      <c r="B23" s="15"/>
      <c r="C23" s="15"/>
      <c r="D23" s="15"/>
      <c r="E23" s="15"/>
      <c r="F23" s="15"/>
      <c r="G23" s="15"/>
    </row>
    <row r="24" spans="1:7" ht="15.75" x14ac:dyDescent="0.25">
      <c r="A24" s="78"/>
      <c r="B24" s="15"/>
      <c r="C24" s="15"/>
      <c r="D24" s="15"/>
      <c r="E24" s="15"/>
      <c r="F24" s="15"/>
      <c r="G24" s="15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S63"/>
  <sheetViews>
    <sheetView topLeftCell="A28" workbookViewId="0">
      <selection activeCell="N41" sqref="N41"/>
    </sheetView>
  </sheetViews>
  <sheetFormatPr baseColWidth="10" defaultRowHeight="15" x14ac:dyDescent="0.25"/>
  <cols>
    <col min="1" max="1" width="18" style="6" bestFit="1" customWidth="1"/>
    <col min="2" max="2" width="6.7109375" style="10" customWidth="1"/>
    <col min="3" max="3" width="19" style="10" bestFit="1" customWidth="1"/>
    <col min="4" max="4" width="7.42578125" style="10" customWidth="1"/>
    <col min="5" max="5" width="7.28515625" style="10" customWidth="1"/>
    <col min="6" max="6" width="6.7109375" style="10" customWidth="1"/>
    <col min="7" max="7" width="7.28515625" style="4" bestFit="1" customWidth="1"/>
    <col min="8" max="10" width="6.7109375" style="10" customWidth="1"/>
    <col min="11" max="11" width="7.28515625" style="10" customWidth="1"/>
    <col min="12" max="12" width="13" style="10" bestFit="1" customWidth="1"/>
    <col min="13" max="13" width="7.28515625" style="10" customWidth="1"/>
    <col min="14" max="14" width="8.28515625" style="10" customWidth="1"/>
    <col min="15" max="15" width="6.42578125" style="6" bestFit="1" customWidth="1"/>
    <col min="16" max="16" width="5.5703125" style="6" bestFit="1" customWidth="1"/>
    <col min="17" max="17" width="6.28515625" style="6" bestFit="1" customWidth="1"/>
    <col min="18" max="18" width="6.42578125" style="6" customWidth="1"/>
    <col min="19" max="19" width="12.7109375" style="50" customWidth="1"/>
    <col min="20" max="16384" width="11.42578125" style="6"/>
  </cols>
  <sheetData>
    <row r="1" spans="1:19" ht="32.25" customHeight="1" thickBot="1" x14ac:dyDescent="0.3"/>
    <row r="2" spans="1:19" ht="15.75" customHeight="1" thickBot="1" x14ac:dyDescent="0.3">
      <c r="A2" s="4"/>
      <c r="B2" s="102" t="s">
        <v>23</v>
      </c>
      <c r="C2" s="103"/>
      <c r="D2" s="103"/>
      <c r="E2" s="103"/>
      <c r="F2" s="103"/>
      <c r="G2" s="104"/>
      <c r="H2" s="102" t="s">
        <v>24</v>
      </c>
      <c r="I2" s="103"/>
      <c r="J2" s="103"/>
      <c r="K2" s="104"/>
      <c r="L2" s="56"/>
      <c r="M2" s="6"/>
      <c r="N2" s="6"/>
      <c r="S2" s="6"/>
    </row>
    <row r="3" spans="1:19" ht="15.75" thickBot="1" x14ac:dyDescent="0.3">
      <c r="A3" s="27"/>
      <c r="B3" s="24" t="s">
        <v>16</v>
      </c>
      <c r="C3" s="63" t="s">
        <v>13</v>
      </c>
      <c r="D3" s="61" t="s">
        <v>0</v>
      </c>
      <c r="E3" s="25" t="s">
        <v>1</v>
      </c>
      <c r="F3" s="62" t="s">
        <v>12</v>
      </c>
      <c r="G3" s="24" t="s">
        <v>3</v>
      </c>
      <c r="H3" s="61" t="s">
        <v>0</v>
      </c>
      <c r="I3" s="25" t="s">
        <v>1</v>
      </c>
      <c r="J3" s="62" t="s">
        <v>12</v>
      </c>
      <c r="K3" s="24" t="s">
        <v>3</v>
      </c>
      <c r="L3" s="32" t="s">
        <v>25</v>
      </c>
      <c r="M3" s="6"/>
      <c r="N3" s="6"/>
      <c r="S3" s="6"/>
    </row>
    <row r="4" spans="1:19" x14ac:dyDescent="0.25">
      <c r="A4" s="7" t="s">
        <v>8</v>
      </c>
      <c r="B4" s="2">
        <v>1</v>
      </c>
      <c r="C4" s="42"/>
      <c r="D4" s="66" t="str">
        <f>IFERROR(VLOOKUP($C4,JeanYves,2,0),"")</f>
        <v/>
      </c>
      <c r="E4" s="5" t="str">
        <f>IFERROR(VLOOKUP($C4,JeanYves,3,0),"")</f>
        <v/>
      </c>
      <c r="F4" s="47" t="str">
        <f>IFERROR(VLOOKUP($C4,JeanYves,4,0),"")</f>
        <v/>
      </c>
      <c r="G4" s="1">
        <f>IFERROR(MOD(E4-D4,1)-F4,0)</f>
        <v>0</v>
      </c>
      <c r="H4" s="47" t="str">
        <f>IFERROR(VLOOKUP($C4,JeanYves,5,0),"")</f>
        <v/>
      </c>
      <c r="I4" s="47" t="str">
        <f>IFERROR(VLOOKUP($C4,JeanYves,6,0),"")</f>
        <v/>
      </c>
      <c r="J4" s="47" t="str">
        <f>IFERROR(VLOOKUP($C4,JeanYves,7,0),"")</f>
        <v/>
      </c>
      <c r="K4" s="1">
        <f>IFERROR(MOD(I4-H4,1)-J4,0)</f>
        <v>0</v>
      </c>
      <c r="L4" s="57">
        <f>G4+K4</f>
        <v>0</v>
      </c>
      <c r="M4" s="6"/>
      <c r="N4" s="6"/>
      <c r="S4" s="6"/>
    </row>
    <row r="5" spans="1:19" x14ac:dyDescent="0.25">
      <c r="A5" s="7" t="s">
        <v>9</v>
      </c>
      <c r="B5" s="2">
        <v>2</v>
      </c>
      <c r="C5" s="42"/>
      <c r="D5" s="66" t="str">
        <f>IFERROR(VLOOKUP($C5,JeanYves,2,0),"")</f>
        <v/>
      </c>
      <c r="E5" s="5" t="str">
        <f>IFERROR(VLOOKUP($C5,JeanYves,3,0),"")</f>
        <v/>
      </c>
      <c r="F5" s="47" t="str">
        <f>IFERROR(VLOOKUP($C5,JeanYves,4,0),"")</f>
        <v/>
      </c>
      <c r="G5" s="1">
        <f>IFERROR(MOD(E5-D5,1)-F5,0)</f>
        <v>0</v>
      </c>
      <c r="H5" s="47" t="str">
        <f>IFERROR(VLOOKUP($C5,JeanYves,5,0),"")</f>
        <v/>
      </c>
      <c r="I5" s="47" t="str">
        <f>IFERROR(VLOOKUP($C5,JeanYves,6,0),"")</f>
        <v/>
      </c>
      <c r="J5" s="47" t="str">
        <f>IFERROR(VLOOKUP($C5,JeanYves,7,0),"")</f>
        <v/>
      </c>
      <c r="K5" s="1">
        <f>IFERROR(MOD(I5-H5,1)-J5,0)</f>
        <v>0</v>
      </c>
      <c r="L5" s="57">
        <f>G5+K5</f>
        <v>0</v>
      </c>
      <c r="M5" s="6"/>
      <c r="N5" s="6"/>
      <c r="S5" s="6"/>
    </row>
    <row r="6" spans="1:19" ht="15.75" thickBot="1" x14ac:dyDescent="0.3">
      <c r="A6" s="53" t="s">
        <v>10</v>
      </c>
      <c r="B6" s="2">
        <v>3</v>
      </c>
      <c r="C6" s="26"/>
      <c r="D6" s="69" t="str">
        <f>IFERROR(VLOOKUP($C6,JeanYves,2,0),"")</f>
        <v/>
      </c>
      <c r="E6" s="54" t="str">
        <f>IFERROR(VLOOKUP($C6,JeanYves,3,0),"")</f>
        <v/>
      </c>
      <c r="F6" s="71" t="str">
        <f>IFERROR(VLOOKUP($C6,JeanYves,4,0),"")</f>
        <v/>
      </c>
      <c r="G6" s="3">
        <f>IFERROR(MOD(E6-D6,1)-F6,0)</f>
        <v>0</v>
      </c>
      <c r="H6" s="48" t="str">
        <f>IFERROR(VLOOKUP($C6,JeanYves,5,0),"")</f>
        <v/>
      </c>
      <c r="I6" s="48" t="str">
        <f>IFERROR(VLOOKUP($C6,JeanYves,6,0),"")</f>
        <v/>
      </c>
      <c r="J6" s="71" t="str">
        <f>IFERROR(VLOOKUP($C6,JeanYves,7,0),"")</f>
        <v/>
      </c>
      <c r="K6" s="3">
        <f>IFERROR(MOD(I6-H6,1)-J6,0)</f>
        <v>0</v>
      </c>
      <c r="L6" s="60">
        <f>G6+K6</f>
        <v>0</v>
      </c>
      <c r="M6" s="6"/>
      <c r="N6" s="6"/>
      <c r="S6" s="6"/>
    </row>
    <row r="7" spans="1:19" ht="15.75" thickBot="1" x14ac:dyDescent="0.3">
      <c r="A7" s="52"/>
      <c r="B7" s="38"/>
      <c r="C7" s="39"/>
      <c r="D7" s="70" t="str">
        <f>IFERROR(VLOOKUP($C7,JeanYves,2,0),"")</f>
        <v/>
      </c>
      <c r="F7" s="40"/>
      <c r="G7" s="105" t="s">
        <v>21</v>
      </c>
      <c r="H7" s="106"/>
      <c r="I7" s="106"/>
      <c r="J7" s="106"/>
      <c r="K7" s="107"/>
      <c r="L7" s="55"/>
      <c r="M7" s="6"/>
      <c r="N7" s="6"/>
      <c r="S7" s="6"/>
    </row>
    <row r="8" spans="1:19" ht="15.75" thickBot="1" x14ac:dyDescent="0.3">
      <c r="A8" s="28" t="s">
        <v>2</v>
      </c>
      <c r="B8" s="28"/>
      <c r="C8" s="32">
        <v>1.625</v>
      </c>
      <c r="D8" s="30"/>
      <c r="E8" s="30"/>
      <c r="F8" s="31"/>
      <c r="G8" s="108" t="s">
        <v>22</v>
      </c>
      <c r="H8" s="109"/>
      <c r="I8" s="109"/>
      <c r="J8" s="109"/>
      <c r="K8" s="110"/>
      <c r="L8" s="11">
        <f>SUM(L4:L6)</f>
        <v>0</v>
      </c>
      <c r="M8" s="6"/>
      <c r="N8" s="6"/>
      <c r="S8" s="6"/>
    </row>
    <row r="9" spans="1:19" ht="15.75" thickBot="1" x14ac:dyDescent="0.3">
      <c r="A9" s="28" t="s">
        <v>18</v>
      </c>
      <c r="B9" s="28"/>
      <c r="C9" s="32">
        <f>L8</f>
        <v>0</v>
      </c>
      <c r="D9" s="65" t="str">
        <f t="shared" ref="D9:D47" si="0">IFERROR(VLOOKUP($C9,JeanYves,2,0),"")</f>
        <v/>
      </c>
      <c r="E9" s="13"/>
      <c r="F9" s="14"/>
      <c r="G9" s="14"/>
      <c r="H9" s="13"/>
      <c r="I9" s="13"/>
      <c r="J9" s="14"/>
      <c r="K9" s="14"/>
      <c r="L9" s="58"/>
      <c r="M9" s="6"/>
      <c r="N9" s="6"/>
      <c r="S9" s="6"/>
    </row>
    <row r="10" spans="1:19" ht="15.75" thickBot="1" x14ac:dyDescent="0.3">
      <c r="A10" s="28" t="s">
        <v>19</v>
      </c>
      <c r="B10" s="29"/>
      <c r="C10" s="51">
        <f>C9-C8</f>
        <v>-1.625</v>
      </c>
      <c r="D10" s="67" t="str">
        <f t="shared" si="0"/>
        <v/>
      </c>
      <c r="E10" s="13"/>
      <c r="F10" s="14"/>
      <c r="G10" s="14"/>
      <c r="H10" s="13"/>
      <c r="I10" s="13"/>
      <c r="J10" s="14"/>
      <c r="K10" s="14"/>
      <c r="L10" s="58"/>
      <c r="M10" s="6"/>
      <c r="N10" s="6"/>
      <c r="S10" s="6"/>
    </row>
    <row r="11" spans="1:19" x14ac:dyDescent="0.25">
      <c r="A11" s="7" t="s">
        <v>4</v>
      </c>
      <c r="B11" s="2">
        <v>4</v>
      </c>
      <c r="C11" s="41"/>
      <c r="D11" s="68" t="str">
        <f t="shared" si="0"/>
        <v/>
      </c>
      <c r="E11" s="17" t="str">
        <f t="shared" ref="E11:E47" si="1">IFERROR(VLOOKUP($C11,JeanYves,3,0),"")</f>
        <v/>
      </c>
      <c r="F11" s="46" t="str">
        <f t="shared" ref="F11:F47" si="2">IFERROR(VLOOKUP($C11,JeanYves,4,0),"")</f>
        <v/>
      </c>
      <c r="G11" s="34">
        <f>IFERROR(MOD(E11-D11,1)-F11,0)</f>
        <v>0</v>
      </c>
      <c r="H11" s="17" t="str">
        <f t="shared" ref="H11:I47" si="3">IFERROR(VLOOKUP($C11,JeanYves,6,0),"")</f>
        <v/>
      </c>
      <c r="I11" s="17" t="str">
        <f t="shared" si="3"/>
        <v/>
      </c>
      <c r="J11" s="21" t="str">
        <f t="shared" ref="J11:J47" si="4">IFERROR(VLOOKUP($C11,JeanYves,7,0),"")</f>
        <v/>
      </c>
      <c r="K11" s="34">
        <f t="shared" ref="K11:K17" si="5">IFERROR(MOD(I11-H11,1)-J11,0)</f>
        <v>0</v>
      </c>
      <c r="L11" s="59">
        <f>G11+K11</f>
        <v>0</v>
      </c>
      <c r="M11" s="6"/>
      <c r="N11" s="6"/>
      <c r="S11" s="6"/>
    </row>
    <row r="12" spans="1:19" x14ac:dyDescent="0.25">
      <c r="A12" s="7" t="s">
        <v>5</v>
      </c>
      <c r="B12" s="2">
        <v>5</v>
      </c>
      <c r="C12" s="42"/>
      <c r="D12" s="66" t="str">
        <f t="shared" si="0"/>
        <v/>
      </c>
      <c r="E12" s="5" t="str">
        <f t="shared" si="1"/>
        <v/>
      </c>
      <c r="F12" s="47" t="str">
        <f t="shared" si="2"/>
        <v/>
      </c>
      <c r="G12" s="1">
        <f t="shared" ref="G12:G17" si="6">IFERROR(MOD(E12-D12,1)-F12,0)</f>
        <v>0</v>
      </c>
      <c r="H12" s="18" t="str">
        <f t="shared" ref="H12:H47" si="7">IFERROR(VLOOKUP($C12,JeanYves,5,0),"")</f>
        <v/>
      </c>
      <c r="I12" s="5" t="str">
        <f t="shared" si="3"/>
        <v/>
      </c>
      <c r="J12" s="36" t="str">
        <f t="shared" si="4"/>
        <v/>
      </c>
      <c r="K12" s="77">
        <f t="shared" si="5"/>
        <v>0</v>
      </c>
      <c r="L12" s="57">
        <f t="shared" ref="L12:L17" si="8">G12+K12</f>
        <v>0</v>
      </c>
      <c r="M12" s="6"/>
      <c r="N12" s="6"/>
      <c r="S12" s="6"/>
    </row>
    <row r="13" spans="1:19" x14ac:dyDescent="0.25">
      <c r="A13" s="7" t="s">
        <v>6</v>
      </c>
      <c r="B13" s="2">
        <v>6</v>
      </c>
      <c r="C13" s="42"/>
      <c r="D13" s="66" t="str">
        <f t="shared" si="0"/>
        <v/>
      </c>
      <c r="E13" s="5" t="str">
        <f t="shared" si="1"/>
        <v/>
      </c>
      <c r="F13" s="47" t="str">
        <f t="shared" si="2"/>
        <v/>
      </c>
      <c r="G13" s="1">
        <f t="shared" si="6"/>
        <v>0</v>
      </c>
      <c r="H13" s="18" t="str">
        <f t="shared" si="7"/>
        <v/>
      </c>
      <c r="I13" s="5" t="str">
        <f t="shared" si="3"/>
        <v/>
      </c>
      <c r="J13" s="36" t="str">
        <f t="shared" si="4"/>
        <v/>
      </c>
      <c r="K13" s="1">
        <f t="shared" si="5"/>
        <v>0</v>
      </c>
      <c r="L13" s="57">
        <f t="shared" si="8"/>
        <v>0</v>
      </c>
      <c r="M13" s="6"/>
      <c r="N13" s="6"/>
      <c r="S13" s="6"/>
    </row>
    <row r="14" spans="1:19" x14ac:dyDescent="0.25">
      <c r="A14" s="7" t="s">
        <v>7</v>
      </c>
      <c r="B14" s="2">
        <v>7</v>
      </c>
      <c r="C14" s="42"/>
      <c r="D14" s="66" t="str">
        <f t="shared" si="0"/>
        <v/>
      </c>
      <c r="E14" s="5" t="str">
        <f t="shared" si="1"/>
        <v/>
      </c>
      <c r="F14" s="47" t="str">
        <f t="shared" si="2"/>
        <v/>
      </c>
      <c r="G14" s="1">
        <f t="shared" si="6"/>
        <v>0</v>
      </c>
      <c r="H14" s="18" t="str">
        <f t="shared" si="7"/>
        <v/>
      </c>
      <c r="I14" s="5" t="str">
        <f t="shared" si="3"/>
        <v/>
      </c>
      <c r="J14" s="36" t="str">
        <f t="shared" si="4"/>
        <v/>
      </c>
      <c r="K14" s="1">
        <f t="shared" si="5"/>
        <v>0</v>
      </c>
      <c r="L14" s="57">
        <f t="shared" si="8"/>
        <v>0</v>
      </c>
      <c r="M14" s="6"/>
      <c r="N14" s="6"/>
      <c r="S14" s="6"/>
    </row>
    <row r="15" spans="1:19" x14ac:dyDescent="0.25">
      <c r="A15" s="7" t="s">
        <v>8</v>
      </c>
      <c r="B15" s="2">
        <v>8</v>
      </c>
      <c r="C15" s="42"/>
      <c r="D15" s="66" t="str">
        <f t="shared" si="0"/>
        <v/>
      </c>
      <c r="E15" s="5" t="str">
        <f t="shared" si="1"/>
        <v/>
      </c>
      <c r="F15" s="47" t="str">
        <f t="shared" si="2"/>
        <v/>
      </c>
      <c r="G15" s="1">
        <f t="shared" si="6"/>
        <v>0</v>
      </c>
      <c r="H15" s="18" t="str">
        <f t="shared" si="7"/>
        <v/>
      </c>
      <c r="I15" s="5" t="str">
        <f t="shared" si="3"/>
        <v/>
      </c>
      <c r="J15" s="36" t="str">
        <f t="shared" si="4"/>
        <v/>
      </c>
      <c r="K15" s="1">
        <f t="shared" si="5"/>
        <v>0</v>
      </c>
      <c r="L15" s="57">
        <f t="shared" si="8"/>
        <v>0</v>
      </c>
      <c r="M15" s="6"/>
      <c r="N15" s="6"/>
      <c r="S15" s="6"/>
    </row>
    <row r="16" spans="1:19" x14ac:dyDescent="0.25">
      <c r="A16" s="7" t="s">
        <v>9</v>
      </c>
      <c r="B16" s="2">
        <v>9</v>
      </c>
      <c r="C16" s="49"/>
      <c r="D16" s="66" t="str">
        <f t="shared" si="0"/>
        <v/>
      </c>
      <c r="E16" s="5" t="str">
        <f t="shared" si="1"/>
        <v/>
      </c>
      <c r="F16" s="47" t="str">
        <f t="shared" si="2"/>
        <v/>
      </c>
      <c r="G16" s="1">
        <f t="shared" si="6"/>
        <v>0</v>
      </c>
      <c r="H16" s="18" t="str">
        <f t="shared" si="7"/>
        <v/>
      </c>
      <c r="I16" s="5" t="str">
        <f t="shared" si="3"/>
        <v/>
      </c>
      <c r="J16" s="36" t="str">
        <f t="shared" si="4"/>
        <v/>
      </c>
      <c r="K16" s="1">
        <f t="shared" si="5"/>
        <v>0</v>
      </c>
      <c r="L16" s="57">
        <f t="shared" si="8"/>
        <v>0</v>
      </c>
      <c r="M16" s="6"/>
      <c r="N16" s="6"/>
      <c r="S16" s="6"/>
    </row>
    <row r="17" spans="1:19" ht="15.75" thickBot="1" x14ac:dyDescent="0.3">
      <c r="A17" s="8" t="s">
        <v>10</v>
      </c>
      <c r="B17" s="2">
        <v>10</v>
      </c>
      <c r="C17" s="26"/>
      <c r="D17" s="69" t="str">
        <f t="shared" si="0"/>
        <v/>
      </c>
      <c r="E17" s="20" t="str">
        <f t="shared" si="1"/>
        <v/>
      </c>
      <c r="F17" s="48" t="str">
        <f t="shared" si="2"/>
        <v/>
      </c>
      <c r="G17" s="3">
        <f t="shared" si="6"/>
        <v>0</v>
      </c>
      <c r="H17" s="19" t="str">
        <f t="shared" si="7"/>
        <v/>
      </c>
      <c r="I17" s="20" t="str">
        <f t="shared" si="3"/>
        <v/>
      </c>
      <c r="J17" s="37" t="str">
        <f t="shared" si="4"/>
        <v/>
      </c>
      <c r="K17" s="3">
        <f t="shared" si="5"/>
        <v>0</v>
      </c>
      <c r="L17" s="60">
        <f t="shared" si="8"/>
        <v>0</v>
      </c>
      <c r="M17" s="6"/>
      <c r="N17" s="6"/>
      <c r="S17" s="6"/>
    </row>
    <row r="18" spans="1:19" ht="15.75" thickBot="1" x14ac:dyDescent="0.3">
      <c r="A18" s="28" t="s">
        <v>2</v>
      </c>
      <c r="B18" s="28"/>
      <c r="C18" s="33">
        <v>1.625</v>
      </c>
      <c r="D18" s="65" t="str">
        <f t="shared" si="0"/>
        <v/>
      </c>
      <c r="E18" s="72" t="str">
        <f t="shared" si="1"/>
        <v/>
      </c>
      <c r="F18" s="73" t="str">
        <f t="shared" si="2"/>
        <v/>
      </c>
      <c r="G18" s="35">
        <f>SUM(G11:G17)</f>
        <v>0</v>
      </c>
      <c r="H18" s="65" t="str">
        <f t="shared" si="7"/>
        <v/>
      </c>
      <c r="I18" s="72" t="str">
        <f t="shared" si="3"/>
        <v/>
      </c>
      <c r="J18" s="73" t="str">
        <f t="shared" si="4"/>
        <v/>
      </c>
      <c r="K18" s="35">
        <f>SUM(K11:K17)</f>
        <v>0</v>
      </c>
      <c r="L18" s="35">
        <f>SUM(L11:L17)</f>
        <v>0</v>
      </c>
      <c r="M18" s="6"/>
      <c r="N18" s="6"/>
      <c r="S18" s="6"/>
    </row>
    <row r="19" spans="1:19" ht="15.75" thickBot="1" x14ac:dyDescent="0.3">
      <c r="A19" s="28" t="s">
        <v>18</v>
      </c>
      <c r="B19" s="28"/>
      <c r="C19" s="32">
        <f>G18+K18</f>
        <v>0</v>
      </c>
      <c r="D19" s="67" t="str">
        <f t="shared" si="0"/>
        <v/>
      </c>
      <c r="E19" s="13" t="str">
        <f t="shared" si="1"/>
        <v/>
      </c>
      <c r="F19" s="13" t="str">
        <f t="shared" si="2"/>
        <v/>
      </c>
      <c r="G19" s="14"/>
      <c r="H19" s="13" t="str">
        <f t="shared" si="7"/>
        <v/>
      </c>
      <c r="I19" s="13" t="str">
        <f t="shared" si="3"/>
        <v/>
      </c>
      <c r="J19" s="13" t="str">
        <f t="shared" si="4"/>
        <v/>
      </c>
      <c r="K19" s="14"/>
      <c r="L19" s="58"/>
      <c r="M19" s="6"/>
      <c r="N19" s="6"/>
      <c r="S19" s="6"/>
    </row>
    <row r="20" spans="1:19" ht="15.75" thickBot="1" x14ac:dyDescent="0.3">
      <c r="A20" s="28" t="s">
        <v>19</v>
      </c>
      <c r="B20" s="29"/>
      <c r="C20" s="51">
        <f>C19-C18</f>
        <v>-1.625</v>
      </c>
      <c r="D20" s="67" t="str">
        <f t="shared" si="0"/>
        <v/>
      </c>
      <c r="E20" s="13" t="str">
        <f t="shared" si="1"/>
        <v/>
      </c>
      <c r="F20" s="13" t="str">
        <f t="shared" si="2"/>
        <v/>
      </c>
      <c r="G20" s="14"/>
      <c r="H20" s="13" t="str">
        <f t="shared" si="7"/>
        <v/>
      </c>
      <c r="I20" s="13" t="str">
        <f t="shared" si="3"/>
        <v/>
      </c>
      <c r="J20" s="13" t="str">
        <f t="shared" si="4"/>
        <v/>
      </c>
      <c r="K20" s="14"/>
      <c r="L20" s="58"/>
      <c r="M20" s="6"/>
      <c r="N20" s="6"/>
      <c r="S20" s="6"/>
    </row>
    <row r="21" spans="1:19" x14ac:dyDescent="0.25">
      <c r="A21" s="7" t="s">
        <v>4</v>
      </c>
      <c r="B21" s="2">
        <v>11</v>
      </c>
      <c r="C21" s="41"/>
      <c r="D21" s="68" t="str">
        <f t="shared" si="0"/>
        <v/>
      </c>
      <c r="E21" s="17" t="str">
        <f t="shared" si="1"/>
        <v/>
      </c>
      <c r="F21" s="46" t="str">
        <f t="shared" si="2"/>
        <v/>
      </c>
      <c r="G21" s="34">
        <f>IFERROR(MOD(E21-D21,1)-F21,0)</f>
        <v>0</v>
      </c>
      <c r="H21" s="16" t="str">
        <f t="shared" si="7"/>
        <v/>
      </c>
      <c r="I21" s="17" t="str">
        <f t="shared" si="3"/>
        <v/>
      </c>
      <c r="J21" s="21" t="str">
        <f t="shared" si="4"/>
        <v/>
      </c>
      <c r="K21" s="34">
        <f t="shared" ref="K21:K27" si="9">IFERROR(MOD(I21-H21,1)-J21,0)</f>
        <v>0</v>
      </c>
      <c r="L21" s="59">
        <f>G21+K21</f>
        <v>0</v>
      </c>
      <c r="M21" s="6"/>
      <c r="N21" s="6"/>
      <c r="S21" s="6"/>
    </row>
    <row r="22" spans="1:19" x14ac:dyDescent="0.25">
      <c r="A22" s="7" t="s">
        <v>5</v>
      </c>
      <c r="B22" s="2">
        <v>12</v>
      </c>
      <c r="C22" s="42" t="s">
        <v>28</v>
      </c>
      <c r="D22" s="66" t="str">
        <f t="shared" si="0"/>
        <v/>
      </c>
      <c r="E22" s="5" t="str">
        <f t="shared" si="1"/>
        <v/>
      </c>
      <c r="F22" s="47" t="str">
        <f t="shared" si="2"/>
        <v/>
      </c>
      <c r="G22" s="1">
        <f t="shared" ref="G22:G27" si="10">IFERROR(MOD(E22-D22,1)-F22,0)</f>
        <v>0</v>
      </c>
      <c r="H22" s="18" t="str">
        <f t="shared" si="7"/>
        <v/>
      </c>
      <c r="I22" s="5" t="str">
        <f t="shared" si="3"/>
        <v/>
      </c>
      <c r="J22" s="36" t="str">
        <f t="shared" si="4"/>
        <v/>
      </c>
      <c r="K22" s="1">
        <f t="shared" si="9"/>
        <v>0</v>
      </c>
      <c r="L22" s="57">
        <f t="shared" ref="L22:L27" si="11">G22+K22</f>
        <v>0</v>
      </c>
      <c r="M22" s="6"/>
      <c r="N22" s="6"/>
      <c r="S22" s="6"/>
    </row>
    <row r="23" spans="1:19" x14ac:dyDescent="0.25">
      <c r="A23" s="7" t="s">
        <v>6</v>
      </c>
      <c r="B23" s="2">
        <v>13</v>
      </c>
      <c r="C23" s="42" t="s">
        <v>28</v>
      </c>
      <c r="D23" s="66" t="str">
        <f t="shared" si="0"/>
        <v/>
      </c>
      <c r="E23" s="5" t="str">
        <f t="shared" si="1"/>
        <v/>
      </c>
      <c r="F23" s="47" t="str">
        <f t="shared" si="2"/>
        <v/>
      </c>
      <c r="G23" s="1">
        <f t="shared" si="10"/>
        <v>0</v>
      </c>
      <c r="H23" s="18" t="str">
        <f t="shared" si="7"/>
        <v/>
      </c>
      <c r="I23" s="5" t="str">
        <f t="shared" si="3"/>
        <v/>
      </c>
      <c r="J23" s="36" t="str">
        <f t="shared" si="4"/>
        <v/>
      </c>
      <c r="K23" s="1">
        <f t="shared" si="9"/>
        <v>0</v>
      </c>
      <c r="L23" s="57">
        <f t="shared" si="11"/>
        <v>0</v>
      </c>
      <c r="M23" s="6"/>
      <c r="N23" s="6"/>
      <c r="S23" s="6"/>
    </row>
    <row r="24" spans="1:19" x14ac:dyDescent="0.25">
      <c r="A24" s="7" t="s">
        <v>7</v>
      </c>
      <c r="B24" s="2">
        <v>14</v>
      </c>
      <c r="C24" s="42" t="s">
        <v>17</v>
      </c>
      <c r="D24" s="66">
        <f t="shared" si="0"/>
        <v>0</v>
      </c>
      <c r="E24" s="5">
        <f t="shared" si="1"/>
        <v>0</v>
      </c>
      <c r="F24" s="47">
        <f t="shared" si="2"/>
        <v>0</v>
      </c>
      <c r="G24" s="1">
        <f t="shared" si="10"/>
        <v>0</v>
      </c>
      <c r="H24" s="18">
        <f t="shared" si="7"/>
        <v>0</v>
      </c>
      <c r="I24" s="5">
        <f t="shared" si="3"/>
        <v>0</v>
      </c>
      <c r="J24" s="36">
        <f t="shared" si="4"/>
        <v>0</v>
      </c>
      <c r="K24" s="1">
        <f t="shared" si="9"/>
        <v>0</v>
      </c>
      <c r="L24" s="57">
        <f t="shared" si="11"/>
        <v>0</v>
      </c>
      <c r="M24" s="6"/>
      <c r="N24" s="6"/>
      <c r="S24" s="6"/>
    </row>
    <row r="25" spans="1:19" x14ac:dyDescent="0.25">
      <c r="A25" s="7" t="s">
        <v>8</v>
      </c>
      <c r="B25" s="2">
        <v>15</v>
      </c>
      <c r="C25" s="42" t="s">
        <v>17</v>
      </c>
      <c r="D25" s="66">
        <f t="shared" si="0"/>
        <v>0</v>
      </c>
      <c r="E25" s="5">
        <f t="shared" si="1"/>
        <v>0</v>
      </c>
      <c r="F25" s="47">
        <f t="shared" si="2"/>
        <v>0</v>
      </c>
      <c r="G25" s="1">
        <f t="shared" si="10"/>
        <v>0</v>
      </c>
      <c r="H25" s="18">
        <f t="shared" si="7"/>
        <v>0</v>
      </c>
      <c r="I25" s="5">
        <f t="shared" si="3"/>
        <v>0</v>
      </c>
      <c r="J25" s="36">
        <f t="shared" si="4"/>
        <v>0</v>
      </c>
      <c r="K25" s="1">
        <f t="shared" si="9"/>
        <v>0</v>
      </c>
      <c r="L25" s="57">
        <f t="shared" si="11"/>
        <v>0</v>
      </c>
      <c r="M25" s="6"/>
      <c r="N25" s="6"/>
      <c r="S25" s="6"/>
    </row>
    <row r="26" spans="1:19" x14ac:dyDescent="0.25">
      <c r="A26" s="7" t="s">
        <v>9</v>
      </c>
      <c r="B26" s="2">
        <v>16</v>
      </c>
      <c r="C26" s="42" t="s">
        <v>28</v>
      </c>
      <c r="D26" s="66" t="str">
        <f t="shared" si="0"/>
        <v/>
      </c>
      <c r="E26" s="5" t="str">
        <f t="shared" si="1"/>
        <v/>
      </c>
      <c r="F26" s="47" t="str">
        <f t="shared" si="2"/>
        <v/>
      </c>
      <c r="G26" s="1">
        <f t="shared" si="10"/>
        <v>0</v>
      </c>
      <c r="H26" s="18" t="str">
        <f t="shared" si="7"/>
        <v/>
      </c>
      <c r="I26" s="5" t="str">
        <f t="shared" si="3"/>
        <v/>
      </c>
      <c r="J26" s="36" t="str">
        <f t="shared" si="4"/>
        <v/>
      </c>
      <c r="K26" s="1">
        <f t="shared" si="9"/>
        <v>0</v>
      </c>
      <c r="L26" s="57">
        <f t="shared" si="11"/>
        <v>0</v>
      </c>
      <c r="M26" s="6"/>
      <c r="N26" s="6"/>
      <c r="S26" s="6"/>
    </row>
    <row r="27" spans="1:19" ht="15.75" thickBot="1" x14ac:dyDescent="0.3">
      <c r="A27" s="8" t="s">
        <v>10</v>
      </c>
      <c r="B27" s="2">
        <v>17</v>
      </c>
      <c r="C27" s="26" t="s">
        <v>28</v>
      </c>
      <c r="D27" s="69" t="str">
        <f t="shared" si="0"/>
        <v/>
      </c>
      <c r="E27" s="20" t="str">
        <f t="shared" si="1"/>
        <v/>
      </c>
      <c r="F27" s="48" t="str">
        <f t="shared" si="2"/>
        <v/>
      </c>
      <c r="G27" s="3">
        <f t="shared" si="10"/>
        <v>0</v>
      </c>
      <c r="H27" s="19" t="str">
        <f t="shared" si="7"/>
        <v/>
      </c>
      <c r="I27" s="20" t="str">
        <f t="shared" si="3"/>
        <v/>
      </c>
      <c r="J27" s="37" t="str">
        <f t="shared" si="4"/>
        <v/>
      </c>
      <c r="K27" s="3">
        <f t="shared" si="9"/>
        <v>0</v>
      </c>
      <c r="L27" s="60">
        <f t="shared" si="11"/>
        <v>0</v>
      </c>
      <c r="M27" s="6"/>
      <c r="N27" s="6"/>
      <c r="S27" s="6"/>
    </row>
    <row r="28" spans="1:19" ht="15.75" thickBot="1" x14ac:dyDescent="0.3">
      <c r="A28" s="28" t="s">
        <v>2</v>
      </c>
      <c r="B28" s="28"/>
      <c r="C28" s="33">
        <v>1.625</v>
      </c>
      <c r="D28" s="65" t="str">
        <f t="shared" si="0"/>
        <v/>
      </c>
      <c r="E28" s="72" t="str">
        <f t="shared" si="1"/>
        <v/>
      </c>
      <c r="F28" s="73" t="str">
        <f t="shared" si="2"/>
        <v/>
      </c>
      <c r="G28" s="35">
        <f>SUM(G20:G27)</f>
        <v>0</v>
      </c>
      <c r="H28" s="65" t="str">
        <f t="shared" si="7"/>
        <v/>
      </c>
      <c r="I28" s="72" t="str">
        <f t="shared" si="3"/>
        <v/>
      </c>
      <c r="J28" s="73" t="str">
        <f t="shared" si="4"/>
        <v/>
      </c>
      <c r="K28" s="35">
        <f>SUM(K20:K27)</f>
        <v>0</v>
      </c>
      <c r="L28" s="35">
        <f>SUM(L20:L27)</f>
        <v>0</v>
      </c>
      <c r="M28" s="6"/>
      <c r="N28" s="6"/>
      <c r="S28" s="6"/>
    </row>
    <row r="29" spans="1:19" ht="15.75" thickBot="1" x14ac:dyDescent="0.3">
      <c r="A29" s="28" t="s">
        <v>18</v>
      </c>
      <c r="B29" s="28"/>
      <c r="C29" s="32">
        <f>G28+K28</f>
        <v>0</v>
      </c>
      <c r="D29" s="67" t="str">
        <f t="shared" si="0"/>
        <v/>
      </c>
      <c r="E29" s="13" t="str">
        <f t="shared" si="1"/>
        <v/>
      </c>
      <c r="F29" s="13" t="str">
        <f t="shared" si="2"/>
        <v/>
      </c>
      <c r="G29" s="14"/>
      <c r="H29" s="13" t="str">
        <f t="shared" si="7"/>
        <v/>
      </c>
      <c r="I29" s="13" t="str">
        <f t="shared" si="3"/>
        <v/>
      </c>
      <c r="J29" s="13" t="str">
        <f t="shared" si="4"/>
        <v/>
      </c>
      <c r="K29" s="14"/>
      <c r="L29" s="58"/>
      <c r="M29" s="6"/>
      <c r="N29" s="6"/>
      <c r="S29" s="6"/>
    </row>
    <row r="30" spans="1:19" ht="15.75" thickBot="1" x14ac:dyDescent="0.3">
      <c r="A30" s="28" t="s">
        <v>19</v>
      </c>
      <c r="B30" s="29"/>
      <c r="C30" s="51">
        <f>C29-C28</f>
        <v>-1.625</v>
      </c>
      <c r="D30" s="67" t="str">
        <f t="shared" si="0"/>
        <v/>
      </c>
      <c r="E30" s="13" t="str">
        <f t="shared" si="1"/>
        <v/>
      </c>
      <c r="F30" s="13" t="str">
        <f t="shared" si="2"/>
        <v/>
      </c>
      <c r="G30" s="14"/>
      <c r="H30" s="13" t="str">
        <f t="shared" si="7"/>
        <v/>
      </c>
      <c r="I30" s="13" t="str">
        <f t="shared" si="3"/>
        <v/>
      </c>
      <c r="J30" s="13" t="str">
        <f t="shared" si="4"/>
        <v/>
      </c>
      <c r="K30" s="14"/>
      <c r="L30" s="58"/>
      <c r="M30" s="6"/>
      <c r="N30" s="6"/>
      <c r="S30" s="6"/>
    </row>
    <row r="31" spans="1:19" x14ac:dyDescent="0.25">
      <c r="A31" s="7" t="s">
        <v>4</v>
      </c>
      <c r="B31" s="2">
        <v>18</v>
      </c>
      <c r="C31" s="41" t="s">
        <v>28</v>
      </c>
      <c r="D31" s="68" t="str">
        <f t="shared" si="0"/>
        <v/>
      </c>
      <c r="E31" s="17" t="str">
        <f t="shared" si="1"/>
        <v/>
      </c>
      <c r="F31" s="46" t="str">
        <f t="shared" si="2"/>
        <v/>
      </c>
      <c r="G31" s="34">
        <f>IFERROR(MOD(E31-D31,1)-F31,0)</f>
        <v>0</v>
      </c>
      <c r="H31" s="16" t="str">
        <f t="shared" si="7"/>
        <v/>
      </c>
      <c r="I31" s="17" t="str">
        <f t="shared" si="3"/>
        <v/>
      </c>
      <c r="J31" s="21" t="str">
        <f t="shared" si="4"/>
        <v/>
      </c>
      <c r="K31" s="34">
        <f t="shared" ref="K31:K37" si="12">IFERROR(MOD(I31-H31,1)-J31,0)</f>
        <v>0</v>
      </c>
      <c r="L31" s="59">
        <f>G31+K31</f>
        <v>0</v>
      </c>
      <c r="M31" s="6"/>
      <c r="N31" s="6"/>
      <c r="S31" s="6"/>
    </row>
    <row r="32" spans="1:19" x14ac:dyDescent="0.25">
      <c r="A32" s="7" t="s">
        <v>5</v>
      </c>
      <c r="B32" s="2">
        <v>19</v>
      </c>
      <c r="C32" s="42" t="s">
        <v>17</v>
      </c>
      <c r="D32" s="66">
        <f t="shared" si="0"/>
        <v>0</v>
      </c>
      <c r="E32" s="5">
        <f t="shared" si="1"/>
        <v>0</v>
      </c>
      <c r="F32" s="47">
        <f t="shared" si="2"/>
        <v>0</v>
      </c>
      <c r="G32" s="1">
        <f t="shared" ref="G32:G37" si="13">IFERROR(MOD(E32-D32,1)-F32,0)</f>
        <v>0</v>
      </c>
      <c r="H32" s="18">
        <f t="shared" si="7"/>
        <v>0</v>
      </c>
      <c r="I32" s="5">
        <f t="shared" si="3"/>
        <v>0</v>
      </c>
      <c r="J32" s="36">
        <f t="shared" si="4"/>
        <v>0</v>
      </c>
      <c r="K32" s="1">
        <f t="shared" si="12"/>
        <v>0</v>
      </c>
      <c r="L32" s="57">
        <f t="shared" ref="L32:L37" si="14">G32+K32</f>
        <v>0</v>
      </c>
      <c r="M32" s="6"/>
      <c r="N32" s="6"/>
      <c r="S32" s="6"/>
    </row>
    <row r="33" spans="1:19" x14ac:dyDescent="0.25">
      <c r="A33" s="7" t="s">
        <v>6</v>
      </c>
      <c r="B33" s="2">
        <v>20</v>
      </c>
      <c r="C33" s="42" t="s">
        <v>17</v>
      </c>
      <c r="D33" s="66">
        <f t="shared" si="0"/>
        <v>0</v>
      </c>
      <c r="E33" s="5">
        <f t="shared" si="1"/>
        <v>0</v>
      </c>
      <c r="F33" s="47">
        <f t="shared" si="2"/>
        <v>0</v>
      </c>
      <c r="G33" s="1">
        <f t="shared" si="13"/>
        <v>0</v>
      </c>
      <c r="H33" s="18">
        <f t="shared" si="7"/>
        <v>0</v>
      </c>
      <c r="I33" s="5">
        <f t="shared" si="3"/>
        <v>0</v>
      </c>
      <c r="J33" s="36">
        <f t="shared" si="4"/>
        <v>0</v>
      </c>
      <c r="K33" s="1">
        <f t="shared" si="12"/>
        <v>0</v>
      </c>
      <c r="L33" s="57">
        <f t="shared" si="14"/>
        <v>0</v>
      </c>
      <c r="M33" s="6"/>
      <c r="N33" s="6"/>
      <c r="S33" s="6"/>
    </row>
    <row r="34" spans="1:19" x14ac:dyDescent="0.25">
      <c r="A34" s="7" t="s">
        <v>7</v>
      </c>
      <c r="B34" s="2">
        <v>21</v>
      </c>
      <c r="C34" s="42" t="s">
        <v>28</v>
      </c>
      <c r="D34" s="66" t="str">
        <f t="shared" si="0"/>
        <v/>
      </c>
      <c r="E34" s="5" t="str">
        <f t="shared" si="1"/>
        <v/>
      </c>
      <c r="F34" s="47" t="str">
        <f t="shared" si="2"/>
        <v/>
      </c>
      <c r="G34" s="1">
        <f t="shared" si="13"/>
        <v>0</v>
      </c>
      <c r="H34" s="18" t="str">
        <f t="shared" si="7"/>
        <v/>
      </c>
      <c r="I34" s="5" t="str">
        <f t="shared" si="3"/>
        <v/>
      </c>
      <c r="J34" s="36" t="str">
        <f t="shared" si="4"/>
        <v/>
      </c>
      <c r="K34" s="1">
        <f t="shared" si="12"/>
        <v>0</v>
      </c>
      <c r="L34" s="57">
        <f t="shared" si="14"/>
        <v>0</v>
      </c>
      <c r="M34" s="6"/>
      <c r="N34" s="6"/>
      <c r="S34" s="6"/>
    </row>
    <row r="35" spans="1:19" x14ac:dyDescent="0.25">
      <c r="A35" s="7" t="s">
        <v>8</v>
      </c>
      <c r="B35" s="2">
        <v>22</v>
      </c>
      <c r="C35" s="42" t="s">
        <v>28</v>
      </c>
      <c r="D35" s="66" t="str">
        <f t="shared" si="0"/>
        <v/>
      </c>
      <c r="E35" s="5" t="str">
        <f t="shared" si="1"/>
        <v/>
      </c>
      <c r="F35" s="47" t="str">
        <f t="shared" si="2"/>
        <v/>
      </c>
      <c r="G35" s="1">
        <f t="shared" si="13"/>
        <v>0</v>
      </c>
      <c r="H35" s="18" t="str">
        <f t="shared" si="7"/>
        <v/>
      </c>
      <c r="I35" s="5" t="str">
        <f t="shared" si="3"/>
        <v/>
      </c>
      <c r="J35" s="36" t="str">
        <f t="shared" si="4"/>
        <v/>
      </c>
      <c r="K35" s="1">
        <f t="shared" si="12"/>
        <v>0</v>
      </c>
      <c r="L35" s="57">
        <f t="shared" si="14"/>
        <v>0</v>
      </c>
      <c r="M35" s="6"/>
      <c r="N35" s="6"/>
      <c r="S35" s="6"/>
    </row>
    <row r="36" spans="1:19" x14ac:dyDescent="0.25">
      <c r="A36" s="7" t="s">
        <v>9</v>
      </c>
      <c r="B36" s="2">
        <v>23</v>
      </c>
      <c r="C36" s="49" t="s">
        <v>27</v>
      </c>
      <c r="D36" s="66">
        <f t="shared" si="0"/>
        <v>0</v>
      </c>
      <c r="E36" s="5">
        <f t="shared" si="1"/>
        <v>0</v>
      </c>
      <c r="F36" s="47">
        <f t="shared" si="2"/>
        <v>0</v>
      </c>
      <c r="G36" s="1">
        <f t="shared" si="13"/>
        <v>0</v>
      </c>
      <c r="H36" s="18">
        <f t="shared" si="7"/>
        <v>0</v>
      </c>
      <c r="I36" s="5">
        <f t="shared" si="3"/>
        <v>0</v>
      </c>
      <c r="J36" s="36">
        <f t="shared" si="4"/>
        <v>0</v>
      </c>
      <c r="K36" s="1">
        <f t="shared" si="12"/>
        <v>0</v>
      </c>
      <c r="L36" s="57">
        <f t="shared" si="14"/>
        <v>0</v>
      </c>
      <c r="M36" s="6"/>
      <c r="N36" s="6"/>
      <c r="S36" s="6"/>
    </row>
    <row r="37" spans="1:19" ht="15.75" thickBot="1" x14ac:dyDescent="0.3">
      <c r="A37" s="8" t="s">
        <v>10</v>
      </c>
      <c r="B37" s="2">
        <v>24</v>
      </c>
      <c r="C37" s="26" t="s">
        <v>27</v>
      </c>
      <c r="D37" s="69">
        <f t="shared" si="0"/>
        <v>0</v>
      </c>
      <c r="E37" s="20">
        <f t="shared" si="1"/>
        <v>0</v>
      </c>
      <c r="F37" s="48">
        <f t="shared" si="2"/>
        <v>0</v>
      </c>
      <c r="G37" s="3">
        <f t="shared" si="13"/>
        <v>0</v>
      </c>
      <c r="H37" s="19">
        <f t="shared" si="7"/>
        <v>0</v>
      </c>
      <c r="I37" s="20">
        <f t="shared" si="3"/>
        <v>0</v>
      </c>
      <c r="J37" s="37">
        <f t="shared" si="4"/>
        <v>0</v>
      </c>
      <c r="K37" s="3">
        <f t="shared" si="12"/>
        <v>0</v>
      </c>
      <c r="L37" s="60">
        <f t="shared" si="14"/>
        <v>0</v>
      </c>
      <c r="M37" s="6"/>
      <c r="N37" s="6"/>
      <c r="S37" s="6"/>
    </row>
    <row r="38" spans="1:19" ht="15.75" thickBot="1" x14ac:dyDescent="0.3">
      <c r="A38" s="28" t="s">
        <v>2</v>
      </c>
      <c r="B38" s="28"/>
      <c r="C38" s="33">
        <v>1.625</v>
      </c>
      <c r="D38" s="65" t="str">
        <f t="shared" si="0"/>
        <v/>
      </c>
      <c r="E38" s="72" t="str">
        <f t="shared" si="1"/>
        <v/>
      </c>
      <c r="F38" s="73" t="str">
        <f t="shared" si="2"/>
        <v/>
      </c>
      <c r="G38" s="35">
        <f>SUM(G30:G37)</f>
        <v>0</v>
      </c>
      <c r="H38" s="65" t="str">
        <f t="shared" si="7"/>
        <v/>
      </c>
      <c r="I38" s="72" t="str">
        <f t="shared" si="3"/>
        <v/>
      </c>
      <c r="J38" s="73" t="str">
        <f t="shared" si="4"/>
        <v/>
      </c>
      <c r="K38" s="35">
        <f>SUM(K30:K37)</f>
        <v>0</v>
      </c>
      <c r="L38" s="35">
        <f>SUM(L30:L37)</f>
        <v>0</v>
      </c>
      <c r="M38" s="6"/>
      <c r="N38" s="6"/>
      <c r="S38" s="6"/>
    </row>
    <row r="39" spans="1:19" ht="15.75" thickBot="1" x14ac:dyDescent="0.3">
      <c r="A39" s="28" t="s">
        <v>18</v>
      </c>
      <c r="B39" s="28"/>
      <c r="C39" s="32">
        <f>G38+K38</f>
        <v>0</v>
      </c>
      <c r="D39" s="67" t="str">
        <f t="shared" si="0"/>
        <v/>
      </c>
      <c r="E39" s="13" t="str">
        <f t="shared" si="1"/>
        <v/>
      </c>
      <c r="F39" s="13" t="str">
        <f t="shared" si="2"/>
        <v/>
      </c>
      <c r="G39" s="14"/>
      <c r="H39" s="13" t="str">
        <f t="shared" si="7"/>
        <v/>
      </c>
      <c r="I39" s="13" t="str">
        <f t="shared" si="3"/>
        <v/>
      </c>
      <c r="J39" s="13" t="str">
        <f t="shared" si="4"/>
        <v/>
      </c>
      <c r="K39" s="14"/>
      <c r="L39" s="58"/>
      <c r="M39" s="6"/>
      <c r="N39" s="6"/>
      <c r="S39" s="6"/>
    </row>
    <row r="40" spans="1:19" ht="15.75" thickBot="1" x14ac:dyDescent="0.3">
      <c r="A40" s="28" t="s">
        <v>19</v>
      </c>
      <c r="B40" s="29"/>
      <c r="C40" s="51">
        <f>C39-C38</f>
        <v>-1.625</v>
      </c>
      <c r="D40" s="67" t="str">
        <f t="shared" si="0"/>
        <v/>
      </c>
      <c r="E40" s="13" t="str">
        <f t="shared" si="1"/>
        <v/>
      </c>
      <c r="F40" s="13" t="str">
        <f t="shared" si="2"/>
        <v/>
      </c>
      <c r="G40" s="14"/>
      <c r="H40" s="13" t="str">
        <f t="shared" si="7"/>
        <v/>
      </c>
      <c r="I40" s="13" t="str">
        <f t="shared" si="3"/>
        <v/>
      </c>
      <c r="J40" s="13" t="str">
        <f t="shared" si="4"/>
        <v/>
      </c>
      <c r="K40" s="14"/>
      <c r="L40" s="58"/>
      <c r="M40" s="6"/>
      <c r="N40" s="6"/>
      <c r="S40" s="6"/>
    </row>
    <row r="41" spans="1:19" x14ac:dyDescent="0.25">
      <c r="A41" s="7" t="s">
        <v>4</v>
      </c>
      <c r="B41" s="2">
        <v>25</v>
      </c>
      <c r="C41" s="41"/>
      <c r="D41" s="68" t="str">
        <f t="shared" si="0"/>
        <v/>
      </c>
      <c r="E41" s="17" t="str">
        <f t="shared" si="1"/>
        <v/>
      </c>
      <c r="F41" s="46" t="str">
        <f t="shared" si="2"/>
        <v/>
      </c>
      <c r="G41" s="34">
        <f t="shared" ref="G41:G47" si="15">IFERROR(MOD(E41-D41,1)-F41,0)</f>
        <v>0</v>
      </c>
      <c r="H41" s="16" t="str">
        <f t="shared" si="7"/>
        <v/>
      </c>
      <c r="I41" s="17" t="str">
        <f t="shared" si="3"/>
        <v/>
      </c>
      <c r="J41" s="21" t="str">
        <f t="shared" si="4"/>
        <v/>
      </c>
      <c r="K41" s="34">
        <f t="shared" ref="K41:K47" si="16">IFERROR(MOD(I41-H41,1)-J41,0)</f>
        <v>0</v>
      </c>
      <c r="L41" s="59">
        <f t="shared" ref="L41:L47" si="17">G41+K41</f>
        <v>0</v>
      </c>
      <c r="M41" s="6"/>
      <c r="N41" s="6"/>
      <c r="S41" s="6"/>
    </row>
    <row r="42" spans="1:19" x14ac:dyDescent="0.25">
      <c r="A42" s="7" t="s">
        <v>5</v>
      </c>
      <c r="B42" s="2">
        <v>26</v>
      </c>
      <c r="C42" s="42"/>
      <c r="D42" s="66" t="str">
        <f t="shared" si="0"/>
        <v/>
      </c>
      <c r="E42" s="5" t="str">
        <f t="shared" si="1"/>
        <v/>
      </c>
      <c r="F42" s="47" t="str">
        <f t="shared" si="2"/>
        <v/>
      </c>
      <c r="G42" s="1">
        <f t="shared" si="15"/>
        <v>0</v>
      </c>
      <c r="H42" s="18" t="str">
        <f t="shared" si="7"/>
        <v/>
      </c>
      <c r="I42" s="5" t="str">
        <f t="shared" si="3"/>
        <v/>
      </c>
      <c r="J42" s="36" t="str">
        <f t="shared" si="4"/>
        <v/>
      </c>
      <c r="K42" s="1">
        <f t="shared" si="16"/>
        <v>0</v>
      </c>
      <c r="L42" s="57">
        <f t="shared" si="17"/>
        <v>0</v>
      </c>
      <c r="M42" s="6"/>
      <c r="N42" s="6"/>
      <c r="S42" s="6"/>
    </row>
    <row r="43" spans="1:19" x14ac:dyDescent="0.25">
      <c r="A43" s="7" t="s">
        <v>6</v>
      </c>
      <c r="B43" s="2">
        <v>27</v>
      </c>
      <c r="C43" s="42"/>
      <c r="D43" s="66" t="str">
        <f t="shared" si="0"/>
        <v/>
      </c>
      <c r="E43" s="5" t="str">
        <f t="shared" si="1"/>
        <v/>
      </c>
      <c r="F43" s="47" t="str">
        <f t="shared" si="2"/>
        <v/>
      </c>
      <c r="G43" s="1">
        <f t="shared" si="15"/>
        <v>0</v>
      </c>
      <c r="H43" s="18" t="str">
        <f t="shared" si="7"/>
        <v/>
      </c>
      <c r="I43" s="5" t="str">
        <f t="shared" si="3"/>
        <v/>
      </c>
      <c r="J43" s="36" t="str">
        <f t="shared" si="4"/>
        <v/>
      </c>
      <c r="K43" s="1">
        <f t="shared" si="16"/>
        <v>0</v>
      </c>
      <c r="L43" s="57">
        <f t="shared" si="17"/>
        <v>0</v>
      </c>
      <c r="M43" s="6"/>
      <c r="N43" s="6"/>
      <c r="S43" s="6"/>
    </row>
    <row r="44" spans="1:19" x14ac:dyDescent="0.25">
      <c r="A44" s="8" t="s">
        <v>7</v>
      </c>
      <c r="B44" s="2">
        <v>28</v>
      </c>
      <c r="C44" s="42"/>
      <c r="D44" s="66" t="str">
        <f t="shared" si="0"/>
        <v/>
      </c>
      <c r="E44" s="5" t="str">
        <f t="shared" si="1"/>
        <v/>
      </c>
      <c r="F44" s="47" t="str">
        <f t="shared" si="2"/>
        <v/>
      </c>
      <c r="G44" s="1">
        <f t="shared" si="15"/>
        <v>0</v>
      </c>
      <c r="H44" s="18" t="str">
        <f t="shared" si="7"/>
        <v/>
      </c>
      <c r="I44" s="5" t="str">
        <f t="shared" si="3"/>
        <v/>
      </c>
      <c r="J44" s="36" t="str">
        <f t="shared" si="4"/>
        <v/>
      </c>
      <c r="K44" s="1">
        <f t="shared" si="16"/>
        <v>0</v>
      </c>
      <c r="L44" s="57">
        <f t="shared" si="17"/>
        <v>0</v>
      </c>
      <c r="M44" s="6"/>
      <c r="N44" s="6"/>
      <c r="S44" s="6"/>
    </row>
    <row r="45" spans="1:19" x14ac:dyDescent="0.25">
      <c r="A45" s="8" t="s">
        <v>8</v>
      </c>
      <c r="B45" s="2">
        <v>29</v>
      </c>
      <c r="C45" s="64"/>
      <c r="D45" s="66" t="str">
        <f t="shared" si="0"/>
        <v/>
      </c>
      <c r="E45" s="5" t="str">
        <f t="shared" si="1"/>
        <v/>
      </c>
      <c r="F45" s="47" t="str">
        <f t="shared" si="2"/>
        <v/>
      </c>
      <c r="G45" s="1">
        <f t="shared" si="15"/>
        <v>0</v>
      </c>
      <c r="H45" s="18" t="str">
        <f t="shared" si="7"/>
        <v/>
      </c>
      <c r="I45" s="5" t="str">
        <f t="shared" si="3"/>
        <v/>
      </c>
      <c r="J45" s="36" t="str">
        <f t="shared" si="4"/>
        <v/>
      </c>
      <c r="K45" s="1">
        <f t="shared" si="16"/>
        <v>0</v>
      </c>
      <c r="L45" s="57">
        <f t="shared" si="17"/>
        <v>0</v>
      </c>
      <c r="M45" s="6"/>
      <c r="N45" s="6"/>
      <c r="S45" s="6"/>
    </row>
    <row r="46" spans="1:19" x14ac:dyDescent="0.25">
      <c r="A46" s="8" t="s">
        <v>9</v>
      </c>
      <c r="B46" s="2">
        <v>30</v>
      </c>
      <c r="C46" s="64"/>
      <c r="D46" s="66" t="str">
        <f t="shared" si="0"/>
        <v/>
      </c>
      <c r="E46" s="5" t="str">
        <f t="shared" si="1"/>
        <v/>
      </c>
      <c r="F46" s="47" t="str">
        <f t="shared" si="2"/>
        <v/>
      </c>
      <c r="G46" s="1">
        <f t="shared" si="15"/>
        <v>0</v>
      </c>
      <c r="H46" s="18" t="str">
        <f t="shared" si="7"/>
        <v/>
      </c>
      <c r="I46" s="5" t="str">
        <f t="shared" si="3"/>
        <v/>
      </c>
      <c r="J46" s="36" t="str">
        <f t="shared" si="4"/>
        <v/>
      </c>
      <c r="K46" s="1">
        <f t="shared" si="16"/>
        <v>0</v>
      </c>
      <c r="L46" s="57">
        <f t="shared" si="17"/>
        <v>0</v>
      </c>
      <c r="M46" s="6"/>
      <c r="N46" s="6"/>
      <c r="S46" s="6"/>
    </row>
    <row r="47" spans="1:19" ht="15.75" thickBot="1" x14ac:dyDescent="0.3">
      <c r="A47" s="8" t="s">
        <v>10</v>
      </c>
      <c r="B47" s="2">
        <v>31</v>
      </c>
      <c r="C47" s="26"/>
      <c r="D47" s="66" t="str">
        <f t="shared" si="0"/>
        <v/>
      </c>
      <c r="E47" s="5" t="str">
        <f t="shared" si="1"/>
        <v/>
      </c>
      <c r="F47" s="47" t="str">
        <f t="shared" si="2"/>
        <v/>
      </c>
      <c r="G47" s="1">
        <f t="shared" si="15"/>
        <v>0</v>
      </c>
      <c r="H47" s="18" t="str">
        <f t="shared" si="7"/>
        <v/>
      </c>
      <c r="I47" s="5" t="str">
        <f t="shared" si="3"/>
        <v/>
      </c>
      <c r="J47" s="36" t="str">
        <f t="shared" si="4"/>
        <v/>
      </c>
      <c r="K47" s="1">
        <f t="shared" si="16"/>
        <v>0</v>
      </c>
      <c r="L47" s="57">
        <f t="shared" si="17"/>
        <v>0</v>
      </c>
      <c r="M47" s="6"/>
      <c r="N47" s="6"/>
      <c r="S47" s="6"/>
    </row>
    <row r="48" spans="1:19" ht="15.75" thickBot="1" x14ac:dyDescent="0.3">
      <c r="A48" s="28" t="s">
        <v>2</v>
      </c>
      <c r="B48" s="28"/>
      <c r="C48" s="33">
        <v>1.625</v>
      </c>
      <c r="D48" s="74"/>
      <c r="E48" s="75"/>
      <c r="F48" s="76"/>
      <c r="G48" s="35">
        <f>SUM(G41:G47)</f>
        <v>0</v>
      </c>
      <c r="H48" s="74"/>
      <c r="I48" s="75"/>
      <c r="J48" s="76"/>
      <c r="K48" s="35">
        <f>SUM(K41:K47)</f>
        <v>0</v>
      </c>
      <c r="L48" s="35">
        <f>SUM(L41:L47)</f>
        <v>0</v>
      </c>
      <c r="M48" s="6"/>
      <c r="N48" s="6"/>
      <c r="S48" s="6"/>
    </row>
    <row r="49" spans="1:19" ht="15.75" thickBot="1" x14ac:dyDescent="0.3">
      <c r="A49" s="28" t="s">
        <v>18</v>
      </c>
      <c r="B49" s="28"/>
      <c r="C49" s="32">
        <f>G48+K48</f>
        <v>0</v>
      </c>
      <c r="D49" s="13"/>
      <c r="E49" s="13"/>
      <c r="F49" s="14"/>
      <c r="G49" s="14"/>
      <c r="H49" s="6"/>
      <c r="I49" s="6"/>
      <c r="J49" s="6"/>
      <c r="K49" s="6"/>
      <c r="L49" s="50"/>
      <c r="M49" s="6"/>
      <c r="N49" s="6"/>
      <c r="S49" s="6"/>
    </row>
    <row r="50" spans="1:19" ht="15.75" thickBot="1" x14ac:dyDescent="0.3">
      <c r="A50" s="28" t="s">
        <v>19</v>
      </c>
      <c r="B50" s="29"/>
      <c r="C50" s="11">
        <f>C49-C48</f>
        <v>-1.625</v>
      </c>
      <c r="D50" s="13"/>
      <c r="E50" s="13"/>
      <c r="F50" s="14"/>
      <c r="G50" s="14"/>
      <c r="H50" s="6"/>
      <c r="I50" s="6"/>
      <c r="J50" s="6"/>
      <c r="K50" s="6"/>
      <c r="L50" s="50"/>
      <c r="M50" s="6"/>
      <c r="N50" s="6"/>
      <c r="S50" s="6"/>
    </row>
    <row r="51" spans="1:19" ht="15.75" thickBot="1" x14ac:dyDescent="0.3">
      <c r="A51" s="14"/>
      <c r="B51" s="14"/>
      <c r="C51" s="14"/>
      <c r="D51" s="13"/>
      <c r="G51" s="10"/>
      <c r="H51" s="6"/>
      <c r="I51" s="6"/>
      <c r="J51" s="6"/>
      <c r="K51" s="6"/>
      <c r="L51" s="50"/>
      <c r="M51" s="6"/>
      <c r="N51" s="6"/>
      <c r="S51" s="6"/>
    </row>
    <row r="52" spans="1:19" ht="15.75" thickBot="1" x14ac:dyDescent="0.3">
      <c r="A52" s="14"/>
      <c r="B52" s="14"/>
      <c r="C52" s="14"/>
      <c r="D52" s="13"/>
      <c r="E52" s="100" t="s">
        <v>11</v>
      </c>
      <c r="F52" s="101"/>
      <c r="G52" s="9">
        <f>C9+C19+C29+C39+C49</f>
        <v>0</v>
      </c>
      <c r="H52" s="6"/>
      <c r="I52" s="6"/>
      <c r="J52" s="6"/>
      <c r="K52" s="6"/>
      <c r="L52" s="50"/>
      <c r="M52" s="6"/>
      <c r="N52" s="6"/>
      <c r="S52" s="6"/>
    </row>
    <row r="53" spans="1:19" ht="15.75" thickBot="1" x14ac:dyDescent="0.3">
      <c r="A53" s="14"/>
      <c r="B53" s="14"/>
      <c r="C53" s="14"/>
      <c r="D53" s="13"/>
      <c r="E53" s="13"/>
      <c r="F53" s="14"/>
      <c r="G53" s="14"/>
      <c r="H53" s="6"/>
      <c r="I53" s="6"/>
      <c r="J53" s="6"/>
      <c r="K53" s="6"/>
      <c r="L53" s="50"/>
      <c r="M53" s="6"/>
      <c r="N53" s="6"/>
      <c r="S53" s="6"/>
    </row>
    <row r="54" spans="1:19" ht="15.75" thickBot="1" x14ac:dyDescent="0.3">
      <c r="A54" s="10"/>
      <c r="E54" s="28" t="s">
        <v>20</v>
      </c>
      <c r="F54" s="29"/>
      <c r="G54" s="11">
        <f>C30+C40+C50</f>
        <v>-4.875</v>
      </c>
      <c r="H54" s="6"/>
      <c r="I54" s="6"/>
      <c r="J54" s="6"/>
      <c r="K54" s="6"/>
      <c r="L54" s="50"/>
      <c r="M54" s="6"/>
      <c r="N54" s="6"/>
      <c r="S54" s="6"/>
    </row>
    <row r="55" spans="1:19" x14ac:dyDescent="0.25">
      <c r="A55" s="10"/>
      <c r="G55" s="10"/>
      <c r="H55" s="6"/>
      <c r="I55" s="6"/>
      <c r="J55" s="6"/>
      <c r="K55" s="6"/>
      <c r="L55" s="50"/>
      <c r="M55" s="6"/>
      <c r="N55" s="6"/>
      <c r="S55" s="6"/>
    </row>
    <row r="56" spans="1:19" x14ac:dyDescent="0.25">
      <c r="A56" s="10"/>
      <c r="G56" s="10"/>
      <c r="H56" s="6"/>
      <c r="I56" s="6"/>
      <c r="J56" s="6"/>
      <c r="K56" s="6"/>
      <c r="L56" s="50"/>
      <c r="M56" s="6"/>
      <c r="N56" s="6"/>
      <c r="S56" s="6"/>
    </row>
    <row r="57" spans="1:19" x14ac:dyDescent="0.25">
      <c r="D57" s="23"/>
    </row>
    <row r="58" spans="1:19" x14ac:dyDescent="0.25">
      <c r="D58" s="22"/>
    </row>
    <row r="59" spans="1:19" x14ac:dyDescent="0.25">
      <c r="D59" s="23"/>
    </row>
    <row r="60" spans="1:19" x14ac:dyDescent="0.25">
      <c r="D60" s="22"/>
    </row>
    <row r="61" spans="1:19" x14ac:dyDescent="0.25">
      <c r="D61" s="23"/>
    </row>
    <row r="62" spans="1:19" x14ac:dyDescent="0.25">
      <c r="D62" s="22"/>
    </row>
    <row r="63" spans="1:19" x14ac:dyDescent="0.25">
      <c r="D63" s="23"/>
    </row>
  </sheetData>
  <mergeCells count="5">
    <mergeCell ref="E52:F52"/>
    <mergeCell ref="B2:G2"/>
    <mergeCell ref="H2:K2"/>
    <mergeCell ref="G7:K7"/>
    <mergeCell ref="G8:K8"/>
  </mergeCells>
  <conditionalFormatting sqref="C14">
    <cfRule type="expression" dxfId="24" priority="12">
      <formula>AND($C$14=#REF!)</formula>
    </cfRule>
  </conditionalFormatting>
  <conditionalFormatting sqref="D21:L27 D31:L37 D9:D17 H16:J47 D11:L17 D4:D7 D4:L6 D16:F47 D41:L47">
    <cfRule type="expression" dxfId="23" priority="1">
      <formula>INDIRECT("$C"&amp;ROW())="R"</formula>
    </cfRule>
    <cfRule type="expression" dxfId="22" priority="2">
      <formula>INDIRECT("$C"&amp;ROW())="Week End"</formula>
    </cfRule>
  </conditionalFormatting>
  <dataValidations count="1">
    <dataValidation type="list" allowBlank="1" showInputMessage="1" showErrorMessage="1" sqref="C41:C47 C11:C17 C21:C27 C31:C37 C4:C6">
      <formula1>"R,Week end,P'tite Bouf,Ploumagoar,La Tourelle d'Argent,Créhen cuisine,La forge d'Elie,La forge d'Elie AM,La forge d'Elie S,Les Chatelets M, Les chatelets AM,Les chatelets,Bel Orient S,Bel Orient Week end,Belrient P1,Bel Orient P2,Bel Orient P3"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&amp;C&amp;18Janvier 2021
Jean-Yves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S63"/>
  <sheetViews>
    <sheetView topLeftCell="A14" workbookViewId="0">
      <selection activeCell="S32" sqref="S32"/>
    </sheetView>
  </sheetViews>
  <sheetFormatPr baseColWidth="10" defaultRowHeight="15" x14ac:dyDescent="0.25"/>
  <cols>
    <col min="1" max="1" width="18" style="6" bestFit="1" customWidth="1"/>
    <col min="2" max="2" width="6.7109375" style="10" customWidth="1"/>
    <col min="3" max="3" width="21.5703125" style="10" bestFit="1" customWidth="1"/>
    <col min="4" max="4" width="7.42578125" style="10" customWidth="1"/>
    <col min="5" max="5" width="7.28515625" style="10" customWidth="1"/>
    <col min="6" max="6" width="6.7109375" style="10" customWidth="1"/>
    <col min="7" max="7" width="7.28515625" style="4" bestFit="1" customWidth="1"/>
    <col min="8" max="10" width="6.7109375" style="10" customWidth="1"/>
    <col min="11" max="11" width="7.28515625" style="10" customWidth="1"/>
    <col min="12" max="12" width="13" style="10" bestFit="1" customWidth="1"/>
    <col min="13" max="13" width="7.28515625" style="10" customWidth="1"/>
    <col min="14" max="14" width="8.28515625" style="10" customWidth="1"/>
    <col min="15" max="15" width="6.42578125" style="6" bestFit="1" customWidth="1"/>
    <col min="16" max="16" width="5.5703125" style="6" bestFit="1" customWidth="1"/>
    <col min="17" max="17" width="6.28515625" style="6" bestFit="1" customWidth="1"/>
    <col min="18" max="18" width="6.42578125" style="6" customWidth="1"/>
    <col min="19" max="19" width="12.7109375" style="50" customWidth="1"/>
    <col min="20" max="16384" width="11.42578125" style="6"/>
  </cols>
  <sheetData>
    <row r="1" spans="1:19" ht="32.25" customHeight="1" thickBot="1" x14ac:dyDescent="0.3"/>
    <row r="2" spans="1:19" ht="15.75" customHeight="1" thickBot="1" x14ac:dyDescent="0.3">
      <c r="A2" s="4"/>
      <c r="B2" s="102" t="s">
        <v>23</v>
      </c>
      <c r="C2" s="103"/>
      <c r="D2" s="103"/>
      <c r="E2" s="103"/>
      <c r="F2" s="103"/>
      <c r="G2" s="104"/>
      <c r="H2" s="102" t="s">
        <v>24</v>
      </c>
      <c r="I2" s="103"/>
      <c r="J2" s="103"/>
      <c r="K2" s="104"/>
      <c r="L2" s="56"/>
      <c r="M2" s="6"/>
      <c r="N2" s="6"/>
      <c r="S2" s="6"/>
    </row>
    <row r="3" spans="1:19" ht="15.75" thickBot="1" x14ac:dyDescent="0.3">
      <c r="A3" s="27"/>
      <c r="B3" s="24" t="s">
        <v>16</v>
      </c>
      <c r="C3" s="63" t="s">
        <v>13</v>
      </c>
      <c r="D3" s="61" t="s">
        <v>0</v>
      </c>
      <c r="E3" s="25" t="s">
        <v>1</v>
      </c>
      <c r="F3" s="62" t="s">
        <v>12</v>
      </c>
      <c r="G3" s="24" t="s">
        <v>3</v>
      </c>
      <c r="H3" s="61" t="s">
        <v>0</v>
      </c>
      <c r="I3" s="25" t="s">
        <v>1</v>
      </c>
      <c r="J3" s="62" t="s">
        <v>12</v>
      </c>
      <c r="K3" s="24" t="s">
        <v>3</v>
      </c>
      <c r="L3" s="32" t="s">
        <v>25</v>
      </c>
      <c r="M3" s="6"/>
      <c r="N3" s="6"/>
      <c r="S3" s="6"/>
    </row>
    <row r="4" spans="1:19" x14ac:dyDescent="0.25">
      <c r="A4" s="7" t="s">
        <v>9</v>
      </c>
      <c r="B4" s="2">
        <v>1</v>
      </c>
      <c r="C4" s="49" t="s">
        <v>17</v>
      </c>
      <c r="D4" s="18">
        <f>IFERROR(VLOOKUP($C4,JeanYves,2,0),"")</f>
        <v>0</v>
      </c>
      <c r="E4" s="5">
        <f>IFERROR(VLOOKUP($C4,JeanYves,3,0),"")</f>
        <v>0</v>
      </c>
      <c r="F4" s="36">
        <f>IFERROR(VLOOKUP($C4,JeanYves,4,0),"")</f>
        <v>0</v>
      </c>
      <c r="G4" s="1">
        <f>IFERROR(MOD(E4-D4,1)-F4,0)</f>
        <v>0</v>
      </c>
      <c r="H4" s="47">
        <f>IFERROR(VLOOKUP($C4,JeanYves,5,0),"")</f>
        <v>0</v>
      </c>
      <c r="I4" s="5">
        <f>IFERROR(VLOOKUP($C4,JeanYves,6,0),"")</f>
        <v>0</v>
      </c>
      <c r="J4" s="36">
        <f>IFERROR(VLOOKUP($C4,JeanYves,7,0),"")</f>
        <v>0</v>
      </c>
      <c r="K4" s="1">
        <f>IFERROR(MOD(I4-H4,1)-J4,0)</f>
        <v>0</v>
      </c>
      <c r="L4" s="57">
        <f>G4+K4</f>
        <v>0</v>
      </c>
      <c r="M4" s="6"/>
      <c r="N4" s="6"/>
      <c r="S4" s="6"/>
    </row>
    <row r="5" spans="1:19" ht="15.75" thickBot="1" x14ac:dyDescent="0.3">
      <c r="A5" s="53" t="s">
        <v>10</v>
      </c>
      <c r="B5" s="12">
        <v>2</v>
      </c>
      <c r="C5" s="26" t="s">
        <v>17</v>
      </c>
      <c r="D5" s="19">
        <f>IFERROR(VLOOKUP($C5,JeanYves,2,0),"")</f>
        <v>0</v>
      </c>
      <c r="E5" s="20">
        <f>IFERROR(VLOOKUP($C5,JeanYves,3,0),"")</f>
        <v>0</v>
      </c>
      <c r="F5" s="37">
        <f>IFERROR(VLOOKUP($C5,JeanYves,4,0),"")</f>
        <v>0</v>
      </c>
      <c r="G5" s="3">
        <f>IFERROR(MOD(E5-D5,1)-F5,0)</f>
        <v>0</v>
      </c>
      <c r="H5" s="48">
        <f>IFERROR(VLOOKUP($C5,JeanYves,5,0),"")</f>
        <v>0</v>
      </c>
      <c r="I5" s="20">
        <f>IFERROR(VLOOKUP($C5,JeanYves,6,0),"")</f>
        <v>0</v>
      </c>
      <c r="J5" s="37">
        <f>IFERROR(VLOOKUP($C5,JeanYves,7,0),"")</f>
        <v>0</v>
      </c>
      <c r="K5" s="3">
        <f>IFERROR(MOD(I5-H5,1)-J5,0)</f>
        <v>0</v>
      </c>
      <c r="L5" s="60">
        <f>G5+K5</f>
        <v>0</v>
      </c>
      <c r="M5" s="6"/>
      <c r="N5" s="6"/>
      <c r="S5" s="6"/>
    </row>
    <row r="6" spans="1:19" ht="15.75" thickBot="1" x14ac:dyDescent="0.3">
      <c r="A6" s="52"/>
      <c r="B6" s="38"/>
      <c r="C6" s="39"/>
      <c r="F6" s="40"/>
      <c r="G6" s="105" t="s">
        <v>21</v>
      </c>
      <c r="H6" s="106"/>
      <c r="I6" s="106"/>
      <c r="J6" s="106"/>
      <c r="K6" s="107"/>
      <c r="L6" s="55" t="e">
        <f>#REF!</f>
        <v>#REF!</v>
      </c>
      <c r="M6" s="6"/>
      <c r="N6" s="6"/>
      <c r="S6" s="6"/>
    </row>
    <row r="7" spans="1:19" ht="15.75" thickBot="1" x14ac:dyDescent="0.3">
      <c r="A7" s="28" t="s">
        <v>2</v>
      </c>
      <c r="B7" s="28"/>
      <c r="C7" s="32">
        <v>1.4583333333333333</v>
      </c>
      <c r="D7" s="29"/>
      <c r="E7" s="30"/>
      <c r="F7" s="31"/>
      <c r="G7" s="108" t="s">
        <v>22</v>
      </c>
      <c r="H7" s="109"/>
      <c r="I7" s="109"/>
      <c r="J7" s="109"/>
      <c r="K7" s="110"/>
      <c r="L7" s="11" t="e">
        <f>SUM(L4:L6)</f>
        <v>#REF!</v>
      </c>
      <c r="M7" s="6"/>
      <c r="N7" s="6"/>
      <c r="S7" s="6"/>
    </row>
    <row r="8" spans="1:19" ht="15.75" thickBot="1" x14ac:dyDescent="0.3">
      <c r="A8" s="28" t="s">
        <v>18</v>
      </c>
      <c r="B8" s="28"/>
      <c r="C8" s="32" t="e">
        <f>L7</f>
        <v>#REF!</v>
      </c>
      <c r="D8" s="13"/>
      <c r="E8" s="13"/>
      <c r="F8" s="14"/>
      <c r="G8" s="14"/>
      <c r="H8" s="13"/>
      <c r="I8" s="13"/>
      <c r="J8" s="14"/>
      <c r="K8" s="14"/>
      <c r="L8" s="58"/>
      <c r="M8" s="6"/>
      <c r="N8" s="6"/>
      <c r="S8" s="6"/>
    </row>
    <row r="9" spans="1:19" ht="15.75" thickBot="1" x14ac:dyDescent="0.3">
      <c r="A9" s="28" t="s">
        <v>19</v>
      </c>
      <c r="B9" s="29"/>
      <c r="C9" s="51" t="e">
        <f>C8-C7</f>
        <v>#REF!</v>
      </c>
      <c r="D9" s="13"/>
      <c r="E9" s="13"/>
      <c r="F9" s="14"/>
      <c r="G9" s="14"/>
      <c r="H9" s="13"/>
      <c r="I9" s="13"/>
      <c r="J9" s="14"/>
      <c r="K9" s="14"/>
      <c r="L9" s="58"/>
      <c r="M9" s="6"/>
      <c r="N9" s="6"/>
      <c r="S9" s="6"/>
    </row>
    <row r="10" spans="1:19" x14ac:dyDescent="0.25">
      <c r="A10" s="7" t="s">
        <v>4</v>
      </c>
      <c r="B10" s="2">
        <v>3</v>
      </c>
      <c r="C10" s="41" t="s">
        <v>17</v>
      </c>
      <c r="D10" s="16">
        <f t="shared" ref="D10:D16" si="0">IFERROR(VLOOKUP($C10,JeanYves,2,0),"")</f>
        <v>0</v>
      </c>
      <c r="E10" s="17">
        <f t="shared" ref="E10:E16" si="1">IFERROR(VLOOKUP($C10,JeanYves,3,0),"")</f>
        <v>0</v>
      </c>
      <c r="F10" s="21">
        <f t="shared" ref="F10:F16" si="2">IFERROR(VLOOKUP($C10,JeanYves,4,0),"")</f>
        <v>0</v>
      </c>
      <c r="G10" s="34">
        <f>IFERROR(MOD(E10-D10,1)-F10,0)</f>
        <v>0</v>
      </c>
      <c r="H10" s="16">
        <f t="shared" ref="H10:H16" si="3">IFERROR(VLOOKUP($C10,JeanYves,5,0),"")</f>
        <v>0</v>
      </c>
      <c r="I10" s="17">
        <f t="shared" ref="I10:I16" si="4">IFERROR(VLOOKUP($C10,JeanYves,6,0),"")</f>
        <v>0</v>
      </c>
      <c r="J10" s="21">
        <f t="shared" ref="J10:J16" si="5">IFERROR(VLOOKUP($C10,JeanYves,7,0),"")</f>
        <v>0</v>
      </c>
      <c r="K10" s="34">
        <f t="shared" ref="K10:K16" si="6">IFERROR(MOD(I10-H10,1)-J10,0)</f>
        <v>0</v>
      </c>
      <c r="L10" s="59">
        <f>G10+K10</f>
        <v>0</v>
      </c>
      <c r="M10" s="6"/>
      <c r="N10" s="6"/>
      <c r="S10" s="6"/>
    </row>
    <row r="11" spans="1:19" x14ac:dyDescent="0.25">
      <c r="A11" s="7" t="s">
        <v>5</v>
      </c>
      <c r="B11" s="2">
        <v>4</v>
      </c>
      <c r="C11" s="49" t="s">
        <v>29</v>
      </c>
      <c r="D11" s="18">
        <f t="shared" si="0"/>
        <v>0.33333333333333331</v>
      </c>
      <c r="E11" s="5">
        <f t="shared" si="1"/>
        <v>0.55208333333333337</v>
      </c>
      <c r="F11" s="36">
        <f t="shared" si="2"/>
        <v>2.0833333333333332E-2</v>
      </c>
      <c r="G11" s="1">
        <f t="shared" ref="G11:G16" si="7">IFERROR(MOD(E11-D11,1)-F11,0)</f>
        <v>0.19791666666666671</v>
      </c>
      <c r="H11" s="18">
        <f t="shared" si="3"/>
        <v>0.57291666666666663</v>
      </c>
      <c r="I11" s="5">
        <f t="shared" si="4"/>
        <v>0.66666666666666663</v>
      </c>
      <c r="J11" s="36">
        <f t="shared" si="5"/>
        <v>0</v>
      </c>
      <c r="K11" s="1">
        <f t="shared" si="6"/>
        <v>9.375E-2</v>
      </c>
      <c r="L11" s="57">
        <f t="shared" ref="L11:L16" si="8">G11+K11</f>
        <v>0.29166666666666674</v>
      </c>
      <c r="M11" s="6"/>
      <c r="N11" s="6"/>
      <c r="S11" s="6"/>
    </row>
    <row r="12" spans="1:19" x14ac:dyDescent="0.25">
      <c r="A12" s="7" t="s">
        <v>6</v>
      </c>
      <c r="B12" s="2">
        <v>5</v>
      </c>
      <c r="C12" s="42" t="s">
        <v>30</v>
      </c>
      <c r="D12" s="18">
        <f t="shared" si="0"/>
        <v>0</v>
      </c>
      <c r="E12" s="5">
        <f t="shared" si="1"/>
        <v>0</v>
      </c>
      <c r="F12" s="36">
        <f t="shared" si="2"/>
        <v>0</v>
      </c>
      <c r="G12" s="1">
        <f t="shared" si="7"/>
        <v>0</v>
      </c>
      <c r="H12" s="18">
        <f t="shared" si="3"/>
        <v>0.54166666666666663</v>
      </c>
      <c r="I12" s="5">
        <f t="shared" si="4"/>
        <v>0.8125</v>
      </c>
      <c r="J12" s="36">
        <f t="shared" si="5"/>
        <v>2.0833333333333332E-2</v>
      </c>
      <c r="K12" s="1">
        <f t="shared" si="6"/>
        <v>0.25000000000000006</v>
      </c>
      <c r="L12" s="57">
        <f t="shared" si="8"/>
        <v>0.25000000000000006</v>
      </c>
      <c r="M12" s="6"/>
      <c r="N12" s="6"/>
      <c r="S12" s="6"/>
    </row>
    <row r="13" spans="1:19" x14ac:dyDescent="0.25">
      <c r="A13" s="7" t="s">
        <v>7</v>
      </c>
      <c r="B13" s="2">
        <v>6</v>
      </c>
      <c r="C13" s="42" t="s">
        <v>33</v>
      </c>
      <c r="D13" s="18">
        <f t="shared" si="0"/>
        <v>0.5</v>
      </c>
      <c r="E13" s="5">
        <f t="shared" si="1"/>
        <v>0.5625</v>
      </c>
      <c r="F13" s="36">
        <f t="shared" si="2"/>
        <v>0</v>
      </c>
      <c r="G13" s="1">
        <f t="shared" si="7"/>
        <v>6.25E-2</v>
      </c>
      <c r="H13" s="18">
        <f t="shared" si="3"/>
        <v>0.58333333333333337</v>
      </c>
      <c r="I13" s="5">
        <f t="shared" si="4"/>
        <v>0.8125</v>
      </c>
      <c r="J13" s="36">
        <f t="shared" si="5"/>
        <v>0</v>
      </c>
      <c r="K13" s="1">
        <f t="shared" si="6"/>
        <v>0.22916666666666663</v>
      </c>
      <c r="L13" s="57">
        <f t="shared" si="8"/>
        <v>0.29166666666666663</v>
      </c>
      <c r="M13" s="6"/>
      <c r="N13" s="6"/>
      <c r="S13" s="6"/>
    </row>
    <row r="14" spans="1:19" x14ac:dyDescent="0.25">
      <c r="A14" s="7" t="s">
        <v>8</v>
      </c>
      <c r="B14" s="2">
        <v>7</v>
      </c>
      <c r="C14" s="42" t="s">
        <v>17</v>
      </c>
      <c r="D14" s="18">
        <f t="shared" si="0"/>
        <v>0</v>
      </c>
      <c r="E14" s="5">
        <f t="shared" si="1"/>
        <v>0</v>
      </c>
      <c r="F14" s="36">
        <f t="shared" si="2"/>
        <v>0</v>
      </c>
      <c r="G14" s="1">
        <f t="shared" si="7"/>
        <v>0</v>
      </c>
      <c r="H14" s="18">
        <f t="shared" si="3"/>
        <v>0</v>
      </c>
      <c r="I14" s="5">
        <f t="shared" si="4"/>
        <v>0</v>
      </c>
      <c r="J14" s="36">
        <f t="shared" si="5"/>
        <v>0</v>
      </c>
      <c r="K14" s="1">
        <f t="shared" si="6"/>
        <v>0</v>
      </c>
      <c r="L14" s="57">
        <f t="shared" si="8"/>
        <v>0</v>
      </c>
      <c r="M14" s="6"/>
      <c r="N14" s="6"/>
      <c r="S14" s="6"/>
    </row>
    <row r="15" spans="1:19" x14ac:dyDescent="0.25">
      <c r="A15" s="7" t="s">
        <v>9</v>
      </c>
      <c r="B15" s="2">
        <v>8</v>
      </c>
      <c r="C15" s="49">
        <v>10</v>
      </c>
      <c r="D15" s="18">
        <f t="shared" si="0"/>
        <v>0.3125</v>
      </c>
      <c r="E15" s="5">
        <f t="shared" si="1"/>
        <v>0.60416666666666663</v>
      </c>
      <c r="F15" s="36">
        <f t="shared" si="2"/>
        <v>2.0833333333333332E-2</v>
      </c>
      <c r="G15" s="1">
        <f t="shared" si="7"/>
        <v>0.27083333333333331</v>
      </c>
      <c r="H15" s="18">
        <f t="shared" si="3"/>
        <v>0.66666666666666663</v>
      </c>
      <c r="I15" s="5">
        <f t="shared" si="4"/>
        <v>0.8125</v>
      </c>
      <c r="J15" s="36">
        <f t="shared" si="5"/>
        <v>6.9444444444444441E-3</v>
      </c>
      <c r="K15" s="1">
        <f t="shared" si="6"/>
        <v>0.13888888888888892</v>
      </c>
      <c r="L15" s="57">
        <f t="shared" si="8"/>
        <v>0.40972222222222221</v>
      </c>
      <c r="M15" s="6"/>
      <c r="N15" s="6"/>
      <c r="S15" s="6"/>
    </row>
    <row r="16" spans="1:19" ht="15.75" thickBot="1" x14ac:dyDescent="0.3">
      <c r="A16" s="8" t="s">
        <v>10</v>
      </c>
      <c r="B16" s="2">
        <v>9</v>
      </c>
      <c r="C16" s="26">
        <v>10</v>
      </c>
      <c r="D16" s="19">
        <f t="shared" si="0"/>
        <v>0.3125</v>
      </c>
      <c r="E16" s="20">
        <f t="shared" si="1"/>
        <v>0.60416666666666663</v>
      </c>
      <c r="F16" s="37">
        <f t="shared" si="2"/>
        <v>2.0833333333333332E-2</v>
      </c>
      <c r="G16" s="3">
        <f t="shared" si="7"/>
        <v>0.27083333333333331</v>
      </c>
      <c r="H16" s="19">
        <f t="shared" si="3"/>
        <v>0.66666666666666663</v>
      </c>
      <c r="I16" s="20">
        <f t="shared" si="4"/>
        <v>0.8125</v>
      </c>
      <c r="J16" s="37">
        <f t="shared" si="5"/>
        <v>6.9444444444444441E-3</v>
      </c>
      <c r="K16" s="3">
        <f t="shared" si="6"/>
        <v>0.13888888888888892</v>
      </c>
      <c r="L16" s="60">
        <f t="shared" si="8"/>
        <v>0.40972222222222221</v>
      </c>
      <c r="M16" s="6"/>
      <c r="N16" s="6"/>
      <c r="S16" s="6"/>
    </row>
    <row r="17" spans="1:19" ht="15.75" thickBot="1" x14ac:dyDescent="0.3">
      <c r="A17" s="28" t="s">
        <v>2</v>
      </c>
      <c r="B17" s="28"/>
      <c r="C17" s="33">
        <v>1.4583333333333333</v>
      </c>
      <c r="D17" s="43"/>
      <c r="E17" s="44"/>
      <c r="F17" s="45"/>
      <c r="G17" s="35">
        <f>SUM(G10:G16)</f>
        <v>0.80208333333333326</v>
      </c>
      <c r="H17" s="43"/>
      <c r="I17" s="44"/>
      <c r="J17" s="45"/>
      <c r="K17" s="35">
        <f>SUM(K10:K16)</f>
        <v>0.85069444444444464</v>
      </c>
      <c r="L17" s="35">
        <f>SUM(L10:L16)</f>
        <v>1.6527777777777777</v>
      </c>
      <c r="M17" s="6"/>
      <c r="N17" s="6"/>
      <c r="S17" s="6"/>
    </row>
    <row r="18" spans="1:19" ht="15.75" thickBot="1" x14ac:dyDescent="0.3">
      <c r="A18" s="28" t="s">
        <v>18</v>
      </c>
      <c r="B18" s="28"/>
      <c r="C18" s="32">
        <f>G17+K17</f>
        <v>1.6527777777777779</v>
      </c>
      <c r="D18" s="13"/>
      <c r="E18" s="13"/>
      <c r="F18" s="14"/>
      <c r="G18" s="14"/>
      <c r="H18" s="13"/>
      <c r="I18" s="13"/>
      <c r="J18" s="14"/>
      <c r="K18" s="14"/>
      <c r="L18" s="58"/>
      <c r="M18" s="6"/>
      <c r="N18" s="6"/>
      <c r="S18" s="6"/>
    </row>
    <row r="19" spans="1:19" ht="15.75" thickBot="1" x14ac:dyDescent="0.3">
      <c r="A19" s="28" t="s">
        <v>19</v>
      </c>
      <c r="B19" s="29"/>
      <c r="C19" s="51">
        <f>C18-C17</f>
        <v>0.19444444444444464</v>
      </c>
      <c r="D19" s="13"/>
      <c r="E19" s="13"/>
      <c r="F19" s="14"/>
      <c r="G19" s="14"/>
      <c r="H19" s="13"/>
      <c r="I19" s="13"/>
      <c r="J19" s="14"/>
      <c r="K19" s="14"/>
      <c r="L19" s="58"/>
      <c r="M19" s="6"/>
      <c r="N19" s="6"/>
      <c r="S19" s="6"/>
    </row>
    <row r="20" spans="1:19" x14ac:dyDescent="0.25">
      <c r="A20" s="7" t="s">
        <v>4</v>
      </c>
      <c r="B20" s="2">
        <v>10</v>
      </c>
      <c r="C20" s="41" t="s">
        <v>30</v>
      </c>
      <c r="D20" s="16">
        <f t="shared" ref="D20:D26" si="9">IFERROR(VLOOKUP($C20,JeanYves,2,0),"")</f>
        <v>0</v>
      </c>
      <c r="E20" s="17">
        <f t="shared" ref="E20:E26" si="10">IFERROR(VLOOKUP($C20,JeanYves,3,0),"")</f>
        <v>0</v>
      </c>
      <c r="F20" s="21">
        <f t="shared" ref="F20:F26" si="11">IFERROR(VLOOKUP($C20,JeanYves,4,0),"")</f>
        <v>0</v>
      </c>
      <c r="G20" s="34">
        <f>IFERROR(MOD(E20-D20,1)-F20,0)</f>
        <v>0</v>
      </c>
      <c r="H20" s="16">
        <f t="shared" ref="H20:H26" si="12">IFERROR(VLOOKUP($C20,JeanYves,5,0),"")</f>
        <v>0.54166666666666663</v>
      </c>
      <c r="I20" s="17">
        <f t="shared" ref="I20:I26" si="13">IFERROR(VLOOKUP($C20,JeanYves,6,0),"")</f>
        <v>0.8125</v>
      </c>
      <c r="J20" s="21">
        <f t="shared" ref="J20:J26" si="14">IFERROR(VLOOKUP($C20,JeanYves,7,0),"")</f>
        <v>2.0833333333333332E-2</v>
      </c>
      <c r="K20" s="34">
        <f t="shared" ref="K20:K26" si="15">IFERROR(MOD(I20-H20,1)-J20,0)</f>
        <v>0.25000000000000006</v>
      </c>
      <c r="L20" s="59">
        <f>G20+K20</f>
        <v>0.25000000000000006</v>
      </c>
      <c r="M20" s="6"/>
      <c r="N20" s="6"/>
      <c r="S20" s="6"/>
    </row>
    <row r="21" spans="1:19" x14ac:dyDescent="0.25">
      <c r="A21" s="7" t="s">
        <v>5</v>
      </c>
      <c r="B21" s="2">
        <v>11</v>
      </c>
      <c r="C21" s="42" t="s">
        <v>17</v>
      </c>
      <c r="D21" s="18">
        <f t="shared" si="9"/>
        <v>0</v>
      </c>
      <c r="E21" s="5">
        <f t="shared" si="10"/>
        <v>0</v>
      </c>
      <c r="F21" s="36">
        <f t="shared" si="11"/>
        <v>0</v>
      </c>
      <c r="G21" s="1">
        <f t="shared" ref="G21:G26" si="16">IFERROR(MOD(E21-D21,1)-F21,0)</f>
        <v>0</v>
      </c>
      <c r="H21" s="18">
        <f t="shared" si="12"/>
        <v>0</v>
      </c>
      <c r="I21" s="5">
        <f t="shared" si="13"/>
        <v>0</v>
      </c>
      <c r="J21" s="36">
        <f t="shared" si="14"/>
        <v>0</v>
      </c>
      <c r="K21" s="1">
        <f t="shared" si="15"/>
        <v>0</v>
      </c>
      <c r="L21" s="57">
        <f t="shared" ref="L21:L26" si="17">G21+K21</f>
        <v>0</v>
      </c>
      <c r="M21" s="6"/>
      <c r="N21" s="6"/>
      <c r="S21" s="6"/>
    </row>
    <row r="22" spans="1:19" x14ac:dyDescent="0.25">
      <c r="A22" s="7" t="s">
        <v>6</v>
      </c>
      <c r="B22" s="2">
        <v>12</v>
      </c>
      <c r="C22" s="42" t="s">
        <v>33</v>
      </c>
      <c r="D22" s="18">
        <f t="shared" si="9"/>
        <v>0.5</v>
      </c>
      <c r="E22" s="5">
        <f t="shared" si="10"/>
        <v>0.5625</v>
      </c>
      <c r="F22" s="36">
        <f t="shared" si="11"/>
        <v>0</v>
      </c>
      <c r="G22" s="1">
        <f t="shared" si="16"/>
        <v>6.25E-2</v>
      </c>
      <c r="H22" s="18">
        <f t="shared" si="12"/>
        <v>0.58333333333333337</v>
      </c>
      <c r="I22" s="5">
        <f t="shared" si="13"/>
        <v>0.8125</v>
      </c>
      <c r="J22" s="36">
        <f t="shared" si="14"/>
        <v>0</v>
      </c>
      <c r="K22" s="1">
        <f t="shared" si="15"/>
        <v>0.22916666666666663</v>
      </c>
      <c r="L22" s="57">
        <f t="shared" si="17"/>
        <v>0.29166666666666663</v>
      </c>
      <c r="M22" s="6"/>
      <c r="N22" s="6"/>
      <c r="S22" s="6"/>
    </row>
    <row r="23" spans="1:19" x14ac:dyDescent="0.25">
      <c r="A23" s="7" t="s">
        <v>7</v>
      </c>
      <c r="B23" s="2">
        <v>13</v>
      </c>
      <c r="C23" s="42" t="s">
        <v>33</v>
      </c>
      <c r="D23" s="18">
        <f t="shared" si="9"/>
        <v>0.5</v>
      </c>
      <c r="E23" s="5">
        <f t="shared" si="10"/>
        <v>0.5625</v>
      </c>
      <c r="F23" s="36">
        <f t="shared" si="11"/>
        <v>0</v>
      </c>
      <c r="G23" s="1">
        <f t="shared" si="16"/>
        <v>6.25E-2</v>
      </c>
      <c r="H23" s="18">
        <f t="shared" si="12"/>
        <v>0.58333333333333337</v>
      </c>
      <c r="I23" s="5">
        <f t="shared" si="13"/>
        <v>0.8125</v>
      </c>
      <c r="J23" s="36">
        <f t="shared" si="14"/>
        <v>0</v>
      </c>
      <c r="K23" s="1">
        <f t="shared" si="15"/>
        <v>0.22916666666666663</v>
      </c>
      <c r="L23" s="57">
        <f t="shared" si="17"/>
        <v>0.29166666666666663</v>
      </c>
      <c r="M23" s="6"/>
      <c r="N23" s="6"/>
      <c r="S23" s="6"/>
    </row>
    <row r="24" spans="1:19" x14ac:dyDescent="0.25">
      <c r="A24" s="7" t="s">
        <v>8</v>
      </c>
      <c r="B24" s="2">
        <v>14</v>
      </c>
      <c r="C24" s="42" t="s">
        <v>30</v>
      </c>
      <c r="D24" s="18">
        <f t="shared" si="9"/>
        <v>0</v>
      </c>
      <c r="E24" s="5">
        <f t="shared" si="10"/>
        <v>0</v>
      </c>
      <c r="F24" s="36">
        <f t="shared" si="11"/>
        <v>0</v>
      </c>
      <c r="G24" s="1">
        <f t="shared" si="16"/>
        <v>0</v>
      </c>
      <c r="H24" s="18">
        <f t="shared" si="12"/>
        <v>0.54166666666666663</v>
      </c>
      <c r="I24" s="5">
        <f t="shared" si="13"/>
        <v>0.8125</v>
      </c>
      <c r="J24" s="36">
        <f t="shared" si="14"/>
        <v>2.0833333333333332E-2</v>
      </c>
      <c r="K24" s="1">
        <f t="shared" si="15"/>
        <v>0.25000000000000006</v>
      </c>
      <c r="L24" s="57">
        <f t="shared" si="17"/>
        <v>0.25000000000000006</v>
      </c>
      <c r="M24" s="6"/>
      <c r="N24" s="6"/>
      <c r="S24" s="6"/>
    </row>
    <row r="25" spans="1:19" x14ac:dyDescent="0.25">
      <c r="A25" s="7" t="s">
        <v>9</v>
      </c>
      <c r="B25" s="2">
        <v>15</v>
      </c>
      <c r="C25" s="42" t="s">
        <v>27</v>
      </c>
      <c r="D25" s="18">
        <f t="shared" si="9"/>
        <v>0</v>
      </c>
      <c r="E25" s="5">
        <f t="shared" si="10"/>
        <v>0</v>
      </c>
      <c r="F25" s="36">
        <f t="shared" si="11"/>
        <v>0</v>
      </c>
      <c r="G25" s="1">
        <f t="shared" si="16"/>
        <v>0</v>
      </c>
      <c r="H25" s="18">
        <f t="shared" si="12"/>
        <v>0</v>
      </c>
      <c r="I25" s="5">
        <f t="shared" si="13"/>
        <v>0</v>
      </c>
      <c r="J25" s="36">
        <f t="shared" si="14"/>
        <v>0</v>
      </c>
      <c r="K25" s="1">
        <f t="shared" si="15"/>
        <v>0</v>
      </c>
      <c r="L25" s="57">
        <f t="shared" si="17"/>
        <v>0</v>
      </c>
      <c r="M25" s="6"/>
      <c r="N25" s="6"/>
      <c r="S25" s="6"/>
    </row>
    <row r="26" spans="1:19" ht="15.75" thickBot="1" x14ac:dyDescent="0.3">
      <c r="A26" s="8" t="s">
        <v>10</v>
      </c>
      <c r="B26" s="2">
        <v>16</v>
      </c>
      <c r="C26" s="26" t="s">
        <v>27</v>
      </c>
      <c r="D26" s="19">
        <f t="shared" si="9"/>
        <v>0</v>
      </c>
      <c r="E26" s="20">
        <f t="shared" si="10"/>
        <v>0</v>
      </c>
      <c r="F26" s="37">
        <f t="shared" si="11"/>
        <v>0</v>
      </c>
      <c r="G26" s="3">
        <f t="shared" si="16"/>
        <v>0</v>
      </c>
      <c r="H26" s="19">
        <f t="shared" si="12"/>
        <v>0</v>
      </c>
      <c r="I26" s="20">
        <f t="shared" si="13"/>
        <v>0</v>
      </c>
      <c r="J26" s="37">
        <f t="shared" si="14"/>
        <v>0</v>
      </c>
      <c r="K26" s="3">
        <f t="shared" si="15"/>
        <v>0</v>
      </c>
      <c r="L26" s="60">
        <f t="shared" si="17"/>
        <v>0</v>
      </c>
      <c r="M26" s="6"/>
      <c r="N26" s="6"/>
      <c r="S26" s="6"/>
    </row>
    <row r="27" spans="1:19" ht="15.75" thickBot="1" x14ac:dyDescent="0.3">
      <c r="A27" s="28" t="s">
        <v>2</v>
      </c>
      <c r="B27" s="28"/>
      <c r="C27" s="33">
        <v>1.4583333333333333</v>
      </c>
      <c r="D27" s="43"/>
      <c r="E27" s="44"/>
      <c r="F27" s="45"/>
      <c r="G27" s="35">
        <f>SUM(G19:G26)</f>
        <v>0.125</v>
      </c>
      <c r="H27" s="43"/>
      <c r="I27" s="44"/>
      <c r="J27" s="45"/>
      <c r="K27" s="35">
        <f>SUM(K19:K26)</f>
        <v>0.95833333333333326</v>
      </c>
      <c r="L27" s="35">
        <f>SUM(L19:L26)</f>
        <v>1.0833333333333335</v>
      </c>
      <c r="M27" s="6"/>
      <c r="N27" s="6"/>
      <c r="S27" s="6"/>
    </row>
    <row r="28" spans="1:19" ht="15.75" thickBot="1" x14ac:dyDescent="0.3">
      <c r="A28" s="28" t="s">
        <v>18</v>
      </c>
      <c r="B28" s="28"/>
      <c r="C28" s="32">
        <f>G27+K27</f>
        <v>1.0833333333333333</v>
      </c>
      <c r="D28" s="13"/>
      <c r="E28" s="13"/>
      <c r="F28" s="14"/>
      <c r="G28" s="14"/>
      <c r="H28" s="13"/>
      <c r="I28" s="13"/>
      <c r="J28" s="14"/>
      <c r="K28" s="14"/>
      <c r="L28" s="58"/>
      <c r="M28" s="6"/>
      <c r="N28" s="6"/>
      <c r="S28" s="6"/>
    </row>
    <row r="29" spans="1:19" ht="15.75" thickBot="1" x14ac:dyDescent="0.3">
      <c r="A29" s="28" t="s">
        <v>19</v>
      </c>
      <c r="B29" s="29"/>
      <c r="C29" s="51">
        <f>C28-C27</f>
        <v>-0.375</v>
      </c>
      <c r="D29" s="13"/>
      <c r="E29" s="13"/>
      <c r="F29" s="14"/>
      <c r="G29" s="14"/>
      <c r="H29" s="13"/>
      <c r="I29" s="13"/>
      <c r="J29" s="14"/>
      <c r="K29" s="14"/>
      <c r="L29" s="58"/>
      <c r="M29" s="6"/>
      <c r="N29" s="6"/>
      <c r="S29" s="6"/>
    </row>
    <row r="30" spans="1:19" x14ac:dyDescent="0.25">
      <c r="A30" s="7" t="s">
        <v>4</v>
      </c>
      <c r="B30" s="2">
        <v>17</v>
      </c>
      <c r="C30" s="41" t="s">
        <v>35</v>
      </c>
      <c r="D30" s="16">
        <f t="shared" ref="D30:D36" si="18">IFERROR(VLOOKUP($C30,JeanYves,2,0),"")</f>
        <v>0.4375</v>
      </c>
      <c r="E30" s="17">
        <f t="shared" ref="E30:E36" si="19">IFERROR(VLOOKUP($C30,JeanYves,3,0),"")</f>
        <v>0.55902777777777779</v>
      </c>
      <c r="F30" s="21">
        <f t="shared" ref="F30:F36" si="20">IFERROR(VLOOKUP($C30,JeanYves,4,0),"")</f>
        <v>0</v>
      </c>
      <c r="G30" s="34">
        <f>IFERROR(MOD(E30-D30,1)-F30,0)</f>
        <v>0.12152777777777779</v>
      </c>
      <c r="H30" s="16">
        <f t="shared" ref="H30:H36" si="21">IFERROR(VLOOKUP($C30,JeanYves,5,0),"")</f>
        <v>0.58333333333333337</v>
      </c>
      <c r="I30" s="17">
        <f t="shared" ref="I30:I36" si="22">IFERROR(VLOOKUP($C30,JeanYves,6,0),"")</f>
        <v>0.8125</v>
      </c>
      <c r="J30" s="21">
        <f t="shared" ref="J30:J36" si="23">IFERROR(VLOOKUP($C30,JeanYves,7,0),"")</f>
        <v>0</v>
      </c>
      <c r="K30" s="34">
        <f t="shared" ref="K30:K36" si="24">IFERROR(MOD(I30-H30,1)-J30,0)</f>
        <v>0.22916666666666663</v>
      </c>
      <c r="L30" s="59">
        <f>G30+K30</f>
        <v>0.35069444444444442</v>
      </c>
      <c r="M30" s="6"/>
      <c r="N30" s="6"/>
      <c r="S30" s="6"/>
    </row>
    <row r="31" spans="1:19" x14ac:dyDescent="0.25">
      <c r="A31" s="7" t="s">
        <v>5</v>
      </c>
      <c r="B31" s="2">
        <v>18</v>
      </c>
      <c r="C31" s="42" t="s">
        <v>35</v>
      </c>
      <c r="D31" s="18">
        <f t="shared" si="18"/>
        <v>0.4375</v>
      </c>
      <c r="E31" s="5">
        <f t="shared" si="19"/>
        <v>0.55902777777777779</v>
      </c>
      <c r="F31" s="36">
        <f t="shared" si="20"/>
        <v>0</v>
      </c>
      <c r="G31" s="1">
        <f t="shared" ref="G31:G36" si="25">IFERROR(MOD(E31-D31,1)-F31,0)</f>
        <v>0.12152777777777779</v>
      </c>
      <c r="H31" s="18">
        <f t="shared" si="21"/>
        <v>0.58333333333333337</v>
      </c>
      <c r="I31" s="5">
        <f t="shared" si="22"/>
        <v>0.8125</v>
      </c>
      <c r="J31" s="36">
        <f t="shared" si="23"/>
        <v>0</v>
      </c>
      <c r="K31" s="1">
        <f t="shared" si="24"/>
        <v>0.22916666666666663</v>
      </c>
      <c r="L31" s="57">
        <f t="shared" ref="L31:L36" si="26">G31+K31</f>
        <v>0.35069444444444442</v>
      </c>
      <c r="M31" s="6"/>
      <c r="N31" s="6"/>
      <c r="S31" s="6"/>
    </row>
    <row r="32" spans="1:19" x14ac:dyDescent="0.25">
      <c r="A32" s="7" t="s">
        <v>6</v>
      </c>
      <c r="B32" s="2">
        <v>19</v>
      </c>
      <c r="C32" s="42" t="s">
        <v>32</v>
      </c>
      <c r="D32" s="18">
        <f t="shared" si="18"/>
        <v>0.3125</v>
      </c>
      <c r="E32" s="5">
        <f t="shared" si="19"/>
        <v>0.54166666666666663</v>
      </c>
      <c r="F32" s="36">
        <f t="shared" si="20"/>
        <v>6.9444444444444441E-3</v>
      </c>
      <c r="G32" s="1">
        <f t="shared" si="25"/>
        <v>0.22222222222222218</v>
      </c>
      <c r="H32" s="18">
        <f t="shared" si="21"/>
        <v>0.5625</v>
      </c>
      <c r="I32" s="5">
        <f t="shared" si="22"/>
        <v>0.66666666666666663</v>
      </c>
      <c r="J32" s="36">
        <f t="shared" si="23"/>
        <v>0</v>
      </c>
      <c r="K32" s="1">
        <f t="shared" si="24"/>
        <v>0.10416666666666663</v>
      </c>
      <c r="L32" s="57">
        <f t="shared" si="26"/>
        <v>0.32638888888888884</v>
      </c>
      <c r="M32" s="6"/>
      <c r="N32" s="6"/>
      <c r="S32" s="6"/>
    </row>
    <row r="33" spans="1:19" x14ac:dyDescent="0.25">
      <c r="A33" s="7" t="s">
        <v>7</v>
      </c>
      <c r="B33" s="2">
        <v>20</v>
      </c>
      <c r="C33" s="42" t="s">
        <v>17</v>
      </c>
      <c r="D33" s="18">
        <f t="shared" si="18"/>
        <v>0</v>
      </c>
      <c r="E33" s="5">
        <f t="shared" si="19"/>
        <v>0</v>
      </c>
      <c r="F33" s="36">
        <f t="shared" si="20"/>
        <v>0</v>
      </c>
      <c r="G33" s="1">
        <f t="shared" si="25"/>
        <v>0</v>
      </c>
      <c r="H33" s="18">
        <f t="shared" si="21"/>
        <v>0</v>
      </c>
      <c r="I33" s="5">
        <f t="shared" si="22"/>
        <v>0</v>
      </c>
      <c r="J33" s="36">
        <f t="shared" si="23"/>
        <v>0</v>
      </c>
      <c r="K33" s="1">
        <f t="shared" si="24"/>
        <v>0</v>
      </c>
      <c r="L33" s="57">
        <f t="shared" si="26"/>
        <v>0</v>
      </c>
      <c r="M33" s="6"/>
      <c r="N33" s="6"/>
      <c r="S33" s="6"/>
    </row>
    <row r="34" spans="1:19" x14ac:dyDescent="0.25">
      <c r="A34" s="7" t="s">
        <v>8</v>
      </c>
      <c r="B34" s="2">
        <v>21</v>
      </c>
      <c r="C34" s="42" t="s">
        <v>17</v>
      </c>
      <c r="D34" s="18">
        <f t="shared" si="18"/>
        <v>0</v>
      </c>
      <c r="E34" s="5">
        <f t="shared" si="19"/>
        <v>0</v>
      </c>
      <c r="F34" s="36">
        <f t="shared" si="20"/>
        <v>0</v>
      </c>
      <c r="G34" s="1">
        <f t="shared" si="25"/>
        <v>0</v>
      </c>
      <c r="H34" s="18">
        <f t="shared" si="21"/>
        <v>0</v>
      </c>
      <c r="I34" s="5">
        <f t="shared" si="22"/>
        <v>0</v>
      </c>
      <c r="J34" s="36">
        <f t="shared" si="23"/>
        <v>0</v>
      </c>
      <c r="K34" s="1">
        <f t="shared" si="24"/>
        <v>0</v>
      </c>
      <c r="L34" s="57">
        <f t="shared" si="26"/>
        <v>0</v>
      </c>
      <c r="M34" s="6"/>
      <c r="N34" s="6"/>
      <c r="S34" s="6"/>
    </row>
    <row r="35" spans="1:19" x14ac:dyDescent="0.25">
      <c r="A35" s="7" t="s">
        <v>9</v>
      </c>
      <c r="B35" s="2">
        <v>22</v>
      </c>
      <c r="C35" s="49">
        <v>10</v>
      </c>
      <c r="D35" s="18">
        <f t="shared" si="18"/>
        <v>0.3125</v>
      </c>
      <c r="E35" s="5">
        <f t="shared" si="19"/>
        <v>0.60416666666666663</v>
      </c>
      <c r="F35" s="36">
        <f t="shared" si="20"/>
        <v>2.0833333333333332E-2</v>
      </c>
      <c r="G35" s="1">
        <f t="shared" si="25"/>
        <v>0.27083333333333331</v>
      </c>
      <c r="H35" s="18">
        <f t="shared" si="21"/>
        <v>0.66666666666666663</v>
      </c>
      <c r="I35" s="5">
        <f t="shared" si="22"/>
        <v>0.8125</v>
      </c>
      <c r="J35" s="36">
        <f t="shared" si="23"/>
        <v>6.9444444444444441E-3</v>
      </c>
      <c r="K35" s="1">
        <f t="shared" si="24"/>
        <v>0.13888888888888892</v>
      </c>
      <c r="L35" s="57">
        <f t="shared" si="26"/>
        <v>0.40972222222222221</v>
      </c>
      <c r="M35" s="6"/>
      <c r="N35" s="6"/>
      <c r="S35" s="6"/>
    </row>
    <row r="36" spans="1:19" ht="15.75" thickBot="1" x14ac:dyDescent="0.3">
      <c r="A36" s="8" t="s">
        <v>10</v>
      </c>
      <c r="B36" s="2">
        <v>23</v>
      </c>
      <c r="C36" s="26">
        <v>10</v>
      </c>
      <c r="D36" s="19">
        <f t="shared" si="18"/>
        <v>0.3125</v>
      </c>
      <c r="E36" s="20">
        <f t="shared" si="19"/>
        <v>0.60416666666666663</v>
      </c>
      <c r="F36" s="37">
        <f t="shared" si="20"/>
        <v>2.0833333333333332E-2</v>
      </c>
      <c r="G36" s="3">
        <f t="shared" si="25"/>
        <v>0.27083333333333331</v>
      </c>
      <c r="H36" s="19">
        <f t="shared" si="21"/>
        <v>0.66666666666666663</v>
      </c>
      <c r="I36" s="20">
        <f t="shared" si="22"/>
        <v>0.8125</v>
      </c>
      <c r="J36" s="37">
        <f t="shared" si="23"/>
        <v>6.9444444444444441E-3</v>
      </c>
      <c r="K36" s="3">
        <f t="shared" si="24"/>
        <v>0.13888888888888892</v>
      </c>
      <c r="L36" s="60">
        <f t="shared" si="26"/>
        <v>0.40972222222222221</v>
      </c>
      <c r="M36" s="6"/>
      <c r="N36" s="6"/>
      <c r="S36" s="6"/>
    </row>
    <row r="37" spans="1:19" ht="15.75" thickBot="1" x14ac:dyDescent="0.3">
      <c r="A37" s="28" t="s">
        <v>2</v>
      </c>
      <c r="B37" s="28"/>
      <c r="C37" s="33">
        <v>1.4583333333333333</v>
      </c>
      <c r="D37" s="43"/>
      <c r="E37" s="44"/>
      <c r="F37" s="45"/>
      <c r="G37" s="35">
        <f>SUM(G29:G36)</f>
        <v>1.0069444444444444</v>
      </c>
      <c r="H37" s="43"/>
      <c r="I37" s="44"/>
      <c r="J37" s="45"/>
      <c r="K37" s="35">
        <f>SUM(K29:K36)</f>
        <v>0.84027777777777779</v>
      </c>
      <c r="L37" s="35">
        <f>SUM(L29:L36)</f>
        <v>1.8472222222222223</v>
      </c>
      <c r="M37" s="6"/>
      <c r="N37" s="6"/>
      <c r="S37" s="6"/>
    </row>
    <row r="38" spans="1:19" ht="15.75" thickBot="1" x14ac:dyDescent="0.3">
      <c r="A38" s="28" t="s">
        <v>18</v>
      </c>
      <c r="B38" s="28"/>
      <c r="C38" s="32">
        <f>G37+K37</f>
        <v>1.8472222222222223</v>
      </c>
      <c r="D38" s="13"/>
      <c r="E38" s="13"/>
      <c r="F38" s="14"/>
      <c r="G38" s="14"/>
      <c r="H38" s="13"/>
      <c r="I38" s="13"/>
      <c r="J38" s="14"/>
      <c r="K38" s="14"/>
      <c r="L38" s="58"/>
      <c r="M38" s="6"/>
      <c r="N38" s="6"/>
      <c r="S38" s="6"/>
    </row>
    <row r="39" spans="1:19" ht="15.75" thickBot="1" x14ac:dyDescent="0.3">
      <c r="A39" s="28" t="s">
        <v>19</v>
      </c>
      <c r="B39" s="29"/>
      <c r="C39" s="51">
        <f>C38-C37</f>
        <v>0.38888888888888906</v>
      </c>
      <c r="D39" s="13"/>
      <c r="E39" s="13"/>
      <c r="F39" s="14"/>
      <c r="G39" s="14"/>
      <c r="H39" s="13"/>
      <c r="I39" s="13"/>
      <c r="J39" s="14"/>
      <c r="K39" s="14"/>
      <c r="L39" s="58"/>
      <c r="M39" s="6"/>
      <c r="N39" s="6"/>
      <c r="S39" s="6"/>
    </row>
    <row r="40" spans="1:19" x14ac:dyDescent="0.25">
      <c r="A40" s="7" t="s">
        <v>4</v>
      </c>
      <c r="B40" s="2">
        <v>24</v>
      </c>
      <c r="C40" s="41" t="s">
        <v>35</v>
      </c>
      <c r="D40" s="16">
        <f t="shared" ref="D40:D47" si="27">IFERROR(VLOOKUP($C40,JeanYves,2,0),"")</f>
        <v>0.4375</v>
      </c>
      <c r="E40" s="17">
        <f t="shared" ref="E40:E47" si="28">IFERROR(VLOOKUP($C40,JeanYves,3,0),"")</f>
        <v>0.55902777777777779</v>
      </c>
      <c r="F40" s="21">
        <f t="shared" ref="F40:F47" si="29">IFERROR(VLOOKUP($C40,JeanYves,4,0),"")</f>
        <v>0</v>
      </c>
      <c r="G40" s="34">
        <f t="shared" ref="G40:G47" si="30">IFERROR(MOD(E40-D40,1)-F40,0)</f>
        <v>0.12152777777777779</v>
      </c>
      <c r="H40" s="16">
        <f t="shared" ref="H40:H47" si="31">IFERROR(VLOOKUP($C40,JeanYves,5,0),"")</f>
        <v>0.58333333333333337</v>
      </c>
      <c r="I40" s="17">
        <f t="shared" ref="I40:I47" si="32">IFERROR(VLOOKUP($C40,JeanYves,6,0),"")</f>
        <v>0.8125</v>
      </c>
      <c r="J40" s="21">
        <f t="shared" ref="J40:J47" si="33">IFERROR(VLOOKUP($C40,JeanYves,7,0),"")</f>
        <v>0</v>
      </c>
      <c r="K40" s="34">
        <f t="shared" ref="K40:K47" si="34">IFERROR(MOD(I40-H40,1)-J40,0)</f>
        <v>0.22916666666666663</v>
      </c>
      <c r="L40" s="59">
        <f t="shared" ref="L40:L47" si="35">G40+K40</f>
        <v>0.35069444444444442</v>
      </c>
      <c r="M40" s="6"/>
      <c r="N40" s="6"/>
      <c r="S40" s="6"/>
    </row>
    <row r="41" spans="1:19" x14ac:dyDescent="0.25">
      <c r="A41" s="7" t="s">
        <v>5</v>
      </c>
      <c r="B41" s="2">
        <v>25</v>
      </c>
      <c r="C41" s="42" t="s">
        <v>35</v>
      </c>
      <c r="D41" s="18">
        <f t="shared" si="27"/>
        <v>0.4375</v>
      </c>
      <c r="E41" s="5">
        <f t="shared" si="28"/>
        <v>0.55902777777777779</v>
      </c>
      <c r="F41" s="36">
        <f t="shared" si="29"/>
        <v>0</v>
      </c>
      <c r="G41" s="1">
        <f t="shared" si="30"/>
        <v>0.12152777777777779</v>
      </c>
      <c r="H41" s="18">
        <f t="shared" si="31"/>
        <v>0.58333333333333337</v>
      </c>
      <c r="I41" s="5">
        <f t="shared" si="32"/>
        <v>0.8125</v>
      </c>
      <c r="J41" s="36">
        <f t="shared" si="33"/>
        <v>0</v>
      </c>
      <c r="K41" s="1">
        <f t="shared" si="34"/>
        <v>0.22916666666666663</v>
      </c>
      <c r="L41" s="57">
        <f t="shared" si="35"/>
        <v>0.35069444444444442</v>
      </c>
      <c r="M41" s="6"/>
      <c r="N41" s="6"/>
      <c r="S41" s="6"/>
    </row>
    <row r="42" spans="1:19" x14ac:dyDescent="0.25">
      <c r="A42" s="7" t="s">
        <v>6</v>
      </c>
      <c r="B42" s="2">
        <v>26</v>
      </c>
      <c r="C42" s="42" t="s">
        <v>32</v>
      </c>
      <c r="D42" s="18">
        <f t="shared" si="27"/>
        <v>0.3125</v>
      </c>
      <c r="E42" s="5">
        <f t="shared" si="28"/>
        <v>0.54166666666666663</v>
      </c>
      <c r="F42" s="36">
        <f t="shared" si="29"/>
        <v>6.9444444444444441E-3</v>
      </c>
      <c r="G42" s="1">
        <f t="shared" si="30"/>
        <v>0.22222222222222218</v>
      </c>
      <c r="H42" s="18">
        <f t="shared" si="31"/>
        <v>0.5625</v>
      </c>
      <c r="I42" s="5">
        <f t="shared" si="32"/>
        <v>0.66666666666666663</v>
      </c>
      <c r="J42" s="36">
        <f t="shared" si="33"/>
        <v>0</v>
      </c>
      <c r="K42" s="1">
        <f t="shared" si="34"/>
        <v>0.10416666666666663</v>
      </c>
      <c r="L42" s="57">
        <f t="shared" si="35"/>
        <v>0.32638888888888884</v>
      </c>
      <c r="M42" s="6"/>
      <c r="N42" s="6"/>
      <c r="S42" s="6"/>
    </row>
    <row r="43" spans="1:19" x14ac:dyDescent="0.25">
      <c r="A43" s="7" t="s">
        <v>7</v>
      </c>
      <c r="B43" s="2">
        <v>27</v>
      </c>
      <c r="C43" s="42" t="s">
        <v>36</v>
      </c>
      <c r="D43" s="18">
        <f t="shared" si="27"/>
        <v>0</v>
      </c>
      <c r="E43" s="5">
        <f t="shared" si="28"/>
        <v>0</v>
      </c>
      <c r="F43" s="36">
        <f t="shared" si="29"/>
        <v>0</v>
      </c>
      <c r="G43" s="1">
        <f t="shared" si="30"/>
        <v>0</v>
      </c>
      <c r="H43" s="18">
        <f t="shared" si="31"/>
        <v>0</v>
      </c>
      <c r="I43" s="5">
        <f t="shared" si="32"/>
        <v>0</v>
      </c>
      <c r="J43" s="36">
        <f t="shared" si="33"/>
        <v>0</v>
      </c>
      <c r="K43" s="1">
        <f t="shared" si="34"/>
        <v>0</v>
      </c>
      <c r="L43" s="57">
        <f t="shared" si="35"/>
        <v>0</v>
      </c>
      <c r="M43" s="6"/>
      <c r="N43" s="6"/>
      <c r="S43" s="6"/>
    </row>
    <row r="44" spans="1:19" x14ac:dyDescent="0.25">
      <c r="A44" s="7" t="s">
        <v>8</v>
      </c>
      <c r="B44" s="2">
        <v>28</v>
      </c>
      <c r="C44" s="64" t="s">
        <v>32</v>
      </c>
      <c r="D44" s="18">
        <f t="shared" si="27"/>
        <v>0.3125</v>
      </c>
      <c r="E44" s="5">
        <f t="shared" si="28"/>
        <v>0.54166666666666663</v>
      </c>
      <c r="F44" s="36">
        <f t="shared" si="29"/>
        <v>6.9444444444444441E-3</v>
      </c>
      <c r="G44" s="1">
        <f t="shared" si="30"/>
        <v>0.22222222222222218</v>
      </c>
      <c r="H44" s="18">
        <f t="shared" si="31"/>
        <v>0.5625</v>
      </c>
      <c r="I44" s="5">
        <f t="shared" si="32"/>
        <v>0.66666666666666663</v>
      </c>
      <c r="J44" s="36">
        <f t="shared" si="33"/>
        <v>0</v>
      </c>
      <c r="K44" s="1">
        <f t="shared" si="34"/>
        <v>0.10416666666666663</v>
      </c>
      <c r="L44" s="57">
        <f t="shared" si="35"/>
        <v>0.32638888888888884</v>
      </c>
      <c r="M44" s="6"/>
      <c r="N44" s="6"/>
      <c r="S44" s="6"/>
    </row>
    <row r="45" spans="1:19" x14ac:dyDescent="0.25">
      <c r="A45" s="7" t="s">
        <v>9</v>
      </c>
      <c r="B45" s="2">
        <v>29</v>
      </c>
      <c r="C45" s="64" t="s">
        <v>27</v>
      </c>
      <c r="D45" s="18">
        <f t="shared" si="27"/>
        <v>0</v>
      </c>
      <c r="E45" s="5">
        <f t="shared" si="28"/>
        <v>0</v>
      </c>
      <c r="F45" s="36">
        <f t="shared" si="29"/>
        <v>0</v>
      </c>
      <c r="G45" s="1">
        <f t="shared" si="30"/>
        <v>0</v>
      </c>
      <c r="H45" s="18">
        <f t="shared" si="31"/>
        <v>0</v>
      </c>
      <c r="I45" s="5">
        <f t="shared" si="32"/>
        <v>0</v>
      </c>
      <c r="J45" s="36">
        <f t="shared" si="33"/>
        <v>0</v>
      </c>
      <c r="K45" s="1">
        <f t="shared" si="34"/>
        <v>0</v>
      </c>
      <c r="L45" s="57">
        <f t="shared" si="35"/>
        <v>0</v>
      </c>
      <c r="M45" s="6"/>
      <c r="N45" s="6"/>
      <c r="S45" s="6"/>
    </row>
    <row r="46" spans="1:19" x14ac:dyDescent="0.25">
      <c r="A46" s="7" t="s">
        <v>10</v>
      </c>
      <c r="B46" s="2">
        <v>30</v>
      </c>
      <c r="C46" s="64" t="s">
        <v>27</v>
      </c>
      <c r="D46" s="18">
        <f t="shared" si="27"/>
        <v>0</v>
      </c>
      <c r="E46" s="5">
        <f t="shared" si="28"/>
        <v>0</v>
      </c>
      <c r="F46" s="36">
        <f t="shared" si="29"/>
        <v>0</v>
      </c>
      <c r="G46" s="1">
        <f t="shared" si="30"/>
        <v>0</v>
      </c>
      <c r="H46" s="18">
        <f t="shared" si="31"/>
        <v>0</v>
      </c>
      <c r="I46" s="5">
        <f t="shared" si="32"/>
        <v>0</v>
      </c>
      <c r="J46" s="36">
        <f t="shared" si="33"/>
        <v>0</v>
      </c>
      <c r="K46" s="1">
        <f t="shared" si="34"/>
        <v>0</v>
      </c>
      <c r="L46" s="57">
        <f t="shared" si="35"/>
        <v>0</v>
      </c>
      <c r="M46" s="6"/>
      <c r="N46" s="6"/>
      <c r="S46" s="6"/>
    </row>
    <row r="47" spans="1:19" ht="15.75" thickBot="1" x14ac:dyDescent="0.3">
      <c r="A47" s="7" t="s">
        <v>4</v>
      </c>
      <c r="B47" s="2">
        <v>31</v>
      </c>
      <c r="C47" s="26" t="s">
        <v>32</v>
      </c>
      <c r="D47" s="19">
        <f t="shared" si="27"/>
        <v>0.3125</v>
      </c>
      <c r="E47" s="20">
        <f t="shared" si="28"/>
        <v>0.54166666666666663</v>
      </c>
      <c r="F47" s="37">
        <f t="shared" si="29"/>
        <v>6.9444444444444441E-3</v>
      </c>
      <c r="G47" s="3">
        <f t="shared" si="30"/>
        <v>0.22222222222222218</v>
      </c>
      <c r="H47" s="19">
        <f t="shared" si="31"/>
        <v>0.5625</v>
      </c>
      <c r="I47" s="20">
        <f t="shared" si="32"/>
        <v>0.66666666666666663</v>
      </c>
      <c r="J47" s="37">
        <f t="shared" si="33"/>
        <v>0</v>
      </c>
      <c r="K47" s="3">
        <f t="shared" si="34"/>
        <v>0.10416666666666663</v>
      </c>
      <c r="L47" s="60">
        <f t="shared" si="35"/>
        <v>0.32638888888888884</v>
      </c>
      <c r="M47" s="6"/>
      <c r="N47" s="6"/>
      <c r="S47" s="6"/>
    </row>
    <row r="48" spans="1:19" ht="15.75" thickBot="1" x14ac:dyDescent="0.3">
      <c r="A48" s="28" t="s">
        <v>2</v>
      </c>
      <c r="B48" s="28"/>
      <c r="C48" s="33">
        <v>1.4583333333333333</v>
      </c>
      <c r="D48" s="43"/>
      <c r="E48" s="44"/>
      <c r="F48" s="45"/>
      <c r="G48" s="35">
        <f>SUM(G40:G47)</f>
        <v>0.90972222222222221</v>
      </c>
      <c r="H48" s="43"/>
      <c r="I48" s="44"/>
      <c r="J48" s="45"/>
      <c r="K48" s="35">
        <f>SUM(K40:K47)</f>
        <v>0.77083333333333315</v>
      </c>
      <c r="L48" s="35">
        <f>SUM(L40:L47)</f>
        <v>1.6805555555555554</v>
      </c>
      <c r="M48" s="6"/>
      <c r="N48" s="6"/>
      <c r="S48" s="6"/>
    </row>
    <row r="49" spans="1:19" ht="15.75" thickBot="1" x14ac:dyDescent="0.3">
      <c r="A49" s="28" t="s">
        <v>18</v>
      </c>
      <c r="B49" s="28"/>
      <c r="C49" s="32">
        <f>G48+K48</f>
        <v>1.6805555555555554</v>
      </c>
      <c r="D49" s="13"/>
      <c r="E49" s="13"/>
      <c r="F49" s="14"/>
      <c r="G49" s="14"/>
      <c r="H49" s="6"/>
      <c r="I49" s="6"/>
      <c r="J49" s="6"/>
      <c r="K49" s="6"/>
      <c r="L49" s="50"/>
      <c r="M49" s="6"/>
      <c r="N49" s="6"/>
      <c r="S49" s="6"/>
    </row>
    <row r="50" spans="1:19" ht="15.75" thickBot="1" x14ac:dyDescent="0.3">
      <c r="A50" s="28" t="s">
        <v>19</v>
      </c>
      <c r="B50" s="29"/>
      <c r="C50" s="11">
        <f>C49-C48</f>
        <v>0.2222222222222221</v>
      </c>
      <c r="D50" s="13"/>
      <c r="E50" s="13"/>
      <c r="F50" s="14"/>
      <c r="G50" s="14"/>
      <c r="H50" s="6"/>
      <c r="I50" s="6"/>
      <c r="J50" s="6"/>
      <c r="K50" s="6"/>
      <c r="L50" s="50"/>
      <c r="M50" s="6"/>
      <c r="N50" s="6"/>
      <c r="S50" s="6"/>
    </row>
    <row r="51" spans="1:19" ht="15.75" thickBot="1" x14ac:dyDescent="0.3">
      <c r="A51" s="14"/>
      <c r="B51" s="14"/>
      <c r="C51" s="14"/>
      <c r="D51" s="13"/>
      <c r="G51" s="10"/>
      <c r="H51" s="6"/>
      <c r="I51" s="6"/>
      <c r="J51" s="6"/>
      <c r="K51" s="6"/>
      <c r="L51" s="50"/>
      <c r="M51" s="6"/>
      <c r="N51" s="6"/>
      <c r="S51" s="6"/>
    </row>
    <row r="52" spans="1:19" ht="15.75" thickBot="1" x14ac:dyDescent="0.3">
      <c r="A52" s="14"/>
      <c r="B52" s="14"/>
      <c r="C52" s="14"/>
      <c r="D52" s="13"/>
      <c r="E52" s="100" t="s">
        <v>11</v>
      </c>
      <c r="F52" s="101"/>
      <c r="G52" s="9" t="e">
        <f>C8+C18+C28+C38+C49</f>
        <v>#REF!</v>
      </c>
      <c r="H52" s="6"/>
      <c r="I52" s="6"/>
      <c r="J52" s="6"/>
      <c r="K52" s="6"/>
      <c r="L52" s="50"/>
      <c r="M52" s="6"/>
      <c r="N52" s="6"/>
      <c r="S52" s="6"/>
    </row>
    <row r="53" spans="1:19" ht="15.75" thickBot="1" x14ac:dyDescent="0.3">
      <c r="A53" s="14"/>
      <c r="B53" s="14"/>
      <c r="C53" s="14"/>
      <c r="D53" s="13"/>
      <c r="E53" s="13"/>
      <c r="F53" s="14"/>
      <c r="G53" s="14"/>
      <c r="H53" s="6"/>
      <c r="I53" s="6"/>
      <c r="J53" s="6"/>
      <c r="K53" s="6"/>
      <c r="L53" s="50"/>
      <c r="M53" s="6"/>
      <c r="N53" s="6"/>
      <c r="S53" s="6"/>
    </row>
    <row r="54" spans="1:19" ht="15.75" thickBot="1" x14ac:dyDescent="0.3">
      <c r="A54" s="10"/>
      <c r="E54" s="28" t="s">
        <v>20</v>
      </c>
      <c r="F54" s="29"/>
      <c r="G54" s="11" t="e">
        <f>C9+C19+C29+C39+C50</f>
        <v>#REF!</v>
      </c>
      <c r="H54" s="6"/>
      <c r="I54" s="6"/>
      <c r="J54" s="6"/>
      <c r="K54" s="6"/>
      <c r="L54" s="50"/>
      <c r="M54" s="6"/>
      <c r="N54" s="6"/>
      <c r="S54" s="6"/>
    </row>
    <row r="55" spans="1:19" x14ac:dyDescent="0.25">
      <c r="A55" s="10"/>
      <c r="G55" s="10"/>
      <c r="H55" s="6"/>
      <c r="I55" s="6"/>
      <c r="J55" s="6"/>
      <c r="K55" s="6"/>
      <c r="L55" s="50"/>
      <c r="M55" s="6"/>
      <c r="N55" s="6"/>
      <c r="S55" s="6"/>
    </row>
    <row r="56" spans="1:19" x14ac:dyDescent="0.25">
      <c r="A56" s="10"/>
      <c r="G56" s="10"/>
      <c r="H56" s="6"/>
      <c r="I56" s="6"/>
      <c r="J56" s="6"/>
      <c r="K56" s="6"/>
      <c r="L56" s="50"/>
      <c r="M56" s="6"/>
      <c r="N56" s="6"/>
      <c r="S56" s="6"/>
    </row>
    <row r="57" spans="1:19" x14ac:dyDescent="0.25">
      <c r="D57" s="23"/>
    </row>
    <row r="58" spans="1:19" x14ac:dyDescent="0.25">
      <c r="D58" s="22"/>
    </row>
    <row r="59" spans="1:19" x14ac:dyDescent="0.25">
      <c r="D59" s="23"/>
    </row>
    <row r="60" spans="1:19" x14ac:dyDescent="0.25">
      <c r="D60" s="22"/>
    </row>
    <row r="61" spans="1:19" x14ac:dyDescent="0.25">
      <c r="D61" s="23"/>
    </row>
    <row r="62" spans="1:19" x14ac:dyDescent="0.25">
      <c r="D62" s="22"/>
    </row>
    <row r="63" spans="1:19" x14ac:dyDescent="0.25">
      <c r="D63" s="23"/>
    </row>
  </sheetData>
  <mergeCells count="5">
    <mergeCell ref="E52:F52"/>
    <mergeCell ref="B2:G2"/>
    <mergeCell ref="H2:K2"/>
    <mergeCell ref="G6:K6"/>
    <mergeCell ref="G7:K7"/>
  </mergeCells>
  <conditionalFormatting sqref="C13">
    <cfRule type="expression" dxfId="21" priority="8">
      <formula>AND($C$13=#REF!)</formula>
    </cfRule>
  </conditionalFormatting>
  <conditionalFormatting sqref="D10:L16 D20:L26 D30:L36 D4:L5 D40:L47">
    <cfRule type="expression" dxfId="20" priority="4">
      <formula>INDIRECT("$C"&amp;ROW())="Week end"</formula>
    </cfRule>
    <cfRule type="expression" dxfId="19" priority="5">
      <formula>INDIRECT("$C"&amp;ROW())="R"</formula>
    </cfRule>
  </conditionalFormatting>
  <conditionalFormatting sqref="C33">
    <cfRule type="expression" dxfId="18" priority="3">
      <formula>AND($C$13=K21)</formula>
    </cfRule>
  </conditionalFormatting>
  <conditionalFormatting sqref="D4:L5 D10:L16 D20:L26 D30:L36 D40:L47">
    <cfRule type="expression" dxfId="17" priority="1">
      <formula>INDIRECT("$C"&amp;ROW())="CP"</formula>
    </cfRule>
  </conditionalFormatting>
  <dataValidations count="1">
    <dataValidation type="list" allowBlank="1" showInputMessage="1" showErrorMessage="1" sqref="C4:C5 C30:C36 C20:C26 C40:C47 C10:C16">
      <formula1>"R,Week end,Admin,10,M,M2,S,S1,S2,S3,O,CP"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&amp;C&amp;18Mai 2021
Jean-Yves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S62"/>
  <sheetViews>
    <sheetView topLeftCell="A19" workbookViewId="0">
      <selection activeCell="N18" sqref="N18"/>
    </sheetView>
  </sheetViews>
  <sheetFormatPr baseColWidth="10" defaultRowHeight="15" x14ac:dyDescent="0.25"/>
  <cols>
    <col min="1" max="1" width="18" style="6" bestFit="1" customWidth="1"/>
    <col min="2" max="2" width="6.7109375" style="10" customWidth="1"/>
    <col min="3" max="3" width="11.5703125" style="10" bestFit="1" customWidth="1"/>
    <col min="4" max="4" width="7.42578125" style="10" customWidth="1"/>
    <col min="5" max="5" width="7.28515625" style="10" customWidth="1"/>
    <col min="6" max="6" width="6.7109375" style="10" customWidth="1"/>
    <col min="7" max="7" width="7.28515625" style="4" bestFit="1" customWidth="1"/>
    <col min="8" max="10" width="6.7109375" style="10" customWidth="1"/>
    <col min="11" max="11" width="7.28515625" style="10" customWidth="1"/>
    <col min="12" max="12" width="13" style="10" bestFit="1" customWidth="1"/>
    <col min="13" max="13" width="7.28515625" style="10" customWidth="1"/>
    <col min="14" max="14" width="8.28515625" style="10" customWidth="1"/>
    <col min="15" max="15" width="6.42578125" style="6" bestFit="1" customWidth="1"/>
    <col min="16" max="16" width="5.5703125" style="6" bestFit="1" customWidth="1"/>
    <col min="17" max="17" width="6.28515625" style="6" bestFit="1" customWidth="1"/>
    <col min="18" max="18" width="6.42578125" style="6" customWidth="1"/>
    <col min="19" max="19" width="12.7109375" style="50" customWidth="1"/>
    <col min="20" max="16384" width="11.42578125" style="6"/>
  </cols>
  <sheetData>
    <row r="1" spans="1:19" ht="32.25" customHeight="1" thickBot="1" x14ac:dyDescent="0.3"/>
    <row r="2" spans="1:19" ht="15.75" customHeight="1" thickBot="1" x14ac:dyDescent="0.3">
      <c r="A2" s="4"/>
      <c r="B2" s="102" t="s">
        <v>23</v>
      </c>
      <c r="C2" s="103"/>
      <c r="D2" s="103"/>
      <c r="E2" s="103"/>
      <c r="F2" s="103"/>
      <c r="G2" s="104"/>
      <c r="H2" s="102" t="s">
        <v>24</v>
      </c>
      <c r="I2" s="103"/>
      <c r="J2" s="103"/>
      <c r="K2" s="104"/>
      <c r="L2" s="56"/>
      <c r="M2" s="6"/>
      <c r="N2" s="6"/>
      <c r="S2" s="6"/>
    </row>
    <row r="3" spans="1:19" ht="15.75" thickBot="1" x14ac:dyDescent="0.3">
      <c r="A3" s="27"/>
      <c r="B3" s="24" t="s">
        <v>16</v>
      </c>
      <c r="C3" s="63" t="s">
        <v>13</v>
      </c>
      <c r="D3" s="61" t="s">
        <v>0</v>
      </c>
      <c r="E3" s="25" t="s">
        <v>1</v>
      </c>
      <c r="F3" s="62" t="s">
        <v>12</v>
      </c>
      <c r="G3" s="24" t="s">
        <v>3</v>
      </c>
      <c r="H3" s="61" t="s">
        <v>0</v>
      </c>
      <c r="I3" s="25" t="s">
        <v>1</v>
      </c>
      <c r="J3" s="62" t="s">
        <v>12</v>
      </c>
      <c r="K3" s="24" t="s">
        <v>3</v>
      </c>
      <c r="L3" s="32" t="s">
        <v>25</v>
      </c>
      <c r="M3" s="6"/>
      <c r="N3" s="6"/>
      <c r="S3" s="6"/>
    </row>
    <row r="4" spans="1:19" x14ac:dyDescent="0.25">
      <c r="A4" s="7" t="s">
        <v>5</v>
      </c>
      <c r="B4" s="2">
        <v>1</v>
      </c>
      <c r="C4" s="42"/>
      <c r="D4" s="18" t="str">
        <f t="shared" ref="D4:D9" si="0">IFERROR(VLOOKUP($C4,JeanYves,2,0),"")</f>
        <v/>
      </c>
      <c r="E4" s="5" t="str">
        <f t="shared" ref="E4:E9" si="1">IFERROR(VLOOKUP($C4,JeanYves,3,0),"")</f>
        <v/>
      </c>
      <c r="F4" s="36" t="str">
        <f t="shared" ref="F4:F9" si="2">IFERROR(VLOOKUP($C4,JeanYves,4,0),"")</f>
        <v/>
      </c>
      <c r="G4" s="1">
        <f t="shared" ref="G4:G9" si="3">IFERROR(MOD(E4-D4,1)-F4,0)</f>
        <v>0</v>
      </c>
      <c r="H4" s="18" t="str">
        <f t="shared" ref="H4:H9" si="4">IFERROR(VLOOKUP($C4,JeanYves,5,0),"")</f>
        <v/>
      </c>
      <c r="I4" s="5" t="str">
        <f t="shared" ref="I4:I9" si="5">IFERROR(VLOOKUP($C4,JeanYves,6,0),"")</f>
        <v/>
      </c>
      <c r="J4" s="36" t="str">
        <f t="shared" ref="J4:J9" si="6">IFERROR(VLOOKUP($C4,JeanYves,7,0),"")</f>
        <v/>
      </c>
      <c r="K4" s="1">
        <f t="shared" ref="K4:K9" si="7">IFERROR(MOD(I4-H4,1)-J4,0)</f>
        <v>0</v>
      </c>
      <c r="L4" s="57">
        <f t="shared" ref="L4:L9" si="8">G4+K4</f>
        <v>0</v>
      </c>
      <c r="M4" s="6"/>
      <c r="N4" s="6"/>
      <c r="S4" s="6"/>
    </row>
    <row r="5" spans="1:19" x14ac:dyDescent="0.25">
      <c r="A5" s="7" t="s">
        <v>6</v>
      </c>
      <c r="B5" s="2">
        <v>2</v>
      </c>
      <c r="C5" s="42"/>
      <c r="D5" s="18" t="str">
        <f t="shared" si="0"/>
        <v/>
      </c>
      <c r="E5" s="5" t="str">
        <f t="shared" si="1"/>
        <v/>
      </c>
      <c r="F5" s="36" t="str">
        <f t="shared" si="2"/>
        <v/>
      </c>
      <c r="G5" s="1">
        <f t="shared" si="3"/>
        <v>0</v>
      </c>
      <c r="H5" s="18" t="str">
        <f t="shared" si="4"/>
        <v/>
      </c>
      <c r="I5" s="5" t="str">
        <f t="shared" si="5"/>
        <v/>
      </c>
      <c r="J5" s="36" t="str">
        <f t="shared" si="6"/>
        <v/>
      </c>
      <c r="K5" s="1">
        <f t="shared" si="7"/>
        <v>0</v>
      </c>
      <c r="L5" s="57">
        <f t="shared" si="8"/>
        <v>0</v>
      </c>
      <c r="M5" s="6"/>
      <c r="N5" s="6"/>
      <c r="S5" s="6"/>
    </row>
    <row r="6" spans="1:19" x14ac:dyDescent="0.25">
      <c r="A6" s="7" t="s">
        <v>7</v>
      </c>
      <c r="B6" s="2">
        <v>3</v>
      </c>
      <c r="C6" s="42"/>
      <c r="D6" s="18" t="str">
        <f t="shared" si="0"/>
        <v/>
      </c>
      <c r="E6" s="5" t="str">
        <f t="shared" si="1"/>
        <v/>
      </c>
      <c r="F6" s="36" t="str">
        <f t="shared" si="2"/>
        <v/>
      </c>
      <c r="G6" s="1">
        <f t="shared" si="3"/>
        <v>0</v>
      </c>
      <c r="H6" s="18" t="str">
        <f t="shared" si="4"/>
        <v/>
      </c>
      <c r="I6" s="5" t="str">
        <f t="shared" si="5"/>
        <v/>
      </c>
      <c r="J6" s="36" t="str">
        <f t="shared" si="6"/>
        <v/>
      </c>
      <c r="K6" s="1">
        <f t="shared" si="7"/>
        <v>0</v>
      </c>
      <c r="L6" s="57">
        <f t="shared" si="8"/>
        <v>0</v>
      </c>
      <c r="M6" s="6"/>
      <c r="N6" s="6"/>
      <c r="S6" s="6"/>
    </row>
    <row r="7" spans="1:19" x14ac:dyDescent="0.25">
      <c r="A7" s="7" t="s">
        <v>8</v>
      </c>
      <c r="B7" s="2">
        <v>4</v>
      </c>
      <c r="C7" s="42"/>
      <c r="D7" s="18" t="str">
        <f t="shared" si="0"/>
        <v/>
      </c>
      <c r="E7" s="5" t="str">
        <f t="shared" si="1"/>
        <v/>
      </c>
      <c r="F7" s="36" t="str">
        <f t="shared" si="2"/>
        <v/>
      </c>
      <c r="G7" s="1">
        <f t="shared" si="3"/>
        <v>0</v>
      </c>
      <c r="H7" s="18" t="str">
        <f t="shared" si="4"/>
        <v/>
      </c>
      <c r="I7" s="5" t="str">
        <f t="shared" si="5"/>
        <v/>
      </c>
      <c r="J7" s="36" t="str">
        <f t="shared" si="6"/>
        <v/>
      </c>
      <c r="K7" s="1">
        <f t="shared" si="7"/>
        <v>0</v>
      </c>
      <c r="L7" s="57">
        <f t="shared" si="8"/>
        <v>0</v>
      </c>
      <c r="M7" s="6"/>
      <c r="N7" s="6"/>
      <c r="S7" s="6"/>
    </row>
    <row r="8" spans="1:19" x14ac:dyDescent="0.25">
      <c r="A8" s="7" t="s">
        <v>9</v>
      </c>
      <c r="B8" s="2">
        <v>5</v>
      </c>
      <c r="C8" s="42"/>
      <c r="D8" s="18" t="str">
        <f t="shared" si="0"/>
        <v/>
      </c>
      <c r="E8" s="5" t="str">
        <f t="shared" si="1"/>
        <v/>
      </c>
      <c r="F8" s="36" t="str">
        <f t="shared" si="2"/>
        <v/>
      </c>
      <c r="G8" s="1">
        <f t="shared" si="3"/>
        <v>0</v>
      </c>
      <c r="H8" s="18" t="str">
        <f t="shared" si="4"/>
        <v/>
      </c>
      <c r="I8" s="5" t="str">
        <f t="shared" si="5"/>
        <v/>
      </c>
      <c r="J8" s="36" t="str">
        <f t="shared" si="6"/>
        <v/>
      </c>
      <c r="K8" s="1">
        <f t="shared" si="7"/>
        <v>0</v>
      </c>
      <c r="L8" s="57">
        <f t="shared" si="8"/>
        <v>0</v>
      </c>
      <c r="M8" s="6"/>
      <c r="N8" s="6"/>
      <c r="S8" s="6"/>
    </row>
    <row r="9" spans="1:19" ht="15.75" thickBot="1" x14ac:dyDescent="0.3">
      <c r="A9" s="53" t="s">
        <v>10</v>
      </c>
      <c r="B9" s="2">
        <v>6</v>
      </c>
      <c r="C9" s="26"/>
      <c r="D9" s="19" t="str">
        <f t="shared" si="0"/>
        <v/>
      </c>
      <c r="E9" s="20" t="str">
        <f t="shared" si="1"/>
        <v/>
      </c>
      <c r="F9" s="37" t="str">
        <f t="shared" si="2"/>
        <v/>
      </c>
      <c r="G9" s="3">
        <f t="shared" si="3"/>
        <v>0</v>
      </c>
      <c r="H9" s="19" t="str">
        <f t="shared" si="4"/>
        <v/>
      </c>
      <c r="I9" s="20" t="str">
        <f t="shared" si="5"/>
        <v/>
      </c>
      <c r="J9" s="37" t="str">
        <f t="shared" si="6"/>
        <v/>
      </c>
      <c r="K9" s="3">
        <f t="shared" si="7"/>
        <v>0</v>
      </c>
      <c r="L9" s="57">
        <f t="shared" si="8"/>
        <v>0</v>
      </c>
      <c r="M9" s="6"/>
      <c r="N9" s="6"/>
      <c r="S9" s="6"/>
    </row>
    <row r="10" spans="1:19" ht="15.75" thickBot="1" x14ac:dyDescent="0.3">
      <c r="A10" s="52"/>
      <c r="B10" s="38"/>
      <c r="C10" s="39"/>
      <c r="F10" s="40"/>
      <c r="G10" s="105" t="s">
        <v>21</v>
      </c>
      <c r="H10" s="106"/>
      <c r="I10" s="106"/>
      <c r="J10" s="106"/>
      <c r="K10" s="107"/>
      <c r="L10" s="55">
        <f>Mai!C49</f>
        <v>1.6805555555555554</v>
      </c>
      <c r="M10" s="6"/>
      <c r="N10" s="6"/>
      <c r="S10" s="6"/>
    </row>
    <row r="11" spans="1:19" ht="15.75" thickBot="1" x14ac:dyDescent="0.3">
      <c r="A11" s="28" t="s">
        <v>2</v>
      </c>
      <c r="B11" s="28"/>
      <c r="C11" s="32">
        <v>1.4583333333333333</v>
      </c>
      <c r="D11" s="29"/>
      <c r="E11" s="30"/>
      <c r="F11" s="31"/>
      <c r="G11" s="108" t="s">
        <v>22</v>
      </c>
      <c r="H11" s="109"/>
      <c r="I11" s="109"/>
      <c r="J11" s="109"/>
      <c r="K11" s="110"/>
      <c r="L11" s="11">
        <f>SUM(L4:L10)</f>
        <v>1.6805555555555554</v>
      </c>
      <c r="M11" s="6"/>
      <c r="N11" s="6"/>
      <c r="S11" s="6"/>
    </row>
    <row r="12" spans="1:19" ht="15.75" thickBot="1" x14ac:dyDescent="0.3">
      <c r="A12" s="28" t="s">
        <v>18</v>
      </c>
      <c r="B12" s="28"/>
      <c r="C12" s="32">
        <f>L11</f>
        <v>1.6805555555555554</v>
      </c>
      <c r="D12" s="13"/>
      <c r="E12" s="13"/>
      <c r="F12" s="14"/>
      <c r="G12" s="14"/>
      <c r="H12" s="13"/>
      <c r="I12" s="13"/>
      <c r="J12" s="14"/>
      <c r="K12" s="14"/>
      <c r="L12" s="58"/>
      <c r="M12" s="6"/>
      <c r="N12" s="6"/>
      <c r="S12" s="6"/>
    </row>
    <row r="13" spans="1:19" ht="15.75" thickBot="1" x14ac:dyDescent="0.3">
      <c r="A13" s="28" t="s">
        <v>19</v>
      </c>
      <c r="B13" s="29"/>
      <c r="C13" s="51">
        <f>C12-C11</f>
        <v>0.2222222222222221</v>
      </c>
      <c r="D13" s="13"/>
      <c r="E13" s="13"/>
      <c r="F13" s="14"/>
      <c r="G13" s="14"/>
      <c r="H13" s="13"/>
      <c r="I13" s="13"/>
      <c r="J13" s="14"/>
      <c r="K13" s="14"/>
      <c r="L13" s="58"/>
      <c r="M13" s="6"/>
      <c r="N13" s="6"/>
      <c r="S13" s="6"/>
    </row>
    <row r="14" spans="1:19" x14ac:dyDescent="0.25">
      <c r="A14" s="7" t="s">
        <v>4</v>
      </c>
      <c r="B14" s="2">
        <v>7</v>
      </c>
      <c r="C14" s="41"/>
      <c r="D14" s="16" t="str">
        <f t="shared" ref="D14:D20" si="9">IFERROR(VLOOKUP($C14,JeanYves,2,0),"")</f>
        <v/>
      </c>
      <c r="E14" s="17" t="str">
        <f t="shared" ref="E14:E20" si="10">IFERROR(VLOOKUP($C14,JeanYves,3,0),"")</f>
        <v/>
      </c>
      <c r="F14" s="21" t="str">
        <f t="shared" ref="F14:F20" si="11">IFERROR(VLOOKUP($C14,JeanYves,4,0),"")</f>
        <v/>
      </c>
      <c r="G14" s="34">
        <f>IFERROR(MOD(E14-D14,1)-F14,0)</f>
        <v>0</v>
      </c>
      <c r="H14" s="16" t="str">
        <f t="shared" ref="H14:H20" si="12">IFERROR(VLOOKUP($C14,JeanYves,5,0),"")</f>
        <v/>
      </c>
      <c r="I14" s="17" t="str">
        <f t="shared" ref="I14:I20" si="13">IFERROR(VLOOKUP($C14,JeanYves,6,0),"")</f>
        <v/>
      </c>
      <c r="J14" s="21" t="str">
        <f t="shared" ref="J14:J20" si="14">IFERROR(VLOOKUP($C14,JeanYves,7,0),"")</f>
        <v/>
      </c>
      <c r="K14" s="34">
        <f t="shared" ref="K14:K20" si="15">IFERROR(MOD(I14-H14,1)-J14,0)</f>
        <v>0</v>
      </c>
      <c r="L14" s="59">
        <f>G14+K14</f>
        <v>0</v>
      </c>
      <c r="M14" s="6"/>
      <c r="N14" s="6"/>
      <c r="S14" s="6"/>
    </row>
    <row r="15" spans="1:19" x14ac:dyDescent="0.25">
      <c r="A15" s="7" t="s">
        <v>5</v>
      </c>
      <c r="B15" s="2">
        <v>8</v>
      </c>
      <c r="C15" s="42"/>
      <c r="D15" s="18" t="str">
        <f t="shared" si="9"/>
        <v/>
      </c>
      <c r="E15" s="5" t="str">
        <f t="shared" si="10"/>
        <v/>
      </c>
      <c r="F15" s="36" t="str">
        <f t="shared" si="11"/>
        <v/>
      </c>
      <c r="G15" s="1">
        <f t="shared" ref="G15:G20" si="16">IFERROR(MOD(E15-D15,1)-F15,0)</f>
        <v>0</v>
      </c>
      <c r="H15" s="18" t="str">
        <f t="shared" si="12"/>
        <v/>
      </c>
      <c r="I15" s="5" t="str">
        <f t="shared" si="13"/>
        <v/>
      </c>
      <c r="J15" s="36" t="str">
        <f t="shared" si="14"/>
        <v/>
      </c>
      <c r="K15" s="1">
        <f t="shared" si="15"/>
        <v>0</v>
      </c>
      <c r="L15" s="57">
        <f t="shared" ref="L15:L20" si="17">G15+K15</f>
        <v>0</v>
      </c>
      <c r="M15" s="6"/>
      <c r="N15" s="6"/>
      <c r="S15" s="6"/>
    </row>
    <row r="16" spans="1:19" x14ac:dyDescent="0.25">
      <c r="A16" s="7" t="s">
        <v>6</v>
      </c>
      <c r="B16" s="2">
        <v>9</v>
      </c>
      <c r="C16" s="42"/>
      <c r="D16" s="18" t="str">
        <f t="shared" si="9"/>
        <v/>
      </c>
      <c r="E16" s="5" t="str">
        <f t="shared" si="10"/>
        <v/>
      </c>
      <c r="F16" s="36" t="str">
        <f t="shared" si="11"/>
        <v/>
      </c>
      <c r="G16" s="1">
        <f t="shared" si="16"/>
        <v>0</v>
      </c>
      <c r="H16" s="18" t="str">
        <f t="shared" si="12"/>
        <v/>
      </c>
      <c r="I16" s="5" t="str">
        <f t="shared" si="13"/>
        <v/>
      </c>
      <c r="J16" s="36" t="str">
        <f t="shared" si="14"/>
        <v/>
      </c>
      <c r="K16" s="1">
        <f t="shared" si="15"/>
        <v>0</v>
      </c>
      <c r="L16" s="57">
        <f t="shared" si="17"/>
        <v>0</v>
      </c>
      <c r="M16" s="6"/>
      <c r="N16" s="6"/>
      <c r="S16" s="6"/>
    </row>
    <row r="17" spans="1:19" x14ac:dyDescent="0.25">
      <c r="A17" s="7" t="s">
        <v>7</v>
      </c>
      <c r="B17" s="2">
        <v>10</v>
      </c>
      <c r="C17" s="42"/>
      <c r="D17" s="18" t="str">
        <f t="shared" si="9"/>
        <v/>
      </c>
      <c r="E17" s="5" t="str">
        <f t="shared" si="10"/>
        <v/>
      </c>
      <c r="F17" s="36" t="str">
        <f t="shared" si="11"/>
        <v/>
      </c>
      <c r="G17" s="1">
        <f t="shared" si="16"/>
        <v>0</v>
      </c>
      <c r="H17" s="18" t="str">
        <f t="shared" si="12"/>
        <v/>
      </c>
      <c r="I17" s="5" t="str">
        <f t="shared" si="13"/>
        <v/>
      </c>
      <c r="J17" s="36" t="str">
        <f t="shared" si="14"/>
        <v/>
      </c>
      <c r="K17" s="1">
        <f t="shared" si="15"/>
        <v>0</v>
      </c>
      <c r="L17" s="57">
        <f t="shared" si="17"/>
        <v>0</v>
      </c>
      <c r="M17" s="6"/>
      <c r="N17" s="6"/>
      <c r="S17" s="6"/>
    </row>
    <row r="18" spans="1:19" x14ac:dyDescent="0.25">
      <c r="A18" s="7" t="s">
        <v>8</v>
      </c>
      <c r="B18" s="2">
        <v>11</v>
      </c>
      <c r="C18" s="42"/>
      <c r="D18" s="18" t="str">
        <f t="shared" si="9"/>
        <v/>
      </c>
      <c r="E18" s="5" t="str">
        <f t="shared" si="10"/>
        <v/>
      </c>
      <c r="F18" s="36" t="str">
        <f t="shared" si="11"/>
        <v/>
      </c>
      <c r="G18" s="1">
        <f t="shared" si="16"/>
        <v>0</v>
      </c>
      <c r="H18" s="18" t="str">
        <f t="shared" si="12"/>
        <v/>
      </c>
      <c r="I18" s="5" t="str">
        <f t="shared" si="13"/>
        <v/>
      </c>
      <c r="J18" s="36" t="str">
        <f t="shared" si="14"/>
        <v/>
      </c>
      <c r="K18" s="1">
        <f t="shared" si="15"/>
        <v>0</v>
      </c>
      <c r="L18" s="57">
        <f t="shared" si="17"/>
        <v>0</v>
      </c>
      <c r="M18" s="6"/>
      <c r="N18" s="6"/>
      <c r="S18" s="6"/>
    </row>
    <row r="19" spans="1:19" x14ac:dyDescent="0.25">
      <c r="A19" s="7" t="s">
        <v>9</v>
      </c>
      <c r="B19" s="2">
        <v>12</v>
      </c>
      <c r="C19" s="49"/>
      <c r="D19" s="18" t="str">
        <f t="shared" si="9"/>
        <v/>
      </c>
      <c r="E19" s="5" t="str">
        <f t="shared" si="10"/>
        <v/>
      </c>
      <c r="F19" s="36" t="str">
        <f t="shared" si="11"/>
        <v/>
      </c>
      <c r="G19" s="1">
        <f t="shared" si="16"/>
        <v>0</v>
      </c>
      <c r="H19" s="18" t="str">
        <f t="shared" si="12"/>
        <v/>
      </c>
      <c r="I19" s="5" t="str">
        <f t="shared" si="13"/>
        <v/>
      </c>
      <c r="J19" s="36" t="str">
        <f t="shared" si="14"/>
        <v/>
      </c>
      <c r="K19" s="1">
        <f t="shared" si="15"/>
        <v>0</v>
      </c>
      <c r="L19" s="57">
        <f t="shared" si="17"/>
        <v>0</v>
      </c>
      <c r="M19" s="6"/>
      <c r="N19" s="6"/>
      <c r="S19" s="6"/>
    </row>
    <row r="20" spans="1:19" ht="15.75" thickBot="1" x14ac:dyDescent="0.3">
      <c r="A20" s="8" t="s">
        <v>10</v>
      </c>
      <c r="B20" s="2">
        <v>13</v>
      </c>
      <c r="C20" s="26"/>
      <c r="D20" s="19" t="str">
        <f t="shared" si="9"/>
        <v/>
      </c>
      <c r="E20" s="20" t="str">
        <f t="shared" si="10"/>
        <v/>
      </c>
      <c r="F20" s="37" t="str">
        <f t="shared" si="11"/>
        <v/>
      </c>
      <c r="G20" s="3">
        <f t="shared" si="16"/>
        <v>0</v>
      </c>
      <c r="H20" s="19" t="str">
        <f t="shared" si="12"/>
        <v/>
      </c>
      <c r="I20" s="20" t="str">
        <f t="shared" si="13"/>
        <v/>
      </c>
      <c r="J20" s="37" t="str">
        <f t="shared" si="14"/>
        <v/>
      </c>
      <c r="K20" s="3">
        <f t="shared" si="15"/>
        <v>0</v>
      </c>
      <c r="L20" s="60">
        <f t="shared" si="17"/>
        <v>0</v>
      </c>
      <c r="M20" s="6"/>
      <c r="N20" s="6"/>
      <c r="S20" s="6"/>
    </row>
    <row r="21" spans="1:19" ht="15.75" thickBot="1" x14ac:dyDescent="0.3">
      <c r="A21" s="28" t="s">
        <v>2</v>
      </c>
      <c r="B21" s="28"/>
      <c r="C21" s="33">
        <v>1.4583333333333333</v>
      </c>
      <c r="D21" s="43"/>
      <c r="E21" s="44"/>
      <c r="F21" s="45"/>
      <c r="G21" s="35">
        <f>SUM(G14:G20)</f>
        <v>0</v>
      </c>
      <c r="H21" s="43"/>
      <c r="I21" s="44"/>
      <c r="J21" s="45"/>
      <c r="K21" s="35">
        <f>SUM(K14:K20)</f>
        <v>0</v>
      </c>
      <c r="L21" s="35">
        <f>SUM(L14:L20)</f>
        <v>0</v>
      </c>
      <c r="M21" s="6"/>
      <c r="N21" s="6"/>
      <c r="S21" s="6"/>
    </row>
    <row r="22" spans="1:19" ht="15.75" thickBot="1" x14ac:dyDescent="0.3">
      <c r="A22" s="28" t="s">
        <v>18</v>
      </c>
      <c r="B22" s="28"/>
      <c r="C22" s="32">
        <f>G21+K21</f>
        <v>0</v>
      </c>
      <c r="D22" s="13"/>
      <c r="E22" s="13"/>
      <c r="F22" s="14"/>
      <c r="G22" s="14"/>
      <c r="H22" s="13"/>
      <c r="I22" s="13"/>
      <c r="J22" s="14"/>
      <c r="K22" s="14"/>
      <c r="L22" s="58"/>
      <c r="M22" s="6"/>
      <c r="N22" s="6"/>
      <c r="S22" s="6"/>
    </row>
    <row r="23" spans="1:19" ht="15.75" thickBot="1" x14ac:dyDescent="0.3">
      <c r="A23" s="28" t="s">
        <v>19</v>
      </c>
      <c r="B23" s="29"/>
      <c r="C23" s="51">
        <f>C22-C21</f>
        <v>-1.4583333333333333</v>
      </c>
      <c r="D23" s="13"/>
      <c r="E23" s="13"/>
      <c r="F23" s="14"/>
      <c r="G23" s="14"/>
      <c r="H23" s="13"/>
      <c r="I23" s="13"/>
      <c r="J23" s="14"/>
      <c r="K23" s="14"/>
      <c r="L23" s="58"/>
      <c r="M23" s="6"/>
      <c r="N23" s="6"/>
      <c r="S23" s="6"/>
    </row>
    <row r="24" spans="1:19" x14ac:dyDescent="0.25">
      <c r="A24" s="7" t="s">
        <v>4</v>
      </c>
      <c r="B24" s="2">
        <v>14</v>
      </c>
      <c r="C24" s="41"/>
      <c r="D24" s="16" t="str">
        <f t="shared" ref="D24:D30" si="18">IFERROR(VLOOKUP($C24,JeanYves,2,0),"")</f>
        <v/>
      </c>
      <c r="E24" s="17" t="str">
        <f t="shared" ref="E24:E30" si="19">IFERROR(VLOOKUP($C24,JeanYves,3,0),"")</f>
        <v/>
      </c>
      <c r="F24" s="21" t="str">
        <f t="shared" ref="F24:F30" si="20">IFERROR(VLOOKUP($C24,JeanYves,4,0),"")</f>
        <v/>
      </c>
      <c r="G24" s="34">
        <f>IFERROR(MOD(E24-D24,1)-F24,0)</f>
        <v>0</v>
      </c>
      <c r="H24" s="16" t="str">
        <f t="shared" ref="H24:H30" si="21">IFERROR(VLOOKUP($C24,JeanYves,5,0),"")</f>
        <v/>
      </c>
      <c r="I24" s="17" t="str">
        <f t="shared" ref="I24:I30" si="22">IFERROR(VLOOKUP($C24,JeanYves,6,0),"")</f>
        <v/>
      </c>
      <c r="J24" s="21" t="str">
        <f t="shared" ref="J24:J30" si="23">IFERROR(VLOOKUP($C24,JeanYves,7,0),"")</f>
        <v/>
      </c>
      <c r="K24" s="34">
        <f t="shared" ref="K24:K30" si="24">IFERROR(MOD(I24-H24,1)-J24,0)</f>
        <v>0</v>
      </c>
      <c r="L24" s="59">
        <f>G24+K24</f>
        <v>0</v>
      </c>
      <c r="M24" s="6"/>
      <c r="N24" s="6"/>
      <c r="S24" s="6"/>
    </row>
    <row r="25" spans="1:19" x14ac:dyDescent="0.25">
      <c r="A25" s="7" t="s">
        <v>5</v>
      </c>
      <c r="B25" s="2">
        <v>15</v>
      </c>
      <c r="C25" s="42"/>
      <c r="D25" s="18" t="str">
        <f t="shared" si="18"/>
        <v/>
      </c>
      <c r="E25" s="5" t="str">
        <f t="shared" si="19"/>
        <v/>
      </c>
      <c r="F25" s="36" t="str">
        <f t="shared" si="20"/>
        <v/>
      </c>
      <c r="G25" s="1">
        <f t="shared" ref="G25:G30" si="25">IFERROR(MOD(E25-D25,1)-F25,0)</f>
        <v>0</v>
      </c>
      <c r="H25" s="18" t="str">
        <f t="shared" si="21"/>
        <v/>
      </c>
      <c r="I25" s="5" t="str">
        <f t="shared" si="22"/>
        <v/>
      </c>
      <c r="J25" s="36" t="str">
        <f t="shared" si="23"/>
        <v/>
      </c>
      <c r="K25" s="1">
        <f t="shared" si="24"/>
        <v>0</v>
      </c>
      <c r="L25" s="57">
        <f t="shared" ref="L25:L30" si="26">G25+K25</f>
        <v>0</v>
      </c>
      <c r="M25" s="6"/>
      <c r="N25" s="6"/>
      <c r="S25" s="6"/>
    </row>
    <row r="26" spans="1:19" x14ac:dyDescent="0.25">
      <c r="A26" s="7" t="s">
        <v>6</v>
      </c>
      <c r="B26" s="2">
        <v>16</v>
      </c>
      <c r="C26" s="42"/>
      <c r="D26" s="18" t="str">
        <f t="shared" si="18"/>
        <v/>
      </c>
      <c r="E26" s="5" t="str">
        <f t="shared" si="19"/>
        <v/>
      </c>
      <c r="F26" s="36" t="str">
        <f t="shared" si="20"/>
        <v/>
      </c>
      <c r="G26" s="1">
        <f t="shared" si="25"/>
        <v>0</v>
      </c>
      <c r="H26" s="18" t="str">
        <f t="shared" si="21"/>
        <v/>
      </c>
      <c r="I26" s="5" t="str">
        <f t="shared" si="22"/>
        <v/>
      </c>
      <c r="J26" s="36" t="str">
        <f t="shared" si="23"/>
        <v/>
      </c>
      <c r="K26" s="1">
        <f t="shared" si="24"/>
        <v>0</v>
      </c>
      <c r="L26" s="57">
        <f t="shared" si="26"/>
        <v>0</v>
      </c>
      <c r="M26" s="6"/>
      <c r="N26" s="6"/>
      <c r="S26" s="6"/>
    </row>
    <row r="27" spans="1:19" x14ac:dyDescent="0.25">
      <c r="A27" s="7" t="s">
        <v>7</v>
      </c>
      <c r="B27" s="2">
        <v>17</v>
      </c>
      <c r="C27" s="42"/>
      <c r="D27" s="18" t="str">
        <f t="shared" si="18"/>
        <v/>
      </c>
      <c r="E27" s="5" t="str">
        <f t="shared" si="19"/>
        <v/>
      </c>
      <c r="F27" s="36" t="str">
        <f t="shared" si="20"/>
        <v/>
      </c>
      <c r="G27" s="1">
        <f t="shared" si="25"/>
        <v>0</v>
      </c>
      <c r="H27" s="18" t="str">
        <f t="shared" si="21"/>
        <v/>
      </c>
      <c r="I27" s="5" t="str">
        <f t="shared" si="22"/>
        <v/>
      </c>
      <c r="J27" s="36" t="str">
        <f t="shared" si="23"/>
        <v/>
      </c>
      <c r="K27" s="1">
        <f t="shared" si="24"/>
        <v>0</v>
      </c>
      <c r="L27" s="57">
        <f t="shared" si="26"/>
        <v>0</v>
      </c>
      <c r="M27" s="6"/>
      <c r="N27" s="6"/>
      <c r="S27" s="6"/>
    </row>
    <row r="28" spans="1:19" x14ac:dyDescent="0.25">
      <c r="A28" s="7" t="s">
        <v>8</v>
      </c>
      <c r="B28" s="2">
        <v>18</v>
      </c>
      <c r="C28" s="42"/>
      <c r="D28" s="18" t="str">
        <f t="shared" si="18"/>
        <v/>
      </c>
      <c r="E28" s="5" t="str">
        <f t="shared" si="19"/>
        <v/>
      </c>
      <c r="F28" s="36" t="str">
        <f t="shared" si="20"/>
        <v/>
      </c>
      <c r="G28" s="1">
        <f t="shared" si="25"/>
        <v>0</v>
      </c>
      <c r="H28" s="18" t="str">
        <f t="shared" si="21"/>
        <v/>
      </c>
      <c r="I28" s="5" t="str">
        <f t="shared" si="22"/>
        <v/>
      </c>
      <c r="J28" s="36" t="str">
        <f t="shared" si="23"/>
        <v/>
      </c>
      <c r="K28" s="1">
        <f t="shared" si="24"/>
        <v>0</v>
      </c>
      <c r="L28" s="57">
        <f t="shared" si="26"/>
        <v>0</v>
      </c>
      <c r="M28" s="6"/>
      <c r="N28" s="6"/>
      <c r="S28" s="6"/>
    </row>
    <row r="29" spans="1:19" x14ac:dyDescent="0.25">
      <c r="A29" s="7" t="s">
        <v>9</v>
      </c>
      <c r="B29" s="2">
        <v>19</v>
      </c>
      <c r="C29" s="42"/>
      <c r="D29" s="18" t="str">
        <f t="shared" si="18"/>
        <v/>
      </c>
      <c r="E29" s="5" t="str">
        <f t="shared" si="19"/>
        <v/>
      </c>
      <c r="F29" s="36" t="str">
        <f t="shared" si="20"/>
        <v/>
      </c>
      <c r="G29" s="1">
        <f t="shared" si="25"/>
        <v>0</v>
      </c>
      <c r="H29" s="18" t="str">
        <f t="shared" si="21"/>
        <v/>
      </c>
      <c r="I29" s="5" t="str">
        <f t="shared" si="22"/>
        <v/>
      </c>
      <c r="J29" s="36" t="str">
        <f t="shared" si="23"/>
        <v/>
      </c>
      <c r="K29" s="1">
        <f t="shared" si="24"/>
        <v>0</v>
      </c>
      <c r="L29" s="57">
        <f t="shared" si="26"/>
        <v>0</v>
      </c>
      <c r="M29" s="6"/>
      <c r="N29" s="6"/>
      <c r="S29" s="6"/>
    </row>
    <row r="30" spans="1:19" ht="15.75" thickBot="1" x14ac:dyDescent="0.3">
      <c r="A30" s="8" t="s">
        <v>10</v>
      </c>
      <c r="B30" s="2">
        <v>20</v>
      </c>
      <c r="C30" s="26"/>
      <c r="D30" s="19" t="str">
        <f t="shared" si="18"/>
        <v/>
      </c>
      <c r="E30" s="20" t="str">
        <f t="shared" si="19"/>
        <v/>
      </c>
      <c r="F30" s="37" t="str">
        <f t="shared" si="20"/>
        <v/>
      </c>
      <c r="G30" s="3">
        <f t="shared" si="25"/>
        <v>0</v>
      </c>
      <c r="H30" s="19" t="str">
        <f t="shared" si="21"/>
        <v/>
      </c>
      <c r="I30" s="20" t="str">
        <f t="shared" si="22"/>
        <v/>
      </c>
      <c r="J30" s="37" t="str">
        <f t="shared" si="23"/>
        <v/>
      </c>
      <c r="K30" s="3">
        <f t="shared" si="24"/>
        <v>0</v>
      </c>
      <c r="L30" s="60">
        <f t="shared" si="26"/>
        <v>0</v>
      </c>
      <c r="M30" s="6"/>
      <c r="N30" s="6"/>
      <c r="S30" s="6"/>
    </row>
    <row r="31" spans="1:19" ht="15.75" thickBot="1" x14ac:dyDescent="0.3">
      <c r="A31" s="28" t="s">
        <v>2</v>
      </c>
      <c r="B31" s="28"/>
      <c r="C31" s="33">
        <v>1.4583333333333333</v>
      </c>
      <c r="D31" s="43"/>
      <c r="E31" s="44"/>
      <c r="F31" s="45"/>
      <c r="G31" s="35">
        <f>SUM(G23:G30)</f>
        <v>0</v>
      </c>
      <c r="H31" s="43"/>
      <c r="I31" s="44"/>
      <c r="J31" s="45"/>
      <c r="K31" s="35">
        <f>SUM(K23:K30)</f>
        <v>0</v>
      </c>
      <c r="L31" s="35">
        <f>SUM(L23:L30)</f>
        <v>0</v>
      </c>
      <c r="M31" s="6"/>
      <c r="N31" s="6"/>
      <c r="S31" s="6"/>
    </row>
    <row r="32" spans="1:19" ht="15.75" thickBot="1" x14ac:dyDescent="0.3">
      <c r="A32" s="28" t="s">
        <v>18</v>
      </c>
      <c r="B32" s="28"/>
      <c r="C32" s="32">
        <f>G31+K31</f>
        <v>0</v>
      </c>
      <c r="D32" s="13"/>
      <c r="E32" s="13"/>
      <c r="F32" s="14"/>
      <c r="G32" s="14"/>
      <c r="H32" s="13"/>
      <c r="I32" s="13"/>
      <c r="J32" s="14"/>
      <c r="K32" s="14"/>
      <c r="L32" s="58"/>
      <c r="M32" s="6"/>
      <c r="N32" s="6"/>
      <c r="S32" s="6"/>
    </row>
    <row r="33" spans="1:19" ht="15.75" thickBot="1" x14ac:dyDescent="0.3">
      <c r="A33" s="28" t="s">
        <v>19</v>
      </c>
      <c r="B33" s="29"/>
      <c r="C33" s="51">
        <f>C32-C31</f>
        <v>-1.4583333333333333</v>
      </c>
      <c r="D33" s="13"/>
      <c r="E33" s="13"/>
      <c r="F33" s="14"/>
      <c r="G33" s="14"/>
      <c r="H33" s="13"/>
      <c r="I33" s="13"/>
      <c r="J33" s="14"/>
      <c r="K33" s="14"/>
      <c r="L33" s="58"/>
      <c r="M33" s="6"/>
      <c r="N33" s="6"/>
      <c r="S33" s="6"/>
    </row>
    <row r="34" spans="1:19" x14ac:dyDescent="0.25">
      <c r="A34" s="7" t="s">
        <v>4</v>
      </c>
      <c r="B34" s="2">
        <v>21</v>
      </c>
      <c r="C34" s="41"/>
      <c r="D34" s="16" t="str">
        <f t="shared" ref="D34:D40" si="27">IFERROR(VLOOKUP($C34,JeanYves,2,0),"")</f>
        <v/>
      </c>
      <c r="E34" s="17" t="str">
        <f t="shared" ref="E34:E40" si="28">IFERROR(VLOOKUP($C34,JeanYves,3,0),"")</f>
        <v/>
      </c>
      <c r="F34" s="21" t="str">
        <f t="shared" ref="F34:F40" si="29">IFERROR(VLOOKUP($C34,JeanYves,4,0),"")</f>
        <v/>
      </c>
      <c r="G34" s="34">
        <f>IFERROR(MOD(E34-D34,1)-F34,0)</f>
        <v>0</v>
      </c>
      <c r="H34" s="16" t="str">
        <f t="shared" ref="H34:H40" si="30">IFERROR(VLOOKUP($C34,JeanYves,5,0),"")</f>
        <v/>
      </c>
      <c r="I34" s="17" t="str">
        <f t="shared" ref="I34:I40" si="31">IFERROR(VLOOKUP($C34,JeanYves,6,0),"")</f>
        <v/>
      </c>
      <c r="J34" s="21" t="str">
        <f t="shared" ref="J34:J40" si="32">IFERROR(VLOOKUP($C34,JeanYves,7,0),"")</f>
        <v/>
      </c>
      <c r="K34" s="34">
        <f t="shared" ref="K34:K40" si="33">IFERROR(MOD(I34-H34,1)-J34,0)</f>
        <v>0</v>
      </c>
      <c r="L34" s="59">
        <f>G34+K34</f>
        <v>0</v>
      </c>
      <c r="M34" s="6"/>
      <c r="N34" s="6"/>
      <c r="S34" s="6"/>
    </row>
    <row r="35" spans="1:19" x14ac:dyDescent="0.25">
      <c r="A35" s="7" t="s">
        <v>5</v>
      </c>
      <c r="B35" s="2">
        <v>22</v>
      </c>
      <c r="C35" s="42"/>
      <c r="D35" s="18" t="str">
        <f t="shared" si="27"/>
        <v/>
      </c>
      <c r="E35" s="5" t="str">
        <f t="shared" si="28"/>
        <v/>
      </c>
      <c r="F35" s="36" t="str">
        <f t="shared" si="29"/>
        <v/>
      </c>
      <c r="G35" s="1">
        <f t="shared" ref="G35:G40" si="34">IFERROR(MOD(E35-D35,1)-F35,0)</f>
        <v>0</v>
      </c>
      <c r="H35" s="18" t="str">
        <f t="shared" si="30"/>
        <v/>
      </c>
      <c r="I35" s="5" t="str">
        <f t="shared" si="31"/>
        <v/>
      </c>
      <c r="J35" s="36" t="str">
        <f t="shared" si="32"/>
        <v/>
      </c>
      <c r="K35" s="1">
        <f t="shared" si="33"/>
        <v>0</v>
      </c>
      <c r="L35" s="57">
        <f t="shared" ref="L35:L40" si="35">G35+K35</f>
        <v>0</v>
      </c>
      <c r="M35" s="6"/>
      <c r="N35" s="6"/>
      <c r="S35" s="6"/>
    </row>
    <row r="36" spans="1:19" x14ac:dyDescent="0.25">
      <c r="A36" s="7" t="s">
        <v>6</v>
      </c>
      <c r="B36" s="2">
        <v>23</v>
      </c>
      <c r="C36" s="42"/>
      <c r="D36" s="18" t="str">
        <f t="shared" si="27"/>
        <v/>
      </c>
      <c r="E36" s="5" t="str">
        <f t="shared" si="28"/>
        <v/>
      </c>
      <c r="F36" s="36" t="str">
        <f t="shared" si="29"/>
        <v/>
      </c>
      <c r="G36" s="1">
        <f t="shared" si="34"/>
        <v>0</v>
      </c>
      <c r="H36" s="18" t="str">
        <f t="shared" si="30"/>
        <v/>
      </c>
      <c r="I36" s="5" t="str">
        <f t="shared" si="31"/>
        <v/>
      </c>
      <c r="J36" s="36" t="str">
        <f t="shared" si="32"/>
        <v/>
      </c>
      <c r="K36" s="1">
        <f t="shared" si="33"/>
        <v>0</v>
      </c>
      <c r="L36" s="57">
        <f t="shared" si="35"/>
        <v>0</v>
      </c>
      <c r="M36" s="6"/>
      <c r="N36" s="6"/>
      <c r="S36" s="6"/>
    </row>
    <row r="37" spans="1:19" x14ac:dyDescent="0.25">
      <c r="A37" s="7" t="s">
        <v>7</v>
      </c>
      <c r="B37" s="2">
        <v>24</v>
      </c>
      <c r="C37" s="42"/>
      <c r="D37" s="18" t="str">
        <f t="shared" si="27"/>
        <v/>
      </c>
      <c r="E37" s="5" t="str">
        <f t="shared" si="28"/>
        <v/>
      </c>
      <c r="F37" s="36" t="str">
        <f t="shared" si="29"/>
        <v/>
      </c>
      <c r="G37" s="1">
        <f t="shared" si="34"/>
        <v>0</v>
      </c>
      <c r="H37" s="18" t="str">
        <f t="shared" si="30"/>
        <v/>
      </c>
      <c r="I37" s="5" t="str">
        <f t="shared" si="31"/>
        <v/>
      </c>
      <c r="J37" s="36" t="str">
        <f t="shared" si="32"/>
        <v/>
      </c>
      <c r="K37" s="1">
        <f t="shared" si="33"/>
        <v>0</v>
      </c>
      <c r="L37" s="57">
        <f t="shared" si="35"/>
        <v>0</v>
      </c>
      <c r="M37" s="6"/>
      <c r="N37" s="6"/>
      <c r="S37" s="6"/>
    </row>
    <row r="38" spans="1:19" x14ac:dyDescent="0.25">
      <c r="A38" s="7" t="s">
        <v>8</v>
      </c>
      <c r="B38" s="2">
        <v>25</v>
      </c>
      <c r="C38" s="42"/>
      <c r="D38" s="18" t="str">
        <f t="shared" si="27"/>
        <v/>
      </c>
      <c r="E38" s="5" t="str">
        <f t="shared" si="28"/>
        <v/>
      </c>
      <c r="F38" s="36" t="str">
        <f t="shared" si="29"/>
        <v/>
      </c>
      <c r="G38" s="1">
        <f t="shared" si="34"/>
        <v>0</v>
      </c>
      <c r="H38" s="18" t="str">
        <f t="shared" si="30"/>
        <v/>
      </c>
      <c r="I38" s="5" t="str">
        <f t="shared" si="31"/>
        <v/>
      </c>
      <c r="J38" s="36" t="str">
        <f t="shared" si="32"/>
        <v/>
      </c>
      <c r="K38" s="1">
        <f t="shared" si="33"/>
        <v>0</v>
      </c>
      <c r="L38" s="57">
        <f t="shared" si="35"/>
        <v>0</v>
      </c>
      <c r="M38" s="6"/>
      <c r="N38" s="6"/>
      <c r="S38" s="6"/>
    </row>
    <row r="39" spans="1:19" x14ac:dyDescent="0.25">
      <c r="A39" s="7" t="s">
        <v>9</v>
      </c>
      <c r="B39" s="2">
        <v>26</v>
      </c>
      <c r="C39" s="49"/>
      <c r="D39" s="18" t="str">
        <f t="shared" si="27"/>
        <v/>
      </c>
      <c r="E39" s="5" t="str">
        <f t="shared" si="28"/>
        <v/>
      </c>
      <c r="F39" s="36" t="str">
        <f t="shared" si="29"/>
        <v/>
      </c>
      <c r="G39" s="1">
        <f t="shared" si="34"/>
        <v>0</v>
      </c>
      <c r="H39" s="18" t="str">
        <f t="shared" si="30"/>
        <v/>
      </c>
      <c r="I39" s="5" t="str">
        <f t="shared" si="31"/>
        <v/>
      </c>
      <c r="J39" s="36" t="str">
        <f t="shared" si="32"/>
        <v/>
      </c>
      <c r="K39" s="1">
        <f t="shared" si="33"/>
        <v>0</v>
      </c>
      <c r="L39" s="57">
        <f t="shared" si="35"/>
        <v>0</v>
      </c>
      <c r="M39" s="6"/>
      <c r="N39" s="6"/>
      <c r="S39" s="6"/>
    </row>
    <row r="40" spans="1:19" ht="15.75" thickBot="1" x14ac:dyDescent="0.3">
      <c r="A40" s="8" t="s">
        <v>10</v>
      </c>
      <c r="B40" s="2">
        <v>27</v>
      </c>
      <c r="C40" s="26"/>
      <c r="D40" s="19" t="str">
        <f t="shared" si="27"/>
        <v/>
      </c>
      <c r="E40" s="20" t="str">
        <f t="shared" si="28"/>
        <v/>
      </c>
      <c r="F40" s="37" t="str">
        <f t="shared" si="29"/>
        <v/>
      </c>
      <c r="G40" s="3">
        <f t="shared" si="34"/>
        <v>0</v>
      </c>
      <c r="H40" s="19" t="str">
        <f t="shared" si="30"/>
        <v/>
      </c>
      <c r="I40" s="20" t="str">
        <f t="shared" si="31"/>
        <v/>
      </c>
      <c r="J40" s="37" t="str">
        <f t="shared" si="32"/>
        <v/>
      </c>
      <c r="K40" s="3">
        <f t="shared" si="33"/>
        <v>0</v>
      </c>
      <c r="L40" s="60">
        <f t="shared" si="35"/>
        <v>0</v>
      </c>
      <c r="M40" s="6"/>
      <c r="N40" s="6"/>
      <c r="S40" s="6"/>
    </row>
    <row r="41" spans="1:19" ht="15.75" thickBot="1" x14ac:dyDescent="0.3">
      <c r="A41" s="28" t="s">
        <v>2</v>
      </c>
      <c r="B41" s="28"/>
      <c r="C41" s="33">
        <v>1.4583333333333333</v>
      </c>
      <c r="D41" s="43"/>
      <c r="E41" s="44"/>
      <c r="F41" s="45"/>
      <c r="G41" s="35">
        <f>SUM(G33:G40)</f>
        <v>0</v>
      </c>
      <c r="H41" s="43"/>
      <c r="I41" s="44"/>
      <c r="J41" s="45"/>
      <c r="K41" s="35">
        <f>SUM(K33:K40)</f>
        <v>0</v>
      </c>
      <c r="L41" s="35">
        <f>SUM(L33:L40)</f>
        <v>0</v>
      </c>
      <c r="M41" s="6"/>
      <c r="N41" s="6"/>
      <c r="S41" s="6"/>
    </row>
    <row r="42" spans="1:19" ht="15.75" thickBot="1" x14ac:dyDescent="0.3">
      <c r="A42" s="28" t="s">
        <v>18</v>
      </c>
      <c r="B42" s="28"/>
      <c r="C42" s="32">
        <f>G41+K41</f>
        <v>0</v>
      </c>
      <c r="D42" s="13"/>
      <c r="E42" s="13"/>
      <c r="F42" s="14"/>
      <c r="G42" s="14"/>
      <c r="H42" s="13"/>
      <c r="I42" s="13"/>
      <c r="J42" s="14"/>
      <c r="K42" s="14"/>
      <c r="L42" s="58"/>
      <c r="M42" s="6"/>
      <c r="N42" s="6"/>
      <c r="S42" s="6"/>
    </row>
    <row r="43" spans="1:19" ht="15.75" thickBot="1" x14ac:dyDescent="0.3">
      <c r="A43" s="28" t="s">
        <v>19</v>
      </c>
      <c r="B43" s="29"/>
      <c r="C43" s="51">
        <f>C42-C41</f>
        <v>-1.4583333333333333</v>
      </c>
      <c r="D43" s="13"/>
      <c r="E43" s="13"/>
      <c r="F43" s="14"/>
      <c r="G43" s="14"/>
      <c r="H43" s="13"/>
      <c r="I43" s="13"/>
      <c r="J43" s="14"/>
      <c r="K43" s="14"/>
      <c r="L43" s="58"/>
      <c r="M43" s="6"/>
      <c r="N43" s="6"/>
      <c r="S43" s="6"/>
    </row>
    <row r="44" spans="1:19" x14ac:dyDescent="0.25">
      <c r="A44" s="7" t="s">
        <v>4</v>
      </c>
      <c r="B44" s="2">
        <v>29</v>
      </c>
      <c r="C44" s="87"/>
      <c r="D44" s="80" t="str">
        <f>IFERROR(VLOOKUP($C44,JeanYves,2,0),"")</f>
        <v/>
      </c>
      <c r="E44" s="79" t="str">
        <f>IFERROR(VLOOKUP($C44,JeanYves,3,0),"")</f>
        <v/>
      </c>
      <c r="F44" s="81" t="str">
        <f>IFERROR(VLOOKUP($C44,JeanYves,4,0),"")</f>
        <v/>
      </c>
      <c r="G44" s="88">
        <f>IFERROR(MOD(E44-D44,1)-F44,0)</f>
        <v>0</v>
      </c>
      <c r="H44" s="80" t="str">
        <f>IFERROR(VLOOKUP($C44,JeanYves,5,0),"")</f>
        <v/>
      </c>
      <c r="I44" s="79" t="str">
        <f>IFERROR(VLOOKUP($C44,JeanYves,6,0),"")</f>
        <v/>
      </c>
      <c r="J44" s="81" t="str">
        <f>IFERROR(VLOOKUP($C44,JeanYves,7,0),"")</f>
        <v/>
      </c>
      <c r="K44" s="88">
        <f>IFERROR(MOD(I44-H44,1)-J44,0)</f>
        <v>0</v>
      </c>
      <c r="L44" s="89">
        <f>G44+K44</f>
        <v>0</v>
      </c>
      <c r="M44" s="6"/>
      <c r="N44" s="6"/>
      <c r="S44" s="6"/>
    </row>
    <row r="45" spans="1:19" x14ac:dyDescent="0.25">
      <c r="A45" s="7" t="s">
        <v>5</v>
      </c>
      <c r="B45" s="2">
        <v>30</v>
      </c>
      <c r="C45" s="42"/>
      <c r="D45" s="18" t="str">
        <f>IFERROR(VLOOKUP($C45,JeanYves,2,0),"")</f>
        <v/>
      </c>
      <c r="E45" s="5" t="str">
        <f>IFERROR(VLOOKUP($C45,JeanYves,3,0),"")</f>
        <v/>
      </c>
      <c r="F45" s="36" t="str">
        <f>IFERROR(VLOOKUP($C45,JeanYves,4,0),"")</f>
        <v/>
      </c>
      <c r="G45" s="1">
        <f>IFERROR(MOD(E45-D45,1)-F45,0)</f>
        <v>0</v>
      </c>
      <c r="H45" s="18" t="str">
        <f>IFERROR(VLOOKUP($C45,JeanYves,5,0),"")</f>
        <v/>
      </c>
      <c r="I45" s="5" t="str">
        <f>IFERROR(VLOOKUP($C45,JeanYves,6,0),"")</f>
        <v/>
      </c>
      <c r="J45" s="36" t="str">
        <f>IFERROR(VLOOKUP($C45,JeanYves,7,0),"")</f>
        <v/>
      </c>
      <c r="K45" s="1">
        <f>IFERROR(MOD(I45-H45,1)-J45,0)</f>
        <v>0</v>
      </c>
      <c r="L45" s="57">
        <f>G45+K45</f>
        <v>0</v>
      </c>
      <c r="M45" s="6"/>
      <c r="N45" s="6"/>
      <c r="S45" s="6"/>
    </row>
    <row r="46" spans="1:19" ht="15.75" thickBot="1" x14ac:dyDescent="0.3">
      <c r="A46" s="7" t="s">
        <v>6</v>
      </c>
      <c r="B46" s="2">
        <v>31</v>
      </c>
      <c r="C46" s="26"/>
      <c r="D46" s="19" t="str">
        <f>IFERROR(VLOOKUP($C46,JeanYves,2,0),"")</f>
        <v/>
      </c>
      <c r="E46" s="20" t="str">
        <f>IFERROR(VLOOKUP($C46,JeanYves,3,0),"")</f>
        <v/>
      </c>
      <c r="F46" s="37" t="str">
        <f>IFERROR(VLOOKUP($C46,JeanYves,4,0),"")</f>
        <v/>
      </c>
      <c r="G46" s="3">
        <f>IFERROR(MOD(E46-D46,1)-F46,0)</f>
        <v>0</v>
      </c>
      <c r="H46" s="19" t="str">
        <f>IFERROR(VLOOKUP($C46,JeanYves,5,0),"")</f>
        <v/>
      </c>
      <c r="I46" s="20" t="str">
        <f>IFERROR(VLOOKUP($C46,JeanYves,6,0),"")</f>
        <v/>
      </c>
      <c r="J46" s="37" t="str">
        <f>IFERROR(VLOOKUP($C46,JeanYves,7,0),"")</f>
        <v/>
      </c>
      <c r="K46" s="3">
        <f>IFERROR(MOD(I46-H46,1)-J46,0)</f>
        <v>0</v>
      </c>
      <c r="L46" s="60">
        <f>G46+K46</f>
        <v>0</v>
      </c>
      <c r="M46" s="6"/>
      <c r="N46" s="6"/>
      <c r="S46" s="6"/>
    </row>
    <row r="47" spans="1:19" ht="15.75" thickBot="1" x14ac:dyDescent="0.3">
      <c r="A47" s="28" t="s">
        <v>2</v>
      </c>
      <c r="B47" s="28"/>
      <c r="C47" s="33">
        <v>1.4583333333333333</v>
      </c>
      <c r="D47" s="43"/>
      <c r="E47" s="44"/>
      <c r="F47" s="45"/>
      <c r="G47" s="35">
        <f>SUM(G44:G46)</f>
        <v>0</v>
      </c>
      <c r="H47" s="43"/>
      <c r="I47" s="44"/>
      <c r="J47" s="45"/>
      <c r="K47" s="35">
        <f>SUM(K44:K46)</f>
        <v>0</v>
      </c>
      <c r="L47" s="35">
        <f>SUM(L44:L46)</f>
        <v>0</v>
      </c>
      <c r="M47" s="6"/>
      <c r="N47" s="6"/>
      <c r="S47" s="6"/>
    </row>
    <row r="48" spans="1:19" ht="15.75" thickBot="1" x14ac:dyDescent="0.3">
      <c r="A48" s="28" t="s">
        <v>18</v>
      </c>
      <c r="B48" s="28"/>
      <c r="C48" s="32">
        <f>G47+K47</f>
        <v>0</v>
      </c>
      <c r="D48" s="13"/>
      <c r="E48" s="13"/>
      <c r="F48" s="14"/>
      <c r="G48" s="14"/>
      <c r="H48" s="6"/>
      <c r="I48" s="6"/>
      <c r="J48" s="6"/>
      <c r="K48" s="6"/>
      <c r="L48" s="50"/>
      <c r="M48" s="6"/>
      <c r="N48" s="6"/>
      <c r="S48" s="6"/>
    </row>
    <row r="49" spans="1:19" ht="15.75" thickBot="1" x14ac:dyDescent="0.3">
      <c r="A49" s="28" t="s">
        <v>19</v>
      </c>
      <c r="B49" s="29"/>
      <c r="C49" s="11">
        <f>C48-C47</f>
        <v>-1.4583333333333333</v>
      </c>
      <c r="D49" s="13"/>
      <c r="E49" s="13"/>
      <c r="F49" s="14"/>
      <c r="G49" s="14"/>
      <c r="H49" s="6"/>
      <c r="I49" s="6"/>
      <c r="J49" s="6"/>
      <c r="K49" s="6"/>
      <c r="L49" s="50"/>
      <c r="M49" s="6"/>
      <c r="N49" s="6"/>
      <c r="S49" s="6"/>
    </row>
    <row r="50" spans="1:19" ht="15.75" thickBot="1" x14ac:dyDescent="0.3">
      <c r="A50" s="14"/>
      <c r="B50" s="14"/>
      <c r="C50" s="14"/>
      <c r="D50" s="13"/>
      <c r="G50" s="10"/>
      <c r="H50" s="6"/>
      <c r="I50" s="6"/>
      <c r="J50" s="6"/>
      <c r="K50" s="6"/>
      <c r="L50" s="50"/>
      <c r="M50" s="6"/>
      <c r="N50" s="6"/>
      <c r="S50" s="6"/>
    </row>
    <row r="51" spans="1:19" ht="15.75" thickBot="1" x14ac:dyDescent="0.3">
      <c r="A51" s="14"/>
      <c r="B51" s="14"/>
      <c r="C51" s="14"/>
      <c r="D51" s="13"/>
      <c r="E51" s="100" t="s">
        <v>11</v>
      </c>
      <c r="F51" s="101"/>
      <c r="G51" s="9">
        <f>C12+C22+C32+C42+C48</f>
        <v>1.6805555555555554</v>
      </c>
      <c r="H51" s="6"/>
      <c r="I51" s="6"/>
      <c r="J51" s="6"/>
      <c r="K51" s="6"/>
      <c r="L51" s="50"/>
      <c r="M51" s="6"/>
      <c r="N51" s="6"/>
      <c r="S51" s="6"/>
    </row>
    <row r="52" spans="1:19" ht="15.75" thickBot="1" x14ac:dyDescent="0.3">
      <c r="A52" s="14"/>
      <c r="B52" s="14"/>
      <c r="C52" s="14"/>
      <c r="D52" s="13"/>
      <c r="E52" s="13"/>
      <c r="F52" s="14"/>
      <c r="G52" s="14"/>
      <c r="H52" s="6"/>
      <c r="I52" s="6"/>
      <c r="J52" s="6"/>
      <c r="K52" s="6"/>
      <c r="L52" s="50"/>
      <c r="M52" s="6"/>
      <c r="N52" s="6"/>
      <c r="S52" s="6"/>
    </row>
    <row r="53" spans="1:19" ht="15.75" thickBot="1" x14ac:dyDescent="0.3">
      <c r="A53" s="10"/>
      <c r="E53" s="28" t="s">
        <v>20</v>
      </c>
      <c r="F53" s="29"/>
      <c r="G53" s="11">
        <f>C13+C23+C33+C43+C49</f>
        <v>-5.6111111111111107</v>
      </c>
      <c r="H53" s="6"/>
      <c r="I53" s="6"/>
      <c r="J53" s="6"/>
      <c r="K53" s="6"/>
      <c r="L53" s="50"/>
      <c r="M53" s="6"/>
      <c r="N53" s="6"/>
      <c r="S53" s="6"/>
    </row>
    <row r="54" spans="1:19" x14ac:dyDescent="0.25">
      <c r="A54" s="10"/>
      <c r="G54" s="10"/>
      <c r="H54" s="6"/>
      <c r="I54" s="6"/>
      <c r="J54" s="6"/>
      <c r="K54" s="6"/>
      <c r="L54" s="50"/>
      <c r="M54" s="6"/>
      <c r="N54" s="6"/>
      <c r="S54" s="6"/>
    </row>
    <row r="55" spans="1:19" x14ac:dyDescent="0.25">
      <c r="A55" s="10"/>
      <c r="G55" s="10"/>
      <c r="H55" s="6"/>
      <c r="I55" s="6"/>
      <c r="J55" s="6"/>
      <c r="K55" s="6"/>
      <c r="L55" s="50"/>
      <c r="M55" s="6"/>
      <c r="N55" s="6"/>
      <c r="S55" s="6"/>
    </row>
    <row r="56" spans="1:19" x14ac:dyDescent="0.25">
      <c r="D56" s="23"/>
    </row>
    <row r="57" spans="1:19" x14ac:dyDescent="0.25">
      <c r="D57" s="22"/>
    </row>
    <row r="58" spans="1:19" x14ac:dyDescent="0.25">
      <c r="D58" s="23"/>
    </row>
    <row r="59" spans="1:19" x14ac:dyDescent="0.25">
      <c r="D59" s="22"/>
    </row>
    <row r="60" spans="1:19" x14ac:dyDescent="0.25">
      <c r="D60" s="23"/>
    </row>
    <row r="61" spans="1:19" x14ac:dyDescent="0.25">
      <c r="D61" s="22"/>
    </row>
    <row r="62" spans="1:19" x14ac:dyDescent="0.25">
      <c r="D62" s="23"/>
    </row>
  </sheetData>
  <mergeCells count="5">
    <mergeCell ref="E51:F51"/>
    <mergeCell ref="B2:G2"/>
    <mergeCell ref="H2:K2"/>
    <mergeCell ref="G10:K10"/>
    <mergeCell ref="G11:K11"/>
  </mergeCells>
  <conditionalFormatting sqref="C17">
    <cfRule type="expression" dxfId="16" priority="7">
      <formula>AND($C$17=#REF!)</formula>
    </cfRule>
  </conditionalFormatting>
  <conditionalFormatting sqref="D34:L40 D24:L30 D14:L20 D4:L9 D44:L46">
    <cfRule type="expression" dxfId="15" priority="3">
      <formula>INDIRECT("$C"&amp;ROW())="Week end"</formula>
    </cfRule>
    <cfRule type="expression" dxfId="14" priority="4">
      <formula>INDIRECT("$C"&amp;ROW())="R"</formula>
    </cfRule>
  </conditionalFormatting>
  <conditionalFormatting sqref="C37">
    <cfRule type="expression" dxfId="13" priority="2">
      <formula>AND($C$17=K25)</formula>
    </cfRule>
  </conditionalFormatting>
  <dataValidations count="1">
    <dataValidation type="list" allowBlank="1" showInputMessage="1" showErrorMessage="1" sqref="C4:C9 C14:C20 C34:C40 C24:C30 C44:C46">
      <formula1>"R,Week end,Saint Joseph"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Header>&amp;C&amp;18Juin 2021
Jean-Yves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S63"/>
  <sheetViews>
    <sheetView topLeftCell="A28" workbookViewId="0">
      <selection activeCell="T38" sqref="T38"/>
    </sheetView>
  </sheetViews>
  <sheetFormatPr baseColWidth="10" defaultRowHeight="15" x14ac:dyDescent="0.25"/>
  <cols>
    <col min="1" max="1" width="18" style="6" bestFit="1" customWidth="1"/>
    <col min="2" max="2" width="6.7109375" style="10" customWidth="1"/>
    <col min="3" max="3" width="7.28515625" style="10" customWidth="1"/>
    <col min="4" max="4" width="7.42578125" style="10" customWidth="1"/>
    <col min="5" max="5" width="7.28515625" style="10" customWidth="1"/>
    <col min="6" max="6" width="6.7109375" style="10" customWidth="1"/>
    <col min="7" max="7" width="7.28515625" style="4" bestFit="1" customWidth="1"/>
    <col min="8" max="10" width="6.7109375" style="10" customWidth="1"/>
    <col min="11" max="11" width="7.28515625" style="10" customWidth="1"/>
    <col min="12" max="12" width="13" style="10" bestFit="1" customWidth="1"/>
    <col min="13" max="13" width="7.28515625" style="10" customWidth="1"/>
    <col min="14" max="14" width="8.28515625" style="10" customWidth="1"/>
    <col min="15" max="15" width="6.42578125" style="6" bestFit="1" customWidth="1"/>
    <col min="16" max="16" width="5.5703125" style="6" bestFit="1" customWidth="1"/>
    <col min="17" max="17" width="6.28515625" style="6" bestFit="1" customWidth="1"/>
    <col min="18" max="18" width="6.42578125" style="6" customWidth="1"/>
    <col min="19" max="19" width="12.7109375" style="50" customWidth="1"/>
    <col min="20" max="16384" width="11.42578125" style="6"/>
  </cols>
  <sheetData>
    <row r="1" spans="1:19" ht="32.25" customHeight="1" thickBot="1" x14ac:dyDescent="0.3"/>
    <row r="2" spans="1:19" ht="15.75" customHeight="1" thickBot="1" x14ac:dyDescent="0.3">
      <c r="A2" s="4"/>
      <c r="B2" s="102" t="s">
        <v>23</v>
      </c>
      <c r="C2" s="103"/>
      <c r="D2" s="103"/>
      <c r="E2" s="103"/>
      <c r="F2" s="103"/>
      <c r="G2" s="104"/>
      <c r="H2" s="102" t="s">
        <v>24</v>
      </c>
      <c r="I2" s="103"/>
      <c r="J2" s="103"/>
      <c r="K2" s="104"/>
      <c r="L2" s="56"/>
      <c r="M2" s="6"/>
      <c r="N2" s="6"/>
      <c r="S2" s="6"/>
    </row>
    <row r="3" spans="1:19" ht="15.75" thickBot="1" x14ac:dyDescent="0.3">
      <c r="A3" s="27"/>
      <c r="B3" s="24" t="s">
        <v>16</v>
      </c>
      <c r="C3" s="63" t="s">
        <v>13</v>
      </c>
      <c r="D3" s="61" t="s">
        <v>0</v>
      </c>
      <c r="E3" s="25" t="s">
        <v>1</v>
      </c>
      <c r="F3" s="62" t="s">
        <v>12</v>
      </c>
      <c r="G3" s="24" t="s">
        <v>3</v>
      </c>
      <c r="H3" s="61" t="s">
        <v>0</v>
      </c>
      <c r="I3" s="25" t="s">
        <v>1</v>
      </c>
      <c r="J3" s="62" t="s">
        <v>12</v>
      </c>
      <c r="K3" s="24" t="s">
        <v>3</v>
      </c>
      <c r="L3" s="32" t="s">
        <v>25</v>
      </c>
      <c r="M3" s="6"/>
      <c r="N3" s="6"/>
      <c r="S3" s="6"/>
    </row>
    <row r="4" spans="1:19" x14ac:dyDescent="0.25">
      <c r="A4" s="7" t="s">
        <v>7</v>
      </c>
      <c r="B4" s="2">
        <v>1</v>
      </c>
      <c r="C4" s="42"/>
      <c r="D4" s="18" t="str">
        <f>IFERROR(VLOOKUP($C4,JeanYves,2,0),"")</f>
        <v/>
      </c>
      <c r="E4" s="5" t="str">
        <f>IFERROR(VLOOKUP($C4,JeanYves,3,0),"")</f>
        <v/>
      </c>
      <c r="F4" s="36" t="str">
        <f>IFERROR(VLOOKUP($C4,JeanYves,4,0),"")</f>
        <v/>
      </c>
      <c r="G4" s="1">
        <f>IFERROR(MOD(E4-D4,1)-F4,0)</f>
        <v>0</v>
      </c>
      <c r="H4" s="47" t="str">
        <f>IFERROR(VLOOKUP($C4,JeanYves,5,0),"")</f>
        <v/>
      </c>
      <c r="I4" s="47" t="str">
        <f>IFERROR(VLOOKUP($C4,JeanYves,6,0),"")</f>
        <v/>
      </c>
      <c r="J4" s="47" t="str">
        <f>IFERROR(VLOOKUP($C4,JeanYves,7,0),"")</f>
        <v/>
      </c>
      <c r="K4" s="1">
        <f>IFERROR(MOD(I4-H4,1)-J4,0)</f>
        <v>0</v>
      </c>
      <c r="L4" s="57">
        <f>G4+K4</f>
        <v>0</v>
      </c>
      <c r="M4" s="6"/>
      <c r="N4" s="6"/>
      <c r="S4" s="6"/>
    </row>
    <row r="5" spans="1:19" x14ac:dyDescent="0.25">
      <c r="A5" s="7" t="s">
        <v>8</v>
      </c>
      <c r="B5" s="2">
        <v>2</v>
      </c>
      <c r="C5" s="42"/>
      <c r="D5" s="18" t="str">
        <f>IFERROR(VLOOKUP($C5,JeanYves,2,0),"")</f>
        <v/>
      </c>
      <c r="E5" s="5" t="str">
        <f>IFERROR(VLOOKUP($C5,JeanYves,3,0),"")</f>
        <v/>
      </c>
      <c r="F5" s="36" t="str">
        <f>IFERROR(VLOOKUP($C5,JeanYves,4,0),"")</f>
        <v/>
      </c>
      <c r="G5" s="1">
        <f>IFERROR(MOD(E5-D5,1)-F5,0)</f>
        <v>0</v>
      </c>
      <c r="H5" s="47" t="str">
        <f>IFERROR(VLOOKUP($C5,JeanYves,5,0),"")</f>
        <v/>
      </c>
      <c r="I5" s="47" t="str">
        <f>IFERROR(VLOOKUP($C5,JeanYves,6,0),"")</f>
        <v/>
      </c>
      <c r="J5" s="47" t="str">
        <f>IFERROR(VLOOKUP($C5,JeanYves,7,0),"")</f>
        <v/>
      </c>
      <c r="K5" s="1">
        <f>IFERROR(MOD(I5-H5,1)-J5,0)</f>
        <v>0</v>
      </c>
      <c r="L5" s="57">
        <f>G5+K5</f>
        <v>0</v>
      </c>
      <c r="M5" s="6"/>
      <c r="N5" s="6"/>
      <c r="S5" s="6"/>
    </row>
    <row r="6" spans="1:19" x14ac:dyDescent="0.25">
      <c r="A6" s="7" t="s">
        <v>9</v>
      </c>
      <c r="B6" s="2">
        <v>3</v>
      </c>
      <c r="C6" s="49"/>
      <c r="D6" s="18" t="str">
        <f>IFERROR(VLOOKUP($C6,JeanYves,2,0),"")</f>
        <v/>
      </c>
      <c r="E6" s="5" t="str">
        <f>IFERROR(VLOOKUP($C6,JeanYves,3,0),"")</f>
        <v/>
      </c>
      <c r="F6" s="36" t="str">
        <f>IFERROR(VLOOKUP($C6,JeanYves,4,0),"")</f>
        <v/>
      </c>
      <c r="G6" s="1">
        <f>IFERROR(MOD(E6-D6,1)-F6,0)</f>
        <v>0</v>
      </c>
      <c r="H6" s="47" t="str">
        <f>IFERROR(VLOOKUP($C6,JeanYves,5,0),"")</f>
        <v/>
      </c>
      <c r="I6" s="47" t="str">
        <f>IFERROR(VLOOKUP($C6,JeanYves,6,0),"")</f>
        <v/>
      </c>
      <c r="J6" s="47" t="str">
        <f>IFERROR(VLOOKUP($C6,JeanYves,7,0),"")</f>
        <v/>
      </c>
      <c r="K6" s="1">
        <f>IFERROR(MOD(I6-H6,1)-J6,0)</f>
        <v>0</v>
      </c>
      <c r="L6" s="57">
        <f>G6+K6</f>
        <v>0</v>
      </c>
      <c r="M6" s="6"/>
      <c r="N6" s="6"/>
      <c r="S6" s="6"/>
    </row>
    <row r="7" spans="1:19" ht="15.75" thickBot="1" x14ac:dyDescent="0.3">
      <c r="A7" s="53" t="s">
        <v>10</v>
      </c>
      <c r="B7" s="2">
        <v>4</v>
      </c>
      <c r="C7" s="26"/>
      <c r="D7" s="19" t="str">
        <f>IFERROR(VLOOKUP($C7,JeanYves,2,0),"")</f>
        <v/>
      </c>
      <c r="E7" s="20" t="str">
        <f>IFERROR(VLOOKUP($C7,JeanYves,3,0),"")</f>
        <v/>
      </c>
      <c r="F7" s="37" t="str">
        <f>IFERROR(VLOOKUP($C7,JeanYves,4,0),"")</f>
        <v/>
      </c>
      <c r="G7" s="3">
        <f>IFERROR(MOD(E7-D7,1)-F7,0)</f>
        <v>0</v>
      </c>
      <c r="H7" s="19" t="str">
        <f>IFERROR(VLOOKUP($C7,JeanYves,5,0),"")</f>
        <v/>
      </c>
      <c r="I7" s="48" t="str">
        <f>IFERROR(VLOOKUP($C7,JeanYves,6,0),"")</f>
        <v/>
      </c>
      <c r="J7" s="71" t="str">
        <f>IFERROR(VLOOKUP($C7,JeanYves,7,0),"")</f>
        <v/>
      </c>
      <c r="K7" s="3">
        <f>IFERROR(MOD(I7-H7,1)-J7,0)</f>
        <v>0</v>
      </c>
      <c r="L7" s="60">
        <f>G7+K7</f>
        <v>0</v>
      </c>
      <c r="M7" s="6"/>
      <c r="N7" s="6"/>
      <c r="S7" s="6"/>
    </row>
    <row r="8" spans="1:19" ht="15.75" thickBot="1" x14ac:dyDescent="0.3">
      <c r="A8" s="52"/>
      <c r="B8" s="38"/>
      <c r="C8" s="39"/>
      <c r="F8" s="40"/>
      <c r="G8" s="105" t="s">
        <v>21</v>
      </c>
      <c r="H8" s="106"/>
      <c r="I8" s="106"/>
      <c r="J8" s="106"/>
      <c r="K8" s="107"/>
      <c r="L8" s="55">
        <f>Juin!C48</f>
        <v>0</v>
      </c>
      <c r="M8" s="6"/>
      <c r="N8" s="6"/>
      <c r="S8" s="6"/>
    </row>
    <row r="9" spans="1:19" ht="15.75" thickBot="1" x14ac:dyDescent="0.3">
      <c r="A9" s="28" t="s">
        <v>2</v>
      </c>
      <c r="B9" s="28"/>
      <c r="C9" s="32">
        <v>1.4583333333333333</v>
      </c>
      <c r="D9" s="29"/>
      <c r="E9" s="30"/>
      <c r="F9" s="31"/>
      <c r="G9" s="108" t="s">
        <v>22</v>
      </c>
      <c r="H9" s="109"/>
      <c r="I9" s="109"/>
      <c r="J9" s="109"/>
      <c r="K9" s="110"/>
      <c r="L9" s="11">
        <f>SUM(L4:L8)</f>
        <v>0</v>
      </c>
      <c r="M9" s="6"/>
      <c r="N9" s="6"/>
      <c r="S9" s="6"/>
    </row>
    <row r="10" spans="1:19" ht="15.75" thickBot="1" x14ac:dyDescent="0.3">
      <c r="A10" s="28" t="s">
        <v>18</v>
      </c>
      <c r="B10" s="28"/>
      <c r="C10" s="32">
        <f>L9</f>
        <v>0</v>
      </c>
      <c r="D10" s="13"/>
      <c r="E10" s="13"/>
      <c r="F10" s="14"/>
      <c r="G10" s="14"/>
      <c r="H10" s="13"/>
      <c r="I10" s="13"/>
      <c r="J10" s="14"/>
      <c r="K10" s="14"/>
      <c r="L10" s="58"/>
      <c r="M10" s="6"/>
      <c r="N10" s="6"/>
      <c r="S10" s="6"/>
    </row>
    <row r="11" spans="1:19" ht="15.75" thickBot="1" x14ac:dyDescent="0.3">
      <c r="A11" s="28" t="s">
        <v>19</v>
      </c>
      <c r="B11" s="29"/>
      <c r="C11" s="51">
        <f>C10-C9</f>
        <v>-1.4583333333333333</v>
      </c>
      <c r="D11" s="13"/>
      <c r="E11" s="13"/>
      <c r="F11" s="14"/>
      <c r="G11" s="14"/>
      <c r="H11" s="13"/>
      <c r="I11" s="13"/>
      <c r="J11" s="14"/>
      <c r="K11" s="14"/>
      <c r="L11" s="58"/>
      <c r="M11" s="6"/>
      <c r="N11" s="6"/>
      <c r="S11" s="6"/>
    </row>
    <row r="12" spans="1:19" x14ac:dyDescent="0.25">
      <c r="A12" s="7" t="s">
        <v>4</v>
      </c>
      <c r="B12" s="2">
        <v>5</v>
      </c>
      <c r="C12" s="41"/>
      <c r="D12" s="16" t="str">
        <f t="shared" ref="D12:D18" si="0">IFERROR(VLOOKUP($C12,JeanYves,2,0),"")</f>
        <v/>
      </c>
      <c r="E12" s="17" t="str">
        <f t="shared" ref="E12:E18" si="1">IFERROR(VLOOKUP($C12,JeanYves,3,0),"")</f>
        <v/>
      </c>
      <c r="F12" s="21" t="str">
        <f t="shared" ref="F12:F18" si="2">IFERROR(VLOOKUP($C12,JeanYves,4,0),"")</f>
        <v/>
      </c>
      <c r="G12" s="34">
        <f>IFERROR(MOD(E12-D12,1)-F12,0)</f>
        <v>0</v>
      </c>
      <c r="H12" s="16" t="str">
        <f t="shared" ref="H12:H18" si="3">IFERROR(VLOOKUP($C12,JeanYves,5,0),"")</f>
        <v/>
      </c>
      <c r="I12" s="17" t="str">
        <f t="shared" ref="I12:I18" si="4">IFERROR(VLOOKUP($C12,JeanYves,6,0),"")</f>
        <v/>
      </c>
      <c r="J12" s="21" t="str">
        <f t="shared" ref="J12:J18" si="5">IFERROR(VLOOKUP($C12,JeanYves,7,0),"")</f>
        <v/>
      </c>
      <c r="K12" s="34">
        <f t="shared" ref="K12:K18" si="6">IFERROR(MOD(I12-H12,1)-J12,0)</f>
        <v>0</v>
      </c>
      <c r="L12" s="59">
        <f>G12+K12</f>
        <v>0</v>
      </c>
      <c r="M12" s="6"/>
      <c r="N12" s="6"/>
      <c r="S12" s="6"/>
    </row>
    <row r="13" spans="1:19" x14ac:dyDescent="0.25">
      <c r="A13" s="7" t="s">
        <v>5</v>
      </c>
      <c r="B13" s="2">
        <v>6</v>
      </c>
      <c r="C13" s="42"/>
      <c r="D13" s="18" t="str">
        <f t="shared" si="0"/>
        <v/>
      </c>
      <c r="E13" s="5" t="str">
        <f t="shared" si="1"/>
        <v/>
      </c>
      <c r="F13" s="36" t="str">
        <f t="shared" si="2"/>
        <v/>
      </c>
      <c r="G13" s="1">
        <f t="shared" ref="G13:G18" si="7">IFERROR(MOD(E13-D13,1)-F13,0)</f>
        <v>0</v>
      </c>
      <c r="H13" s="18" t="str">
        <f t="shared" si="3"/>
        <v/>
      </c>
      <c r="I13" s="5" t="str">
        <f t="shared" si="4"/>
        <v/>
      </c>
      <c r="J13" s="36" t="str">
        <f t="shared" si="5"/>
        <v/>
      </c>
      <c r="K13" s="1">
        <f t="shared" si="6"/>
        <v>0</v>
      </c>
      <c r="L13" s="57">
        <f t="shared" ref="L13:L18" si="8">G13+K13</f>
        <v>0</v>
      </c>
      <c r="M13" s="6"/>
      <c r="N13" s="6"/>
      <c r="S13" s="6"/>
    </row>
    <row r="14" spans="1:19" x14ac:dyDescent="0.25">
      <c r="A14" s="7" t="s">
        <v>6</v>
      </c>
      <c r="B14" s="2">
        <v>7</v>
      </c>
      <c r="C14" s="42"/>
      <c r="D14" s="18" t="str">
        <f t="shared" si="0"/>
        <v/>
      </c>
      <c r="E14" s="5" t="str">
        <f t="shared" si="1"/>
        <v/>
      </c>
      <c r="F14" s="36" t="str">
        <f t="shared" si="2"/>
        <v/>
      </c>
      <c r="G14" s="1">
        <f t="shared" si="7"/>
        <v>0</v>
      </c>
      <c r="H14" s="18" t="str">
        <f t="shared" si="3"/>
        <v/>
      </c>
      <c r="I14" s="5" t="str">
        <f t="shared" si="4"/>
        <v/>
      </c>
      <c r="J14" s="36" t="str">
        <f t="shared" si="5"/>
        <v/>
      </c>
      <c r="K14" s="1">
        <f t="shared" si="6"/>
        <v>0</v>
      </c>
      <c r="L14" s="57">
        <f t="shared" si="8"/>
        <v>0</v>
      </c>
      <c r="M14" s="6"/>
      <c r="N14" s="6"/>
      <c r="S14" s="6"/>
    </row>
    <row r="15" spans="1:19" x14ac:dyDescent="0.25">
      <c r="A15" s="7" t="s">
        <v>7</v>
      </c>
      <c r="B15" s="2">
        <v>8</v>
      </c>
      <c r="C15" s="42"/>
      <c r="D15" s="18" t="str">
        <f t="shared" si="0"/>
        <v/>
      </c>
      <c r="E15" s="5" t="str">
        <f t="shared" si="1"/>
        <v/>
      </c>
      <c r="F15" s="36" t="str">
        <f t="shared" si="2"/>
        <v/>
      </c>
      <c r="G15" s="1">
        <f t="shared" si="7"/>
        <v>0</v>
      </c>
      <c r="H15" s="18" t="str">
        <f t="shared" si="3"/>
        <v/>
      </c>
      <c r="I15" s="5" t="str">
        <f t="shared" si="4"/>
        <v/>
      </c>
      <c r="J15" s="36" t="str">
        <f t="shared" si="5"/>
        <v/>
      </c>
      <c r="K15" s="1">
        <f t="shared" si="6"/>
        <v>0</v>
      </c>
      <c r="L15" s="57">
        <f t="shared" si="8"/>
        <v>0</v>
      </c>
      <c r="M15" s="6"/>
      <c r="N15" s="6"/>
      <c r="S15" s="6"/>
    </row>
    <row r="16" spans="1:19" x14ac:dyDescent="0.25">
      <c r="A16" s="7" t="s">
        <v>8</v>
      </c>
      <c r="B16" s="2">
        <v>9</v>
      </c>
      <c r="C16" s="42"/>
      <c r="D16" s="18" t="str">
        <f t="shared" si="0"/>
        <v/>
      </c>
      <c r="E16" s="5" t="str">
        <f t="shared" si="1"/>
        <v/>
      </c>
      <c r="F16" s="36" t="str">
        <f t="shared" si="2"/>
        <v/>
      </c>
      <c r="G16" s="1">
        <f t="shared" si="7"/>
        <v>0</v>
      </c>
      <c r="H16" s="18" t="str">
        <f t="shared" si="3"/>
        <v/>
      </c>
      <c r="I16" s="5" t="str">
        <f t="shared" si="4"/>
        <v/>
      </c>
      <c r="J16" s="36" t="str">
        <f t="shared" si="5"/>
        <v/>
      </c>
      <c r="K16" s="1">
        <f t="shared" si="6"/>
        <v>0</v>
      </c>
      <c r="L16" s="57">
        <f t="shared" si="8"/>
        <v>0</v>
      </c>
      <c r="M16" s="6"/>
      <c r="N16" s="6"/>
      <c r="S16" s="6"/>
    </row>
    <row r="17" spans="1:19" x14ac:dyDescent="0.25">
      <c r="A17" s="7" t="s">
        <v>9</v>
      </c>
      <c r="B17" s="2">
        <v>10</v>
      </c>
      <c r="C17" s="49"/>
      <c r="D17" s="18" t="str">
        <f t="shared" si="0"/>
        <v/>
      </c>
      <c r="E17" s="5" t="str">
        <f t="shared" si="1"/>
        <v/>
      </c>
      <c r="F17" s="36" t="str">
        <f t="shared" si="2"/>
        <v/>
      </c>
      <c r="G17" s="1">
        <f t="shared" si="7"/>
        <v>0</v>
      </c>
      <c r="H17" s="18" t="str">
        <f t="shared" si="3"/>
        <v/>
      </c>
      <c r="I17" s="5" t="str">
        <f t="shared" si="4"/>
        <v/>
      </c>
      <c r="J17" s="36" t="str">
        <f t="shared" si="5"/>
        <v/>
      </c>
      <c r="K17" s="1">
        <f t="shared" si="6"/>
        <v>0</v>
      </c>
      <c r="L17" s="57">
        <f t="shared" si="8"/>
        <v>0</v>
      </c>
      <c r="M17" s="6"/>
      <c r="N17" s="6"/>
      <c r="S17" s="6"/>
    </row>
    <row r="18" spans="1:19" ht="15.75" thickBot="1" x14ac:dyDescent="0.3">
      <c r="A18" s="8" t="s">
        <v>10</v>
      </c>
      <c r="B18" s="2">
        <v>11</v>
      </c>
      <c r="C18" s="26"/>
      <c r="D18" s="19" t="str">
        <f t="shared" si="0"/>
        <v/>
      </c>
      <c r="E18" s="20" t="str">
        <f t="shared" si="1"/>
        <v/>
      </c>
      <c r="F18" s="37" t="str">
        <f t="shared" si="2"/>
        <v/>
      </c>
      <c r="G18" s="3">
        <f t="shared" si="7"/>
        <v>0</v>
      </c>
      <c r="H18" s="19" t="str">
        <f t="shared" si="3"/>
        <v/>
      </c>
      <c r="I18" s="20" t="str">
        <f t="shared" si="4"/>
        <v/>
      </c>
      <c r="J18" s="37" t="str">
        <f t="shared" si="5"/>
        <v/>
      </c>
      <c r="K18" s="3">
        <f t="shared" si="6"/>
        <v>0</v>
      </c>
      <c r="L18" s="60">
        <f t="shared" si="8"/>
        <v>0</v>
      </c>
      <c r="M18" s="6"/>
      <c r="N18" s="6"/>
      <c r="S18" s="6"/>
    </row>
    <row r="19" spans="1:19" ht="15.75" thickBot="1" x14ac:dyDescent="0.3">
      <c r="A19" s="28" t="s">
        <v>2</v>
      </c>
      <c r="B19" s="28"/>
      <c r="C19" s="33">
        <v>1.4583333333333333</v>
      </c>
      <c r="D19" s="43"/>
      <c r="E19" s="44"/>
      <c r="F19" s="45"/>
      <c r="G19" s="35">
        <f>SUM(G12:G18)</f>
        <v>0</v>
      </c>
      <c r="H19" s="43"/>
      <c r="I19" s="44"/>
      <c r="J19" s="45"/>
      <c r="K19" s="35">
        <f>SUM(K12:K18)</f>
        <v>0</v>
      </c>
      <c r="L19" s="35">
        <f>SUM(L12:L18)</f>
        <v>0</v>
      </c>
      <c r="M19" s="6"/>
      <c r="N19" s="6"/>
      <c r="S19" s="6"/>
    </row>
    <row r="20" spans="1:19" ht="15.75" thickBot="1" x14ac:dyDescent="0.3">
      <c r="A20" s="28" t="s">
        <v>18</v>
      </c>
      <c r="B20" s="28"/>
      <c r="C20" s="32">
        <f>G19+K19</f>
        <v>0</v>
      </c>
      <c r="D20" s="13"/>
      <c r="E20" s="13"/>
      <c r="F20" s="14"/>
      <c r="G20" s="14"/>
      <c r="H20" s="13"/>
      <c r="I20" s="13"/>
      <c r="J20" s="14"/>
      <c r="K20" s="14"/>
      <c r="L20" s="58"/>
      <c r="M20" s="6"/>
      <c r="N20" s="6"/>
      <c r="S20" s="6"/>
    </row>
    <row r="21" spans="1:19" ht="15.75" thickBot="1" x14ac:dyDescent="0.3">
      <c r="A21" s="28" t="s">
        <v>19</v>
      </c>
      <c r="B21" s="29"/>
      <c r="C21" s="51">
        <f>C20-C19</f>
        <v>-1.4583333333333333</v>
      </c>
      <c r="D21" s="13"/>
      <c r="E21" s="13"/>
      <c r="F21" s="14"/>
      <c r="G21" s="14"/>
      <c r="H21" s="13"/>
      <c r="I21" s="13"/>
      <c r="J21" s="14"/>
      <c r="K21" s="14"/>
      <c r="L21" s="58"/>
      <c r="M21" s="6"/>
      <c r="N21" s="6"/>
      <c r="S21" s="6"/>
    </row>
    <row r="22" spans="1:19" x14ac:dyDescent="0.25">
      <c r="A22" s="7" t="s">
        <v>4</v>
      </c>
      <c r="B22" s="2">
        <v>12</v>
      </c>
      <c r="C22" s="41"/>
      <c r="D22" s="16" t="str">
        <f t="shared" ref="D22:D28" si="9">IFERROR(VLOOKUP($C22,JeanYves,2,0),"")</f>
        <v/>
      </c>
      <c r="E22" s="17" t="str">
        <f t="shared" ref="E22:E28" si="10">IFERROR(VLOOKUP($C22,JeanYves,3,0),"")</f>
        <v/>
      </c>
      <c r="F22" s="21" t="str">
        <f t="shared" ref="F22:F28" si="11">IFERROR(VLOOKUP($C22,JeanYves,4,0),"")</f>
        <v/>
      </c>
      <c r="G22" s="34">
        <f>IFERROR(MOD(E22-D22,1)-F22,0)</f>
        <v>0</v>
      </c>
      <c r="H22" s="16" t="str">
        <f t="shared" ref="H22:H28" si="12">IFERROR(VLOOKUP($C22,JeanYves,5,0),"")</f>
        <v/>
      </c>
      <c r="I22" s="17" t="str">
        <f t="shared" ref="I22:I28" si="13">IFERROR(VLOOKUP($C22,JeanYves,6,0),"")</f>
        <v/>
      </c>
      <c r="J22" s="21" t="str">
        <f t="shared" ref="J22:J28" si="14">IFERROR(VLOOKUP($C22,JeanYves,7,0),"")</f>
        <v/>
      </c>
      <c r="K22" s="34">
        <f t="shared" ref="K22:K28" si="15">IFERROR(MOD(I22-H22,1)-J22,0)</f>
        <v>0</v>
      </c>
      <c r="L22" s="59">
        <f>G22+K22</f>
        <v>0</v>
      </c>
      <c r="M22" s="6"/>
      <c r="N22" s="6"/>
      <c r="S22" s="6"/>
    </row>
    <row r="23" spans="1:19" x14ac:dyDescent="0.25">
      <c r="A23" s="7" t="s">
        <v>5</v>
      </c>
      <c r="B23" s="2">
        <v>13</v>
      </c>
      <c r="C23" s="42"/>
      <c r="D23" s="18" t="str">
        <f t="shared" si="9"/>
        <v/>
      </c>
      <c r="E23" s="5" t="str">
        <f t="shared" si="10"/>
        <v/>
      </c>
      <c r="F23" s="36" t="str">
        <f t="shared" si="11"/>
        <v/>
      </c>
      <c r="G23" s="1">
        <f t="shared" ref="G23:G28" si="16">IFERROR(MOD(E23-D23,1)-F23,0)</f>
        <v>0</v>
      </c>
      <c r="H23" s="18" t="str">
        <f t="shared" si="12"/>
        <v/>
      </c>
      <c r="I23" s="5" t="str">
        <f t="shared" si="13"/>
        <v/>
      </c>
      <c r="J23" s="36" t="str">
        <f t="shared" si="14"/>
        <v/>
      </c>
      <c r="K23" s="1">
        <f t="shared" si="15"/>
        <v>0</v>
      </c>
      <c r="L23" s="57">
        <f t="shared" ref="L23:L28" si="17">G23+K23</f>
        <v>0</v>
      </c>
      <c r="M23" s="6"/>
      <c r="N23" s="6"/>
      <c r="S23" s="6"/>
    </row>
    <row r="24" spans="1:19" x14ac:dyDescent="0.25">
      <c r="A24" s="7" t="s">
        <v>6</v>
      </c>
      <c r="B24" s="2">
        <v>14</v>
      </c>
      <c r="C24" s="42"/>
      <c r="D24" s="18" t="str">
        <f t="shared" si="9"/>
        <v/>
      </c>
      <c r="E24" s="5" t="str">
        <f t="shared" si="10"/>
        <v/>
      </c>
      <c r="F24" s="36" t="str">
        <f t="shared" si="11"/>
        <v/>
      </c>
      <c r="G24" s="1">
        <f t="shared" si="16"/>
        <v>0</v>
      </c>
      <c r="H24" s="18" t="str">
        <f t="shared" si="12"/>
        <v/>
      </c>
      <c r="I24" s="5" t="str">
        <f t="shared" si="13"/>
        <v/>
      </c>
      <c r="J24" s="36" t="str">
        <f t="shared" si="14"/>
        <v/>
      </c>
      <c r="K24" s="1">
        <f t="shared" si="15"/>
        <v>0</v>
      </c>
      <c r="L24" s="57">
        <f t="shared" si="17"/>
        <v>0</v>
      </c>
      <c r="M24" s="6"/>
      <c r="N24" s="6"/>
      <c r="S24" s="6"/>
    </row>
    <row r="25" spans="1:19" x14ac:dyDescent="0.25">
      <c r="A25" s="7" t="s">
        <v>7</v>
      </c>
      <c r="B25" s="2">
        <v>15</v>
      </c>
      <c r="C25" s="42"/>
      <c r="D25" s="18" t="str">
        <f t="shared" si="9"/>
        <v/>
      </c>
      <c r="E25" s="5" t="str">
        <f t="shared" si="10"/>
        <v/>
      </c>
      <c r="F25" s="36" t="str">
        <f t="shared" si="11"/>
        <v/>
      </c>
      <c r="G25" s="1">
        <f t="shared" si="16"/>
        <v>0</v>
      </c>
      <c r="H25" s="18" t="str">
        <f t="shared" si="12"/>
        <v/>
      </c>
      <c r="I25" s="5" t="str">
        <f t="shared" si="13"/>
        <v/>
      </c>
      <c r="J25" s="36" t="str">
        <f t="shared" si="14"/>
        <v/>
      </c>
      <c r="K25" s="1">
        <f t="shared" si="15"/>
        <v>0</v>
      </c>
      <c r="L25" s="57">
        <f t="shared" si="17"/>
        <v>0</v>
      </c>
      <c r="M25" s="6"/>
      <c r="N25" s="6"/>
      <c r="S25" s="6"/>
    </row>
    <row r="26" spans="1:19" x14ac:dyDescent="0.25">
      <c r="A26" s="7" t="s">
        <v>8</v>
      </c>
      <c r="B26" s="2">
        <v>16</v>
      </c>
      <c r="C26" s="42"/>
      <c r="D26" s="18" t="str">
        <f t="shared" si="9"/>
        <v/>
      </c>
      <c r="E26" s="5" t="str">
        <f t="shared" si="10"/>
        <v/>
      </c>
      <c r="F26" s="36" t="str">
        <f t="shared" si="11"/>
        <v/>
      </c>
      <c r="G26" s="1">
        <f t="shared" si="16"/>
        <v>0</v>
      </c>
      <c r="H26" s="18" t="str">
        <f t="shared" si="12"/>
        <v/>
      </c>
      <c r="I26" s="5" t="str">
        <f t="shared" si="13"/>
        <v/>
      </c>
      <c r="J26" s="36" t="str">
        <f t="shared" si="14"/>
        <v/>
      </c>
      <c r="K26" s="1">
        <f t="shared" si="15"/>
        <v>0</v>
      </c>
      <c r="L26" s="57">
        <f t="shared" si="17"/>
        <v>0</v>
      </c>
      <c r="M26" s="6"/>
      <c r="N26" s="6"/>
      <c r="S26" s="6"/>
    </row>
    <row r="27" spans="1:19" x14ac:dyDescent="0.25">
      <c r="A27" s="7" t="s">
        <v>9</v>
      </c>
      <c r="B27" s="2">
        <v>17</v>
      </c>
      <c r="C27" s="42"/>
      <c r="D27" s="18" t="str">
        <f t="shared" si="9"/>
        <v/>
      </c>
      <c r="E27" s="5" t="str">
        <f t="shared" si="10"/>
        <v/>
      </c>
      <c r="F27" s="36" t="str">
        <f t="shared" si="11"/>
        <v/>
      </c>
      <c r="G27" s="1">
        <f t="shared" si="16"/>
        <v>0</v>
      </c>
      <c r="H27" s="18" t="str">
        <f t="shared" si="12"/>
        <v/>
      </c>
      <c r="I27" s="5" t="str">
        <f t="shared" si="13"/>
        <v/>
      </c>
      <c r="J27" s="36" t="str">
        <f t="shared" si="14"/>
        <v/>
      </c>
      <c r="K27" s="1">
        <f t="shared" si="15"/>
        <v>0</v>
      </c>
      <c r="L27" s="57">
        <f t="shared" si="17"/>
        <v>0</v>
      </c>
      <c r="M27" s="6"/>
      <c r="N27" s="6"/>
      <c r="S27" s="6"/>
    </row>
    <row r="28" spans="1:19" ht="15.75" thickBot="1" x14ac:dyDescent="0.3">
      <c r="A28" s="8" t="s">
        <v>10</v>
      </c>
      <c r="B28" s="2">
        <v>18</v>
      </c>
      <c r="C28" s="26"/>
      <c r="D28" s="19" t="str">
        <f t="shared" si="9"/>
        <v/>
      </c>
      <c r="E28" s="20" t="str">
        <f t="shared" si="10"/>
        <v/>
      </c>
      <c r="F28" s="37" t="str">
        <f t="shared" si="11"/>
        <v/>
      </c>
      <c r="G28" s="3">
        <f t="shared" si="16"/>
        <v>0</v>
      </c>
      <c r="H28" s="19" t="str">
        <f t="shared" si="12"/>
        <v/>
      </c>
      <c r="I28" s="20" t="str">
        <f t="shared" si="13"/>
        <v/>
      </c>
      <c r="J28" s="37" t="str">
        <f t="shared" si="14"/>
        <v/>
      </c>
      <c r="K28" s="3">
        <f t="shared" si="15"/>
        <v>0</v>
      </c>
      <c r="L28" s="60">
        <f t="shared" si="17"/>
        <v>0</v>
      </c>
      <c r="M28" s="6"/>
      <c r="N28" s="6"/>
      <c r="S28" s="6"/>
    </row>
    <row r="29" spans="1:19" ht="15.75" thickBot="1" x14ac:dyDescent="0.3">
      <c r="A29" s="28" t="s">
        <v>2</v>
      </c>
      <c r="B29" s="28"/>
      <c r="C29" s="33">
        <v>1.4583333333333333</v>
      </c>
      <c r="D29" s="43"/>
      <c r="E29" s="44"/>
      <c r="F29" s="45"/>
      <c r="G29" s="35">
        <f>SUM(G21:G28)</f>
        <v>0</v>
      </c>
      <c r="H29" s="43"/>
      <c r="I29" s="44"/>
      <c r="J29" s="45"/>
      <c r="K29" s="35">
        <f>SUM(K21:K28)</f>
        <v>0</v>
      </c>
      <c r="L29" s="35">
        <f>SUM(L21:L28)</f>
        <v>0</v>
      </c>
      <c r="M29" s="6"/>
      <c r="N29" s="6"/>
      <c r="S29" s="6"/>
    </row>
    <row r="30" spans="1:19" ht="15.75" thickBot="1" x14ac:dyDescent="0.3">
      <c r="A30" s="28" t="s">
        <v>18</v>
      </c>
      <c r="B30" s="28"/>
      <c r="C30" s="32">
        <f>G29+K29</f>
        <v>0</v>
      </c>
      <c r="D30" s="13"/>
      <c r="E30" s="13"/>
      <c r="F30" s="14"/>
      <c r="G30" s="14"/>
      <c r="H30" s="13"/>
      <c r="I30" s="13"/>
      <c r="J30" s="14"/>
      <c r="K30" s="14"/>
      <c r="L30" s="58"/>
      <c r="M30" s="6"/>
      <c r="N30" s="6"/>
      <c r="S30" s="6"/>
    </row>
    <row r="31" spans="1:19" ht="15.75" thickBot="1" x14ac:dyDescent="0.3">
      <c r="A31" s="28" t="s">
        <v>19</v>
      </c>
      <c r="B31" s="29"/>
      <c r="C31" s="51">
        <f>C30-C29</f>
        <v>-1.4583333333333333</v>
      </c>
      <c r="D31" s="13"/>
      <c r="E31" s="13"/>
      <c r="F31" s="14"/>
      <c r="G31" s="14"/>
      <c r="H31" s="13"/>
      <c r="I31" s="13"/>
      <c r="J31" s="14"/>
      <c r="K31" s="14"/>
      <c r="L31" s="58"/>
      <c r="M31" s="6"/>
      <c r="N31" s="6"/>
      <c r="S31" s="6"/>
    </row>
    <row r="32" spans="1:19" x14ac:dyDescent="0.25">
      <c r="A32" s="7" t="s">
        <v>4</v>
      </c>
      <c r="B32" s="2">
        <v>19</v>
      </c>
      <c r="C32" s="41"/>
      <c r="D32" s="16" t="str">
        <f t="shared" ref="D32:D38" si="18">IFERROR(VLOOKUP($C32,JeanYves,2,0),"")</f>
        <v/>
      </c>
      <c r="E32" s="17" t="str">
        <f t="shared" ref="E32:E38" si="19">IFERROR(VLOOKUP($C32,JeanYves,3,0),"")</f>
        <v/>
      </c>
      <c r="F32" s="21" t="str">
        <f t="shared" ref="F32:F38" si="20">IFERROR(VLOOKUP($C32,JeanYves,4,0),"")</f>
        <v/>
      </c>
      <c r="G32" s="34">
        <f>IFERROR(MOD(E32-D32,1)-F32,0)</f>
        <v>0</v>
      </c>
      <c r="H32" s="16" t="str">
        <f t="shared" ref="H32:H38" si="21">IFERROR(VLOOKUP($C32,JeanYves,5,0),"")</f>
        <v/>
      </c>
      <c r="I32" s="17" t="str">
        <f t="shared" ref="I32:I38" si="22">IFERROR(VLOOKUP($C32,JeanYves,6,0),"")</f>
        <v/>
      </c>
      <c r="J32" s="21" t="str">
        <f t="shared" ref="J32:J38" si="23">IFERROR(VLOOKUP($C32,JeanYves,7,0),"")</f>
        <v/>
      </c>
      <c r="K32" s="34">
        <f t="shared" ref="K32:K38" si="24">IFERROR(MOD(I32-H32,1)-J32,0)</f>
        <v>0</v>
      </c>
      <c r="L32" s="59">
        <f>G32+K32</f>
        <v>0</v>
      </c>
      <c r="M32" s="6"/>
      <c r="N32" s="6"/>
      <c r="S32" s="6"/>
    </row>
    <row r="33" spans="1:19" x14ac:dyDescent="0.25">
      <c r="A33" s="7" t="s">
        <v>5</v>
      </c>
      <c r="B33" s="2">
        <v>20</v>
      </c>
      <c r="C33" s="42"/>
      <c r="D33" s="18" t="str">
        <f t="shared" si="18"/>
        <v/>
      </c>
      <c r="E33" s="5" t="str">
        <f t="shared" si="19"/>
        <v/>
      </c>
      <c r="F33" s="36" t="str">
        <f t="shared" si="20"/>
        <v/>
      </c>
      <c r="G33" s="1">
        <f t="shared" ref="G33:G38" si="25">IFERROR(MOD(E33-D33,1)-F33,0)</f>
        <v>0</v>
      </c>
      <c r="H33" s="18" t="str">
        <f t="shared" si="21"/>
        <v/>
      </c>
      <c r="I33" s="5" t="str">
        <f t="shared" si="22"/>
        <v/>
      </c>
      <c r="J33" s="36" t="str">
        <f t="shared" si="23"/>
        <v/>
      </c>
      <c r="K33" s="1">
        <f t="shared" si="24"/>
        <v>0</v>
      </c>
      <c r="L33" s="57">
        <f t="shared" ref="L33:L38" si="26">G33+K33</f>
        <v>0</v>
      </c>
      <c r="M33" s="6"/>
      <c r="N33" s="6"/>
      <c r="S33" s="6"/>
    </row>
    <row r="34" spans="1:19" x14ac:dyDescent="0.25">
      <c r="A34" s="7" t="s">
        <v>6</v>
      </c>
      <c r="B34" s="2">
        <v>21</v>
      </c>
      <c r="C34" s="42"/>
      <c r="D34" s="18" t="str">
        <f t="shared" si="18"/>
        <v/>
      </c>
      <c r="E34" s="5" t="str">
        <f t="shared" si="19"/>
        <v/>
      </c>
      <c r="F34" s="36" t="str">
        <f t="shared" si="20"/>
        <v/>
      </c>
      <c r="G34" s="1">
        <f t="shared" si="25"/>
        <v>0</v>
      </c>
      <c r="H34" s="18" t="str">
        <f t="shared" si="21"/>
        <v/>
      </c>
      <c r="I34" s="5" t="str">
        <f t="shared" si="22"/>
        <v/>
      </c>
      <c r="J34" s="36" t="str">
        <f t="shared" si="23"/>
        <v/>
      </c>
      <c r="K34" s="1">
        <f t="shared" si="24"/>
        <v>0</v>
      </c>
      <c r="L34" s="57">
        <f t="shared" si="26"/>
        <v>0</v>
      </c>
      <c r="M34" s="6"/>
      <c r="N34" s="6"/>
      <c r="S34" s="6"/>
    </row>
    <row r="35" spans="1:19" x14ac:dyDescent="0.25">
      <c r="A35" s="7" t="s">
        <v>7</v>
      </c>
      <c r="B35" s="2">
        <v>22</v>
      </c>
      <c r="C35" s="42"/>
      <c r="D35" s="18" t="str">
        <f t="shared" si="18"/>
        <v/>
      </c>
      <c r="E35" s="5" t="str">
        <f t="shared" si="19"/>
        <v/>
      </c>
      <c r="F35" s="36" t="str">
        <f t="shared" si="20"/>
        <v/>
      </c>
      <c r="G35" s="1">
        <f t="shared" si="25"/>
        <v>0</v>
      </c>
      <c r="H35" s="18" t="str">
        <f t="shared" si="21"/>
        <v/>
      </c>
      <c r="I35" s="5" t="str">
        <f t="shared" si="22"/>
        <v/>
      </c>
      <c r="J35" s="36" t="str">
        <f t="shared" si="23"/>
        <v/>
      </c>
      <c r="K35" s="1">
        <f t="shared" si="24"/>
        <v>0</v>
      </c>
      <c r="L35" s="57">
        <f t="shared" si="26"/>
        <v>0</v>
      </c>
      <c r="M35" s="6"/>
      <c r="N35" s="6"/>
      <c r="S35" s="6"/>
    </row>
    <row r="36" spans="1:19" x14ac:dyDescent="0.25">
      <c r="A36" s="7" t="s">
        <v>8</v>
      </c>
      <c r="B36" s="2">
        <v>23</v>
      </c>
      <c r="C36" s="42"/>
      <c r="D36" s="18" t="str">
        <f t="shared" si="18"/>
        <v/>
      </c>
      <c r="E36" s="5" t="str">
        <f t="shared" si="19"/>
        <v/>
      </c>
      <c r="F36" s="36" t="str">
        <f t="shared" si="20"/>
        <v/>
      </c>
      <c r="G36" s="1">
        <f t="shared" si="25"/>
        <v>0</v>
      </c>
      <c r="H36" s="18" t="str">
        <f t="shared" si="21"/>
        <v/>
      </c>
      <c r="I36" s="5" t="str">
        <f t="shared" si="22"/>
        <v/>
      </c>
      <c r="J36" s="36" t="str">
        <f t="shared" si="23"/>
        <v/>
      </c>
      <c r="K36" s="1">
        <f t="shared" si="24"/>
        <v>0</v>
      </c>
      <c r="L36" s="57">
        <f t="shared" si="26"/>
        <v>0</v>
      </c>
      <c r="M36" s="6"/>
      <c r="N36" s="6"/>
      <c r="S36" s="6"/>
    </row>
    <row r="37" spans="1:19" x14ac:dyDescent="0.25">
      <c r="A37" s="7" t="s">
        <v>9</v>
      </c>
      <c r="B37" s="2">
        <v>24</v>
      </c>
      <c r="C37" s="49"/>
      <c r="D37" s="18" t="str">
        <f t="shared" si="18"/>
        <v/>
      </c>
      <c r="E37" s="5" t="str">
        <f t="shared" si="19"/>
        <v/>
      </c>
      <c r="F37" s="36" t="str">
        <f t="shared" si="20"/>
        <v/>
      </c>
      <c r="G37" s="1">
        <f t="shared" si="25"/>
        <v>0</v>
      </c>
      <c r="H37" s="18" t="str">
        <f t="shared" si="21"/>
        <v/>
      </c>
      <c r="I37" s="5" t="str">
        <f t="shared" si="22"/>
        <v/>
      </c>
      <c r="J37" s="36" t="str">
        <f t="shared" si="23"/>
        <v/>
      </c>
      <c r="K37" s="1">
        <f t="shared" si="24"/>
        <v>0</v>
      </c>
      <c r="L37" s="57">
        <f t="shared" si="26"/>
        <v>0</v>
      </c>
      <c r="M37" s="6"/>
      <c r="N37" s="6"/>
      <c r="S37" s="6"/>
    </row>
    <row r="38" spans="1:19" ht="15.75" thickBot="1" x14ac:dyDescent="0.3">
      <c r="A38" s="8" t="s">
        <v>10</v>
      </c>
      <c r="B38" s="2">
        <v>25</v>
      </c>
      <c r="C38" s="26"/>
      <c r="D38" s="19" t="str">
        <f t="shared" si="18"/>
        <v/>
      </c>
      <c r="E38" s="20" t="str">
        <f t="shared" si="19"/>
        <v/>
      </c>
      <c r="F38" s="37" t="str">
        <f t="shared" si="20"/>
        <v/>
      </c>
      <c r="G38" s="3">
        <f t="shared" si="25"/>
        <v>0</v>
      </c>
      <c r="H38" s="19" t="str">
        <f t="shared" si="21"/>
        <v/>
      </c>
      <c r="I38" s="20" t="str">
        <f t="shared" si="22"/>
        <v/>
      </c>
      <c r="J38" s="37" t="str">
        <f t="shared" si="23"/>
        <v/>
      </c>
      <c r="K38" s="3">
        <f t="shared" si="24"/>
        <v>0</v>
      </c>
      <c r="L38" s="60">
        <f t="shared" si="26"/>
        <v>0</v>
      </c>
      <c r="M38" s="6"/>
      <c r="N38" s="6"/>
      <c r="S38" s="6"/>
    </row>
    <row r="39" spans="1:19" ht="15.75" thickBot="1" x14ac:dyDescent="0.3">
      <c r="A39" s="28" t="s">
        <v>2</v>
      </c>
      <c r="B39" s="28"/>
      <c r="C39" s="33">
        <v>1.4583333333333333</v>
      </c>
      <c r="D39" s="43"/>
      <c r="E39" s="44"/>
      <c r="F39" s="45"/>
      <c r="G39" s="35">
        <f>SUM(G31:G38)</f>
        <v>0</v>
      </c>
      <c r="H39" s="43"/>
      <c r="I39" s="44"/>
      <c r="J39" s="45"/>
      <c r="K39" s="35">
        <f>SUM(K31:K38)</f>
        <v>0</v>
      </c>
      <c r="L39" s="35">
        <f>SUM(L31:L38)</f>
        <v>0</v>
      </c>
      <c r="M39" s="6"/>
      <c r="N39" s="6"/>
      <c r="S39" s="6"/>
    </row>
    <row r="40" spans="1:19" ht="15.75" thickBot="1" x14ac:dyDescent="0.3">
      <c r="A40" s="28" t="s">
        <v>18</v>
      </c>
      <c r="B40" s="28"/>
      <c r="C40" s="32">
        <f>G39+K39</f>
        <v>0</v>
      </c>
      <c r="D40" s="13"/>
      <c r="E40" s="13"/>
      <c r="F40" s="14"/>
      <c r="G40" s="14"/>
      <c r="H40" s="13"/>
      <c r="I40" s="13"/>
      <c r="J40" s="14"/>
      <c r="K40" s="14"/>
      <c r="L40" s="58"/>
      <c r="M40" s="6"/>
      <c r="N40" s="6"/>
      <c r="S40" s="6"/>
    </row>
    <row r="41" spans="1:19" ht="15.75" thickBot="1" x14ac:dyDescent="0.3">
      <c r="A41" s="28" t="s">
        <v>19</v>
      </c>
      <c r="B41" s="29"/>
      <c r="C41" s="51">
        <f>C40-C39</f>
        <v>-1.4583333333333333</v>
      </c>
      <c r="D41" s="13"/>
      <c r="E41" s="13"/>
      <c r="F41" s="14"/>
      <c r="G41" s="14"/>
      <c r="H41" s="13"/>
      <c r="I41" s="13"/>
      <c r="J41" s="14"/>
      <c r="K41" s="14"/>
      <c r="L41" s="58"/>
      <c r="M41" s="6"/>
      <c r="N41" s="6"/>
      <c r="S41" s="6"/>
    </row>
    <row r="42" spans="1:19" x14ac:dyDescent="0.25">
      <c r="A42" s="7" t="s">
        <v>4</v>
      </c>
      <c r="B42" s="2">
        <v>26</v>
      </c>
      <c r="C42" s="41"/>
      <c r="D42" s="16" t="str">
        <f t="shared" ref="D42:D47" si="27">IFERROR(VLOOKUP($C42,JeanYves,2,0),"")</f>
        <v/>
      </c>
      <c r="E42" s="17" t="str">
        <f t="shared" ref="E42:E47" si="28">IFERROR(VLOOKUP($C42,JeanYves,3,0),"")</f>
        <v/>
      </c>
      <c r="F42" s="21" t="str">
        <f t="shared" ref="F42:F47" si="29">IFERROR(VLOOKUP($C42,JeanYves,4,0),"")</f>
        <v/>
      </c>
      <c r="G42" s="34">
        <f t="shared" ref="G42:G47" si="30">IFERROR(MOD(E42-D42,1)-F42,0)</f>
        <v>0</v>
      </c>
      <c r="H42" s="16" t="str">
        <f t="shared" ref="H42:H47" si="31">IFERROR(VLOOKUP($C42,JeanYves,5,0),"")</f>
        <v/>
      </c>
      <c r="I42" s="17" t="str">
        <f t="shared" ref="I42:I47" si="32">IFERROR(VLOOKUP($C42,JeanYves,6,0),"")</f>
        <v/>
      </c>
      <c r="J42" s="21" t="str">
        <f t="shared" ref="J42:J47" si="33">IFERROR(VLOOKUP($C42,JeanYves,7,0),"")</f>
        <v/>
      </c>
      <c r="K42" s="34">
        <f t="shared" ref="K42:K47" si="34">IFERROR(MOD(I42-H42,1)-J42,0)</f>
        <v>0</v>
      </c>
      <c r="L42" s="59">
        <f t="shared" ref="L42:L47" si="35">G42+K42</f>
        <v>0</v>
      </c>
      <c r="M42" s="6"/>
      <c r="N42" s="6"/>
      <c r="S42" s="6"/>
    </row>
    <row r="43" spans="1:19" x14ac:dyDescent="0.25">
      <c r="A43" s="7" t="s">
        <v>5</v>
      </c>
      <c r="B43" s="2">
        <v>27</v>
      </c>
      <c r="C43" s="42"/>
      <c r="D43" s="18" t="str">
        <f t="shared" si="27"/>
        <v/>
      </c>
      <c r="E43" s="5" t="str">
        <f t="shared" si="28"/>
        <v/>
      </c>
      <c r="F43" s="36" t="str">
        <f t="shared" si="29"/>
        <v/>
      </c>
      <c r="G43" s="1">
        <f t="shared" si="30"/>
        <v>0</v>
      </c>
      <c r="H43" s="18" t="str">
        <f t="shared" si="31"/>
        <v/>
      </c>
      <c r="I43" s="5" t="str">
        <f t="shared" si="32"/>
        <v/>
      </c>
      <c r="J43" s="36" t="str">
        <f t="shared" si="33"/>
        <v/>
      </c>
      <c r="K43" s="1">
        <f t="shared" si="34"/>
        <v>0</v>
      </c>
      <c r="L43" s="57">
        <f t="shared" si="35"/>
        <v>0</v>
      </c>
      <c r="M43" s="6"/>
      <c r="N43" s="6"/>
      <c r="S43" s="6"/>
    </row>
    <row r="44" spans="1:19" x14ac:dyDescent="0.25">
      <c r="A44" s="7" t="s">
        <v>6</v>
      </c>
      <c r="B44" s="2">
        <v>28</v>
      </c>
      <c r="C44" s="42"/>
      <c r="D44" s="18" t="str">
        <f t="shared" si="27"/>
        <v/>
      </c>
      <c r="E44" s="5" t="str">
        <f t="shared" si="28"/>
        <v/>
      </c>
      <c r="F44" s="36" t="str">
        <f t="shared" si="29"/>
        <v/>
      </c>
      <c r="G44" s="1">
        <f t="shared" si="30"/>
        <v>0</v>
      </c>
      <c r="H44" s="18" t="str">
        <f t="shared" si="31"/>
        <v/>
      </c>
      <c r="I44" s="5" t="str">
        <f t="shared" si="32"/>
        <v/>
      </c>
      <c r="J44" s="36" t="str">
        <f t="shared" si="33"/>
        <v/>
      </c>
      <c r="K44" s="1">
        <f t="shared" si="34"/>
        <v>0</v>
      </c>
      <c r="L44" s="57">
        <f t="shared" si="35"/>
        <v>0</v>
      </c>
      <c r="M44" s="6"/>
      <c r="N44" s="6"/>
      <c r="S44" s="6"/>
    </row>
    <row r="45" spans="1:19" x14ac:dyDescent="0.25">
      <c r="A45" s="7" t="s">
        <v>7</v>
      </c>
      <c r="B45" s="2">
        <v>29</v>
      </c>
      <c r="C45" s="42"/>
      <c r="D45" s="18" t="str">
        <f t="shared" si="27"/>
        <v/>
      </c>
      <c r="E45" s="5" t="str">
        <f t="shared" si="28"/>
        <v/>
      </c>
      <c r="F45" s="36" t="str">
        <f t="shared" si="29"/>
        <v/>
      </c>
      <c r="G45" s="1">
        <f t="shared" si="30"/>
        <v>0</v>
      </c>
      <c r="H45" s="18" t="str">
        <f t="shared" si="31"/>
        <v/>
      </c>
      <c r="I45" s="5" t="str">
        <f t="shared" si="32"/>
        <v/>
      </c>
      <c r="J45" s="36" t="str">
        <f t="shared" si="33"/>
        <v/>
      </c>
      <c r="K45" s="1">
        <f t="shared" si="34"/>
        <v>0</v>
      </c>
      <c r="L45" s="57">
        <f t="shared" si="35"/>
        <v>0</v>
      </c>
      <c r="M45" s="6"/>
      <c r="N45" s="6"/>
      <c r="S45" s="6"/>
    </row>
    <row r="46" spans="1:19" x14ac:dyDescent="0.25">
      <c r="A46" s="7" t="s">
        <v>8</v>
      </c>
      <c r="B46" s="2">
        <v>30</v>
      </c>
      <c r="C46" s="64"/>
      <c r="D46" s="82" t="str">
        <f t="shared" si="27"/>
        <v/>
      </c>
      <c r="E46" s="83" t="str">
        <f t="shared" si="28"/>
        <v/>
      </c>
      <c r="F46" s="84" t="str">
        <f t="shared" si="29"/>
        <v/>
      </c>
      <c r="G46" s="85">
        <f t="shared" si="30"/>
        <v>0</v>
      </c>
      <c r="H46" s="82" t="str">
        <f t="shared" si="31"/>
        <v/>
      </c>
      <c r="I46" s="83" t="str">
        <f t="shared" si="32"/>
        <v/>
      </c>
      <c r="J46" s="84" t="str">
        <f t="shared" si="33"/>
        <v/>
      </c>
      <c r="K46" s="85">
        <f t="shared" si="34"/>
        <v>0</v>
      </c>
      <c r="L46" s="86">
        <f t="shared" si="35"/>
        <v>0</v>
      </c>
      <c r="M46" s="6"/>
      <c r="N46" s="6"/>
      <c r="S46" s="6"/>
    </row>
    <row r="47" spans="1:19" ht="15.75" thickBot="1" x14ac:dyDescent="0.3">
      <c r="A47" s="7" t="s">
        <v>9</v>
      </c>
      <c r="B47" s="2">
        <v>31</v>
      </c>
      <c r="C47" s="26"/>
      <c r="D47" s="19" t="str">
        <f t="shared" si="27"/>
        <v/>
      </c>
      <c r="E47" s="20" t="str">
        <f t="shared" si="28"/>
        <v/>
      </c>
      <c r="F47" s="37" t="str">
        <f t="shared" si="29"/>
        <v/>
      </c>
      <c r="G47" s="3">
        <f t="shared" si="30"/>
        <v>0</v>
      </c>
      <c r="H47" s="19" t="str">
        <f t="shared" si="31"/>
        <v/>
      </c>
      <c r="I47" s="20" t="str">
        <f t="shared" si="32"/>
        <v/>
      </c>
      <c r="J47" s="37" t="str">
        <f t="shared" si="33"/>
        <v/>
      </c>
      <c r="K47" s="3">
        <f t="shared" si="34"/>
        <v>0</v>
      </c>
      <c r="L47" s="60">
        <f t="shared" si="35"/>
        <v>0</v>
      </c>
      <c r="M47" s="6"/>
      <c r="N47" s="6"/>
      <c r="S47" s="6"/>
    </row>
    <row r="48" spans="1:19" ht="15.75" thickBot="1" x14ac:dyDescent="0.3">
      <c r="A48" s="28" t="s">
        <v>2</v>
      </c>
      <c r="B48" s="28"/>
      <c r="C48" s="33">
        <v>1.4583333333333333</v>
      </c>
      <c r="D48" s="43"/>
      <c r="E48" s="44"/>
      <c r="F48" s="45"/>
      <c r="G48" s="35">
        <f>SUM(G42:G47)</f>
        <v>0</v>
      </c>
      <c r="H48" s="43"/>
      <c r="I48" s="44"/>
      <c r="J48" s="45"/>
      <c r="K48" s="35">
        <f>SUM(K42:K47)</f>
        <v>0</v>
      </c>
      <c r="L48" s="35">
        <f>SUM(L42:L47)</f>
        <v>0</v>
      </c>
      <c r="M48" s="6"/>
      <c r="N48" s="6"/>
      <c r="S48" s="6"/>
    </row>
    <row r="49" spans="1:19" ht="15.75" thickBot="1" x14ac:dyDescent="0.3">
      <c r="A49" s="28" t="s">
        <v>18</v>
      </c>
      <c r="B49" s="28"/>
      <c r="C49" s="32">
        <f>G48+K48</f>
        <v>0</v>
      </c>
      <c r="D49" s="13"/>
      <c r="E49" s="13"/>
      <c r="F49" s="14"/>
      <c r="G49" s="14"/>
      <c r="H49" s="6"/>
      <c r="I49" s="6"/>
      <c r="J49" s="6"/>
      <c r="K49" s="6"/>
      <c r="L49" s="50"/>
      <c r="M49" s="6"/>
      <c r="N49" s="6"/>
      <c r="S49" s="6"/>
    </row>
    <row r="50" spans="1:19" ht="15.75" thickBot="1" x14ac:dyDescent="0.3">
      <c r="A50" s="28" t="s">
        <v>19</v>
      </c>
      <c r="B50" s="29"/>
      <c r="C50" s="11">
        <f>C49-C48</f>
        <v>-1.4583333333333333</v>
      </c>
      <c r="D50" s="13"/>
      <c r="E50" s="13"/>
      <c r="F50" s="14"/>
      <c r="G50" s="14"/>
      <c r="H50" s="6"/>
      <c r="I50" s="6"/>
      <c r="J50" s="6"/>
      <c r="K50" s="6"/>
      <c r="L50" s="50"/>
      <c r="M50" s="6"/>
      <c r="N50" s="6"/>
      <c r="S50" s="6"/>
    </row>
    <row r="51" spans="1:19" ht="15.75" thickBot="1" x14ac:dyDescent="0.3">
      <c r="A51" s="14"/>
      <c r="B51" s="14"/>
      <c r="C51" s="14"/>
      <c r="D51" s="13"/>
      <c r="G51" s="10"/>
      <c r="H51" s="6"/>
      <c r="I51" s="6"/>
      <c r="J51" s="6"/>
      <c r="K51" s="6"/>
      <c r="L51" s="50"/>
      <c r="M51" s="6"/>
      <c r="N51" s="6"/>
      <c r="S51" s="6"/>
    </row>
    <row r="52" spans="1:19" ht="15.75" thickBot="1" x14ac:dyDescent="0.3">
      <c r="A52" s="14"/>
      <c r="B52" s="14"/>
      <c r="C52" s="14"/>
      <c r="D52" s="13"/>
      <c r="E52" s="100" t="s">
        <v>11</v>
      </c>
      <c r="F52" s="101"/>
      <c r="G52" s="9">
        <f>C10+C20+C30+C40+C49</f>
        <v>0</v>
      </c>
      <c r="H52" s="6"/>
      <c r="I52" s="6"/>
      <c r="J52" s="6"/>
      <c r="K52" s="6"/>
      <c r="L52" s="50"/>
      <c r="M52" s="6"/>
      <c r="N52" s="6"/>
      <c r="S52" s="6"/>
    </row>
    <row r="53" spans="1:19" ht="15.75" thickBot="1" x14ac:dyDescent="0.3">
      <c r="A53" s="14"/>
      <c r="B53" s="14"/>
      <c r="C53" s="14"/>
      <c r="D53" s="13"/>
      <c r="E53" s="13"/>
      <c r="F53" s="14"/>
      <c r="G53" s="14"/>
      <c r="H53" s="6"/>
      <c r="I53" s="6"/>
      <c r="J53" s="6"/>
      <c r="K53" s="6"/>
      <c r="L53" s="50"/>
      <c r="M53" s="6"/>
      <c r="N53" s="6"/>
      <c r="S53" s="6"/>
    </row>
    <row r="54" spans="1:19" ht="15.75" thickBot="1" x14ac:dyDescent="0.3">
      <c r="A54" s="10"/>
      <c r="E54" s="28" t="s">
        <v>20</v>
      </c>
      <c r="F54" s="29"/>
      <c r="G54" s="11">
        <f>C11+C21+C31+C41+C50</f>
        <v>-7.2916666666666661</v>
      </c>
      <c r="H54" s="6"/>
      <c r="I54" s="6"/>
      <c r="J54" s="6"/>
      <c r="K54" s="6"/>
      <c r="L54" s="50"/>
      <c r="M54" s="6"/>
      <c r="N54" s="6"/>
      <c r="S54" s="6"/>
    </row>
    <row r="55" spans="1:19" x14ac:dyDescent="0.25">
      <c r="A55" s="10"/>
      <c r="G55" s="10"/>
      <c r="H55" s="6"/>
      <c r="I55" s="6"/>
      <c r="J55" s="6"/>
      <c r="K55" s="6"/>
      <c r="L55" s="50"/>
      <c r="M55" s="6"/>
      <c r="N55" s="6"/>
      <c r="S55" s="6"/>
    </row>
    <row r="56" spans="1:19" x14ac:dyDescent="0.25">
      <c r="A56" s="10"/>
      <c r="G56" s="10"/>
      <c r="H56" s="6"/>
      <c r="I56" s="6"/>
      <c r="J56" s="6"/>
      <c r="K56" s="6"/>
      <c r="L56" s="50"/>
      <c r="M56" s="6"/>
      <c r="N56" s="6"/>
      <c r="S56" s="6"/>
    </row>
    <row r="57" spans="1:19" x14ac:dyDescent="0.25">
      <c r="D57" s="23"/>
    </row>
    <row r="58" spans="1:19" x14ac:dyDescent="0.25">
      <c r="D58" s="22"/>
    </row>
    <row r="59" spans="1:19" x14ac:dyDescent="0.25">
      <c r="D59" s="23"/>
    </row>
    <row r="60" spans="1:19" x14ac:dyDescent="0.25">
      <c r="D60" s="22"/>
    </row>
    <row r="61" spans="1:19" x14ac:dyDescent="0.25">
      <c r="D61" s="23"/>
    </row>
    <row r="62" spans="1:19" x14ac:dyDescent="0.25">
      <c r="D62" s="22"/>
    </row>
    <row r="63" spans="1:19" x14ac:dyDescent="0.25">
      <c r="D63" s="23"/>
    </row>
  </sheetData>
  <mergeCells count="5">
    <mergeCell ref="E52:F52"/>
    <mergeCell ref="B2:G2"/>
    <mergeCell ref="H2:K2"/>
    <mergeCell ref="G8:K8"/>
    <mergeCell ref="G9:K9"/>
  </mergeCells>
  <conditionalFormatting sqref="K6:N12 K2:N2 K36:N42 K26:N32 K16:N22 K43:L47">
    <cfRule type="expression" dxfId="12" priority="28">
      <formula>INDIRECT("$K"&amp;ROW())="R"</formula>
    </cfRule>
  </conditionalFormatting>
  <conditionalFormatting sqref="K2:N2">
    <cfRule type="expression" dxfId="11" priority="27">
      <formula>INDIRECT("$L"&amp;ROW())="RH"</formula>
    </cfRule>
  </conditionalFormatting>
  <conditionalFormatting sqref="C2:F2 C6:F12 C16:F22 C26:F32 D13:F18 D23:F28 D33:F38 C36:F47">
    <cfRule type="expression" dxfId="10" priority="25">
      <formula>INDIRECT("$C"&amp;ROW())="R"</formula>
    </cfRule>
  </conditionalFormatting>
  <conditionalFormatting sqref="K48:N49 M47:N47">
    <cfRule type="expression" dxfId="9" priority="12" stopIfTrue="1">
      <formula>INDIRECT("$K"&amp;ROW())="R"</formula>
    </cfRule>
  </conditionalFormatting>
  <conditionalFormatting sqref="C48:F49">
    <cfRule type="expression" dxfId="8" priority="11">
      <formula>INDIRECT("$C"&amp;ROW())="R"</formula>
    </cfRule>
  </conditionalFormatting>
  <conditionalFormatting sqref="C48:F49">
    <cfRule type="expression" dxfId="7" priority="10">
      <formula>INDIRECT("$C"&amp;ROW())="R"</formula>
    </cfRule>
  </conditionalFormatting>
  <conditionalFormatting sqref="C48:F49">
    <cfRule type="expression" dxfId="6" priority="9">
      <formula>INDIRECT("$C"&amp;ROW())="R"</formula>
    </cfRule>
  </conditionalFormatting>
  <conditionalFormatting sqref="K48:N49 M47:N47">
    <cfRule type="expression" dxfId="5" priority="8">
      <formula>INDIRECT("$K"&amp;ROW())="R"</formula>
    </cfRule>
  </conditionalFormatting>
  <conditionalFormatting sqref="C15">
    <cfRule type="expression" dxfId="4" priority="7">
      <formula>AND($C$15=#REF!)</formula>
    </cfRule>
  </conditionalFormatting>
  <conditionalFormatting sqref="D12:L18 D22:L28 D32:L38 D4:L7 D42:L47">
    <cfRule type="expression" dxfId="3" priority="3">
      <formula>INDIRECT("$D"&amp;ROW())="R"</formula>
    </cfRule>
    <cfRule type="expression" dxfId="2" priority="4">
      <formula>INDIRECT("$D"&amp;ROW())="W7"</formula>
    </cfRule>
  </conditionalFormatting>
  <conditionalFormatting sqref="C35">
    <cfRule type="expression" dxfId="1" priority="2">
      <formula>AND($C$15=K23)</formula>
    </cfRule>
  </conditionalFormatting>
  <conditionalFormatting sqref="C4">
    <cfRule type="expression" dxfId="0" priority="1">
      <formula>AND($C$15=R1048558)</formula>
    </cfRule>
  </conditionalFormatting>
  <dataValidations count="1">
    <dataValidation type="list" allowBlank="1" showInputMessage="1" showErrorMessage="1" sqref="C4:C7 C32:C38 C22:C28 C12:C18 C42:C47">
      <formula1>"R,Week end,Saint Joseph"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&amp;C&amp;18Juillet 2021
Jean-Yves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DATA</vt:lpstr>
      <vt:lpstr>Janvier</vt:lpstr>
      <vt:lpstr>Mai</vt:lpstr>
      <vt:lpstr>Juin</vt:lpstr>
      <vt:lpstr>Juillet</vt:lpstr>
      <vt:lpstr>Feuil1</vt:lpstr>
      <vt:lpstr>JeanYves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Heures de travail par semaine</dc:title>
  <dc:creator>Jean-Yves</dc:creator>
  <cp:lastModifiedBy>Jean-Yves</cp:lastModifiedBy>
  <cp:lastPrinted>2021-05-12T08:23:22Z</cp:lastPrinted>
  <dcterms:created xsi:type="dcterms:W3CDTF">2016-05-04T11:54:11Z</dcterms:created>
  <dcterms:modified xsi:type="dcterms:W3CDTF">2021-05-14T10:22:13Z</dcterms:modified>
</cp:coreProperties>
</file>