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7AE7695B-1307-4E11-A974-25C4E48FA4B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sultat" sheetId="1" r:id="rId1"/>
    <sheet name="data - Prix" sheetId="2" r:id="rId2"/>
  </sheets>
  <definedNames>
    <definedName name="_xlnm._FilterDatabase" localSheetId="1" hidden="1">'data - Prix'!$B$2:$O$11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 a="1"/>
  <c r="U4" i="1" s="1"/>
  <c r="U5" i="1" a="1"/>
  <c r="U5" i="1" s="1"/>
  <c r="U6" i="1" a="1"/>
  <c r="U6" i="1" s="1"/>
  <c r="U7" i="1" a="1"/>
  <c r="U7" i="1" s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3" i="1" a="1"/>
  <c r="U3" i="1" s="1"/>
  <c r="N12" i="2"/>
  <c r="O12" i="2"/>
  <c r="S22" i="1"/>
  <c r="R22" i="1"/>
  <c r="Q22" i="1"/>
  <c r="O22" i="1"/>
  <c r="S21" i="1"/>
  <c r="R21" i="1"/>
  <c r="Q21" i="1"/>
  <c r="O21" i="1"/>
  <c r="S20" i="1"/>
  <c r="R20" i="1"/>
  <c r="Q20" i="1"/>
  <c r="O20" i="1"/>
  <c r="S19" i="1"/>
  <c r="R19" i="1"/>
  <c r="Q19" i="1"/>
  <c r="O19" i="1"/>
  <c r="S18" i="1"/>
  <c r="R18" i="1"/>
  <c r="Q18" i="1"/>
  <c r="O18" i="1"/>
  <c r="S17" i="1"/>
  <c r="R17" i="1"/>
  <c r="Q17" i="1"/>
  <c r="O17" i="1"/>
  <c r="S16" i="1"/>
  <c r="R16" i="1"/>
  <c r="Q16" i="1"/>
  <c r="O16" i="1"/>
  <c r="S15" i="1"/>
  <c r="R15" i="1"/>
  <c r="Q15" i="1"/>
  <c r="O15" i="1"/>
  <c r="S14" i="1"/>
  <c r="R14" i="1"/>
  <c r="Q14" i="1"/>
  <c r="O14" i="1"/>
  <c r="S13" i="1"/>
  <c r="R13" i="1"/>
  <c r="Q13" i="1"/>
  <c r="O13" i="1"/>
  <c r="S12" i="1"/>
  <c r="R12" i="1"/>
  <c r="Q12" i="1"/>
  <c r="O12" i="1"/>
  <c r="S11" i="1"/>
  <c r="R11" i="1"/>
  <c r="Q11" i="1"/>
  <c r="O11" i="1"/>
  <c r="S10" i="1"/>
  <c r="R10" i="1"/>
  <c r="Q10" i="1"/>
  <c r="O10" i="1"/>
  <c r="S9" i="1"/>
  <c r="R9" i="1"/>
  <c r="Q9" i="1"/>
  <c r="O9" i="1"/>
  <c r="S8" i="1"/>
  <c r="R8" i="1"/>
  <c r="Q8" i="1"/>
  <c r="O8" i="1"/>
  <c r="S7" i="1"/>
  <c r="R7" i="1"/>
  <c r="Q7" i="1"/>
  <c r="O7" i="1"/>
  <c r="S6" i="1"/>
  <c r="R6" i="1"/>
  <c r="Q6" i="1"/>
  <c r="O6" i="1"/>
  <c r="S5" i="1"/>
  <c r="R5" i="1"/>
  <c r="Q5" i="1"/>
  <c r="O5" i="1"/>
  <c r="S4" i="1"/>
  <c r="R4" i="1"/>
  <c r="Q4" i="1"/>
  <c r="O4" i="1"/>
  <c r="S3" i="1"/>
  <c r="R3" i="1"/>
  <c r="Q3" i="1"/>
  <c r="O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<sst xmlns="http://schemas.openxmlformats.org/spreadsheetml/2006/main" count="118" uniqueCount="34">
  <si>
    <t>Client</t>
  </si>
  <si>
    <t>Départ - 
pays</t>
  </si>
  <si>
    <t>km</t>
  </si>
  <si>
    <t>Client &amp; Dép &amp; Ville</t>
  </si>
  <si>
    <t>Dép &amp; Ville</t>
  </si>
  <si>
    <t>Client &amp; Dép</t>
  </si>
  <si>
    <t>Dép</t>
  </si>
  <si>
    <t>Dép &amp; Région</t>
  </si>
  <si>
    <t>Prix (moyenne)</t>
  </si>
  <si>
    <t>Prix (médiane)</t>
  </si>
  <si>
    <t>Coca Cola</t>
  </si>
  <si>
    <t>FR</t>
  </si>
  <si>
    <t>CONTREXEVILLE</t>
  </si>
  <si>
    <t>A</t>
  </si>
  <si>
    <t>VENDIN-LE-VIEIL</t>
  </si>
  <si>
    <t>C</t>
  </si>
  <si>
    <t>Lesieur</t>
  </si>
  <si>
    <t>PARIS</t>
  </si>
  <si>
    <t>B</t>
  </si>
  <si>
    <t xml:space="preserve">Date </t>
  </si>
  <si>
    <t>Prix</t>
  </si>
  <si>
    <t>Coca cola</t>
  </si>
  <si>
    <t>FM</t>
  </si>
  <si>
    <t>Total</t>
  </si>
  <si>
    <t>Départ - département</t>
  </si>
  <si>
    <t>Départ - région</t>
  </si>
  <si>
    <t>Départ - grande région</t>
  </si>
  <si>
    <t>Départ - ville</t>
  </si>
  <si>
    <t>Arrivée - pays</t>
  </si>
  <si>
    <t>Arrivée - département</t>
  </si>
  <si>
    <t>Arrivée - ville</t>
  </si>
  <si>
    <t>Arrivée - région</t>
  </si>
  <si>
    <t>Arrivée - grande région</t>
  </si>
  <si>
    <t>Départ -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</si>
</sst>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mm/yyyy"/>
  </numFmts>
  <fonts count="16" x14ac:knownFonts="1">
    <font>
      <sz val="10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b/>
      <sz val="7"/>
      <color rgb="FF000000"/>
      <name val="Arial"/>
    </font>
    <font>
      <b/>
      <sz val="8"/>
      <color rgb="FF000000"/>
      <name val="Arial"/>
    </font>
    <font>
      <b/>
      <sz val="6"/>
      <color rgb="FF000000"/>
      <name val="Arial"/>
    </font>
    <font>
      <b/>
      <sz val="8"/>
      <color rgb="FF000000"/>
      <name val="Arial"/>
    </font>
    <font>
      <b/>
      <sz val="8"/>
      <name val="Arial"/>
    </font>
    <font>
      <sz val="8"/>
      <color rgb="FF000000"/>
      <name val="Arial"/>
    </font>
    <font>
      <b/>
      <sz val="8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9"/>
      <color theme="1"/>
      <name val="Arial"/>
    </font>
    <font>
      <sz val="9"/>
      <name val="Arial"/>
    </font>
    <font>
      <sz val="9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65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EBFBCC-A47E-4BBE-BD71-EE7B5DF45691}" name="Data" displayName="Data" ref="B2:O12" totalsRowCount="1" headerRowDxfId="30" dataDxfId="29" totalsRowDxfId="28">
  <autoFilter ref="B2:O11" xr:uid="{9D30F32B-621D-408B-A197-9A2D18929307}"/>
  <tableColumns count="14">
    <tableColumn id="1" xr3:uid="{C12D14DA-CCF6-46E7-A080-4CC993113446}" name="Date " totalsRowLabel="Total" dataDxfId="27" totalsRowDxfId="26"/>
    <tableColumn id="2" xr3:uid="{2A61FBAB-4913-472B-B975-97A04A8CB70A}" name="Client" dataDxfId="25" totalsRowDxfId="24"/>
    <tableColumn id="3" xr3:uid="{2E285680-2421-4D7A-A5A8-F80E1C5BC6ED}" name="Départ - _x000a_pays" dataDxfId="23" totalsRowDxfId="22"/>
    <tableColumn id="4" xr3:uid="{526EA369-0BB0-4630-AFEC-FE8D2E6C537F}" name="Départ - département" dataDxfId="21" totalsRowDxfId="20"/>
    <tableColumn id="5" xr3:uid="{B6E293F0-2B5F-407A-B55F-55CB9C95FB46}" name="Départ - région" dataDxfId="19" totalsRowDxfId="18"/>
    <tableColumn id="6" xr3:uid="{65CBDACC-74C9-440E-8A00-D4AEF4E49C95}" name="Départ - grande région" dataDxfId="17" totalsRowDxfId="16"/>
    <tableColumn id="7" xr3:uid="{DC90CDE8-B3A5-47DA-A117-9E522A9F4D70}" name="Départ - ville" dataDxfId="15" totalsRowDxfId="14"/>
    <tableColumn id="8" xr3:uid="{7DEE2B9E-FDF7-43E9-BCC5-9578A8C0DFCB}" name="Arrivée - pays" dataDxfId="13" totalsRowDxfId="12"/>
    <tableColumn id="9" xr3:uid="{706CCD1F-0D84-4B1A-8993-77063DD2DACF}" name="Arrivée - département" dataDxfId="11" totalsRowDxfId="10"/>
    <tableColumn id="10" xr3:uid="{752D1E36-A53D-4BC7-8096-5F8A240C4B5D}" name="Arrivée - ville" dataDxfId="9" totalsRowDxfId="8"/>
    <tableColumn id="11" xr3:uid="{95B68DBA-1F63-4C64-B14D-24E2D87FF17E}" name="Arrivée - région" dataDxfId="7" totalsRowDxfId="6"/>
    <tableColumn id="12" xr3:uid="{18EEFD80-54E9-4D7F-B061-4797C8111756}" name="Arrivée - grande région" dataDxfId="5" totalsRowDxfId="4"/>
    <tableColumn id="13" xr3:uid="{CBAC1D58-9670-4B40-B771-F22DE138A5B7}" name="km" totalsRowFunction="average" dataDxfId="3" totalsRowDxfId="2"/>
    <tableColumn id="14" xr3:uid="{70B7965A-8AD1-471D-828E-6DEC21F2E226}" name="Prix" totalsRowFunction="average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3"/>
  <sheetViews>
    <sheetView tabSelected="1" workbookViewId="0">
      <selection activeCell="U3" sqref="U3"/>
    </sheetView>
  </sheetViews>
  <sheetFormatPr baseColWidth="10" defaultColWidth="14.42578125" defaultRowHeight="15.75" customHeight="1" x14ac:dyDescent="0.2"/>
  <cols>
    <col min="1" max="1" width="2" style="1" customWidth="1"/>
    <col min="2" max="2" width="2.42578125" style="1" customWidth="1"/>
    <col min="3" max="3" width="8" style="1" bestFit="1" customWidth="1"/>
    <col min="4" max="4" width="7.140625" style="1" bestFit="1" customWidth="1"/>
    <col min="5" max="5" width="11.28515625" style="1" bestFit="1" customWidth="1"/>
    <col min="6" max="6" width="12.7109375" style="1" bestFit="1" customWidth="1"/>
    <col min="7" max="7" width="7.140625" style="1" bestFit="1" customWidth="1"/>
    <col min="8" max="8" width="13.140625" style="1" bestFit="1" customWidth="1"/>
    <col min="9" max="9" width="7.85546875" style="1" bestFit="1" customWidth="1"/>
    <col min="10" max="10" width="11.28515625" style="1" bestFit="1" customWidth="1"/>
    <col min="11" max="11" width="12.5703125" style="1" bestFit="1" customWidth="1"/>
    <col min="12" max="12" width="7.85546875" style="1" bestFit="1" customWidth="1"/>
    <col min="13" max="13" width="13.85546875" style="1" bestFit="1" customWidth="1"/>
    <col min="14" max="14" width="3.5703125" style="1" bestFit="1" customWidth="1"/>
    <col min="15" max="15" width="44.85546875" style="1" hidden="1" customWidth="1"/>
    <col min="16" max="16" width="9.42578125" style="1" hidden="1" customWidth="1"/>
    <col min="17" max="17" width="31.7109375" style="1" hidden="1" customWidth="1"/>
    <col min="18" max="18" width="11.5703125" style="1" hidden="1" customWidth="1"/>
    <col min="19" max="19" width="15" style="1" hidden="1" customWidth="1"/>
    <col min="20" max="20" width="2.7109375" style="1" customWidth="1"/>
    <col min="21" max="21" width="13" style="1" bestFit="1" customWidth="1"/>
    <col min="22" max="22" width="12.42578125" style="1" bestFit="1" customWidth="1"/>
    <col min="23" max="26" width="10.42578125" style="1" customWidth="1"/>
    <col min="27" max="27" width="1.7109375" style="1" customWidth="1"/>
    <col min="28" max="16384" width="14.42578125" style="1"/>
  </cols>
  <sheetData>
    <row r="1" spans="1:27" ht="9" customHeight="1" x14ac:dyDescent="0.2">
      <c r="A1" s="2"/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"/>
      <c r="V1" s="5"/>
      <c r="X1" s="2"/>
      <c r="Y1" s="2"/>
      <c r="Z1" s="2"/>
      <c r="AA1" s="2"/>
    </row>
    <row r="2" spans="1:27" ht="22.5" x14ac:dyDescent="0.2">
      <c r="A2" s="8"/>
      <c r="B2" s="9"/>
      <c r="C2" s="22" t="s">
        <v>0</v>
      </c>
      <c r="D2" s="23" t="s">
        <v>33</v>
      </c>
      <c r="E2" s="24" t="s">
        <v>24</v>
      </c>
      <c r="F2" s="23" t="s">
        <v>27</v>
      </c>
      <c r="G2" s="23" t="s">
        <v>25</v>
      </c>
      <c r="H2" s="23" t="s">
        <v>26</v>
      </c>
      <c r="I2" s="23" t="s">
        <v>28</v>
      </c>
      <c r="J2" s="24" t="s">
        <v>29</v>
      </c>
      <c r="K2" s="23" t="s">
        <v>30</v>
      </c>
      <c r="L2" s="23" t="s">
        <v>31</v>
      </c>
      <c r="M2" s="23" t="s">
        <v>32</v>
      </c>
      <c r="N2" s="25" t="s">
        <v>2</v>
      </c>
      <c r="O2" s="26" t="s">
        <v>3</v>
      </c>
      <c r="P2" s="26" t="s">
        <v>4</v>
      </c>
      <c r="Q2" s="26" t="s">
        <v>5</v>
      </c>
      <c r="R2" s="26" t="s">
        <v>6</v>
      </c>
      <c r="S2" s="26" t="s">
        <v>7</v>
      </c>
      <c r="T2" s="23"/>
      <c r="U2" s="27" t="s">
        <v>8</v>
      </c>
      <c r="V2" s="27" t="s">
        <v>9</v>
      </c>
      <c r="W2" s="8"/>
      <c r="X2" s="8"/>
      <c r="Y2" s="8"/>
      <c r="Z2" s="8"/>
      <c r="AA2" s="3"/>
    </row>
    <row r="3" spans="1:27" ht="12.75" x14ac:dyDescent="0.2">
      <c r="A3" s="2"/>
      <c r="B3" s="4">
        <v>1</v>
      </c>
      <c r="C3" s="2" t="s">
        <v>10</v>
      </c>
      <c r="D3" s="2" t="s">
        <v>11</v>
      </c>
      <c r="E3" s="2">
        <v>88</v>
      </c>
      <c r="F3" s="2" t="s">
        <v>12</v>
      </c>
      <c r="G3" s="2">
        <v>1</v>
      </c>
      <c r="H3" s="6" t="s">
        <v>13</v>
      </c>
      <c r="I3" s="2" t="s">
        <v>11</v>
      </c>
      <c r="J3" s="2">
        <v>62</v>
      </c>
      <c r="K3" s="2" t="s">
        <v>14</v>
      </c>
      <c r="L3" s="6">
        <v>3</v>
      </c>
      <c r="M3" s="6" t="s">
        <v>15</v>
      </c>
      <c r="N3" s="6">
        <v>400</v>
      </c>
      <c r="O3" s="2" t="str">
        <f t="shared" ref="O3:O5" si="0">CONCATENATE(C3," ",D3,"_",E3,"_",F3," &gt; ",I3,"_",J3,"_",K3)</f>
        <v>Coca Cola FR_88_CONTREXEVILLE &gt; FR_62_VENDIN-LE-VIEIL</v>
      </c>
      <c r="P3" s="2"/>
      <c r="Q3" s="2" t="str">
        <f t="shared" ref="Q3:Q22" si="1">CONCATENATE(E3,"_",F3," &gt; ",J3,"_",K3)</f>
        <v>88_CONTREXEVILLE &gt; 62_VENDIN-LE-VIEIL</v>
      </c>
      <c r="R3" s="2" t="str">
        <f t="shared" ref="R3:R22" si="2">CONCATENATE(D3,"_",E3," &gt; ",I3,"_",J3)</f>
        <v>FR_88 &gt; FR_62</v>
      </c>
      <c r="S3" s="2" t="str">
        <f t="shared" ref="S3:S5" si="3">CONCATENATE(D3,"_",E3,"_",G3," &gt; ",I3,"_",J3,"_",L3)</f>
        <v>FR_88_1 &gt; FR_62_3</v>
      </c>
      <c r="T3" s="2"/>
      <c r="U3" s="2" cm="1">
        <f t="array" aca="1" ref="U3" ca="1">IFERROR(AVERAGE(_xlfn._xlws.FILTER(Data[km],(Data[[Date ]]&gt;=(TODAY()-450))*(Data[km]&gt;=($N3*0.85))*(Data[km]&lt;=($N3*1.15))*(Data[Départ - ville]=$F3)*(Data[Arrivée - ville]=$K3))),"")</f>
        <v>400</v>
      </c>
      <c r="V3" s="2"/>
      <c r="W3" s="2"/>
      <c r="X3" s="2"/>
      <c r="Z3" s="2"/>
      <c r="AA3" s="2"/>
    </row>
    <row r="4" spans="1:27" ht="12.75" x14ac:dyDescent="0.2">
      <c r="A4" s="2"/>
      <c r="B4" s="4">
        <v>2</v>
      </c>
      <c r="C4" s="2" t="s">
        <v>16</v>
      </c>
      <c r="D4" s="2" t="s">
        <v>11</v>
      </c>
      <c r="E4" s="2">
        <v>88</v>
      </c>
      <c r="F4" s="2" t="s">
        <v>12</v>
      </c>
      <c r="G4" s="2">
        <v>1</v>
      </c>
      <c r="H4" s="6" t="s">
        <v>13</v>
      </c>
      <c r="I4" s="2" t="s">
        <v>11</v>
      </c>
      <c r="J4" s="2">
        <v>62</v>
      </c>
      <c r="K4" s="2" t="s">
        <v>14</v>
      </c>
      <c r="L4" s="6">
        <v>3</v>
      </c>
      <c r="M4" s="6" t="s">
        <v>15</v>
      </c>
      <c r="N4" s="6">
        <v>400</v>
      </c>
      <c r="O4" s="2" t="str">
        <f t="shared" si="0"/>
        <v>Lesieur FR_88_CONTREXEVILLE &gt; FR_62_VENDIN-LE-VIEIL</v>
      </c>
      <c r="P4" s="2"/>
      <c r="Q4" s="2" t="str">
        <f t="shared" si="1"/>
        <v>88_CONTREXEVILLE &gt; 62_VENDIN-LE-VIEIL</v>
      </c>
      <c r="R4" s="2" t="str">
        <f t="shared" si="2"/>
        <v>FR_88 &gt; FR_62</v>
      </c>
      <c r="S4" s="2" t="str">
        <f t="shared" si="3"/>
        <v>FR_88_1 &gt; FR_62_3</v>
      </c>
      <c r="T4" s="2"/>
      <c r="U4" s="2" cm="1">
        <f t="array" aca="1" ref="U4" ca="1">IFERROR(AVERAGE(_xlfn._xlws.FILTER(Data[km],(Data[[Date ]]&gt;=(TODAY()-450))*(Data[km]&gt;=($N4*0.85))*(Data[km]&lt;=($N4*1.15))*(Data[Départ - ville]=$F4)*(Data[Arrivée - ville]=$K4))),"")</f>
        <v>400</v>
      </c>
      <c r="V4" s="2"/>
      <c r="W4" s="2"/>
      <c r="X4" s="2"/>
      <c r="Y4" s="2"/>
      <c r="Z4" s="2"/>
      <c r="AA4" s="2"/>
    </row>
    <row r="5" spans="1:27" ht="12.75" x14ac:dyDescent="0.2">
      <c r="A5" s="2"/>
      <c r="B5" s="4">
        <v>3</v>
      </c>
      <c r="C5" s="2" t="s">
        <v>10</v>
      </c>
      <c r="D5" s="2" t="s">
        <v>11</v>
      </c>
      <c r="E5" s="2">
        <v>75</v>
      </c>
      <c r="F5" s="2" t="s">
        <v>17</v>
      </c>
      <c r="G5" s="6">
        <v>2</v>
      </c>
      <c r="H5" s="6" t="s">
        <v>18</v>
      </c>
      <c r="I5" s="2" t="s">
        <v>11</v>
      </c>
      <c r="J5" s="2">
        <v>62</v>
      </c>
      <c r="K5" s="2" t="s">
        <v>14</v>
      </c>
      <c r="L5" s="6">
        <v>3</v>
      </c>
      <c r="M5" s="6" t="s">
        <v>15</v>
      </c>
      <c r="N5" s="6">
        <v>250</v>
      </c>
      <c r="O5" s="2" t="str">
        <f t="shared" si="0"/>
        <v>Coca Cola FR_75_PARIS &gt; FR_62_VENDIN-LE-VIEIL</v>
      </c>
      <c r="P5" s="2"/>
      <c r="Q5" s="2" t="str">
        <f t="shared" si="1"/>
        <v>75_PARIS &gt; 62_VENDIN-LE-VIEIL</v>
      </c>
      <c r="R5" s="2" t="str">
        <f t="shared" si="2"/>
        <v>FR_75 &gt; FR_62</v>
      </c>
      <c r="S5" s="2" t="str">
        <f t="shared" si="3"/>
        <v>FR_75_2 &gt; FR_62_3</v>
      </c>
      <c r="T5" s="2"/>
      <c r="U5" s="2" cm="1">
        <f t="array" aca="1" ref="U5" ca="1">IFERROR(AVERAGE(_xlfn._xlws.FILTER(Data[km],(Data[[Date ]]&gt;=(TODAY()-450))*(Data[km]&gt;=($N5*0.85))*(Data[km]&lt;=($N5*1.15))*(Data[Départ - ville]=$F5)*(Data[Arrivée - ville]=$K5))),"")</f>
        <v>235</v>
      </c>
      <c r="V5" s="2"/>
      <c r="W5" s="2"/>
      <c r="X5" s="2"/>
      <c r="Y5" s="2"/>
      <c r="Z5" s="2"/>
      <c r="AA5" s="2"/>
    </row>
    <row r="6" spans="1:27" ht="12.75" x14ac:dyDescent="0.2">
      <c r="A6" s="2"/>
      <c r="B6" s="4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str">
        <f t="shared" ref="O6:O22" si="4">CONCATENATE(C6," ",D6,"_",E6," &gt; ",I6,"_",J6)</f>
        <v xml:space="preserve"> _ &gt; _</v>
      </c>
      <c r="P6" s="2"/>
      <c r="Q6" s="2" t="str">
        <f t="shared" si="1"/>
        <v>_ &gt; _</v>
      </c>
      <c r="R6" s="2" t="str">
        <f t="shared" si="2"/>
        <v>_ &gt; _</v>
      </c>
      <c r="S6" s="2" t="str">
        <f t="shared" ref="S6:S22" si="5">CONCATENATE(E6,"_",F6," &gt; ",J6,"_",K6)</f>
        <v>_ &gt; _</v>
      </c>
      <c r="T6" s="2"/>
      <c r="U6" s="2" t="str" cm="1">
        <f t="array" aca="1" ref="U6" ca="1">IFERROR(AVERAGE(_xlfn._xlws.FILTER(Data[km],(Data[[Date ]]&gt;=(TODAY()-450))*(Data[km]&gt;=($N6*0.85))*(Data[km]&lt;=($N6*1.15))*(Data[Départ - ville]=$F6)*(Data[Arrivée - ville]=$K6))),"")</f>
        <v/>
      </c>
      <c r="V6" s="2"/>
      <c r="W6" s="2"/>
      <c r="X6" s="2"/>
      <c r="Y6" s="2"/>
      <c r="Z6" s="2"/>
      <c r="AA6" s="2"/>
    </row>
    <row r="7" spans="1:27" ht="12.75" x14ac:dyDescent="0.2">
      <c r="A7" s="2"/>
      <c r="B7" s="4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str">
        <f t="shared" si="4"/>
        <v xml:space="preserve"> _ &gt; _</v>
      </c>
      <c r="P7" s="2"/>
      <c r="Q7" s="2" t="str">
        <f t="shared" si="1"/>
        <v>_ &gt; _</v>
      </c>
      <c r="R7" s="2" t="str">
        <f t="shared" si="2"/>
        <v>_ &gt; _</v>
      </c>
      <c r="S7" s="2" t="str">
        <f t="shared" si="5"/>
        <v>_ &gt; _</v>
      </c>
      <c r="T7" s="2"/>
      <c r="U7" s="2" t="str" cm="1">
        <f t="array" aca="1" ref="U7" ca="1">IFERROR(AVERAGE(_xlfn._xlws.FILTER(Data[km],(Data[[Date ]]&gt;=(TODAY()-450))*(Data[km]&gt;=($N7*0.85))*(Data[km]&lt;=($N7*1.15))*(Data[Départ - ville]=$F7)*(Data[Arrivée - ville]=$K7))),"")</f>
        <v/>
      </c>
      <c r="V7" s="2"/>
      <c r="W7" s="2"/>
      <c r="X7" s="2"/>
      <c r="Y7" s="2"/>
      <c r="Z7" s="2"/>
      <c r="AA7" s="2"/>
    </row>
    <row r="8" spans="1:27" ht="12.75" x14ac:dyDescent="0.2">
      <c r="A8" s="2"/>
      <c r="B8" s="4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tr">
        <f t="shared" si="4"/>
        <v xml:space="preserve"> _ &gt; _</v>
      </c>
      <c r="P8" s="2"/>
      <c r="Q8" s="2" t="str">
        <f t="shared" si="1"/>
        <v>_ &gt; _</v>
      </c>
      <c r="R8" s="2" t="str">
        <f t="shared" si="2"/>
        <v>_ &gt; _</v>
      </c>
      <c r="S8" s="2" t="str">
        <f t="shared" si="5"/>
        <v>_ &gt; _</v>
      </c>
      <c r="T8" s="2"/>
      <c r="U8" s="2" t="str" cm="1">
        <f t="array" aca="1" ref="U8" ca="1">IFERROR(AVERAGE(_xlfn._xlws.FILTER(Data[km],(Data[[Date ]]&gt;=(TODAY()-450))*(Data[km]&gt;=($N8*0.85))*(Data[km]&lt;=($N8*1.15))*(Data[Départ - ville]=$F8)*(Data[Arrivée - ville]=$K8))),"")</f>
        <v/>
      </c>
      <c r="V8" s="2"/>
      <c r="W8" s="2"/>
      <c r="X8" s="2"/>
      <c r="Y8" s="2"/>
      <c r="Z8" s="2"/>
      <c r="AA8" s="2"/>
    </row>
    <row r="9" spans="1:27" ht="12.75" x14ac:dyDescent="0.2">
      <c r="A9" s="2"/>
      <c r="B9" s="4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tr">
        <f t="shared" si="4"/>
        <v xml:space="preserve"> _ &gt; _</v>
      </c>
      <c r="P9" s="2"/>
      <c r="Q9" s="2" t="str">
        <f t="shared" si="1"/>
        <v>_ &gt; _</v>
      </c>
      <c r="R9" s="2" t="str">
        <f t="shared" si="2"/>
        <v>_ &gt; _</v>
      </c>
      <c r="S9" s="2" t="str">
        <f t="shared" si="5"/>
        <v>_ &gt; _</v>
      </c>
      <c r="T9" s="2"/>
      <c r="U9" s="2" t="str" cm="1">
        <f t="array" aca="1" ref="U9" ca="1">IFERROR(AVERAGE(_xlfn._xlws.FILTER(Data[km],(Data[[Date ]]&gt;=(TODAY()-450))*(Data[km]&gt;=($N9*0.85))*(Data[km]&lt;=($N9*1.15))*(Data[Départ - ville]=$F9)*(Data[Arrivée - ville]=$K9))),"")</f>
        <v/>
      </c>
      <c r="V9" s="2"/>
      <c r="W9" s="2"/>
      <c r="X9" s="2"/>
      <c r="Y9" s="2"/>
      <c r="Z9" s="2"/>
      <c r="AA9" s="2"/>
    </row>
    <row r="10" spans="1:27" ht="12.75" x14ac:dyDescent="0.2">
      <c r="A10" s="2"/>
      <c r="B10" s="4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str">
        <f t="shared" si="4"/>
        <v xml:space="preserve"> _ &gt; _</v>
      </c>
      <c r="P10" s="2"/>
      <c r="Q10" s="2" t="str">
        <f t="shared" si="1"/>
        <v>_ &gt; _</v>
      </c>
      <c r="R10" s="2" t="str">
        <f t="shared" si="2"/>
        <v>_ &gt; _</v>
      </c>
      <c r="S10" s="2" t="str">
        <f t="shared" si="5"/>
        <v>_ &gt; _</v>
      </c>
      <c r="T10" s="2"/>
      <c r="U10" s="2" t="str" cm="1">
        <f t="array" aca="1" ref="U10" ca="1">IFERROR(AVERAGE(_xlfn._xlws.FILTER(Data[km],(Data[[Date ]]&gt;=(TODAY()-450))*(Data[km]&gt;=($N10*0.85))*(Data[km]&lt;=($N10*1.15))*(Data[Départ - ville]=$F10)*(Data[Arrivée - ville]=$K10))),"")</f>
        <v/>
      </c>
      <c r="V10" s="2"/>
      <c r="W10" s="2"/>
      <c r="X10" s="2"/>
      <c r="Y10" s="2"/>
      <c r="Z10" s="2"/>
      <c r="AA10" s="2"/>
    </row>
    <row r="11" spans="1:27" ht="12.75" x14ac:dyDescent="0.2">
      <c r="A11" s="2"/>
      <c r="B11" s="4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tr">
        <f t="shared" si="4"/>
        <v xml:space="preserve"> _ &gt; _</v>
      </c>
      <c r="P11" s="2"/>
      <c r="Q11" s="2" t="str">
        <f t="shared" si="1"/>
        <v>_ &gt; _</v>
      </c>
      <c r="R11" s="2" t="str">
        <f t="shared" si="2"/>
        <v>_ &gt; _</v>
      </c>
      <c r="S11" s="2" t="str">
        <f t="shared" si="5"/>
        <v>_ &gt; _</v>
      </c>
      <c r="T11" s="2"/>
      <c r="U11" s="2" t="str" cm="1">
        <f t="array" aca="1" ref="U11" ca="1">IFERROR(AVERAGE(_xlfn._xlws.FILTER(Data[km],(Data[[Date ]]&gt;=(TODAY()-450))*(Data[km]&gt;=($N11*0.85))*(Data[km]&lt;=($N11*1.15))*(Data[Départ - ville]=$F11)*(Data[Arrivée - ville]=$K11))),"")</f>
        <v/>
      </c>
      <c r="V11" s="2"/>
      <c r="W11" s="2"/>
      <c r="X11" s="2"/>
      <c r="Y11" s="2"/>
      <c r="Z11" s="2"/>
      <c r="AA11" s="2"/>
    </row>
    <row r="12" spans="1:27" ht="12.75" x14ac:dyDescent="0.2">
      <c r="A12" s="2"/>
      <c r="B12" s="4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tr">
        <f t="shared" si="4"/>
        <v xml:space="preserve"> _ &gt; _</v>
      </c>
      <c r="P12" s="2"/>
      <c r="Q12" s="2" t="str">
        <f t="shared" si="1"/>
        <v>_ &gt; _</v>
      </c>
      <c r="R12" s="2" t="str">
        <f t="shared" si="2"/>
        <v>_ &gt; _</v>
      </c>
      <c r="S12" s="2" t="str">
        <f t="shared" si="5"/>
        <v>_ &gt; _</v>
      </c>
      <c r="T12" s="2"/>
      <c r="U12" s="2" t="str" cm="1">
        <f t="array" aca="1" ref="U12" ca="1">IFERROR(AVERAGE(_xlfn._xlws.FILTER(Data[km],(Data[[Date ]]&gt;=(TODAY()-450))*(Data[km]&gt;=($N12*0.85))*(Data[km]&lt;=($N12*1.15))*(Data[Départ - ville]=$F12)*(Data[Arrivée - ville]=$K12))),"")</f>
        <v/>
      </c>
      <c r="V12" s="2"/>
      <c r="W12" s="2"/>
      <c r="X12" s="2"/>
      <c r="Y12" s="2"/>
      <c r="Z12" s="2"/>
      <c r="AA12" s="2"/>
    </row>
    <row r="13" spans="1:27" ht="12.75" x14ac:dyDescent="0.2">
      <c r="A13" s="2"/>
      <c r="B13" s="4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tr">
        <f t="shared" si="4"/>
        <v xml:space="preserve"> _ &gt; _</v>
      </c>
      <c r="P13" s="2"/>
      <c r="Q13" s="2" t="str">
        <f t="shared" si="1"/>
        <v>_ &gt; _</v>
      </c>
      <c r="R13" s="2" t="str">
        <f t="shared" si="2"/>
        <v>_ &gt; _</v>
      </c>
      <c r="S13" s="2" t="str">
        <f t="shared" si="5"/>
        <v>_ &gt; _</v>
      </c>
      <c r="T13" s="2"/>
      <c r="U13" s="2" t="str" cm="1">
        <f t="array" aca="1" ref="U13" ca="1">IFERROR(AVERAGE(_xlfn._xlws.FILTER(Data[km],(Data[[Date ]]&gt;=(TODAY()-450))*(Data[km]&gt;=($N13*0.85))*(Data[km]&lt;=($N13*1.15))*(Data[Départ - ville]=$F13)*(Data[Arrivée - ville]=$K13))),"")</f>
        <v/>
      </c>
      <c r="V13" s="2"/>
      <c r="W13" s="2"/>
      <c r="X13" s="2"/>
      <c r="Y13" s="2"/>
      <c r="Z13" s="2"/>
      <c r="AA13" s="2"/>
    </row>
    <row r="14" spans="1:27" ht="12.75" x14ac:dyDescent="0.2">
      <c r="A14" s="2"/>
      <c r="B14" s="4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str">
        <f t="shared" si="4"/>
        <v xml:space="preserve"> _ &gt; _</v>
      </c>
      <c r="P14" s="2"/>
      <c r="Q14" s="2" t="str">
        <f t="shared" si="1"/>
        <v>_ &gt; _</v>
      </c>
      <c r="R14" s="2" t="str">
        <f t="shared" si="2"/>
        <v>_ &gt; _</v>
      </c>
      <c r="S14" s="2" t="str">
        <f t="shared" si="5"/>
        <v>_ &gt; _</v>
      </c>
      <c r="T14" s="2"/>
      <c r="U14" s="2" t="str" cm="1">
        <f t="array" aca="1" ref="U14" ca="1">IFERROR(AVERAGE(_xlfn._xlws.FILTER(Data[km],(Data[[Date ]]&gt;=(TODAY()-450))*(Data[km]&gt;=($N14*0.85))*(Data[km]&lt;=($N14*1.15))*(Data[Départ - ville]=$F14)*(Data[Arrivée - ville]=$K14))),"")</f>
        <v/>
      </c>
      <c r="V14" s="2"/>
      <c r="W14" s="2"/>
      <c r="X14" s="2"/>
      <c r="Y14" s="2"/>
      <c r="Z14" s="2"/>
      <c r="AA14" s="2"/>
    </row>
    <row r="15" spans="1:27" ht="12.75" x14ac:dyDescent="0.2">
      <c r="A15" s="2"/>
      <c r="B15" s="4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tr">
        <f t="shared" si="4"/>
        <v xml:space="preserve"> _ &gt; _</v>
      </c>
      <c r="P15" s="2"/>
      <c r="Q15" s="2" t="str">
        <f t="shared" si="1"/>
        <v>_ &gt; _</v>
      </c>
      <c r="R15" s="2" t="str">
        <f t="shared" si="2"/>
        <v>_ &gt; _</v>
      </c>
      <c r="S15" s="2" t="str">
        <f t="shared" si="5"/>
        <v>_ &gt; _</v>
      </c>
      <c r="T15" s="2"/>
      <c r="U15" s="2" t="str" cm="1">
        <f t="array" aca="1" ref="U15" ca="1">IFERROR(AVERAGE(_xlfn._xlws.FILTER(Data[km],(Data[[Date ]]&gt;=(TODAY()-450))*(Data[km]&gt;=($N15*0.85))*(Data[km]&lt;=($N15*1.15))*(Data[Départ - ville]=$F15)*(Data[Arrivée - ville]=$K15))),"")</f>
        <v/>
      </c>
      <c r="V15" s="2"/>
      <c r="W15" s="2"/>
      <c r="X15" s="2"/>
      <c r="Y15" s="2"/>
      <c r="Z15" s="2"/>
      <c r="AA15" s="2"/>
    </row>
    <row r="16" spans="1:27" ht="12.75" x14ac:dyDescent="0.2">
      <c r="A16" s="2"/>
      <c r="B16" s="4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tr">
        <f t="shared" si="4"/>
        <v xml:space="preserve"> _ &gt; _</v>
      </c>
      <c r="P16" s="2"/>
      <c r="Q16" s="2" t="str">
        <f t="shared" si="1"/>
        <v>_ &gt; _</v>
      </c>
      <c r="R16" s="2" t="str">
        <f t="shared" si="2"/>
        <v>_ &gt; _</v>
      </c>
      <c r="S16" s="2" t="str">
        <f t="shared" si="5"/>
        <v>_ &gt; _</v>
      </c>
      <c r="T16" s="2"/>
      <c r="U16" s="2" t="str" cm="1">
        <f t="array" aca="1" ref="U16" ca="1">IFERROR(AVERAGE(_xlfn._xlws.FILTER(Data[km],(Data[[Date ]]&gt;=(TODAY()-450))*(Data[km]&gt;=($N16*0.85))*(Data[km]&lt;=($N16*1.15))*(Data[Départ - ville]=$F16)*(Data[Arrivée - ville]=$K16))),"")</f>
        <v/>
      </c>
      <c r="V16" s="2"/>
      <c r="W16" s="2"/>
      <c r="X16" s="2"/>
      <c r="Y16" s="2"/>
      <c r="Z16" s="2"/>
      <c r="AA16" s="2"/>
    </row>
    <row r="17" spans="1:27" ht="12.75" x14ac:dyDescent="0.2">
      <c r="A17" s="2"/>
      <c r="B17" s="4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tr">
        <f t="shared" si="4"/>
        <v xml:space="preserve"> _ &gt; _</v>
      </c>
      <c r="P17" s="2"/>
      <c r="Q17" s="2" t="str">
        <f t="shared" si="1"/>
        <v>_ &gt; _</v>
      </c>
      <c r="R17" s="2" t="str">
        <f t="shared" si="2"/>
        <v>_ &gt; _</v>
      </c>
      <c r="S17" s="2" t="str">
        <f t="shared" si="5"/>
        <v>_ &gt; _</v>
      </c>
      <c r="T17" s="2"/>
      <c r="U17" s="2" t="str" cm="1">
        <f t="array" aca="1" ref="U17" ca="1">IFERROR(AVERAGE(_xlfn._xlws.FILTER(Data[km],(Data[[Date ]]&gt;=(TODAY()-450))*(Data[km]&gt;=($N17*0.85))*(Data[km]&lt;=($N17*1.15))*(Data[Départ - ville]=$F17)*(Data[Arrivée - ville]=$K17))),"")</f>
        <v/>
      </c>
      <c r="V17" s="2"/>
      <c r="W17" s="2"/>
      <c r="X17" s="2"/>
      <c r="Y17" s="2"/>
      <c r="Z17" s="2"/>
      <c r="AA17" s="2"/>
    </row>
    <row r="18" spans="1:27" ht="12.75" x14ac:dyDescent="0.2">
      <c r="A18" s="2"/>
      <c r="B18" s="4">
        <v>16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tr">
        <f t="shared" si="4"/>
        <v xml:space="preserve"> _ &gt; _</v>
      </c>
      <c r="P18" s="2"/>
      <c r="Q18" s="2" t="str">
        <f t="shared" si="1"/>
        <v>_ &gt; _</v>
      </c>
      <c r="R18" s="2" t="str">
        <f t="shared" si="2"/>
        <v>_ &gt; _</v>
      </c>
      <c r="S18" s="2" t="str">
        <f t="shared" si="5"/>
        <v>_ &gt; _</v>
      </c>
      <c r="T18" s="2"/>
      <c r="U18" s="2" t="str" cm="1">
        <f t="array" aca="1" ref="U18" ca="1">IFERROR(AVERAGE(_xlfn._xlws.FILTER(Data[km],(Data[[Date ]]&gt;=(TODAY()-450))*(Data[km]&gt;=($N18*0.85))*(Data[km]&lt;=($N18*1.15))*(Data[Départ - ville]=$F18)*(Data[Arrivée - ville]=$K18))),"")</f>
        <v/>
      </c>
      <c r="V18" s="2"/>
      <c r="W18" s="2"/>
      <c r="X18" s="2"/>
      <c r="Y18" s="2"/>
      <c r="Z18" s="2"/>
      <c r="AA18" s="2"/>
    </row>
    <row r="19" spans="1:27" ht="12.75" x14ac:dyDescent="0.2">
      <c r="A19" s="2"/>
      <c r="B19" s="4">
        <v>17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tr">
        <f t="shared" si="4"/>
        <v xml:space="preserve"> _ &gt; _</v>
      </c>
      <c r="P19" s="2"/>
      <c r="Q19" s="2" t="str">
        <f t="shared" si="1"/>
        <v>_ &gt; _</v>
      </c>
      <c r="R19" s="2" t="str">
        <f t="shared" si="2"/>
        <v>_ &gt; _</v>
      </c>
      <c r="S19" s="2" t="str">
        <f t="shared" si="5"/>
        <v>_ &gt; _</v>
      </c>
      <c r="T19" s="2"/>
      <c r="U19" s="2" t="str" cm="1">
        <f t="array" aca="1" ref="U19" ca="1">IFERROR(AVERAGE(_xlfn._xlws.FILTER(Data[km],(Data[[Date ]]&gt;=(TODAY()-450))*(Data[km]&gt;=($N19*0.85))*(Data[km]&lt;=($N19*1.15))*(Data[Départ - ville]=$F19)*(Data[Arrivée - ville]=$K19))),"")</f>
        <v/>
      </c>
      <c r="V19" s="2"/>
      <c r="W19" s="2"/>
      <c r="X19" s="2"/>
      <c r="Y19" s="2"/>
      <c r="Z19" s="2"/>
      <c r="AA19" s="2"/>
    </row>
    <row r="20" spans="1:27" ht="12.75" x14ac:dyDescent="0.2">
      <c r="A20" s="2"/>
      <c r="B20" s="4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tr">
        <f t="shared" si="4"/>
        <v xml:space="preserve"> _ &gt; _</v>
      </c>
      <c r="P20" s="2"/>
      <c r="Q20" s="2" t="str">
        <f t="shared" si="1"/>
        <v>_ &gt; _</v>
      </c>
      <c r="R20" s="2" t="str">
        <f t="shared" si="2"/>
        <v>_ &gt; _</v>
      </c>
      <c r="S20" s="2" t="str">
        <f t="shared" si="5"/>
        <v>_ &gt; _</v>
      </c>
      <c r="T20" s="2"/>
      <c r="U20" s="2" t="str" cm="1">
        <f t="array" aca="1" ref="U20" ca="1">IFERROR(AVERAGE(_xlfn._xlws.FILTER(Data[km],(Data[[Date ]]&gt;=(TODAY()-450))*(Data[km]&gt;=($N20*0.85))*(Data[km]&lt;=($N20*1.15))*(Data[Départ - ville]=$F20)*(Data[Arrivée - ville]=$K20))),"")</f>
        <v/>
      </c>
      <c r="V20" s="2"/>
      <c r="W20" s="2"/>
      <c r="X20" s="2"/>
      <c r="Y20" s="2"/>
      <c r="Z20" s="2"/>
      <c r="AA20" s="2"/>
    </row>
    <row r="21" spans="1:27" ht="12.75" x14ac:dyDescent="0.2">
      <c r="A21" s="2"/>
      <c r="B21" s="4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tr">
        <f t="shared" si="4"/>
        <v xml:space="preserve"> _ &gt; _</v>
      </c>
      <c r="P21" s="2"/>
      <c r="Q21" s="2" t="str">
        <f t="shared" si="1"/>
        <v>_ &gt; _</v>
      </c>
      <c r="R21" s="2" t="str">
        <f t="shared" si="2"/>
        <v>_ &gt; _</v>
      </c>
      <c r="S21" s="2" t="str">
        <f t="shared" si="5"/>
        <v>_ &gt; _</v>
      </c>
      <c r="T21" s="2"/>
      <c r="U21" s="2" t="str" cm="1">
        <f t="array" aca="1" ref="U21" ca="1">IFERROR(AVERAGE(_xlfn._xlws.FILTER(Data[km],(Data[[Date ]]&gt;=(TODAY()-450))*(Data[km]&gt;=($N21*0.85))*(Data[km]&lt;=($N21*1.15))*(Data[Départ - ville]=$F21)*(Data[Arrivée - ville]=$K21))),"")</f>
        <v/>
      </c>
      <c r="V21" s="2"/>
      <c r="W21" s="2"/>
      <c r="X21" s="2"/>
      <c r="Y21" s="2"/>
      <c r="Z21" s="2"/>
      <c r="AA21" s="2"/>
    </row>
    <row r="22" spans="1:27" ht="12.75" x14ac:dyDescent="0.2">
      <c r="A22" s="2"/>
      <c r="B22" s="4">
        <v>20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tr">
        <f t="shared" si="4"/>
        <v xml:space="preserve"> _ &gt; _</v>
      </c>
      <c r="P22" s="2"/>
      <c r="Q22" s="2" t="str">
        <f t="shared" si="1"/>
        <v>_ &gt; _</v>
      </c>
      <c r="R22" s="2" t="str">
        <f t="shared" si="2"/>
        <v>_ &gt; _</v>
      </c>
      <c r="S22" s="2" t="str">
        <f t="shared" si="5"/>
        <v>_ &gt; _</v>
      </c>
      <c r="T22" s="2"/>
      <c r="U22" s="2" t="str" cm="1">
        <f t="array" aca="1" ref="U22" ca="1">IFERROR(AVERAGE(_xlfn._xlws.FILTER(Data[km],(Data[[Date ]]&gt;=(TODAY()-450))*(Data[km]&gt;=($N22*0.85))*(Data[km]&lt;=($N22*1.15))*(Data[Départ - ville]=$F22)*(Data[Arrivée - ville]=$K22))),"")</f>
        <v/>
      </c>
      <c r="V22" s="2"/>
      <c r="W22" s="2"/>
      <c r="X22" s="2"/>
      <c r="Y22" s="2"/>
      <c r="Z22" s="2"/>
      <c r="AA22" s="2"/>
    </row>
    <row r="23" spans="1:27" ht="9.7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7"/>
      <c r="V23" s="7"/>
      <c r="W23" s="2"/>
      <c r="X23" s="2"/>
      <c r="Y23" s="2"/>
      <c r="Z23" s="2"/>
      <c r="AA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12"/>
  <sheetViews>
    <sheetView workbookViewId="0">
      <pane ySplit="2" topLeftCell="A3" activePane="bottomLeft" state="frozen"/>
      <selection pane="bottomLeft"/>
    </sheetView>
  </sheetViews>
  <sheetFormatPr baseColWidth="10" defaultColWidth="7.5703125" defaultRowHeight="15.75" customHeight="1" x14ac:dyDescent="0.2"/>
  <cols>
    <col min="1" max="1" width="2.7109375" style="14" customWidth="1"/>
    <col min="2" max="2" width="7.42578125" style="14" bestFit="1" customWidth="1"/>
    <col min="3" max="3" width="8.85546875" style="14" bestFit="1" customWidth="1"/>
    <col min="4" max="4" width="10.42578125" style="14" bestFit="1" customWidth="1"/>
    <col min="5" max="5" width="14.85546875" style="14" bestFit="1" customWidth="1"/>
    <col min="6" max="6" width="10.42578125" style="14" bestFit="1" customWidth="1"/>
    <col min="7" max="7" width="17.42578125" style="14" bestFit="1" customWidth="1"/>
    <col min="8" max="8" width="15" style="14" bestFit="1" customWidth="1"/>
    <col min="9" max="9" width="11" style="14" bestFit="1" customWidth="1"/>
    <col min="10" max="10" width="14.85546875" style="14" bestFit="1" customWidth="1"/>
    <col min="11" max="11" width="15.42578125" style="14" bestFit="1" customWidth="1"/>
    <col min="12" max="12" width="11" style="14" bestFit="1" customWidth="1"/>
    <col min="13" max="13" width="18" style="14" bestFit="1" customWidth="1"/>
    <col min="14" max="14" width="6" style="14" bestFit="1" customWidth="1"/>
    <col min="15" max="15" width="7" style="14" bestFit="1" customWidth="1"/>
    <col min="16" max="16384" width="7.5703125" style="14"/>
  </cols>
  <sheetData>
    <row r="1" spans="1:16" ht="8.25" customHeight="1" x14ac:dyDescent="0.2">
      <c r="A1" s="12"/>
      <c r="B1" s="2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5" customFormat="1" ht="25.5" x14ac:dyDescent="0.2">
      <c r="B2" s="15" t="s">
        <v>19</v>
      </c>
      <c r="C2" s="15" t="s">
        <v>0</v>
      </c>
      <c r="D2" s="15" t="s">
        <v>1</v>
      </c>
      <c r="E2" s="15" t="s">
        <v>24</v>
      </c>
      <c r="F2" s="15" t="s">
        <v>25</v>
      </c>
      <c r="G2" s="15" t="s">
        <v>26</v>
      </c>
      <c r="H2" s="15" t="s">
        <v>27</v>
      </c>
      <c r="I2" s="15" t="s">
        <v>28</v>
      </c>
      <c r="J2" s="15" t="s">
        <v>29</v>
      </c>
      <c r="K2" s="15" t="s">
        <v>30</v>
      </c>
      <c r="L2" s="15" t="s">
        <v>31</v>
      </c>
      <c r="M2" s="15" t="s">
        <v>32</v>
      </c>
      <c r="N2" s="15" t="s">
        <v>2</v>
      </c>
      <c r="O2" s="15" t="s">
        <v>20</v>
      </c>
    </row>
    <row r="3" spans="1:16" ht="12.75" x14ac:dyDescent="0.2">
      <c r="A3" s="12"/>
      <c r="B3" s="16">
        <v>44197</v>
      </c>
      <c r="C3" s="13" t="s">
        <v>21</v>
      </c>
      <c r="D3" s="13" t="s">
        <v>11</v>
      </c>
      <c r="E3" s="13">
        <v>88</v>
      </c>
      <c r="F3" s="6">
        <v>1</v>
      </c>
      <c r="G3" s="6" t="s">
        <v>13</v>
      </c>
      <c r="H3" s="13" t="s">
        <v>12</v>
      </c>
      <c r="I3" s="13" t="s">
        <v>11</v>
      </c>
      <c r="J3" s="13">
        <v>62</v>
      </c>
      <c r="K3" s="2" t="s">
        <v>14</v>
      </c>
      <c r="L3" s="2">
        <v>3</v>
      </c>
      <c r="M3" s="6" t="s">
        <v>15</v>
      </c>
      <c r="N3" s="6">
        <v>400</v>
      </c>
      <c r="O3" s="13">
        <v>450</v>
      </c>
      <c r="P3" s="13"/>
    </row>
    <row r="4" spans="1:16" ht="12.75" x14ac:dyDescent="0.2">
      <c r="A4" s="12"/>
      <c r="B4" s="16">
        <v>44197</v>
      </c>
      <c r="C4" s="13" t="s">
        <v>16</v>
      </c>
      <c r="D4" s="13" t="s">
        <v>11</v>
      </c>
      <c r="E4" s="13">
        <v>88</v>
      </c>
      <c r="F4" s="6">
        <v>1</v>
      </c>
      <c r="G4" s="6" t="s">
        <v>13</v>
      </c>
      <c r="H4" s="13" t="s">
        <v>12</v>
      </c>
      <c r="I4" s="13" t="s">
        <v>11</v>
      </c>
      <c r="J4" s="13">
        <v>62</v>
      </c>
      <c r="K4" s="2" t="s">
        <v>14</v>
      </c>
      <c r="L4" s="2">
        <v>3</v>
      </c>
      <c r="M4" s="6" t="s">
        <v>15</v>
      </c>
      <c r="N4" s="6">
        <v>400</v>
      </c>
      <c r="O4" s="13">
        <v>420</v>
      </c>
      <c r="P4" s="13"/>
    </row>
    <row r="5" spans="1:16" ht="12.75" x14ac:dyDescent="0.2">
      <c r="A5" s="12"/>
      <c r="B5" s="16">
        <v>44197</v>
      </c>
      <c r="C5" s="13" t="s">
        <v>22</v>
      </c>
      <c r="D5" s="13" t="s">
        <v>11</v>
      </c>
      <c r="E5" s="13">
        <v>88</v>
      </c>
      <c r="F5" s="6">
        <v>1</v>
      </c>
      <c r="G5" s="6" t="s">
        <v>13</v>
      </c>
      <c r="H5" s="13" t="s">
        <v>12</v>
      </c>
      <c r="I5" s="13" t="s">
        <v>11</v>
      </c>
      <c r="J5" s="13">
        <v>62</v>
      </c>
      <c r="K5" s="2" t="s">
        <v>14</v>
      </c>
      <c r="L5" s="2">
        <v>3</v>
      </c>
      <c r="M5" s="6" t="s">
        <v>15</v>
      </c>
      <c r="N5" s="6">
        <v>350</v>
      </c>
      <c r="O5" s="13">
        <v>470</v>
      </c>
      <c r="P5" s="13"/>
    </row>
    <row r="6" spans="1:16" ht="12.75" x14ac:dyDescent="0.2">
      <c r="A6" s="12"/>
      <c r="B6" s="16">
        <v>44197</v>
      </c>
      <c r="C6" s="13" t="s">
        <v>21</v>
      </c>
      <c r="D6" s="13" t="s">
        <v>11</v>
      </c>
      <c r="E6" s="13">
        <v>75</v>
      </c>
      <c r="F6" s="17">
        <v>2</v>
      </c>
      <c r="G6" s="6" t="s">
        <v>18</v>
      </c>
      <c r="H6" s="13" t="s">
        <v>17</v>
      </c>
      <c r="I6" s="13" t="s">
        <v>11</v>
      </c>
      <c r="J6" s="13">
        <v>62</v>
      </c>
      <c r="K6" s="2" t="s">
        <v>14</v>
      </c>
      <c r="L6" s="2">
        <v>3</v>
      </c>
      <c r="M6" s="6" t="s">
        <v>15</v>
      </c>
      <c r="N6" s="6">
        <v>250</v>
      </c>
      <c r="O6" s="13">
        <v>250</v>
      </c>
      <c r="P6" s="13"/>
    </row>
    <row r="7" spans="1:16" ht="12.75" x14ac:dyDescent="0.2">
      <c r="A7" s="12"/>
      <c r="B7" s="16">
        <v>44197</v>
      </c>
      <c r="C7" s="13" t="s">
        <v>16</v>
      </c>
      <c r="D7" s="13" t="s">
        <v>11</v>
      </c>
      <c r="E7" s="13">
        <v>75</v>
      </c>
      <c r="F7" s="17">
        <v>2</v>
      </c>
      <c r="G7" s="6" t="s">
        <v>18</v>
      </c>
      <c r="H7" s="13" t="s">
        <v>17</v>
      </c>
      <c r="I7" s="13" t="s">
        <v>11</v>
      </c>
      <c r="J7" s="13">
        <v>62</v>
      </c>
      <c r="K7" s="2" t="s">
        <v>14</v>
      </c>
      <c r="L7" s="6">
        <v>3</v>
      </c>
      <c r="M7" s="6" t="s">
        <v>15</v>
      </c>
      <c r="N7" s="6">
        <v>220</v>
      </c>
      <c r="O7" s="13">
        <v>220</v>
      </c>
      <c r="P7" s="13"/>
    </row>
    <row r="8" spans="1:16" ht="12.75" x14ac:dyDescent="0.2">
      <c r="A8" s="12"/>
      <c r="B8" s="16">
        <v>44228</v>
      </c>
      <c r="C8" s="13" t="s">
        <v>22</v>
      </c>
      <c r="D8" s="13" t="s">
        <v>11</v>
      </c>
      <c r="E8" s="13">
        <v>88</v>
      </c>
      <c r="F8" s="17">
        <v>1</v>
      </c>
      <c r="G8" s="6" t="s">
        <v>13</v>
      </c>
      <c r="H8" s="13" t="s">
        <v>12</v>
      </c>
      <c r="I8" s="13" t="s">
        <v>11</v>
      </c>
      <c r="J8" s="13">
        <v>62</v>
      </c>
      <c r="K8" s="2" t="s">
        <v>14</v>
      </c>
      <c r="L8" s="6">
        <v>3</v>
      </c>
      <c r="M8" s="6" t="s">
        <v>15</v>
      </c>
      <c r="N8" s="6">
        <v>450</v>
      </c>
      <c r="O8" s="13">
        <v>460</v>
      </c>
      <c r="P8" s="13"/>
    </row>
    <row r="9" spans="1:16" ht="12.75" x14ac:dyDescent="0.2">
      <c r="A9" s="12"/>
      <c r="B9" s="16">
        <v>44228</v>
      </c>
      <c r="C9" s="13" t="s">
        <v>22</v>
      </c>
      <c r="D9" s="13" t="s">
        <v>11</v>
      </c>
      <c r="E9" s="13">
        <v>75</v>
      </c>
      <c r="F9" s="17">
        <v>2</v>
      </c>
      <c r="G9" s="6" t="s">
        <v>18</v>
      </c>
      <c r="H9" s="13" t="s">
        <v>17</v>
      </c>
      <c r="I9" s="13" t="s">
        <v>11</v>
      </c>
      <c r="J9" s="13">
        <v>62</v>
      </c>
      <c r="K9" s="2" t="s">
        <v>14</v>
      </c>
      <c r="L9" s="6">
        <v>3</v>
      </c>
      <c r="M9" s="6" t="s">
        <v>15</v>
      </c>
      <c r="N9" s="6">
        <v>200</v>
      </c>
      <c r="O9" s="13">
        <v>200</v>
      </c>
      <c r="P9" s="13"/>
    </row>
    <row r="10" spans="1:16" ht="12.75" x14ac:dyDescent="0.2">
      <c r="A10" s="12"/>
      <c r="B10" s="16">
        <v>43497</v>
      </c>
      <c r="C10" s="13" t="s">
        <v>22</v>
      </c>
      <c r="D10" s="13" t="s">
        <v>11</v>
      </c>
      <c r="E10" s="13">
        <v>75</v>
      </c>
      <c r="F10" s="17">
        <v>2</v>
      </c>
      <c r="G10" s="17" t="s">
        <v>18</v>
      </c>
      <c r="H10" s="13" t="s">
        <v>17</v>
      </c>
      <c r="I10" s="13" t="s">
        <v>11</v>
      </c>
      <c r="J10" s="13">
        <v>62</v>
      </c>
      <c r="K10" s="2" t="s">
        <v>14</v>
      </c>
      <c r="L10" s="6">
        <v>3</v>
      </c>
      <c r="M10" s="6" t="s">
        <v>15</v>
      </c>
      <c r="N10" s="6">
        <v>150</v>
      </c>
      <c r="O10" s="13">
        <v>180</v>
      </c>
      <c r="P10" s="13"/>
    </row>
    <row r="11" spans="1:16" ht="12.75" x14ac:dyDescent="0.2">
      <c r="A11" s="12"/>
      <c r="B11" s="16">
        <v>43101</v>
      </c>
      <c r="C11" s="13" t="s">
        <v>21</v>
      </c>
      <c r="D11" s="13" t="s">
        <v>11</v>
      </c>
      <c r="E11" s="13">
        <v>88</v>
      </c>
      <c r="F11" s="17">
        <v>1</v>
      </c>
      <c r="G11" s="17" t="s">
        <v>13</v>
      </c>
      <c r="H11" s="13" t="s">
        <v>12</v>
      </c>
      <c r="I11" s="13" t="s">
        <v>11</v>
      </c>
      <c r="J11" s="13">
        <v>62</v>
      </c>
      <c r="K11" s="2" t="s">
        <v>14</v>
      </c>
      <c r="L11" s="6">
        <v>3</v>
      </c>
      <c r="M11" s="6" t="s">
        <v>15</v>
      </c>
      <c r="N11" s="6">
        <v>300</v>
      </c>
      <c r="O11" s="13">
        <v>400</v>
      </c>
      <c r="P11" s="13"/>
    </row>
    <row r="12" spans="1:16" ht="12.75" x14ac:dyDescent="0.2">
      <c r="A12" s="12"/>
      <c r="B12" s="18" t="s">
        <v>23</v>
      </c>
      <c r="C12" s="18"/>
      <c r="D12" s="18"/>
      <c r="E12" s="18"/>
      <c r="F12" s="19"/>
      <c r="G12" s="10"/>
      <c r="H12" s="18"/>
      <c r="I12" s="18"/>
      <c r="J12" s="18"/>
      <c r="K12" s="10"/>
      <c r="L12" s="10"/>
      <c r="M12" s="10"/>
      <c r="N12" s="11">
        <f>SUBTOTAL(101,Data[km])</f>
        <v>302.22222222222223</v>
      </c>
      <c r="O12" s="20">
        <f>SUBTOTAL(101,Data[Prix])</f>
        <v>338.88888888888891</v>
      </c>
      <c r="P12" s="13"/>
    </row>
    <row r="13" spans="1:16" ht="12.75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2.75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2.75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2.75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2.75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2.75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2.75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2.75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2.75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2.75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2.75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2.75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12.75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12.75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2.75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2.75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ht="12.75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2.75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12.75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2.75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ht="12.75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12.75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12.75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12.75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ht="12.75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12.75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12.75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ht="12.75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2.75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2.75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ht="12.75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2.75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2.75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12.75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2.75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12.75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12.75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ht="12.75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ht="12.75" x14ac:dyDescent="0.2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ht="12.75" x14ac:dyDescent="0.2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ht="12.75" x14ac:dyDescent="0.2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ht="12.75" x14ac:dyDescent="0.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ht="12.75" x14ac:dyDescent="0.2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12.75" x14ac:dyDescent="0.2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2.75" x14ac:dyDescent="0.2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12.75" x14ac:dyDescent="0.2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2.75" x14ac:dyDescent="0.2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t="12.75" x14ac:dyDescent="0.2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2.75" x14ac:dyDescent="0.2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ht="12.75" x14ac:dyDescent="0.2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2.75" x14ac:dyDescent="0.2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ht="12.75" x14ac:dyDescent="0.2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ht="12.75" x14ac:dyDescent="0.2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12.75" x14ac:dyDescent="0.2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2.75" x14ac:dyDescent="0.2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2.75" x14ac:dyDescent="0.2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ht="12.75" x14ac:dyDescent="0.2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ht="12.75" x14ac:dyDescent="0.2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ht="12.75" x14ac:dyDescent="0.2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ht="12.75" x14ac:dyDescent="0.2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ht="12.75" x14ac:dyDescent="0.2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2.75" x14ac:dyDescent="0.2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ht="12.75" x14ac:dyDescent="0.2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ht="12.75" x14ac:dyDescent="0.2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ht="12.75" x14ac:dyDescent="0.2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ht="12.75" x14ac:dyDescent="0.2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ht="12.75" x14ac:dyDescent="0.2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2.75" x14ac:dyDescent="0.2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ht="12.75" x14ac:dyDescent="0.2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ht="12.75" x14ac:dyDescent="0.2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ht="12.75" x14ac:dyDescent="0.2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ht="12.75" x14ac:dyDescent="0.2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ht="12.75" x14ac:dyDescent="0.2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ht="12.75" x14ac:dyDescent="0.2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ht="12.75" x14ac:dyDescent="0.2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ht="12.75" x14ac:dyDescent="0.2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ht="12.75" x14ac:dyDescent="0.2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ht="12.75" x14ac:dyDescent="0.2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ht="12.75" x14ac:dyDescent="0.2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ht="12.75" x14ac:dyDescent="0.2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ht="12.75" x14ac:dyDescent="0.2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ht="12.75" x14ac:dyDescent="0.2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ht="12.75" x14ac:dyDescent="0.2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ht="12.75" x14ac:dyDescent="0.2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ht="12.75" x14ac:dyDescent="0.2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ht="12.75" x14ac:dyDescent="0.2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ht="12.75" x14ac:dyDescent="0.2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ht="12.75" x14ac:dyDescent="0.2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ht="12.75" x14ac:dyDescent="0.2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ht="12.75" x14ac:dyDescent="0.2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ht="12.75" x14ac:dyDescent="0.2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ht="15.75" customHeight="1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Resultat</vt:lpstr>
      <vt:lpstr>data - Prix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S</cp:lastModifiedBy>
  <dcterms:modified xsi:type="dcterms:W3CDTF">2021-05-13T11:51:13Z</dcterms:modified>
</cp:coreProperties>
</file>