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Tableaux divers BUREAUTIQUE\"/>
    </mc:Choice>
  </mc:AlternateContent>
  <bookViews>
    <workbookView xWindow="0" yWindow="180" windowWidth="16380" windowHeight="8010" tabRatio="353"/>
  </bookViews>
  <sheets>
    <sheet name="chgmnt date automatique" sheetId="1" r:id="rId1"/>
    <sheet name="Chgmnt date manuel" sheetId="2" r:id="rId2"/>
  </sheets>
  <calcPr calcId="152511"/>
</workbook>
</file>

<file path=xl/calcChain.xml><?xml version="1.0" encoding="utf-8"?>
<calcChain xmlns="http://schemas.openxmlformats.org/spreadsheetml/2006/main">
  <c r="D2" i="2" l="1"/>
  <c r="B2" i="2"/>
  <c r="C2" i="2" l="1"/>
  <c r="E3" i="2"/>
  <c r="A13" i="2"/>
  <c r="A1" i="2"/>
  <c r="A23" i="2"/>
  <c r="A22" i="2"/>
  <c r="A21" i="2"/>
  <c r="A20" i="2"/>
  <c r="A19" i="2"/>
  <c r="A18" i="2"/>
  <c r="A17" i="2"/>
  <c r="A16" i="2"/>
  <c r="A15" i="2"/>
  <c r="C14" i="2"/>
  <c r="B14" i="2" s="1"/>
  <c r="B11" i="2"/>
  <c r="B10" i="2"/>
  <c r="B9" i="2"/>
  <c r="B8" i="2"/>
  <c r="B7" i="2"/>
  <c r="B6" i="2"/>
  <c r="B5" i="2"/>
  <c r="B4" i="2"/>
  <c r="B3" i="2"/>
  <c r="E15" i="2"/>
  <c r="D14" i="2" l="1"/>
  <c r="B15" i="2"/>
  <c r="C3" i="2"/>
  <c r="C7" i="2"/>
  <c r="C14" i="1"/>
  <c r="C2" i="1"/>
  <c r="D18" i="2" l="1"/>
  <c r="D22" i="2"/>
  <c r="C15" i="2"/>
  <c r="C16" i="2" s="1"/>
  <c r="D20" i="2"/>
  <c r="D16" i="2"/>
  <c r="D21" i="2"/>
  <c r="D19" i="2"/>
  <c r="D17" i="2"/>
  <c r="D10" i="2"/>
  <c r="D3" i="2"/>
  <c r="C11" i="2"/>
  <c r="C9" i="2"/>
  <c r="C5" i="2"/>
  <c r="C6" i="2"/>
  <c r="D15" i="2"/>
  <c r="D23" i="2"/>
  <c r="D9" i="2"/>
  <c r="D7" i="2"/>
  <c r="B16" i="2"/>
  <c r="D8" i="2"/>
  <c r="D6" i="2"/>
  <c r="D4" i="2"/>
  <c r="C10" i="2"/>
  <c r="D5" i="2"/>
  <c r="D11" i="2"/>
  <c r="C8" i="2"/>
  <c r="C4" i="2"/>
  <c r="D14" i="1"/>
  <c r="D2" i="1"/>
  <c r="B2" i="1" s="1"/>
  <c r="B3" i="1"/>
  <c r="B4" i="1"/>
  <c r="B5" i="1"/>
  <c r="B6" i="1"/>
  <c r="B7" i="1"/>
  <c r="B8" i="1"/>
  <c r="B9" i="1"/>
  <c r="B10" i="1"/>
  <c r="B11" i="1"/>
  <c r="A15" i="1"/>
  <c r="A16" i="1"/>
  <c r="A17" i="1"/>
  <c r="A18" i="1"/>
  <c r="A19" i="1"/>
  <c r="A20" i="1"/>
  <c r="A21" i="1"/>
  <c r="A22" i="1"/>
  <c r="A23" i="1"/>
  <c r="B17" i="2" l="1"/>
  <c r="C17" i="2"/>
  <c r="B15" i="1"/>
  <c r="D3" i="1"/>
  <c r="E15" i="1"/>
  <c r="E3" i="1"/>
  <c r="B14" i="1"/>
  <c r="D20" i="1" s="1"/>
  <c r="A1" i="1"/>
  <c r="A13" i="1"/>
  <c r="B18" i="2" l="1"/>
  <c r="C18" i="2"/>
  <c r="D15" i="1"/>
  <c r="C4" i="1"/>
  <c r="D8" i="1"/>
  <c r="C8" i="1"/>
  <c r="D16" i="1"/>
  <c r="C15" i="1"/>
  <c r="B16" i="1" s="1"/>
  <c r="D18" i="1"/>
  <c r="D22" i="1"/>
  <c r="D17" i="1"/>
  <c r="D19" i="1"/>
  <c r="D21" i="1"/>
  <c r="D23" i="1"/>
  <c r="D9" i="1"/>
  <c r="C5" i="1"/>
  <c r="C6" i="1"/>
  <c r="D11" i="1"/>
  <c r="C3" i="1"/>
  <c r="C7" i="1"/>
  <c r="D5" i="1"/>
  <c r="D7" i="1"/>
  <c r="C10" i="1"/>
  <c r="D4" i="1"/>
  <c r="D6" i="1"/>
  <c r="D10" i="1"/>
  <c r="C9" i="1"/>
  <c r="C11" i="1"/>
  <c r="C16" i="1" l="1"/>
  <c r="B17" i="1" s="1"/>
  <c r="B19" i="2"/>
  <c r="C19" i="2"/>
  <c r="C17" i="1" l="1"/>
  <c r="B18" i="1" s="1"/>
  <c r="B20" i="2"/>
  <c r="C20" i="2"/>
  <c r="C18" i="1" l="1"/>
  <c r="B19" i="1" s="1"/>
  <c r="B21" i="2"/>
  <c r="C21" i="2"/>
  <c r="C19" i="1" l="1"/>
  <c r="B20" i="1" s="1"/>
  <c r="B22" i="2"/>
  <c r="C22" i="2"/>
  <c r="C20" i="1" l="1"/>
  <c r="B21" i="1" s="1"/>
  <c r="B23" i="2"/>
  <c r="C23" i="2"/>
  <c r="C21" i="1" l="1"/>
  <c r="B22" i="1" s="1"/>
  <c r="C22" i="1" l="1"/>
  <c r="B23" i="1" s="1"/>
  <c r="C23" i="1" l="1"/>
</calcChain>
</file>

<file path=xl/sharedStrings.xml><?xml version="1.0" encoding="utf-8"?>
<sst xmlns="http://schemas.openxmlformats.org/spreadsheetml/2006/main" count="21" uniqueCount="8">
  <si>
    <t>Nombre Jours depuis début calcul</t>
  </si>
  <si>
    <t>DATE D'EMBAUCHE</t>
  </si>
  <si>
    <t>tableau conçu d'après cette discussion</t>
  </si>
  <si>
    <t>Sur la base de25 Jours ouvrés/an</t>
  </si>
  <si>
    <t>Sur la base de 30 Jours ouvrables/an</t>
  </si>
  <si>
    <t>A prendre jusqu'au</t>
  </si>
  <si>
    <t>Année en cours</t>
  </si>
  <si>
    <t>CCM Ajouter 2.5 si - Congés_acquis (surplus)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</si>
</sst>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début calcul : &quot;dd/mm/yy"/>
    <numFmt numFmtId="165" formatCode="&quot;date de calcul : &quot;dd/mm/yy"/>
    <numFmt numFmtId="166" formatCode="&quot;Limite fin calcul : &quot;dd/mm/yy"/>
    <numFmt numFmtId="167" formatCode="&quot;Congés acquis depuis le : &quot;dd/mm/yy"/>
    <numFmt numFmtId="168" formatCode="&quot;Congés acquis à compter du : &quot;dd/mm/yy"/>
  </numFmts>
  <fonts count="13" x14ac:knownFonts="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color rgb="FF00B050"/>
      <name val="Arial"/>
      <family val="2"/>
    </font>
    <font>
      <b/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7"/>
      </patternFill>
    </fill>
    <fill>
      <patternFill patternType="solid">
        <fgColor indexed="44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10" fillId="0" borderId="0" xfId="1" applyNumberFormat="1" applyAlignment="1">
      <alignment horizontal="center" vertical="center"/>
    </xf>
    <xf numFmtId="0" fontId="10" fillId="0" borderId="0" xfId="1" applyNumberFormat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2" fillId="0" borderId="0" xfId="1" applyNumberFormat="1" applyFont="1" applyAlignment="1">
      <alignment horizontal="left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C5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75EFF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845820</xdr:colOff>
      <xdr:row>6</xdr:row>
      <xdr:rowOff>106680</xdr:rowOff>
    </xdr:to>
    <xdr:sp macro="" textlink="">
      <xdr:nvSpPr>
        <xdr:cNvPr id="2" name="ZoneTexte 1"/>
        <xdr:cNvSpPr txBox="1"/>
      </xdr:nvSpPr>
      <xdr:spPr>
        <a:xfrm>
          <a:off x="9578340" y="441960"/>
          <a:ext cx="2766060" cy="8991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ce tableau se ré-initialise au début de chaque année.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845820</xdr:colOff>
      <xdr:row>6</xdr:row>
      <xdr:rowOff>106680</xdr:rowOff>
    </xdr:to>
    <xdr:sp macro="" textlink="">
      <xdr:nvSpPr>
        <xdr:cNvPr id="2" name="ZoneTexte 1"/>
        <xdr:cNvSpPr txBox="1"/>
      </xdr:nvSpPr>
      <xdr:spPr>
        <a:xfrm>
          <a:off x="9578340" y="441960"/>
          <a:ext cx="2766060" cy="89916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Mettre ci-dessous</a:t>
          </a:r>
          <a:r>
            <a:rPr lang="fr-FR" sz="1100" b="1" baseline="0"/>
            <a:t> la date de l'année en cours</a:t>
          </a:r>
          <a:r>
            <a:rPr lang="fr-FR" sz="1100" b="1"/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29674604-ajouter-2-5-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ntcamarche.net/forum/affich-29674604-ajouter-2-5-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48"/>
  <sheetViews>
    <sheetView showZeros="0" tabSelected="1" workbookViewId="0">
      <selection activeCell="A31" sqref="A31"/>
    </sheetView>
  </sheetViews>
  <sheetFormatPr baseColWidth="10" defaultColWidth="14" defaultRowHeight="12.75" x14ac:dyDescent="0.2"/>
  <cols>
    <col min="1" max="1" width="29.28515625" style="1" customWidth="1"/>
    <col min="2" max="2" width="31.7109375" style="2" customWidth="1"/>
    <col min="3" max="3" width="33.42578125" style="2" bestFit="1" customWidth="1"/>
    <col min="4" max="4" width="35.7109375" style="2" bestFit="1" customWidth="1"/>
    <col min="5" max="5" width="27" style="2" bestFit="1" customWidth="1"/>
    <col min="6" max="16384" width="14" style="2"/>
  </cols>
  <sheetData>
    <row r="1" spans="1:6" s="3" customFormat="1" ht="18" x14ac:dyDescent="0.2">
      <c r="A1" s="25">
        <f ca="1">DATE(YEAR($C$2)-1,6,1)</f>
        <v>43983</v>
      </c>
      <c r="B1" s="25"/>
      <c r="C1" s="25"/>
      <c r="D1" s="25"/>
      <c r="E1" s="27" t="s">
        <v>5</v>
      </c>
      <c r="F1" s="21"/>
    </row>
    <row r="2" spans="1:6" s="3" customFormat="1" ht="18" x14ac:dyDescent="0.2">
      <c r="A2" s="4" t="s">
        <v>1</v>
      </c>
      <c r="B2" s="5">
        <f ca="1">DATE(YEAR($D$2)-1,6,1)</f>
        <v>43983</v>
      </c>
      <c r="C2" s="6">
        <f ca="1">IF(TODAY()&gt;=DATE(YEAR(TODAY()),6,1),DATE(YEAR(TODAY()),5,31),TODAY())</f>
        <v>44319</v>
      </c>
      <c r="D2" s="7">
        <f ca="1">IF(TODAY()&gt;DATE(YEAR(TODAY()),6,1),DATE(YEAR(TODAY()+1),6,1),DATE(YEAR(TODAY()),6,1))</f>
        <v>44348</v>
      </c>
      <c r="E2" s="28"/>
    </row>
    <row r="3" spans="1:6" s="3" customFormat="1" ht="15.75" x14ac:dyDescent="0.2">
      <c r="A3" s="8">
        <v>41275</v>
      </c>
      <c r="B3" s="9">
        <f ca="1">IF(A3&gt;TODAY(),0,IF(A3&lt;DATE(YEAR(TODAY())-1,6,1),TODAY()-DATE(YEAR(TODAY())-1,6,1),TODAY()-A3))</f>
        <v>336</v>
      </c>
      <c r="C3" s="10">
        <f t="shared" ref="C3:C11" ca="1" si="0">ROUNDUP(IF($A3&gt;$C$2,0,IF($C$2&lt;$D$2,$C$2-IF($A3&lt;$B$2,$B$2,$A3),$C$2-IF($A3&lt;$D$2,$D$2,$A3)))*25/365,0)</f>
        <v>24</v>
      </c>
      <c r="D3" s="10">
        <f t="shared" ref="D3:D11" ca="1" si="1">ROUNDUP(IF($A3&gt;$C$2,0,IF($C$2&lt;$D$2,$C$2-IF($A3&lt;$B$2,$B$2,$A3),$C$2-IF($A3&lt;$D$2,$D$2,$A3)))*30/365,0)</f>
        <v>28</v>
      </c>
      <c r="E3" s="29">
        <f ca="1">IF(D2="","",DATE(YEAR(D2)+1,5,31))</f>
        <v>44712</v>
      </c>
    </row>
    <row r="4" spans="1:6" s="3" customFormat="1" ht="15.75" x14ac:dyDescent="0.2">
      <c r="A4" s="8">
        <v>41432</v>
      </c>
      <c r="B4" s="9">
        <f ca="1">IF(A4&gt;TODAY(),0,IF(A4&lt;DATE(YEAR(TODAY())-1,6,1),TODAY()-DATE(YEAR(TODAY())-1,6,1),TODAY()-A4))</f>
        <v>336</v>
      </c>
      <c r="C4" s="10">
        <f t="shared" ca="1" si="0"/>
        <v>24</v>
      </c>
      <c r="D4" s="10">
        <f t="shared" ca="1" si="1"/>
        <v>28</v>
      </c>
      <c r="E4" s="30"/>
    </row>
    <row r="5" spans="1:6" s="3" customFormat="1" ht="15.75" x14ac:dyDescent="0.2">
      <c r="A5" s="8">
        <v>41641</v>
      </c>
      <c r="B5" s="9">
        <f t="shared" ref="B5:B11" ca="1" si="2">IF(A5&gt;TODAY(),0,IF(A5&lt;DATE(YEAR(TODAY())-1,5,31),TODAY()-DATE(YEAR(TODAY())-1,5,31),TODAY()-A5))</f>
        <v>337</v>
      </c>
      <c r="C5" s="10">
        <f t="shared" ca="1" si="0"/>
        <v>24</v>
      </c>
      <c r="D5" s="10">
        <f t="shared" ca="1" si="1"/>
        <v>28</v>
      </c>
      <c r="E5" s="30"/>
    </row>
    <row r="6" spans="1:6" s="3" customFormat="1" ht="15.75" x14ac:dyDescent="0.2">
      <c r="A6" s="8">
        <v>40913</v>
      </c>
      <c r="B6" s="9">
        <f t="shared" ca="1" si="2"/>
        <v>337</v>
      </c>
      <c r="C6" s="10">
        <f t="shared" ca="1" si="0"/>
        <v>24</v>
      </c>
      <c r="D6" s="10">
        <f t="shared" ca="1" si="1"/>
        <v>28</v>
      </c>
      <c r="E6" s="30"/>
    </row>
    <row r="7" spans="1:6" s="3" customFormat="1" ht="15.75" x14ac:dyDescent="0.2">
      <c r="A7" s="8">
        <v>41487</v>
      </c>
      <c r="B7" s="9">
        <f t="shared" ca="1" si="2"/>
        <v>337</v>
      </c>
      <c r="C7" s="10">
        <f t="shared" ca="1" si="0"/>
        <v>24</v>
      </c>
      <c r="D7" s="10">
        <f t="shared" ca="1" si="1"/>
        <v>28</v>
      </c>
      <c r="E7" s="30"/>
    </row>
    <row r="8" spans="1:6" s="3" customFormat="1" ht="15.75" x14ac:dyDescent="0.2">
      <c r="A8" s="8">
        <v>41760</v>
      </c>
      <c r="B8" s="9">
        <f t="shared" ca="1" si="2"/>
        <v>337</v>
      </c>
      <c r="C8" s="10">
        <f t="shared" ca="1" si="0"/>
        <v>24</v>
      </c>
      <c r="D8" s="10">
        <f t="shared" ca="1" si="1"/>
        <v>28</v>
      </c>
      <c r="E8" s="30"/>
      <c r="F8" s="21"/>
    </row>
    <row r="9" spans="1:6" s="3" customFormat="1" ht="15.75" x14ac:dyDescent="0.2">
      <c r="A9" s="8">
        <v>44173</v>
      </c>
      <c r="B9" s="9">
        <f t="shared" ca="1" si="2"/>
        <v>146</v>
      </c>
      <c r="C9" s="10">
        <f t="shared" ca="1" si="0"/>
        <v>10</v>
      </c>
      <c r="D9" s="10">
        <f t="shared" ca="1" si="1"/>
        <v>12</v>
      </c>
      <c r="E9" s="30"/>
      <c r="F9" s="21"/>
    </row>
    <row r="10" spans="1:6" s="11" customFormat="1" ht="15.75" x14ac:dyDescent="0.2">
      <c r="A10" s="8">
        <v>44114</v>
      </c>
      <c r="B10" s="9">
        <f t="shared" ca="1" si="2"/>
        <v>205</v>
      </c>
      <c r="C10" s="10">
        <f t="shared" ca="1" si="0"/>
        <v>15</v>
      </c>
      <c r="D10" s="10">
        <f t="shared" ca="1" si="1"/>
        <v>17</v>
      </c>
      <c r="E10" s="30"/>
      <c r="F10" s="21"/>
    </row>
    <row r="11" spans="1:6" s="11" customFormat="1" ht="15.75" x14ac:dyDescent="0.2">
      <c r="A11" s="8">
        <v>44012</v>
      </c>
      <c r="B11" s="9">
        <f t="shared" ca="1" si="2"/>
        <v>307</v>
      </c>
      <c r="C11" s="10">
        <f t="shared" ca="1" si="0"/>
        <v>22</v>
      </c>
      <c r="D11" s="10">
        <f t="shared" ca="1" si="1"/>
        <v>26</v>
      </c>
      <c r="E11" s="31"/>
      <c r="F11" s="3"/>
    </row>
    <row r="12" spans="1:6" s="11" customFormat="1" ht="15" x14ac:dyDescent="0.2">
      <c r="A12" s="12"/>
      <c r="B12" s="13" t="s">
        <v>0</v>
      </c>
      <c r="C12" s="14" t="s">
        <v>3</v>
      </c>
      <c r="D12" s="15" t="s">
        <v>4</v>
      </c>
      <c r="F12" s="3"/>
    </row>
    <row r="13" spans="1:6" s="11" customFormat="1" ht="18" x14ac:dyDescent="0.2">
      <c r="A13" s="26">
        <f ca="1">DATE(YEAR($C$2),6,1)</f>
        <v>44348</v>
      </c>
      <c r="B13" s="26"/>
      <c r="C13" s="26"/>
      <c r="D13" s="26"/>
      <c r="F13" s="3"/>
    </row>
    <row r="14" spans="1:6" s="11" customFormat="1" ht="18" x14ac:dyDescent="0.2">
      <c r="A14" s="4" t="s">
        <v>1</v>
      </c>
      <c r="B14" s="5" t="str">
        <f ca="1">IF($C14="","",IF($C14&lt;DATE(YEAR(TODAY()),6,1),"",DATE(YEAR($C$14),5,31)))</f>
        <v/>
      </c>
      <c r="C14" s="6" t="str">
        <f ca="1">IF(TODAY()&lt;DATE(YEAR(TODAY()),6,1),"",IF(TODAY()&gt;=DATE(YEAR(TODAY()),12,31),DATE(YEAR(TODAY()),12,31),TODAY()))</f>
        <v/>
      </c>
      <c r="D14" s="7" t="str">
        <f ca="1">IF($C14="","",IF($C14&lt;DATE(YEAR(TODAY()),6,1),"",IF(TODAY()&gt;DATE(YEAR(TODAY()),6,1),DATE(YEAR(TODAY()+1)+1,6,1),DATE(YEAR(TODAY()),6,1))))</f>
        <v/>
      </c>
      <c r="F14" s="3"/>
    </row>
    <row r="15" spans="1:6" s="11" customFormat="1" ht="15.75" x14ac:dyDescent="0.2">
      <c r="A15" s="8">
        <f t="shared" ref="A15:A23" si="3">A3</f>
        <v>41275</v>
      </c>
      <c r="B15" s="9" t="str">
        <f t="shared" ref="B15:B23" ca="1" si="4">IF($C14="","",IF(A15&gt;TODAY(),0,IF(A15&lt;DATE(YEAR(TODAY()),6,1),TODAY()-DATE(YEAR(TODAY()),6,1),TODAY()-A15)))</f>
        <v/>
      </c>
      <c r="C15" s="10" t="str">
        <f t="shared" ref="C15:C23" ca="1" si="5">IF($C14="","",ROUNDUP(IF($A15&gt;$C$14,0,IF($C$14&lt;$D$14,$C$14-IF($A15&lt;$B$14,$B$14,$A15),$C$14-IF($A15&lt;$D$14,$D$14,$A15)))*25/365,0))</f>
        <v/>
      </c>
      <c r="D15" s="10" t="str">
        <f ca="1">IF($C$14="","",ROUNDUP(IF($A15&gt;$C$14,0,IF($C$14&lt;$D$14,$C$14-IF($A15&lt;$B$14,$B$14,$A15),$C$14-IF($A15&lt;$D$14,$D$14,$A15)))*30/365,0))</f>
        <v/>
      </c>
      <c r="E15" s="29">
        <f ca="1">IF(D2="","",DATE(YEAR(D2)+2,5,31))</f>
        <v>45077</v>
      </c>
      <c r="F15" s="3"/>
    </row>
    <row r="16" spans="1:6" s="11" customFormat="1" ht="15.75" x14ac:dyDescent="0.2">
      <c r="A16" s="8">
        <f t="shared" si="3"/>
        <v>41432</v>
      </c>
      <c r="B16" s="9" t="str">
        <f t="shared" ca="1" si="4"/>
        <v/>
      </c>
      <c r="C16" s="10" t="str">
        <f t="shared" ca="1" si="5"/>
        <v/>
      </c>
      <c r="D16" s="10" t="str">
        <f t="shared" ref="D16:D23" ca="1" si="6">IF($C$14="","",ROUNDUP(IF($A16&gt;$C$14,0,IF($C$14&lt;$D$14,$C$14-IF($A16&lt;$B$14,$B$14,$A16),$C$14-IF($A16&lt;$D$14,$D$14,$A16)))*30/365,0))</f>
        <v/>
      </c>
      <c r="E16" s="30"/>
      <c r="F16" s="3"/>
    </row>
    <row r="17" spans="1:6" s="11" customFormat="1" ht="15.75" x14ac:dyDescent="0.2">
      <c r="A17" s="8">
        <f t="shared" si="3"/>
        <v>41641</v>
      </c>
      <c r="B17" s="9" t="str">
        <f t="shared" ca="1" si="4"/>
        <v/>
      </c>
      <c r="C17" s="10" t="str">
        <f t="shared" ca="1" si="5"/>
        <v/>
      </c>
      <c r="D17" s="10" t="str">
        <f t="shared" ca="1" si="6"/>
        <v/>
      </c>
      <c r="E17" s="30"/>
      <c r="F17" s="3"/>
    </row>
    <row r="18" spans="1:6" s="11" customFormat="1" ht="15.75" x14ac:dyDescent="0.2">
      <c r="A18" s="8">
        <f t="shared" si="3"/>
        <v>40913</v>
      </c>
      <c r="B18" s="9" t="str">
        <f t="shared" ca="1" si="4"/>
        <v/>
      </c>
      <c r="C18" s="10" t="str">
        <f t="shared" ca="1" si="5"/>
        <v/>
      </c>
      <c r="D18" s="10" t="str">
        <f t="shared" ca="1" si="6"/>
        <v/>
      </c>
      <c r="E18" s="30"/>
      <c r="F18" s="3"/>
    </row>
    <row r="19" spans="1:6" s="11" customFormat="1" ht="15.75" x14ac:dyDescent="0.2">
      <c r="A19" s="8">
        <f t="shared" si="3"/>
        <v>41487</v>
      </c>
      <c r="B19" s="9" t="str">
        <f t="shared" ca="1" si="4"/>
        <v/>
      </c>
      <c r="C19" s="10" t="str">
        <f t="shared" ca="1" si="5"/>
        <v/>
      </c>
      <c r="D19" s="10" t="str">
        <f t="shared" ca="1" si="6"/>
        <v/>
      </c>
      <c r="E19" s="30"/>
      <c r="F19" s="3"/>
    </row>
    <row r="20" spans="1:6" s="11" customFormat="1" ht="15.75" x14ac:dyDescent="0.2">
      <c r="A20" s="8">
        <f t="shared" si="3"/>
        <v>41760</v>
      </c>
      <c r="B20" s="9" t="str">
        <f t="shared" ca="1" si="4"/>
        <v/>
      </c>
      <c r="C20" s="10" t="str">
        <f t="shared" ca="1" si="5"/>
        <v/>
      </c>
      <c r="D20" s="10" t="str">
        <f t="shared" ca="1" si="6"/>
        <v/>
      </c>
      <c r="E20" s="30"/>
      <c r="F20" s="3"/>
    </row>
    <row r="21" spans="1:6" s="11" customFormat="1" ht="15.75" x14ac:dyDescent="0.2">
      <c r="A21" s="8">
        <f t="shared" si="3"/>
        <v>44173</v>
      </c>
      <c r="B21" s="9" t="str">
        <f t="shared" ca="1" si="4"/>
        <v/>
      </c>
      <c r="C21" s="10" t="str">
        <f t="shared" ca="1" si="5"/>
        <v/>
      </c>
      <c r="D21" s="10" t="str">
        <f t="shared" ca="1" si="6"/>
        <v/>
      </c>
      <c r="E21" s="30"/>
      <c r="F21" s="3"/>
    </row>
    <row r="22" spans="1:6" s="11" customFormat="1" ht="15.75" x14ac:dyDescent="0.2">
      <c r="A22" s="8">
        <f t="shared" si="3"/>
        <v>44114</v>
      </c>
      <c r="B22" s="9" t="str">
        <f t="shared" ca="1" si="4"/>
        <v/>
      </c>
      <c r="C22" s="10" t="str">
        <f t="shared" ca="1" si="5"/>
        <v/>
      </c>
      <c r="D22" s="10" t="str">
        <f t="shared" ca="1" si="6"/>
        <v/>
      </c>
      <c r="E22" s="30"/>
      <c r="F22" s="3"/>
    </row>
    <row r="23" spans="1:6" s="11" customFormat="1" ht="15.75" x14ac:dyDescent="0.2">
      <c r="A23" s="8">
        <f t="shared" si="3"/>
        <v>44012</v>
      </c>
      <c r="B23" s="9" t="str">
        <f t="shared" ca="1" si="4"/>
        <v/>
      </c>
      <c r="C23" s="10" t="str">
        <f t="shared" ca="1" si="5"/>
        <v/>
      </c>
      <c r="D23" s="10" t="str">
        <f t="shared" ca="1" si="6"/>
        <v/>
      </c>
      <c r="E23" s="31"/>
      <c r="F23" s="3"/>
    </row>
    <row r="24" spans="1:6" s="11" customFormat="1" ht="15" x14ac:dyDescent="0.2">
      <c r="A24" s="16"/>
      <c r="B24" s="17" t="s">
        <v>0</v>
      </c>
      <c r="C24" s="18" t="s">
        <v>3</v>
      </c>
      <c r="D24" s="19" t="s">
        <v>4</v>
      </c>
      <c r="F24" s="3"/>
    </row>
    <row r="25" spans="1:6" ht="15" x14ac:dyDescent="0.2">
      <c r="F25" s="3"/>
    </row>
    <row r="26" spans="1:6" x14ac:dyDescent="0.2">
      <c r="A26" s="20"/>
    </row>
    <row r="27" spans="1:6" ht="15.75" x14ac:dyDescent="0.2">
      <c r="A27" s="24" t="s">
        <v>2</v>
      </c>
      <c r="F27" s="3"/>
    </row>
    <row r="28" spans="1:6" ht="15" x14ac:dyDescent="0.2">
      <c r="F28" s="3"/>
    </row>
    <row r="29" spans="1:6" ht="15" x14ac:dyDescent="0.2">
      <c r="F29" s="3"/>
    </row>
    <row r="30" spans="1:6" ht="15" x14ac:dyDescent="0.2">
      <c r="F30" s="3"/>
    </row>
    <row r="31" spans="1:6" ht="15" x14ac:dyDescent="0.2">
      <c r="F31" s="3"/>
    </row>
    <row r="32" spans="1:6" ht="15" x14ac:dyDescent="0.2">
      <c r="F32" s="3"/>
    </row>
    <row r="33" spans="6:6" ht="15" x14ac:dyDescent="0.2">
      <c r="F33" s="3"/>
    </row>
    <row r="34" spans="6:6" x14ac:dyDescent="0.2">
      <c r="F34" s="11"/>
    </row>
    <row r="35" spans="6:6" x14ac:dyDescent="0.2">
      <c r="F35" s="11"/>
    </row>
    <row r="36" spans="6:6" x14ac:dyDescent="0.2">
      <c r="F36" s="11"/>
    </row>
    <row r="37" spans="6:6" x14ac:dyDescent="0.2">
      <c r="F37" s="11"/>
    </row>
    <row r="38" spans="6:6" x14ac:dyDescent="0.2">
      <c r="F38" s="11"/>
    </row>
    <row r="39" spans="6:6" x14ac:dyDescent="0.2">
      <c r="F39" s="11"/>
    </row>
    <row r="40" spans="6:6" x14ac:dyDescent="0.2">
      <c r="F40" s="11"/>
    </row>
    <row r="41" spans="6:6" x14ac:dyDescent="0.2">
      <c r="F41" s="11"/>
    </row>
    <row r="42" spans="6:6" x14ac:dyDescent="0.2">
      <c r="F42" s="11"/>
    </row>
    <row r="43" spans="6:6" x14ac:dyDescent="0.2">
      <c r="F43" s="11"/>
    </row>
    <row r="44" spans="6:6" x14ac:dyDescent="0.2">
      <c r="F44" s="11"/>
    </row>
    <row r="45" spans="6:6" x14ac:dyDescent="0.2">
      <c r="F45" s="11"/>
    </row>
    <row r="46" spans="6:6" x14ac:dyDescent="0.2">
      <c r="F46" s="11"/>
    </row>
    <row r="47" spans="6:6" x14ac:dyDescent="0.2">
      <c r="F47" s="11"/>
    </row>
    <row r="48" spans="6:6" x14ac:dyDescent="0.2">
      <c r="F48" s="11"/>
    </row>
  </sheetData>
  <sheetProtection selectLockedCells="1" selectUnlockedCells="1"/>
  <mergeCells count="5">
    <mergeCell ref="A1:D1"/>
    <mergeCell ref="A13:D13"/>
    <mergeCell ref="E1:E2"/>
    <mergeCell ref="E3:E11"/>
    <mergeCell ref="E15:E23"/>
  </mergeCells>
  <hyperlinks>
    <hyperlink ref="A27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2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8"/>
  <sheetViews>
    <sheetView showZeros="0" workbookViewId="0">
      <selection activeCell="C29" sqref="C29"/>
    </sheetView>
  </sheetViews>
  <sheetFormatPr baseColWidth="10" defaultColWidth="14" defaultRowHeight="12.75" x14ac:dyDescent="0.2"/>
  <cols>
    <col min="1" max="1" width="29.28515625" style="1" customWidth="1"/>
    <col min="2" max="2" width="31.7109375" style="2" customWidth="1"/>
    <col min="3" max="3" width="33.42578125" style="2" bestFit="1" customWidth="1"/>
    <col min="4" max="4" width="35.7109375" style="2" bestFit="1" customWidth="1"/>
    <col min="5" max="5" width="27" style="2" bestFit="1" customWidth="1"/>
    <col min="6" max="16384" width="14" style="2"/>
  </cols>
  <sheetData>
    <row r="1" spans="1:7" s="3" customFormat="1" ht="18" x14ac:dyDescent="0.2">
      <c r="A1" s="25">
        <f>DATE(G13-1,6,1)</f>
        <v>43983</v>
      </c>
      <c r="B1" s="25"/>
      <c r="C1" s="25"/>
      <c r="D1" s="25"/>
      <c r="E1" s="27" t="s">
        <v>5</v>
      </c>
      <c r="F1" s="21"/>
    </row>
    <row r="2" spans="1:7" s="3" customFormat="1" ht="18" x14ac:dyDescent="0.2">
      <c r="A2" s="4" t="s">
        <v>1</v>
      </c>
      <c r="B2" s="5">
        <f>IF(G13="","",DATE(G13-1,6,1))</f>
        <v>43983</v>
      </c>
      <c r="C2" s="6">
        <f ca="1">IF(G13="","",IF(TODAY()&gt;=DATE(G13,6,1),DATE(G13,5,31),TODAY()))</f>
        <v>44319</v>
      </c>
      <c r="D2" s="7">
        <f>IF(G13="","",DATE(G13,6,1))</f>
        <v>44348</v>
      </c>
      <c r="E2" s="28"/>
    </row>
    <row r="3" spans="1:7" s="3" customFormat="1" ht="15.75" x14ac:dyDescent="0.2">
      <c r="A3" s="8">
        <v>41275</v>
      </c>
      <c r="B3" s="9">
        <f ca="1">IF(A3&gt;TODAY(),0,IF(A3&lt;DATE(YEAR(TODAY())-1,6,1),TODAY()-DATE(YEAR(TODAY())-1,6,1),TODAY()-A3))</f>
        <v>336</v>
      </c>
      <c r="C3" s="10">
        <f t="shared" ref="C3:C11" ca="1" si="0">ROUNDUP(IF($A3&gt;$C$2,0,IF($C$2&lt;$D$2,$C$2-IF($A3&lt;$B$2,$B$2,$A3),$C$2-IF($A3&lt;$D$2,$D$2,$A3)))*25/365,0)</f>
        <v>24</v>
      </c>
      <c r="D3" s="10">
        <f t="shared" ref="D3:D11" ca="1" si="1">ROUNDUP(IF($A3&gt;$C$2,0,IF($C$2&lt;$D$2,$C$2-IF($A3&lt;$B$2,$B$2,$A3),$C$2-IF($A3&lt;$D$2,$D$2,$A3)))*30/365,0)</f>
        <v>28</v>
      </c>
      <c r="E3" s="29">
        <f>IF(G13="","",DATE(G13+1,5,31))</f>
        <v>44712</v>
      </c>
    </row>
    <row r="4" spans="1:7" s="3" customFormat="1" ht="15.75" x14ac:dyDescent="0.2">
      <c r="A4" s="8">
        <v>41432</v>
      </c>
      <c r="B4" s="9">
        <f ca="1">IF(A4&gt;TODAY(),0,IF(A4&lt;DATE(YEAR(TODAY())-1,6,1),TODAY()-DATE(YEAR(TODAY())-1,6,1),TODAY()-A4))</f>
        <v>336</v>
      </c>
      <c r="C4" s="10">
        <f t="shared" ca="1" si="0"/>
        <v>24</v>
      </c>
      <c r="D4" s="10">
        <f t="shared" ca="1" si="1"/>
        <v>28</v>
      </c>
      <c r="E4" s="30"/>
    </row>
    <row r="5" spans="1:7" s="3" customFormat="1" ht="15.75" x14ac:dyDescent="0.2">
      <c r="A5" s="8">
        <v>41641</v>
      </c>
      <c r="B5" s="9">
        <f t="shared" ref="B5:B11" ca="1" si="2">IF(A5&gt;TODAY(),0,IF(A5&lt;DATE(YEAR(TODAY())-1,5,31),TODAY()-DATE(YEAR(TODAY())-1,5,31),TODAY()-A5))</f>
        <v>337</v>
      </c>
      <c r="C5" s="10">
        <f t="shared" ca="1" si="0"/>
        <v>24</v>
      </c>
      <c r="D5" s="10">
        <f t="shared" ca="1" si="1"/>
        <v>28</v>
      </c>
      <c r="E5" s="30"/>
    </row>
    <row r="6" spans="1:7" s="3" customFormat="1" ht="15.75" x14ac:dyDescent="0.2">
      <c r="A6" s="8">
        <v>40913</v>
      </c>
      <c r="B6" s="9">
        <f t="shared" ca="1" si="2"/>
        <v>337</v>
      </c>
      <c r="C6" s="10">
        <f t="shared" ca="1" si="0"/>
        <v>24</v>
      </c>
      <c r="D6" s="10">
        <f t="shared" ca="1" si="1"/>
        <v>28</v>
      </c>
      <c r="E6" s="30"/>
    </row>
    <row r="7" spans="1:7" s="3" customFormat="1" ht="15.75" x14ac:dyDescent="0.2">
      <c r="A7" s="8">
        <v>41487</v>
      </c>
      <c r="B7" s="9">
        <f t="shared" ca="1" si="2"/>
        <v>337</v>
      </c>
      <c r="C7" s="10">
        <f t="shared" ca="1" si="0"/>
        <v>24</v>
      </c>
      <c r="D7" s="10">
        <f t="shared" ca="1" si="1"/>
        <v>28</v>
      </c>
      <c r="E7" s="30"/>
    </row>
    <row r="8" spans="1:7" s="3" customFormat="1" ht="15.75" x14ac:dyDescent="0.2">
      <c r="A8" s="8">
        <v>41760</v>
      </c>
      <c r="B8" s="9">
        <f t="shared" ca="1" si="2"/>
        <v>337</v>
      </c>
      <c r="C8" s="10">
        <f t="shared" ca="1" si="0"/>
        <v>24</v>
      </c>
      <c r="D8" s="10">
        <f t="shared" ca="1" si="1"/>
        <v>28</v>
      </c>
      <c r="E8" s="30"/>
      <c r="F8" s="21"/>
    </row>
    <row r="9" spans="1:7" s="3" customFormat="1" ht="15.75" x14ac:dyDescent="0.2">
      <c r="A9" s="8">
        <v>44173</v>
      </c>
      <c r="B9" s="9">
        <f t="shared" ca="1" si="2"/>
        <v>146</v>
      </c>
      <c r="C9" s="10">
        <f t="shared" ca="1" si="0"/>
        <v>10</v>
      </c>
      <c r="D9" s="10">
        <f t="shared" ca="1" si="1"/>
        <v>12</v>
      </c>
      <c r="E9" s="30"/>
      <c r="F9" s="21"/>
    </row>
    <row r="10" spans="1:7" s="11" customFormat="1" ht="15.75" x14ac:dyDescent="0.2">
      <c r="A10" s="8">
        <v>44114</v>
      </c>
      <c r="B10" s="9">
        <f t="shared" ca="1" si="2"/>
        <v>205</v>
      </c>
      <c r="C10" s="10">
        <f t="shared" ca="1" si="0"/>
        <v>15</v>
      </c>
      <c r="D10" s="10">
        <f t="shared" ca="1" si="1"/>
        <v>17</v>
      </c>
      <c r="E10" s="30"/>
      <c r="F10" s="21"/>
    </row>
    <row r="11" spans="1:7" s="11" customFormat="1" ht="15.75" x14ac:dyDescent="0.2">
      <c r="A11" s="8">
        <v>44012</v>
      </c>
      <c r="B11" s="9">
        <f t="shared" ca="1" si="2"/>
        <v>307</v>
      </c>
      <c r="C11" s="10">
        <f t="shared" ca="1" si="0"/>
        <v>22</v>
      </c>
      <c r="D11" s="10">
        <f t="shared" ca="1" si="1"/>
        <v>26</v>
      </c>
      <c r="E11" s="31"/>
      <c r="F11" s="3"/>
    </row>
    <row r="12" spans="1:7" s="11" customFormat="1" ht="15" x14ac:dyDescent="0.2">
      <c r="A12" s="12"/>
      <c r="B12" s="13" t="s">
        <v>0</v>
      </c>
      <c r="C12" s="14" t="s">
        <v>3</v>
      </c>
      <c r="D12" s="15" t="s">
        <v>4</v>
      </c>
      <c r="F12" s="3"/>
      <c r="G12" s="22" t="s">
        <v>6</v>
      </c>
    </row>
    <row r="13" spans="1:7" s="11" customFormat="1" ht="18" x14ac:dyDescent="0.2">
      <c r="A13" s="32">
        <f>DATE(G13,6,1)</f>
        <v>44348</v>
      </c>
      <c r="B13" s="32"/>
      <c r="C13" s="32"/>
      <c r="D13" s="32"/>
      <c r="F13" s="3"/>
      <c r="G13" s="23">
        <v>2021</v>
      </c>
    </row>
    <row r="14" spans="1:7" s="11" customFormat="1" ht="18" x14ac:dyDescent="0.2">
      <c r="A14" s="4" t="s">
        <v>1</v>
      </c>
      <c r="B14" s="5" t="str">
        <f ca="1">IF($C14="","",IF($C14&lt;DATE(YEAR(TODAY()),6,1),"",DATE(YEAR($C$14),5,31)))</f>
        <v/>
      </c>
      <c r="C14" s="6" t="str">
        <f ca="1">IF(TODAY()&lt;DATE(YEAR(TODAY()),6,1),"",IF(TODAY()&gt;=DATE(YEAR(TODAY()),12,31),DATE(YEAR(TODAY()),12,31),TODAY()))</f>
        <v/>
      </c>
      <c r="D14" s="7" t="str">
        <f ca="1">IF($C14="","",IF($C14&lt;DATE(YEAR(TODAY()),6,1),"",IF(TODAY()&gt;DATE(YEAR(TODAY()),6,1),DATE(YEAR(TODAY()+1)+1,6,1),DATE(YEAR(TODAY()),6,1))))</f>
        <v/>
      </c>
      <c r="F14" s="3"/>
    </row>
    <row r="15" spans="1:7" s="11" customFormat="1" ht="15.75" x14ac:dyDescent="0.2">
      <c r="A15" s="8">
        <f t="shared" ref="A15:A23" si="3">A3</f>
        <v>41275</v>
      </c>
      <c r="B15" s="9" t="str">
        <f t="shared" ref="B15:B23" ca="1" si="4">IF($C14="","",IF(A15&gt;TODAY(),0,IF(A15&lt;DATE(YEAR(TODAY()),6,1),TODAY()-DATE(YEAR(TODAY()),6,1),TODAY()-A15)))</f>
        <v/>
      </c>
      <c r="C15" s="10" t="str">
        <f t="shared" ref="C15:C23" ca="1" si="5">IF($C14="","",ROUNDUP(IF($A15&gt;$C$14,0,IF($C$14&lt;$D$14,$C$14-IF($A15&lt;$B$14,$B$14,$A15),$C$14-IF($A15&lt;$D$14,$D$14,$A15)))*25/365,0))</f>
        <v/>
      </c>
      <c r="D15" s="10" t="str">
        <f ca="1">IF($C$14="","",ROUNDUP(IF($A15&gt;$C$14,0,IF($C$14&lt;$D$14,$C$14-IF($A15&lt;$B$14,$B$14,$A15),$C$14-IF($A15&lt;$D$14,$D$14,$A15)))*30/365,0))</f>
        <v/>
      </c>
      <c r="E15" s="29">
        <f>IF(D2="","",DATE(YEAR(D2)+2,5,31))</f>
        <v>45077</v>
      </c>
      <c r="F15" s="3"/>
    </row>
    <row r="16" spans="1:7" s="11" customFormat="1" ht="15.75" x14ac:dyDescent="0.2">
      <c r="A16" s="8">
        <f t="shared" si="3"/>
        <v>41432</v>
      </c>
      <c r="B16" s="9" t="str">
        <f t="shared" ca="1" si="4"/>
        <v/>
      </c>
      <c r="C16" s="10" t="str">
        <f t="shared" ca="1" si="5"/>
        <v/>
      </c>
      <c r="D16" s="10" t="str">
        <f t="shared" ref="D16:D23" ca="1" si="6">IF($C$14="","",ROUNDUP(IF($A16&gt;$C$14,0,IF($C$14&lt;$D$14,$C$14-IF($A16&lt;$B$14,$B$14,$A16),$C$14-IF($A16&lt;$D$14,$D$14,$A16)))*30/365,0))</f>
        <v/>
      </c>
      <c r="E16" s="30"/>
      <c r="F16" s="3"/>
    </row>
    <row r="17" spans="1:6" s="11" customFormat="1" ht="15.75" x14ac:dyDescent="0.2">
      <c r="A17" s="8">
        <f t="shared" si="3"/>
        <v>41641</v>
      </c>
      <c r="B17" s="9" t="str">
        <f t="shared" ca="1" si="4"/>
        <v/>
      </c>
      <c r="C17" s="10" t="str">
        <f t="shared" ca="1" si="5"/>
        <v/>
      </c>
      <c r="D17" s="10" t="str">
        <f t="shared" ca="1" si="6"/>
        <v/>
      </c>
      <c r="E17" s="30"/>
      <c r="F17" s="3"/>
    </row>
    <row r="18" spans="1:6" s="11" customFormat="1" ht="15.75" x14ac:dyDescent="0.2">
      <c r="A18" s="8">
        <f t="shared" si="3"/>
        <v>40913</v>
      </c>
      <c r="B18" s="9" t="str">
        <f t="shared" ca="1" si="4"/>
        <v/>
      </c>
      <c r="C18" s="10" t="str">
        <f t="shared" ca="1" si="5"/>
        <v/>
      </c>
      <c r="D18" s="10" t="str">
        <f t="shared" ca="1" si="6"/>
        <v/>
      </c>
      <c r="E18" s="30"/>
      <c r="F18" s="3"/>
    </row>
    <row r="19" spans="1:6" s="11" customFormat="1" ht="15.75" x14ac:dyDescent="0.2">
      <c r="A19" s="8">
        <f t="shared" si="3"/>
        <v>41487</v>
      </c>
      <c r="B19" s="9" t="str">
        <f t="shared" ca="1" si="4"/>
        <v/>
      </c>
      <c r="C19" s="10" t="str">
        <f t="shared" ca="1" si="5"/>
        <v/>
      </c>
      <c r="D19" s="10" t="str">
        <f t="shared" ca="1" si="6"/>
        <v/>
      </c>
      <c r="E19" s="30"/>
      <c r="F19" s="3"/>
    </row>
    <row r="20" spans="1:6" s="11" customFormat="1" ht="15.75" x14ac:dyDescent="0.2">
      <c r="A20" s="8">
        <f t="shared" si="3"/>
        <v>41760</v>
      </c>
      <c r="B20" s="9" t="str">
        <f t="shared" ca="1" si="4"/>
        <v/>
      </c>
      <c r="C20" s="10" t="str">
        <f t="shared" ca="1" si="5"/>
        <v/>
      </c>
      <c r="D20" s="10" t="str">
        <f t="shared" ca="1" si="6"/>
        <v/>
      </c>
      <c r="E20" s="30"/>
      <c r="F20" s="3"/>
    </row>
    <row r="21" spans="1:6" s="11" customFormat="1" ht="15.75" x14ac:dyDescent="0.2">
      <c r="A21" s="8">
        <f t="shared" si="3"/>
        <v>44173</v>
      </c>
      <c r="B21" s="9" t="str">
        <f t="shared" ca="1" si="4"/>
        <v/>
      </c>
      <c r="C21" s="10" t="str">
        <f t="shared" ca="1" si="5"/>
        <v/>
      </c>
      <c r="D21" s="10" t="str">
        <f t="shared" ca="1" si="6"/>
        <v/>
      </c>
      <c r="E21" s="30"/>
      <c r="F21" s="3"/>
    </row>
    <row r="22" spans="1:6" s="11" customFormat="1" ht="15.75" x14ac:dyDescent="0.2">
      <c r="A22" s="8">
        <f t="shared" si="3"/>
        <v>44114</v>
      </c>
      <c r="B22" s="9" t="str">
        <f t="shared" ca="1" si="4"/>
        <v/>
      </c>
      <c r="C22" s="10" t="str">
        <f t="shared" ca="1" si="5"/>
        <v/>
      </c>
      <c r="D22" s="10" t="str">
        <f t="shared" ca="1" si="6"/>
        <v/>
      </c>
      <c r="E22" s="30"/>
      <c r="F22" s="3"/>
    </row>
    <row r="23" spans="1:6" s="11" customFormat="1" ht="15.75" x14ac:dyDescent="0.2">
      <c r="A23" s="8">
        <f t="shared" si="3"/>
        <v>44012</v>
      </c>
      <c r="B23" s="9" t="str">
        <f t="shared" ca="1" si="4"/>
        <v/>
      </c>
      <c r="C23" s="10" t="str">
        <f t="shared" ca="1" si="5"/>
        <v/>
      </c>
      <c r="D23" s="10" t="str">
        <f t="shared" ca="1" si="6"/>
        <v/>
      </c>
      <c r="E23" s="31"/>
      <c r="F23" s="3"/>
    </row>
    <row r="24" spans="1:6" s="11" customFormat="1" ht="15" x14ac:dyDescent="0.2">
      <c r="A24" s="16"/>
      <c r="B24" s="17" t="s">
        <v>0</v>
      </c>
      <c r="C24" s="18" t="s">
        <v>3</v>
      </c>
      <c r="D24" s="19" t="s">
        <v>4</v>
      </c>
      <c r="F24" s="3"/>
    </row>
    <row r="25" spans="1:6" ht="15" x14ac:dyDescent="0.2">
      <c r="F25" s="3"/>
    </row>
    <row r="26" spans="1:6" x14ac:dyDescent="0.2">
      <c r="A26" s="20"/>
    </row>
    <row r="27" spans="1:6" ht="15" x14ac:dyDescent="0.2">
      <c r="F27" s="3"/>
    </row>
    <row r="28" spans="1:6" ht="15.75" x14ac:dyDescent="0.2">
      <c r="A28" s="24" t="s">
        <v>7</v>
      </c>
      <c r="F28" s="3"/>
    </row>
    <row r="29" spans="1:6" ht="15" x14ac:dyDescent="0.2">
      <c r="F29" s="3"/>
    </row>
    <row r="30" spans="1:6" ht="15" x14ac:dyDescent="0.2">
      <c r="F30" s="3"/>
    </row>
    <row r="31" spans="1:6" ht="15" x14ac:dyDescent="0.2">
      <c r="F31" s="3"/>
    </row>
    <row r="32" spans="1:6" ht="15" x14ac:dyDescent="0.2">
      <c r="F32" s="3"/>
    </row>
    <row r="33" spans="6:6" ht="15" x14ac:dyDescent="0.2">
      <c r="F33" s="3"/>
    </row>
    <row r="34" spans="6:6" x14ac:dyDescent="0.2">
      <c r="F34" s="11"/>
    </row>
    <row r="35" spans="6:6" x14ac:dyDescent="0.2">
      <c r="F35" s="11"/>
    </row>
    <row r="36" spans="6:6" x14ac:dyDescent="0.2">
      <c r="F36" s="11"/>
    </row>
    <row r="37" spans="6:6" x14ac:dyDescent="0.2">
      <c r="F37" s="11"/>
    </row>
    <row r="38" spans="6:6" x14ac:dyDescent="0.2">
      <c r="F38" s="11"/>
    </row>
    <row r="39" spans="6:6" x14ac:dyDescent="0.2">
      <c r="F39" s="11"/>
    </row>
    <row r="40" spans="6:6" x14ac:dyDescent="0.2">
      <c r="F40" s="11"/>
    </row>
    <row r="41" spans="6:6" x14ac:dyDescent="0.2">
      <c r="F41" s="11"/>
    </row>
    <row r="42" spans="6:6" x14ac:dyDescent="0.2">
      <c r="F42" s="11"/>
    </row>
    <row r="43" spans="6:6" x14ac:dyDescent="0.2">
      <c r="F43" s="11"/>
    </row>
    <row r="44" spans="6:6" x14ac:dyDescent="0.2">
      <c r="F44" s="11"/>
    </row>
    <row r="45" spans="6:6" x14ac:dyDescent="0.2">
      <c r="F45" s="11"/>
    </row>
    <row r="46" spans="6:6" x14ac:dyDescent="0.2">
      <c r="F46" s="11"/>
    </row>
    <row r="47" spans="6:6" x14ac:dyDescent="0.2">
      <c r="F47" s="11"/>
    </row>
    <row r="48" spans="6:6" x14ac:dyDescent="0.2">
      <c r="F48" s="11"/>
    </row>
  </sheetData>
  <sheetProtection selectLockedCells="1" selectUnlockedCells="1"/>
  <mergeCells count="5">
    <mergeCell ref="A1:D1"/>
    <mergeCell ref="E1:E2"/>
    <mergeCell ref="E3:E11"/>
    <mergeCell ref="A13:D13"/>
    <mergeCell ref="E15:E23"/>
  </mergeCells>
  <hyperlinks>
    <hyperlink ref="A28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2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chgmnt date automatique</vt:lpstr>
      <vt:lpstr>Chgmnt date manuel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2014-05-02T03:47:32Z</dcterms:created>
  <dcterms:modified xsi:type="dcterms:W3CDTF">2021-05-03T12:18:43Z</dcterms:modified>
</cp:coreProperties>
</file>