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7050"/>
  </bookViews>
  <sheets>
    <sheet name="Feuil1" sheetId="1" r:id="rId1"/>
    <sheet name="Feuil2" sheetId="2" r:id="rId2"/>
    <sheet name="Feuil3" sheetId="3" r:id="rId3"/>
  </sheets>
  <definedNames>
    <definedName name="_xlchart.v1.0" hidden="1">Feuil1!$D$4:$D$132</definedName>
    <definedName name="_xlchart.v1.1" hidden="1">Feuil1!$E$4:$E$132</definedName>
    <definedName name="_xlchart.v1.2" hidden="1">Feuil1!$F$4:$F$132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4" i="2"/>
  <c r="F132" i="2"/>
  <c r="F131" i="2"/>
  <c r="F130" i="2"/>
  <c r="F129" i="2"/>
  <c r="F128" i="2"/>
  <c r="F127" i="2"/>
  <c r="F126" i="2"/>
  <c r="F125" i="2"/>
  <c r="F124" i="2"/>
  <c r="F123" i="2"/>
  <c r="F122" i="2"/>
  <c r="F85" i="2"/>
  <c r="F86" i="2" s="1"/>
  <c r="F87" i="2" s="1"/>
  <c r="F88" i="2" s="1"/>
  <c r="F89" i="2" s="1"/>
  <c r="F90" i="2" s="1"/>
  <c r="F91" i="2" s="1"/>
  <c r="F92" i="2" s="1"/>
  <c r="F82" i="2"/>
  <c r="F32" i="2"/>
  <c r="F31" i="2"/>
  <c r="F30" i="2"/>
  <c r="F29" i="2"/>
  <c r="F28" i="2"/>
  <c r="F27" i="2"/>
  <c r="F26" i="2"/>
  <c r="F19" i="2"/>
  <c r="F12" i="2"/>
  <c r="F11" i="2"/>
  <c r="F10" i="2"/>
  <c r="F9" i="2"/>
  <c r="F8" i="2"/>
  <c r="F7" i="2"/>
  <c r="F6" i="2"/>
  <c r="F5" i="2"/>
  <c r="T8" i="1"/>
  <c r="T9" i="1"/>
  <c r="T10" i="1"/>
  <c r="T11" i="1"/>
  <c r="T12" i="1"/>
  <c r="T13" i="1"/>
  <c r="T14" i="1"/>
  <c r="T7" i="1"/>
  <c r="T45" i="1"/>
  <c r="N61" i="1"/>
  <c r="O61" i="1"/>
  <c r="P61" i="1"/>
  <c r="Q61" i="1"/>
  <c r="R61" i="1"/>
  <c r="S61" i="1"/>
  <c r="M61" i="1"/>
  <c r="J16" i="1"/>
  <c r="J20" i="1"/>
  <c r="J24" i="1"/>
  <c r="J35" i="1"/>
  <c r="J36" i="1"/>
  <c r="J40" i="1"/>
  <c r="J43" i="1"/>
  <c r="J44" i="1"/>
  <c r="J48" i="1"/>
  <c r="J51" i="1"/>
  <c r="J52" i="1"/>
  <c r="J56" i="1"/>
  <c r="J59" i="1"/>
  <c r="J60" i="1"/>
  <c r="J64" i="1"/>
  <c r="J67" i="1"/>
  <c r="J68" i="1"/>
  <c r="J72" i="1"/>
  <c r="J75" i="1"/>
  <c r="J76" i="1"/>
  <c r="J80" i="1"/>
  <c r="J83" i="1"/>
  <c r="J84" i="1"/>
  <c r="J96" i="1"/>
  <c r="J99" i="1"/>
  <c r="J100" i="1"/>
  <c r="J104" i="1"/>
  <c r="J107" i="1"/>
  <c r="J108" i="1"/>
  <c r="J112" i="1"/>
  <c r="J115" i="1"/>
  <c r="J116" i="1"/>
  <c r="J120" i="1"/>
  <c r="J128" i="1"/>
  <c r="I13" i="1"/>
  <c r="J13" i="1" s="1"/>
  <c r="I14" i="1"/>
  <c r="J14" i="1" s="1"/>
  <c r="I15" i="1"/>
  <c r="J15" i="1" s="1"/>
  <c r="I16" i="1"/>
  <c r="I17" i="1"/>
  <c r="J17" i="1" s="1"/>
  <c r="I18" i="1"/>
  <c r="J18" i="1" s="1"/>
  <c r="I20" i="1"/>
  <c r="I21" i="1"/>
  <c r="J21" i="1" s="1"/>
  <c r="I22" i="1"/>
  <c r="J22" i="1" s="1"/>
  <c r="I23" i="1"/>
  <c r="J23" i="1" s="1"/>
  <c r="I24" i="1"/>
  <c r="I25" i="1"/>
  <c r="J25" i="1" s="1"/>
  <c r="I33" i="1"/>
  <c r="J33" i="1" s="1"/>
  <c r="I34" i="1"/>
  <c r="J34" i="1" s="1"/>
  <c r="I35" i="1"/>
  <c r="I36" i="1"/>
  <c r="I37" i="1"/>
  <c r="J37" i="1" s="1"/>
  <c r="I38" i="1"/>
  <c r="J38" i="1" s="1"/>
  <c r="I39" i="1"/>
  <c r="J39" i="1" s="1"/>
  <c r="I40" i="1"/>
  <c r="I41" i="1"/>
  <c r="J41" i="1" s="1"/>
  <c r="I42" i="1"/>
  <c r="J42" i="1" s="1"/>
  <c r="I43" i="1"/>
  <c r="I44" i="1"/>
  <c r="I45" i="1"/>
  <c r="J45" i="1" s="1"/>
  <c r="I46" i="1"/>
  <c r="J46" i="1" s="1"/>
  <c r="I47" i="1"/>
  <c r="J47" i="1" s="1"/>
  <c r="I48" i="1"/>
  <c r="I49" i="1"/>
  <c r="J49" i="1" s="1"/>
  <c r="I50" i="1"/>
  <c r="J50" i="1" s="1"/>
  <c r="I51" i="1"/>
  <c r="I52" i="1"/>
  <c r="I53" i="1"/>
  <c r="J53" i="1" s="1"/>
  <c r="I54" i="1"/>
  <c r="J54" i="1" s="1"/>
  <c r="I55" i="1"/>
  <c r="J55" i="1" s="1"/>
  <c r="I56" i="1"/>
  <c r="I57" i="1"/>
  <c r="J57" i="1" s="1"/>
  <c r="I58" i="1"/>
  <c r="J58" i="1" s="1"/>
  <c r="I59" i="1"/>
  <c r="I60" i="1"/>
  <c r="I61" i="1"/>
  <c r="J61" i="1" s="1"/>
  <c r="I62" i="1"/>
  <c r="J62" i="1" s="1"/>
  <c r="I63" i="1"/>
  <c r="J63" i="1" s="1"/>
  <c r="I64" i="1"/>
  <c r="I65" i="1"/>
  <c r="J65" i="1" s="1"/>
  <c r="I66" i="1"/>
  <c r="J66" i="1" s="1"/>
  <c r="I67" i="1"/>
  <c r="I68" i="1"/>
  <c r="I69" i="1"/>
  <c r="J69" i="1" s="1"/>
  <c r="I70" i="1"/>
  <c r="J70" i="1" s="1"/>
  <c r="I71" i="1"/>
  <c r="J71" i="1" s="1"/>
  <c r="I72" i="1"/>
  <c r="I73" i="1"/>
  <c r="J73" i="1" s="1"/>
  <c r="I74" i="1"/>
  <c r="J74" i="1" s="1"/>
  <c r="I75" i="1"/>
  <c r="I76" i="1"/>
  <c r="I77" i="1"/>
  <c r="J77" i="1" s="1"/>
  <c r="I78" i="1"/>
  <c r="J78" i="1" s="1"/>
  <c r="I79" i="1"/>
  <c r="J79" i="1" s="1"/>
  <c r="I80" i="1"/>
  <c r="I81" i="1"/>
  <c r="J81" i="1" s="1"/>
  <c r="I83" i="1"/>
  <c r="I84" i="1"/>
  <c r="I93" i="1"/>
  <c r="J93" i="1" s="1"/>
  <c r="I94" i="1"/>
  <c r="J94" i="1" s="1"/>
  <c r="I95" i="1"/>
  <c r="J95" i="1" s="1"/>
  <c r="I96" i="1"/>
  <c r="I97" i="1"/>
  <c r="J97" i="1" s="1"/>
  <c r="I98" i="1"/>
  <c r="J98" i="1" s="1"/>
  <c r="I99" i="1"/>
  <c r="I100" i="1"/>
  <c r="I101" i="1"/>
  <c r="J101" i="1" s="1"/>
  <c r="I102" i="1"/>
  <c r="J102" i="1" s="1"/>
  <c r="I103" i="1"/>
  <c r="J103" i="1" s="1"/>
  <c r="I104" i="1"/>
  <c r="I105" i="1"/>
  <c r="J105" i="1" s="1"/>
  <c r="I106" i="1"/>
  <c r="J106" i="1" s="1"/>
  <c r="I107" i="1"/>
  <c r="I108" i="1"/>
  <c r="I109" i="1"/>
  <c r="J109" i="1" s="1"/>
  <c r="I110" i="1"/>
  <c r="J110" i="1" s="1"/>
  <c r="I111" i="1"/>
  <c r="J111" i="1" s="1"/>
  <c r="I112" i="1"/>
  <c r="I113" i="1"/>
  <c r="J113" i="1" s="1"/>
  <c r="I114" i="1"/>
  <c r="J114" i="1" s="1"/>
  <c r="I115" i="1"/>
  <c r="I116" i="1"/>
  <c r="I117" i="1"/>
  <c r="J117" i="1" s="1"/>
  <c r="I118" i="1"/>
  <c r="J118" i="1" s="1"/>
  <c r="I119" i="1"/>
  <c r="J119" i="1" s="1"/>
  <c r="I120" i="1"/>
  <c r="I121" i="1"/>
  <c r="J121" i="1" s="1"/>
  <c r="I122" i="1"/>
  <c r="J122" i="1" s="1"/>
  <c r="I126" i="1"/>
  <c r="J126" i="1" s="1"/>
  <c r="I127" i="1"/>
  <c r="J127" i="1" s="1"/>
  <c r="I130" i="1"/>
  <c r="J130" i="1" s="1"/>
  <c r="I4" i="1"/>
  <c r="J4" i="1" s="1"/>
  <c r="F123" i="1"/>
  <c r="I123" i="1" s="1"/>
  <c r="J123" i="1" s="1"/>
  <c r="F124" i="1"/>
  <c r="I124" i="1" s="1"/>
  <c r="J124" i="1" s="1"/>
  <c r="F125" i="1"/>
  <c r="I125" i="1" s="1"/>
  <c r="J125" i="1" s="1"/>
  <c r="F126" i="1"/>
  <c r="F127" i="1"/>
  <c r="F128" i="1"/>
  <c r="I128" i="1" s="1"/>
  <c r="F129" i="1"/>
  <c r="I129" i="1" s="1"/>
  <c r="J129" i="1" s="1"/>
  <c r="F130" i="1"/>
  <c r="F131" i="1"/>
  <c r="I131" i="1" s="1"/>
  <c r="J131" i="1" s="1"/>
  <c r="F132" i="1"/>
  <c r="I132" i="1" s="1"/>
  <c r="J132" i="1" s="1"/>
  <c r="F122" i="1"/>
  <c r="G102" i="1" l="1"/>
  <c r="G103" i="1"/>
  <c r="G104" i="1"/>
  <c r="H104" i="1" s="1"/>
  <c r="G105" i="1"/>
  <c r="H105" i="1" s="1"/>
  <c r="G106" i="1"/>
  <c r="H106" i="1" s="1"/>
  <c r="G107" i="1"/>
  <c r="G108" i="1"/>
  <c r="H108" i="1" s="1"/>
  <c r="G109" i="1"/>
  <c r="H109" i="1" s="1"/>
  <c r="G110" i="1"/>
  <c r="H110" i="1" s="1"/>
  <c r="G111" i="1"/>
  <c r="G112" i="1"/>
  <c r="H112" i="1" s="1"/>
  <c r="G113" i="1"/>
  <c r="H113" i="1" s="1"/>
  <c r="G114" i="1"/>
  <c r="H114" i="1" s="1"/>
  <c r="G115" i="1"/>
  <c r="G116" i="1"/>
  <c r="H116" i="1" s="1"/>
  <c r="G117" i="1"/>
  <c r="H117" i="1" s="1"/>
  <c r="G118" i="1"/>
  <c r="H118" i="1" s="1"/>
  <c r="G119" i="1"/>
  <c r="G120" i="1"/>
  <c r="H120" i="1" s="1"/>
  <c r="G121" i="1"/>
  <c r="H121" i="1" s="1"/>
  <c r="G122" i="1"/>
  <c r="H122" i="1" s="1"/>
  <c r="G123" i="1"/>
  <c r="G124" i="1"/>
  <c r="G125" i="1"/>
  <c r="G126" i="1"/>
  <c r="G127" i="1"/>
  <c r="G128" i="1"/>
  <c r="G129" i="1"/>
  <c r="G130" i="1"/>
  <c r="G131" i="1"/>
  <c r="G132" i="1"/>
  <c r="G101" i="1"/>
  <c r="G100" i="1"/>
  <c r="G99" i="1"/>
  <c r="G98" i="1"/>
  <c r="G97" i="1"/>
  <c r="G96" i="1"/>
  <c r="H35" i="1"/>
  <c r="H36" i="1"/>
  <c r="H39" i="1"/>
  <c r="H40" i="1"/>
  <c r="H68" i="1"/>
  <c r="H71" i="1"/>
  <c r="H72" i="1"/>
  <c r="H75" i="1"/>
  <c r="H76" i="1"/>
  <c r="G14" i="1"/>
  <c r="G15" i="1"/>
  <c r="H16" i="1" s="1"/>
  <c r="G16" i="1"/>
  <c r="G17" i="1"/>
  <c r="H17" i="1" s="1"/>
  <c r="G18" i="1"/>
  <c r="H18" i="1" s="1"/>
  <c r="G21" i="1"/>
  <c r="H21" i="1" s="1"/>
  <c r="G22" i="1"/>
  <c r="H22" i="1" s="1"/>
  <c r="G23" i="1"/>
  <c r="H23" i="1" s="1"/>
  <c r="G24" i="1"/>
  <c r="H24" i="1" s="1"/>
  <c r="G25" i="1"/>
  <c r="H25" i="1" s="1"/>
  <c r="G33" i="1"/>
  <c r="G34" i="1"/>
  <c r="H34" i="1" s="1"/>
  <c r="G35" i="1"/>
  <c r="G36" i="1"/>
  <c r="G37" i="1"/>
  <c r="H37" i="1" s="1"/>
  <c r="G38" i="1"/>
  <c r="H38" i="1" s="1"/>
  <c r="G39" i="1"/>
  <c r="G40" i="1"/>
  <c r="G41" i="1"/>
  <c r="H41" i="1" s="1"/>
  <c r="G42" i="1"/>
  <c r="G43" i="1"/>
  <c r="H43" i="1" s="1"/>
  <c r="G44" i="1"/>
  <c r="G45" i="1"/>
  <c r="G46" i="1"/>
  <c r="G47" i="1"/>
  <c r="G48" i="1"/>
  <c r="G49" i="1"/>
  <c r="G50" i="1"/>
  <c r="G51" i="1"/>
  <c r="G52" i="1"/>
  <c r="G53" i="1"/>
  <c r="H53" i="1" s="1"/>
  <c r="G54" i="1"/>
  <c r="G55" i="1"/>
  <c r="G56" i="1"/>
  <c r="G57" i="1"/>
  <c r="G58" i="1"/>
  <c r="G59" i="1"/>
  <c r="G60" i="1"/>
  <c r="G61" i="1"/>
  <c r="G62" i="1"/>
  <c r="G63" i="1"/>
  <c r="G64" i="1"/>
  <c r="H64" i="1" s="1"/>
  <c r="G65" i="1"/>
  <c r="H66" i="1" s="1"/>
  <c r="G66" i="1"/>
  <c r="G67" i="1"/>
  <c r="G68" i="1"/>
  <c r="G69" i="1"/>
  <c r="H69" i="1" s="1"/>
  <c r="G70" i="1"/>
  <c r="H70" i="1" s="1"/>
  <c r="G71" i="1"/>
  <c r="G72" i="1"/>
  <c r="G73" i="1"/>
  <c r="H73" i="1" s="1"/>
  <c r="G74" i="1"/>
  <c r="H74" i="1" s="1"/>
  <c r="G75" i="1"/>
  <c r="G76" i="1"/>
  <c r="G77" i="1"/>
  <c r="H77" i="1" s="1"/>
  <c r="G78" i="1"/>
  <c r="H78" i="1" s="1"/>
  <c r="G79" i="1"/>
  <c r="H79" i="1" s="1"/>
  <c r="G80" i="1"/>
  <c r="H80" i="1" s="1"/>
  <c r="G81" i="1"/>
  <c r="H81" i="1" s="1"/>
  <c r="G84" i="1"/>
  <c r="G85" i="1"/>
  <c r="H85" i="1" s="1"/>
  <c r="F86" i="1"/>
  <c r="I86" i="1" s="1"/>
  <c r="J86" i="1" s="1"/>
  <c r="F85" i="1"/>
  <c r="I85" i="1" s="1"/>
  <c r="J85" i="1" s="1"/>
  <c r="F82" i="1"/>
  <c r="I82" i="1" s="1"/>
  <c r="J82" i="1" s="1"/>
  <c r="F26" i="1"/>
  <c r="I26" i="1" s="1"/>
  <c r="J26" i="1" s="1"/>
  <c r="F27" i="1"/>
  <c r="I27" i="1" s="1"/>
  <c r="J27" i="1" s="1"/>
  <c r="F28" i="1"/>
  <c r="I28" i="1" s="1"/>
  <c r="J28" i="1" s="1"/>
  <c r="F29" i="1"/>
  <c r="I29" i="1" s="1"/>
  <c r="J29" i="1" s="1"/>
  <c r="F30" i="1"/>
  <c r="I30" i="1" s="1"/>
  <c r="J30" i="1" s="1"/>
  <c r="F31" i="1"/>
  <c r="I31" i="1" s="1"/>
  <c r="J31" i="1" s="1"/>
  <c r="F32" i="1"/>
  <c r="I32" i="1" s="1"/>
  <c r="J32" i="1" s="1"/>
  <c r="F19" i="1"/>
  <c r="I19" i="1" s="1"/>
  <c r="J19" i="1" s="1"/>
  <c r="G28" i="1" l="1"/>
  <c r="H28" i="1" s="1"/>
  <c r="H15" i="1"/>
  <c r="G83" i="1"/>
  <c r="G31" i="1"/>
  <c r="H31" i="1" s="1"/>
  <c r="G26" i="1"/>
  <c r="H65" i="1"/>
  <c r="G29" i="1"/>
  <c r="G19" i="1"/>
  <c r="G32" i="1"/>
  <c r="H32" i="1" s="1"/>
  <c r="F87" i="1"/>
  <c r="G86" i="1"/>
  <c r="H86" i="1" s="1"/>
  <c r="G82" i="1"/>
  <c r="H82" i="1" s="1"/>
  <c r="H67" i="1"/>
  <c r="H42" i="1"/>
  <c r="G30" i="1"/>
  <c r="H30" i="1" s="1"/>
  <c r="H119" i="1"/>
  <c r="H115" i="1"/>
  <c r="H111" i="1"/>
  <c r="H107" i="1"/>
  <c r="H63" i="1"/>
  <c r="H62" i="1"/>
  <c r="H61" i="1"/>
  <c r="H60" i="1"/>
  <c r="H59" i="1"/>
  <c r="H58" i="1"/>
  <c r="H57" i="1"/>
  <c r="H56" i="1"/>
  <c r="H55" i="1"/>
  <c r="H52" i="1"/>
  <c r="H54" i="1"/>
  <c r="H51" i="1"/>
  <c r="H50" i="1"/>
  <c r="H49" i="1"/>
  <c r="H48" i="1"/>
  <c r="H47" i="1"/>
  <c r="H46" i="1"/>
  <c r="H44" i="1"/>
  <c r="H45" i="1"/>
  <c r="H98" i="1"/>
  <c r="H103" i="1"/>
  <c r="H102" i="1"/>
  <c r="H99" i="1"/>
  <c r="H100" i="1"/>
  <c r="H101" i="1"/>
  <c r="H97" i="1"/>
  <c r="F6" i="1"/>
  <c r="F7" i="1"/>
  <c r="F8" i="1"/>
  <c r="F9" i="1"/>
  <c r="F10" i="1"/>
  <c r="F11" i="1"/>
  <c r="F12" i="1"/>
  <c r="F5" i="1"/>
  <c r="I11" i="1" l="1"/>
  <c r="J11" i="1" s="1"/>
  <c r="G11" i="1"/>
  <c r="I7" i="1"/>
  <c r="J7" i="1" s="1"/>
  <c r="G7" i="1"/>
  <c r="H7" i="1" s="1"/>
  <c r="I87" i="1"/>
  <c r="J87" i="1" s="1"/>
  <c r="G87" i="1"/>
  <c r="H87" i="1" s="1"/>
  <c r="F88" i="1"/>
  <c r="I10" i="1"/>
  <c r="J10" i="1" s="1"/>
  <c r="G10" i="1"/>
  <c r="I6" i="1"/>
  <c r="J6" i="1" s="1"/>
  <c r="G6" i="1"/>
  <c r="H27" i="1"/>
  <c r="H26" i="1"/>
  <c r="I5" i="1"/>
  <c r="J5" i="1" s="1"/>
  <c r="G5" i="1"/>
  <c r="H6" i="1" s="1"/>
  <c r="I9" i="1"/>
  <c r="J9" i="1" s="1"/>
  <c r="G9" i="1"/>
  <c r="H19" i="1"/>
  <c r="H20" i="1"/>
  <c r="H33" i="1"/>
  <c r="I12" i="1"/>
  <c r="J12" i="1" s="1"/>
  <c r="G12" i="1"/>
  <c r="G13" i="1"/>
  <c r="H13" i="1" s="1"/>
  <c r="I8" i="1"/>
  <c r="J8" i="1" s="1"/>
  <c r="G8" i="1"/>
  <c r="H29" i="1"/>
  <c r="H83" i="1"/>
  <c r="H84" i="1"/>
  <c r="I88" i="1" l="1"/>
  <c r="J88" i="1" s="1"/>
  <c r="F89" i="1"/>
  <c r="G88" i="1"/>
  <c r="H88" i="1" s="1"/>
  <c r="H8" i="1"/>
  <c r="H9" i="1"/>
  <c r="H10" i="1"/>
  <c r="F90" i="1" l="1"/>
  <c r="I89" i="1"/>
  <c r="J89" i="1" s="1"/>
  <c r="G89" i="1"/>
  <c r="H89" i="1" s="1"/>
  <c r="I90" i="1" l="1"/>
  <c r="J90" i="1" s="1"/>
  <c r="F91" i="1"/>
  <c r="G90" i="1"/>
  <c r="H90" i="1" s="1"/>
  <c r="G95" i="1"/>
  <c r="G94" i="1"/>
  <c r="I91" i="1" l="1"/>
  <c r="J91" i="1" s="1"/>
  <c r="G91" i="1"/>
  <c r="H91" i="1" s="1"/>
  <c r="F92" i="1"/>
  <c r="H96" i="1"/>
  <c r="H95" i="1"/>
  <c r="I92" i="1" l="1"/>
  <c r="J92" i="1" s="1"/>
  <c r="G92" i="1"/>
  <c r="H92" i="1" s="1"/>
  <c r="G93" i="1"/>
  <c r="H93" i="1" l="1"/>
  <c r="H94" i="1"/>
</calcChain>
</file>

<file path=xl/sharedStrings.xml><?xml version="1.0" encoding="utf-8"?>
<sst xmlns="http://schemas.openxmlformats.org/spreadsheetml/2006/main" count="76" uniqueCount="74">
  <si>
    <t>Point</t>
  </si>
  <si>
    <t>distance</t>
  </si>
  <si>
    <t>Distance</t>
  </si>
  <si>
    <t>Altitude TN</t>
  </si>
  <si>
    <t>Altitude z LR</t>
  </si>
  <si>
    <t>dq</t>
  </si>
  <si>
    <t>TN-LR</t>
  </si>
  <si>
    <t>h=abs(TN-LR)</t>
  </si>
  <si>
    <t>Déclivité q(%)</t>
  </si>
  <si>
    <t>Virage</t>
  </si>
  <si>
    <t>status de la route</t>
  </si>
  <si>
    <t>0-442,85</t>
  </si>
  <si>
    <t>Rayon de courbure</t>
  </si>
  <si>
    <t>442,85-585,7</t>
  </si>
  <si>
    <t>585,7-964,29</t>
  </si>
  <si>
    <t>Surlargeur</t>
  </si>
  <si>
    <t>Devers(%)</t>
  </si>
  <si>
    <t>964,29-1149,29</t>
  </si>
  <si>
    <t>Rayon de courbure 1</t>
  </si>
  <si>
    <t>Rayon de courbure 2</t>
  </si>
  <si>
    <t>Rayon de courbure 3</t>
  </si>
  <si>
    <t>1149,29-1321,42</t>
  </si>
  <si>
    <t>1321,42-1500</t>
  </si>
  <si>
    <t>1500-1772</t>
  </si>
  <si>
    <t>alignement droit 1</t>
  </si>
  <si>
    <t>alignement droit 2</t>
  </si>
  <si>
    <t>alignement droit 3</t>
  </si>
  <si>
    <t>alignement droit 4</t>
  </si>
  <si>
    <t>1772-2000</t>
  </si>
  <si>
    <t>Rayon de courbure 4</t>
  </si>
  <si>
    <t>2000-2600</t>
  </si>
  <si>
    <t>alignement droit 5</t>
  </si>
  <si>
    <t>2600-2800</t>
  </si>
  <si>
    <t>Rayon de courbure 5</t>
  </si>
  <si>
    <t>2800-3265</t>
  </si>
  <si>
    <t>alignement droit 6</t>
  </si>
  <si>
    <t>3265-3450</t>
  </si>
  <si>
    <t>Rayon de courbure 6</t>
  </si>
  <si>
    <t>3450-3992,86</t>
  </si>
  <si>
    <t>alignement droit 7</t>
  </si>
  <si>
    <t>3992,86-4150</t>
  </si>
  <si>
    <t>Rayon de courbure 7</t>
  </si>
  <si>
    <t>4150-4550</t>
  </si>
  <si>
    <t>4550-4700</t>
  </si>
  <si>
    <t>Rayon de courbure 8</t>
  </si>
  <si>
    <t>4700-5100</t>
  </si>
  <si>
    <t>alignement droit 9</t>
  </si>
  <si>
    <t>alignement droit 8</t>
  </si>
  <si>
    <t xml:space="preserve">devers </t>
  </si>
  <si>
    <t xml:space="preserve">Rayon </t>
  </si>
  <si>
    <t>R1</t>
  </si>
  <si>
    <t>Longueur</t>
  </si>
  <si>
    <t>Longueur de raccordement(m)</t>
  </si>
  <si>
    <t>R2</t>
  </si>
  <si>
    <t>R3</t>
  </si>
  <si>
    <t>R4</t>
  </si>
  <si>
    <t>R5</t>
  </si>
  <si>
    <t>R6</t>
  </si>
  <si>
    <t>R7</t>
  </si>
  <si>
    <t>R8</t>
  </si>
  <si>
    <r>
      <t>N</t>
    </r>
    <r>
      <rPr>
        <sz val="11"/>
        <color theme="1"/>
        <rFont val="Calibri"/>
        <family val="2"/>
      </rPr>
      <t>° Profil</t>
    </r>
  </si>
  <si>
    <t>ALT TN (m)</t>
  </si>
  <si>
    <t>ALT LR (m)</t>
  </si>
  <si>
    <t>Différence h</t>
  </si>
  <si>
    <t>Distance appliquée</t>
  </si>
  <si>
    <t>Surface Du Déblai</t>
  </si>
  <si>
    <t>Volume Remblai</t>
  </si>
  <si>
    <t>Volume déblai</t>
  </si>
  <si>
    <t>Distance cumulé</t>
  </si>
  <si>
    <t>Distance cumulée</t>
  </si>
  <si>
    <t>Surface Du remblai</t>
  </si>
  <si>
    <t xml:space="preserve">point </t>
  </si>
  <si>
    <t>PK</t>
  </si>
  <si>
    <t>Altitude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</si>
</sst>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0" borderId="1" xfId="0" applyFill="1" applyBorder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/>
              <a:t>Profil en long</a:t>
            </a:r>
            <a:r>
              <a:rPr lang="fr-FR" baseline="0"/>
              <a:t> de la troisième variante</a:t>
            </a:r>
            <a:endParaRPr lang="fr-FR"/>
          </a:p>
        </c:rich>
      </c:tx>
      <c:layout>
        <c:manualLayout>
          <c:xMode val="edge"/>
          <c:yMode val="edge"/>
          <c:x val="0.28403124617325509"/>
          <c:y val="1.69937745247262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3770598121306153E-2"/>
          <c:y val="0.12248331005518757"/>
          <c:w val="0.92916243119969755"/>
          <c:h val="0.80970155538338529"/>
        </c:manualLayout>
      </c:layout>
      <c:scatterChart>
        <c:scatterStyle val="lineMarker"/>
        <c:varyColors val="0"/>
        <c:ser>
          <c:idx val="0"/>
          <c:order val="0"/>
          <c:spPr>
            <a:ln w="6350" cap="flat" cmpd="sng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Feuil1!$D$4:$D$132</c:f>
              <c:numCache>
                <c:formatCode>General</c:formatCode>
                <c:ptCount val="129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475</c:v>
                </c:pt>
                <c:pt idx="11">
                  <c:v>500</c:v>
                </c:pt>
                <c:pt idx="12">
                  <c:v>525</c:v>
                </c:pt>
                <c:pt idx="13">
                  <c:v>550</c:v>
                </c:pt>
                <c:pt idx="14">
                  <c:v>575</c:v>
                </c:pt>
                <c:pt idx="15">
                  <c:v>600</c:v>
                </c:pt>
                <c:pt idx="16">
                  <c:v>650</c:v>
                </c:pt>
                <c:pt idx="17">
                  <c:v>700</c:v>
                </c:pt>
                <c:pt idx="18">
                  <c:v>750</c:v>
                </c:pt>
                <c:pt idx="19">
                  <c:v>800</c:v>
                </c:pt>
                <c:pt idx="20">
                  <c:v>850</c:v>
                </c:pt>
                <c:pt idx="21">
                  <c:v>900</c:v>
                </c:pt>
                <c:pt idx="22">
                  <c:v>950</c:v>
                </c:pt>
                <c:pt idx="23">
                  <c:v>1000</c:v>
                </c:pt>
                <c:pt idx="24">
                  <c:v>1025</c:v>
                </c:pt>
                <c:pt idx="25">
                  <c:v>1050</c:v>
                </c:pt>
                <c:pt idx="26">
                  <c:v>1075</c:v>
                </c:pt>
                <c:pt idx="27">
                  <c:v>1100</c:v>
                </c:pt>
                <c:pt idx="28">
                  <c:v>1125</c:v>
                </c:pt>
                <c:pt idx="29">
                  <c:v>1150</c:v>
                </c:pt>
                <c:pt idx="30">
                  <c:v>1200</c:v>
                </c:pt>
                <c:pt idx="31">
                  <c:v>1250</c:v>
                </c:pt>
                <c:pt idx="32">
                  <c:v>1300</c:v>
                </c:pt>
                <c:pt idx="33">
                  <c:v>1325</c:v>
                </c:pt>
                <c:pt idx="34">
                  <c:v>1375</c:v>
                </c:pt>
                <c:pt idx="35">
                  <c:v>1400</c:v>
                </c:pt>
                <c:pt idx="36">
                  <c:v>1425</c:v>
                </c:pt>
                <c:pt idx="37">
                  <c:v>1475</c:v>
                </c:pt>
                <c:pt idx="38">
                  <c:v>1500</c:v>
                </c:pt>
                <c:pt idx="39">
                  <c:v>1550</c:v>
                </c:pt>
                <c:pt idx="40">
                  <c:v>1600</c:v>
                </c:pt>
                <c:pt idx="41">
                  <c:v>1650</c:v>
                </c:pt>
                <c:pt idx="42">
                  <c:v>1700</c:v>
                </c:pt>
                <c:pt idx="43">
                  <c:v>1750</c:v>
                </c:pt>
                <c:pt idx="44">
                  <c:v>1800</c:v>
                </c:pt>
                <c:pt idx="45">
                  <c:v>1825</c:v>
                </c:pt>
                <c:pt idx="46">
                  <c:v>1850</c:v>
                </c:pt>
                <c:pt idx="47">
                  <c:v>1875</c:v>
                </c:pt>
                <c:pt idx="48">
                  <c:v>1900</c:v>
                </c:pt>
                <c:pt idx="49">
                  <c:v>1925</c:v>
                </c:pt>
                <c:pt idx="50">
                  <c:v>1950</c:v>
                </c:pt>
                <c:pt idx="51">
                  <c:v>1975</c:v>
                </c:pt>
                <c:pt idx="52">
                  <c:v>2000</c:v>
                </c:pt>
                <c:pt idx="53">
                  <c:v>2050</c:v>
                </c:pt>
                <c:pt idx="54">
                  <c:v>2100</c:v>
                </c:pt>
                <c:pt idx="55">
                  <c:v>2150</c:v>
                </c:pt>
                <c:pt idx="56">
                  <c:v>2200</c:v>
                </c:pt>
                <c:pt idx="57">
                  <c:v>2250</c:v>
                </c:pt>
                <c:pt idx="58">
                  <c:v>2300</c:v>
                </c:pt>
                <c:pt idx="59">
                  <c:v>2350</c:v>
                </c:pt>
                <c:pt idx="60">
                  <c:v>2400</c:v>
                </c:pt>
                <c:pt idx="61">
                  <c:v>2450</c:v>
                </c:pt>
                <c:pt idx="62">
                  <c:v>2500</c:v>
                </c:pt>
                <c:pt idx="63">
                  <c:v>2550</c:v>
                </c:pt>
                <c:pt idx="64">
                  <c:v>2600</c:v>
                </c:pt>
                <c:pt idx="65">
                  <c:v>2625</c:v>
                </c:pt>
                <c:pt idx="66">
                  <c:v>2650</c:v>
                </c:pt>
                <c:pt idx="67">
                  <c:v>2675</c:v>
                </c:pt>
                <c:pt idx="68">
                  <c:v>2700</c:v>
                </c:pt>
                <c:pt idx="69">
                  <c:v>2725</c:v>
                </c:pt>
                <c:pt idx="70">
                  <c:v>2750</c:v>
                </c:pt>
                <c:pt idx="71">
                  <c:v>2775</c:v>
                </c:pt>
                <c:pt idx="72">
                  <c:v>2800</c:v>
                </c:pt>
                <c:pt idx="73">
                  <c:v>2850</c:v>
                </c:pt>
                <c:pt idx="74">
                  <c:v>2900</c:v>
                </c:pt>
                <c:pt idx="75">
                  <c:v>2950</c:v>
                </c:pt>
                <c:pt idx="76">
                  <c:v>3000</c:v>
                </c:pt>
                <c:pt idx="77">
                  <c:v>3050</c:v>
                </c:pt>
                <c:pt idx="78">
                  <c:v>3100</c:v>
                </c:pt>
                <c:pt idx="79">
                  <c:v>3150</c:v>
                </c:pt>
                <c:pt idx="80">
                  <c:v>3200</c:v>
                </c:pt>
                <c:pt idx="81">
                  <c:v>3250</c:v>
                </c:pt>
                <c:pt idx="82">
                  <c:v>3275</c:v>
                </c:pt>
                <c:pt idx="83">
                  <c:v>3300</c:v>
                </c:pt>
                <c:pt idx="84">
                  <c:v>3325</c:v>
                </c:pt>
                <c:pt idx="85">
                  <c:v>3350</c:v>
                </c:pt>
                <c:pt idx="86">
                  <c:v>3375</c:v>
                </c:pt>
                <c:pt idx="87">
                  <c:v>3400</c:v>
                </c:pt>
                <c:pt idx="88">
                  <c:v>3425</c:v>
                </c:pt>
                <c:pt idx="89">
                  <c:v>3450</c:v>
                </c:pt>
                <c:pt idx="90">
                  <c:v>3500</c:v>
                </c:pt>
                <c:pt idx="91">
                  <c:v>3550</c:v>
                </c:pt>
                <c:pt idx="92">
                  <c:v>3600</c:v>
                </c:pt>
                <c:pt idx="93">
                  <c:v>3650</c:v>
                </c:pt>
                <c:pt idx="94">
                  <c:v>3700</c:v>
                </c:pt>
                <c:pt idx="95">
                  <c:v>3750</c:v>
                </c:pt>
                <c:pt idx="96">
                  <c:v>3800</c:v>
                </c:pt>
                <c:pt idx="97">
                  <c:v>3850</c:v>
                </c:pt>
                <c:pt idx="98">
                  <c:v>3900</c:v>
                </c:pt>
                <c:pt idx="99">
                  <c:v>3950</c:v>
                </c:pt>
                <c:pt idx="100">
                  <c:v>4000</c:v>
                </c:pt>
                <c:pt idx="101">
                  <c:v>4025</c:v>
                </c:pt>
                <c:pt idx="102">
                  <c:v>4050</c:v>
                </c:pt>
                <c:pt idx="103">
                  <c:v>4075</c:v>
                </c:pt>
                <c:pt idx="104">
                  <c:v>4100</c:v>
                </c:pt>
                <c:pt idx="105">
                  <c:v>4125</c:v>
                </c:pt>
                <c:pt idx="106">
                  <c:v>4150</c:v>
                </c:pt>
                <c:pt idx="107">
                  <c:v>4200</c:v>
                </c:pt>
                <c:pt idx="108">
                  <c:v>4250</c:v>
                </c:pt>
                <c:pt idx="109">
                  <c:v>4300</c:v>
                </c:pt>
                <c:pt idx="110">
                  <c:v>4350</c:v>
                </c:pt>
                <c:pt idx="111">
                  <c:v>4400</c:v>
                </c:pt>
                <c:pt idx="112">
                  <c:v>4450</c:v>
                </c:pt>
                <c:pt idx="113">
                  <c:v>4500</c:v>
                </c:pt>
                <c:pt idx="114">
                  <c:v>4550</c:v>
                </c:pt>
                <c:pt idx="115">
                  <c:v>4575</c:v>
                </c:pt>
                <c:pt idx="116">
                  <c:v>4600</c:v>
                </c:pt>
                <c:pt idx="117">
                  <c:v>4625</c:v>
                </c:pt>
                <c:pt idx="118">
                  <c:v>4650</c:v>
                </c:pt>
                <c:pt idx="119">
                  <c:v>4675</c:v>
                </c:pt>
                <c:pt idx="120">
                  <c:v>4700</c:v>
                </c:pt>
                <c:pt idx="121">
                  <c:v>4750</c:v>
                </c:pt>
                <c:pt idx="122">
                  <c:v>4800</c:v>
                </c:pt>
                <c:pt idx="123">
                  <c:v>4850</c:v>
                </c:pt>
                <c:pt idx="124">
                  <c:v>4900</c:v>
                </c:pt>
                <c:pt idx="125">
                  <c:v>4950</c:v>
                </c:pt>
                <c:pt idx="126">
                  <c:v>5000</c:v>
                </c:pt>
                <c:pt idx="127">
                  <c:v>5050</c:v>
                </c:pt>
                <c:pt idx="128">
                  <c:v>5100</c:v>
                </c:pt>
              </c:numCache>
            </c:numRef>
          </c:xVal>
          <c:yVal>
            <c:numRef>
              <c:f>Feuil1!$E$4:$E$132</c:f>
              <c:numCache>
                <c:formatCode>General</c:formatCode>
                <c:ptCount val="129"/>
                <c:pt idx="0">
                  <c:v>100</c:v>
                </c:pt>
                <c:pt idx="1">
                  <c:v>91.67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93.22</c:v>
                </c:pt>
                <c:pt idx="7">
                  <c:v>94.28</c:v>
                </c:pt>
                <c:pt idx="8">
                  <c:v>95.8</c:v>
                </c:pt>
                <c:pt idx="9">
                  <c:v>99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97.1</c:v>
                </c:pt>
                <c:pt idx="17">
                  <c:v>93.75</c:v>
                </c:pt>
                <c:pt idx="18">
                  <c:v>92.5</c:v>
                </c:pt>
                <c:pt idx="19">
                  <c:v>93.33</c:v>
                </c:pt>
                <c:pt idx="20">
                  <c:v>95.2</c:v>
                </c:pt>
                <c:pt idx="21">
                  <c:v>99</c:v>
                </c:pt>
                <c:pt idx="22">
                  <c:v>104.54</c:v>
                </c:pt>
                <c:pt idx="23">
                  <c:v>109.73</c:v>
                </c:pt>
                <c:pt idx="24">
                  <c:v>110</c:v>
                </c:pt>
                <c:pt idx="25">
                  <c:v>111.125</c:v>
                </c:pt>
                <c:pt idx="26">
                  <c:v>110.875</c:v>
                </c:pt>
                <c:pt idx="27">
                  <c:v>110.56</c:v>
                </c:pt>
                <c:pt idx="28">
                  <c:v>108.89</c:v>
                </c:pt>
                <c:pt idx="29">
                  <c:v>110</c:v>
                </c:pt>
                <c:pt idx="30">
                  <c:v>101</c:v>
                </c:pt>
                <c:pt idx="31">
                  <c:v>97.11</c:v>
                </c:pt>
                <c:pt idx="32">
                  <c:v>99.09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98.75</c:v>
                </c:pt>
                <c:pt idx="40">
                  <c:v>98.1</c:v>
                </c:pt>
                <c:pt idx="41">
                  <c:v>98.37</c:v>
                </c:pt>
                <c:pt idx="42">
                  <c:v>99.21</c:v>
                </c:pt>
                <c:pt idx="43">
                  <c:v>100</c:v>
                </c:pt>
                <c:pt idx="44">
                  <c:v>98.88</c:v>
                </c:pt>
                <c:pt idx="45">
                  <c:v>99.55</c:v>
                </c:pt>
                <c:pt idx="46">
                  <c:v>99.8</c:v>
                </c:pt>
                <c:pt idx="47">
                  <c:v>100</c:v>
                </c:pt>
                <c:pt idx="48">
                  <c:v>100.44</c:v>
                </c:pt>
                <c:pt idx="49">
                  <c:v>101.42</c:v>
                </c:pt>
                <c:pt idx="50">
                  <c:v>102.5</c:v>
                </c:pt>
                <c:pt idx="51">
                  <c:v>102.85</c:v>
                </c:pt>
                <c:pt idx="52">
                  <c:v>101.67</c:v>
                </c:pt>
                <c:pt idx="53">
                  <c:v>100</c:v>
                </c:pt>
                <c:pt idx="54">
                  <c:v>103</c:v>
                </c:pt>
                <c:pt idx="55">
                  <c:v>101.67</c:v>
                </c:pt>
                <c:pt idx="56">
                  <c:v>100</c:v>
                </c:pt>
                <c:pt idx="57">
                  <c:v>100</c:v>
                </c:pt>
                <c:pt idx="58">
                  <c:v>101.14</c:v>
                </c:pt>
                <c:pt idx="59">
                  <c:v>101.77</c:v>
                </c:pt>
                <c:pt idx="60">
                  <c:v>101.42</c:v>
                </c:pt>
                <c:pt idx="61">
                  <c:v>101.11</c:v>
                </c:pt>
                <c:pt idx="62">
                  <c:v>100</c:v>
                </c:pt>
                <c:pt idx="63">
                  <c:v>100</c:v>
                </c:pt>
                <c:pt idx="64">
                  <c:v>99.4</c:v>
                </c:pt>
                <c:pt idx="65">
                  <c:v>99.07</c:v>
                </c:pt>
                <c:pt idx="66">
                  <c:v>99.03</c:v>
                </c:pt>
                <c:pt idx="67">
                  <c:v>99.18</c:v>
                </c:pt>
                <c:pt idx="68">
                  <c:v>99.38</c:v>
                </c:pt>
                <c:pt idx="69">
                  <c:v>99.33</c:v>
                </c:pt>
                <c:pt idx="70">
                  <c:v>99.73</c:v>
                </c:pt>
                <c:pt idx="71">
                  <c:v>99.88</c:v>
                </c:pt>
                <c:pt idx="72">
                  <c:v>100</c:v>
                </c:pt>
                <c:pt idx="73">
                  <c:v>100</c:v>
                </c:pt>
                <c:pt idx="74">
                  <c:v>99.33</c:v>
                </c:pt>
                <c:pt idx="75">
                  <c:v>96</c:v>
                </c:pt>
                <c:pt idx="76">
                  <c:v>90.9</c:v>
                </c:pt>
                <c:pt idx="77">
                  <c:v>87.57</c:v>
                </c:pt>
                <c:pt idx="78">
                  <c:v>83.03</c:v>
                </c:pt>
                <c:pt idx="79">
                  <c:v>80</c:v>
                </c:pt>
                <c:pt idx="80">
                  <c:v>71.930000000000007</c:v>
                </c:pt>
                <c:pt idx="81">
                  <c:v>66.25</c:v>
                </c:pt>
                <c:pt idx="82">
                  <c:v>64.44</c:v>
                </c:pt>
                <c:pt idx="83">
                  <c:v>62.22</c:v>
                </c:pt>
                <c:pt idx="84">
                  <c:v>61.55</c:v>
                </c:pt>
                <c:pt idx="85">
                  <c:v>60</c:v>
                </c:pt>
                <c:pt idx="86">
                  <c:v>58.06</c:v>
                </c:pt>
                <c:pt idx="87">
                  <c:v>55.1</c:v>
                </c:pt>
                <c:pt idx="88">
                  <c:v>53.44</c:v>
                </c:pt>
                <c:pt idx="89">
                  <c:v>51.72</c:v>
                </c:pt>
                <c:pt idx="90">
                  <c:v>50.33</c:v>
                </c:pt>
                <c:pt idx="91">
                  <c:v>54.167000000000002</c:v>
                </c:pt>
                <c:pt idx="92">
                  <c:v>58.2</c:v>
                </c:pt>
                <c:pt idx="93">
                  <c:v>61.44</c:v>
                </c:pt>
                <c:pt idx="94">
                  <c:v>63.84</c:v>
                </c:pt>
                <c:pt idx="95">
                  <c:v>65.8</c:v>
                </c:pt>
                <c:pt idx="96">
                  <c:v>66.25</c:v>
                </c:pt>
                <c:pt idx="97">
                  <c:v>65.86</c:v>
                </c:pt>
                <c:pt idx="98">
                  <c:v>64</c:v>
                </c:pt>
                <c:pt idx="99">
                  <c:v>64.64</c:v>
                </c:pt>
                <c:pt idx="100">
                  <c:v>64.8</c:v>
                </c:pt>
                <c:pt idx="101">
                  <c:v>66.84</c:v>
                </c:pt>
                <c:pt idx="102">
                  <c:v>68</c:v>
                </c:pt>
                <c:pt idx="103">
                  <c:v>69.599999999999994</c:v>
                </c:pt>
                <c:pt idx="104">
                  <c:v>70.652000000000001</c:v>
                </c:pt>
                <c:pt idx="105">
                  <c:v>72</c:v>
                </c:pt>
                <c:pt idx="106">
                  <c:v>72.91</c:v>
                </c:pt>
                <c:pt idx="107">
                  <c:v>75</c:v>
                </c:pt>
                <c:pt idx="108">
                  <c:v>79.17</c:v>
                </c:pt>
                <c:pt idx="109">
                  <c:v>80.88</c:v>
                </c:pt>
                <c:pt idx="110">
                  <c:v>81</c:v>
                </c:pt>
                <c:pt idx="111">
                  <c:v>81.790000000000006</c:v>
                </c:pt>
                <c:pt idx="112">
                  <c:v>83.04</c:v>
                </c:pt>
                <c:pt idx="113">
                  <c:v>83.33</c:v>
                </c:pt>
                <c:pt idx="114">
                  <c:v>84.7</c:v>
                </c:pt>
                <c:pt idx="115">
                  <c:v>87.22</c:v>
                </c:pt>
                <c:pt idx="116">
                  <c:v>88.5</c:v>
                </c:pt>
                <c:pt idx="117">
                  <c:v>87.36</c:v>
                </c:pt>
                <c:pt idx="118">
                  <c:v>86.31</c:v>
                </c:pt>
                <c:pt idx="119">
                  <c:v>84.73</c:v>
                </c:pt>
                <c:pt idx="120">
                  <c:v>82.5</c:v>
                </c:pt>
                <c:pt idx="121">
                  <c:v>81.66</c:v>
                </c:pt>
                <c:pt idx="122">
                  <c:v>81.33</c:v>
                </c:pt>
                <c:pt idx="123">
                  <c:v>82.68</c:v>
                </c:pt>
                <c:pt idx="124">
                  <c:v>85</c:v>
                </c:pt>
                <c:pt idx="125">
                  <c:v>88.07</c:v>
                </c:pt>
                <c:pt idx="126">
                  <c:v>91</c:v>
                </c:pt>
                <c:pt idx="127">
                  <c:v>95.6</c:v>
                </c:pt>
                <c:pt idx="12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BD-4AAF-9DB6-9DA351F36FF7}"/>
            </c:ext>
          </c:extLst>
        </c:ser>
        <c:ser>
          <c:idx val="1"/>
          <c:order val="1"/>
          <c:tx>
            <c:v>LR</c:v>
          </c:tx>
          <c:spPr>
            <a:ln w="6350" cap="flat" cmpd="sng" algn="ctr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Feuil1!$D$4:$D$132</c:f>
              <c:numCache>
                <c:formatCode>General</c:formatCode>
                <c:ptCount val="129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475</c:v>
                </c:pt>
                <c:pt idx="11">
                  <c:v>500</c:v>
                </c:pt>
                <c:pt idx="12">
                  <c:v>525</c:v>
                </c:pt>
                <c:pt idx="13">
                  <c:v>550</c:v>
                </c:pt>
                <c:pt idx="14">
                  <c:v>575</c:v>
                </c:pt>
                <c:pt idx="15">
                  <c:v>600</c:v>
                </c:pt>
                <c:pt idx="16">
                  <c:v>650</c:v>
                </c:pt>
                <c:pt idx="17">
                  <c:v>700</c:v>
                </c:pt>
                <c:pt idx="18">
                  <c:v>750</c:v>
                </c:pt>
                <c:pt idx="19">
                  <c:v>800</c:v>
                </c:pt>
                <c:pt idx="20">
                  <c:v>850</c:v>
                </c:pt>
                <c:pt idx="21">
                  <c:v>900</c:v>
                </c:pt>
                <c:pt idx="22">
                  <c:v>950</c:v>
                </c:pt>
                <c:pt idx="23">
                  <c:v>1000</c:v>
                </c:pt>
                <c:pt idx="24">
                  <c:v>1025</c:v>
                </c:pt>
                <c:pt idx="25">
                  <c:v>1050</c:v>
                </c:pt>
                <c:pt idx="26">
                  <c:v>1075</c:v>
                </c:pt>
                <c:pt idx="27">
                  <c:v>1100</c:v>
                </c:pt>
                <c:pt idx="28">
                  <c:v>1125</c:v>
                </c:pt>
                <c:pt idx="29">
                  <c:v>1150</c:v>
                </c:pt>
                <c:pt idx="30">
                  <c:v>1200</c:v>
                </c:pt>
                <c:pt idx="31">
                  <c:v>1250</c:v>
                </c:pt>
                <c:pt idx="32">
                  <c:v>1300</c:v>
                </c:pt>
                <c:pt idx="33">
                  <c:v>1325</c:v>
                </c:pt>
                <c:pt idx="34">
                  <c:v>1375</c:v>
                </c:pt>
                <c:pt idx="35">
                  <c:v>1400</c:v>
                </c:pt>
                <c:pt idx="36">
                  <c:v>1425</c:v>
                </c:pt>
                <c:pt idx="37">
                  <c:v>1475</c:v>
                </c:pt>
                <c:pt idx="38">
                  <c:v>1500</c:v>
                </c:pt>
                <c:pt idx="39">
                  <c:v>1550</c:v>
                </c:pt>
                <c:pt idx="40">
                  <c:v>1600</c:v>
                </c:pt>
                <c:pt idx="41">
                  <c:v>1650</c:v>
                </c:pt>
                <c:pt idx="42">
                  <c:v>1700</c:v>
                </c:pt>
                <c:pt idx="43">
                  <c:v>1750</c:v>
                </c:pt>
                <c:pt idx="44">
                  <c:v>1800</c:v>
                </c:pt>
                <c:pt idx="45">
                  <c:v>1825</c:v>
                </c:pt>
                <c:pt idx="46">
                  <c:v>1850</c:v>
                </c:pt>
                <c:pt idx="47">
                  <c:v>1875</c:v>
                </c:pt>
                <c:pt idx="48">
                  <c:v>1900</c:v>
                </c:pt>
                <c:pt idx="49">
                  <c:v>1925</c:v>
                </c:pt>
                <c:pt idx="50">
                  <c:v>1950</c:v>
                </c:pt>
                <c:pt idx="51">
                  <c:v>1975</c:v>
                </c:pt>
                <c:pt idx="52">
                  <c:v>2000</c:v>
                </c:pt>
                <c:pt idx="53">
                  <c:v>2050</c:v>
                </c:pt>
                <c:pt idx="54">
                  <c:v>2100</c:v>
                </c:pt>
                <c:pt idx="55">
                  <c:v>2150</c:v>
                </c:pt>
                <c:pt idx="56">
                  <c:v>2200</c:v>
                </c:pt>
                <c:pt idx="57">
                  <c:v>2250</c:v>
                </c:pt>
                <c:pt idx="58">
                  <c:v>2300</c:v>
                </c:pt>
                <c:pt idx="59">
                  <c:v>2350</c:v>
                </c:pt>
                <c:pt idx="60">
                  <c:v>2400</c:v>
                </c:pt>
                <c:pt idx="61">
                  <c:v>2450</c:v>
                </c:pt>
                <c:pt idx="62">
                  <c:v>2500</c:v>
                </c:pt>
                <c:pt idx="63">
                  <c:v>2550</c:v>
                </c:pt>
                <c:pt idx="64">
                  <c:v>2600</c:v>
                </c:pt>
                <c:pt idx="65">
                  <c:v>2625</c:v>
                </c:pt>
                <c:pt idx="66">
                  <c:v>2650</c:v>
                </c:pt>
                <c:pt idx="67">
                  <c:v>2675</c:v>
                </c:pt>
                <c:pt idx="68">
                  <c:v>2700</c:v>
                </c:pt>
                <c:pt idx="69">
                  <c:v>2725</c:v>
                </c:pt>
                <c:pt idx="70">
                  <c:v>2750</c:v>
                </c:pt>
                <c:pt idx="71">
                  <c:v>2775</c:v>
                </c:pt>
                <c:pt idx="72">
                  <c:v>2800</c:v>
                </c:pt>
                <c:pt idx="73">
                  <c:v>2850</c:v>
                </c:pt>
                <c:pt idx="74">
                  <c:v>2900</c:v>
                </c:pt>
                <c:pt idx="75">
                  <c:v>2950</c:v>
                </c:pt>
                <c:pt idx="76">
                  <c:v>3000</c:v>
                </c:pt>
                <c:pt idx="77">
                  <c:v>3050</c:v>
                </c:pt>
                <c:pt idx="78">
                  <c:v>3100</c:v>
                </c:pt>
                <c:pt idx="79">
                  <c:v>3150</c:v>
                </c:pt>
                <c:pt idx="80">
                  <c:v>3200</c:v>
                </c:pt>
                <c:pt idx="81">
                  <c:v>3250</c:v>
                </c:pt>
                <c:pt idx="82">
                  <c:v>3275</c:v>
                </c:pt>
                <c:pt idx="83">
                  <c:v>3300</c:v>
                </c:pt>
                <c:pt idx="84">
                  <c:v>3325</c:v>
                </c:pt>
                <c:pt idx="85">
                  <c:v>3350</c:v>
                </c:pt>
                <c:pt idx="86">
                  <c:v>3375</c:v>
                </c:pt>
                <c:pt idx="87">
                  <c:v>3400</c:v>
                </c:pt>
                <c:pt idx="88">
                  <c:v>3425</c:v>
                </c:pt>
                <c:pt idx="89">
                  <c:v>3450</c:v>
                </c:pt>
                <c:pt idx="90">
                  <c:v>3500</c:v>
                </c:pt>
                <c:pt idx="91">
                  <c:v>3550</c:v>
                </c:pt>
                <c:pt idx="92">
                  <c:v>3600</c:v>
                </c:pt>
                <c:pt idx="93">
                  <c:v>3650</c:v>
                </c:pt>
                <c:pt idx="94">
                  <c:v>3700</c:v>
                </c:pt>
                <c:pt idx="95">
                  <c:v>3750</c:v>
                </c:pt>
                <c:pt idx="96">
                  <c:v>3800</c:v>
                </c:pt>
                <c:pt idx="97">
                  <c:v>3850</c:v>
                </c:pt>
                <c:pt idx="98">
                  <c:v>3900</c:v>
                </c:pt>
                <c:pt idx="99">
                  <c:v>3950</c:v>
                </c:pt>
                <c:pt idx="100">
                  <c:v>4000</c:v>
                </c:pt>
                <c:pt idx="101">
                  <c:v>4025</c:v>
                </c:pt>
                <c:pt idx="102">
                  <c:v>4050</c:v>
                </c:pt>
                <c:pt idx="103">
                  <c:v>4075</c:v>
                </c:pt>
                <c:pt idx="104">
                  <c:v>4100</c:v>
                </c:pt>
                <c:pt idx="105">
                  <c:v>4125</c:v>
                </c:pt>
                <c:pt idx="106">
                  <c:v>4150</c:v>
                </c:pt>
                <c:pt idx="107">
                  <c:v>4200</c:v>
                </c:pt>
                <c:pt idx="108">
                  <c:v>4250</c:v>
                </c:pt>
                <c:pt idx="109">
                  <c:v>4300</c:v>
                </c:pt>
                <c:pt idx="110">
                  <c:v>4350</c:v>
                </c:pt>
                <c:pt idx="111">
                  <c:v>4400</c:v>
                </c:pt>
                <c:pt idx="112">
                  <c:v>4450</c:v>
                </c:pt>
                <c:pt idx="113">
                  <c:v>4500</c:v>
                </c:pt>
                <c:pt idx="114">
                  <c:v>4550</c:v>
                </c:pt>
                <c:pt idx="115">
                  <c:v>4575</c:v>
                </c:pt>
                <c:pt idx="116">
                  <c:v>4600</c:v>
                </c:pt>
                <c:pt idx="117">
                  <c:v>4625</c:v>
                </c:pt>
                <c:pt idx="118">
                  <c:v>4650</c:v>
                </c:pt>
                <c:pt idx="119">
                  <c:v>4675</c:v>
                </c:pt>
                <c:pt idx="120">
                  <c:v>4700</c:v>
                </c:pt>
                <c:pt idx="121">
                  <c:v>4750</c:v>
                </c:pt>
                <c:pt idx="122">
                  <c:v>4800</c:v>
                </c:pt>
                <c:pt idx="123">
                  <c:v>4850</c:v>
                </c:pt>
                <c:pt idx="124">
                  <c:v>4900</c:v>
                </c:pt>
                <c:pt idx="125">
                  <c:v>4950</c:v>
                </c:pt>
                <c:pt idx="126">
                  <c:v>5000</c:v>
                </c:pt>
                <c:pt idx="127">
                  <c:v>5050</c:v>
                </c:pt>
                <c:pt idx="128">
                  <c:v>5100</c:v>
                </c:pt>
              </c:numCache>
            </c:numRef>
          </c:xVal>
          <c:yVal>
            <c:numRef>
              <c:f>Feuil1!$F$4:$F$132</c:f>
              <c:numCache>
                <c:formatCode>General</c:formatCode>
                <c:ptCount val="129"/>
                <c:pt idx="0">
                  <c:v>93</c:v>
                </c:pt>
                <c:pt idx="1">
                  <c:v>93.78</c:v>
                </c:pt>
                <c:pt idx="2">
                  <c:v>94.56</c:v>
                </c:pt>
                <c:pt idx="3">
                  <c:v>95.34</c:v>
                </c:pt>
                <c:pt idx="4">
                  <c:v>96.12</c:v>
                </c:pt>
                <c:pt idx="5">
                  <c:v>96.9</c:v>
                </c:pt>
                <c:pt idx="6">
                  <c:v>97.68</c:v>
                </c:pt>
                <c:pt idx="7">
                  <c:v>98.46</c:v>
                </c:pt>
                <c:pt idx="8">
                  <c:v>99.24</c:v>
                </c:pt>
                <c:pt idx="9">
                  <c:v>99.62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99.5</c:v>
                </c:pt>
                <c:pt idx="16">
                  <c:v>99</c:v>
                </c:pt>
                <c:pt idx="17">
                  <c:v>98</c:v>
                </c:pt>
                <c:pt idx="18">
                  <c:v>96.5</c:v>
                </c:pt>
                <c:pt idx="19">
                  <c:v>95.5</c:v>
                </c:pt>
                <c:pt idx="20">
                  <c:v>95</c:v>
                </c:pt>
                <c:pt idx="21">
                  <c:v>95</c:v>
                </c:pt>
                <c:pt idx="22">
                  <c:v>95.5</c:v>
                </c:pt>
                <c:pt idx="23">
                  <c:v>97.22</c:v>
                </c:pt>
                <c:pt idx="24">
                  <c:v>98.33</c:v>
                </c:pt>
                <c:pt idx="25">
                  <c:v>99.44</c:v>
                </c:pt>
                <c:pt idx="26">
                  <c:v>100.55</c:v>
                </c:pt>
                <c:pt idx="27">
                  <c:v>101.66</c:v>
                </c:pt>
                <c:pt idx="28">
                  <c:v>102.77</c:v>
                </c:pt>
                <c:pt idx="29">
                  <c:v>103.4</c:v>
                </c:pt>
                <c:pt idx="30">
                  <c:v>103.7</c:v>
                </c:pt>
                <c:pt idx="31">
                  <c:v>103.7</c:v>
                </c:pt>
                <c:pt idx="32">
                  <c:v>103.2</c:v>
                </c:pt>
                <c:pt idx="33">
                  <c:v>102.2</c:v>
                </c:pt>
                <c:pt idx="34">
                  <c:v>101</c:v>
                </c:pt>
                <c:pt idx="35">
                  <c:v>100</c:v>
                </c:pt>
                <c:pt idx="36">
                  <c:v>99.5</c:v>
                </c:pt>
                <c:pt idx="37">
                  <c:v>99.5</c:v>
                </c:pt>
                <c:pt idx="38">
                  <c:v>99.5</c:v>
                </c:pt>
                <c:pt idx="39">
                  <c:v>99</c:v>
                </c:pt>
                <c:pt idx="40">
                  <c:v>98.5</c:v>
                </c:pt>
                <c:pt idx="41">
                  <c:v>98.5</c:v>
                </c:pt>
                <c:pt idx="42">
                  <c:v>99</c:v>
                </c:pt>
                <c:pt idx="43">
                  <c:v>99.5</c:v>
                </c:pt>
                <c:pt idx="44">
                  <c:v>99.5</c:v>
                </c:pt>
                <c:pt idx="45">
                  <c:v>99.5</c:v>
                </c:pt>
                <c:pt idx="46">
                  <c:v>99.5</c:v>
                </c:pt>
                <c:pt idx="47">
                  <c:v>100</c:v>
                </c:pt>
                <c:pt idx="48">
                  <c:v>100.5</c:v>
                </c:pt>
                <c:pt idx="49">
                  <c:v>101</c:v>
                </c:pt>
                <c:pt idx="50">
                  <c:v>101.5</c:v>
                </c:pt>
                <c:pt idx="51">
                  <c:v>102</c:v>
                </c:pt>
                <c:pt idx="52">
                  <c:v>102</c:v>
                </c:pt>
                <c:pt idx="53">
                  <c:v>102</c:v>
                </c:pt>
                <c:pt idx="54">
                  <c:v>102</c:v>
                </c:pt>
                <c:pt idx="55">
                  <c:v>101.5</c:v>
                </c:pt>
                <c:pt idx="56">
                  <c:v>101</c:v>
                </c:pt>
                <c:pt idx="57">
                  <c:v>101</c:v>
                </c:pt>
                <c:pt idx="58">
                  <c:v>101</c:v>
                </c:pt>
                <c:pt idx="59">
                  <c:v>101</c:v>
                </c:pt>
                <c:pt idx="60">
                  <c:v>101</c:v>
                </c:pt>
                <c:pt idx="61">
                  <c:v>101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99.5</c:v>
                </c:pt>
                <c:pt idx="76">
                  <c:v>98.5</c:v>
                </c:pt>
                <c:pt idx="77">
                  <c:v>97</c:v>
                </c:pt>
                <c:pt idx="78">
                  <c:v>95</c:v>
                </c:pt>
                <c:pt idx="79">
                  <c:v>92.5</c:v>
                </c:pt>
                <c:pt idx="80">
                  <c:v>89.5</c:v>
                </c:pt>
                <c:pt idx="81">
                  <c:v>86.5</c:v>
                </c:pt>
                <c:pt idx="82">
                  <c:v>83.5</c:v>
                </c:pt>
                <c:pt idx="83">
                  <c:v>80.5</c:v>
                </c:pt>
                <c:pt idx="84">
                  <c:v>77.5</c:v>
                </c:pt>
                <c:pt idx="85">
                  <c:v>74.5</c:v>
                </c:pt>
                <c:pt idx="86">
                  <c:v>71.5</c:v>
                </c:pt>
                <c:pt idx="87">
                  <c:v>68.5</c:v>
                </c:pt>
                <c:pt idx="88">
                  <c:v>65.5</c:v>
                </c:pt>
                <c:pt idx="89">
                  <c:v>63</c:v>
                </c:pt>
                <c:pt idx="90">
                  <c:v>61</c:v>
                </c:pt>
                <c:pt idx="91">
                  <c:v>59.5</c:v>
                </c:pt>
                <c:pt idx="92">
                  <c:v>58.5</c:v>
                </c:pt>
                <c:pt idx="93">
                  <c:v>58</c:v>
                </c:pt>
                <c:pt idx="94">
                  <c:v>58</c:v>
                </c:pt>
                <c:pt idx="95">
                  <c:v>58.5</c:v>
                </c:pt>
                <c:pt idx="96">
                  <c:v>59.5</c:v>
                </c:pt>
                <c:pt idx="97">
                  <c:v>61</c:v>
                </c:pt>
                <c:pt idx="98">
                  <c:v>63</c:v>
                </c:pt>
                <c:pt idx="99">
                  <c:v>64.5</c:v>
                </c:pt>
                <c:pt idx="100">
                  <c:v>65.5</c:v>
                </c:pt>
                <c:pt idx="101">
                  <c:v>66.5</c:v>
                </c:pt>
                <c:pt idx="102">
                  <c:v>68</c:v>
                </c:pt>
                <c:pt idx="103">
                  <c:v>69.5</c:v>
                </c:pt>
                <c:pt idx="104">
                  <c:v>70.5</c:v>
                </c:pt>
                <c:pt idx="105">
                  <c:v>72</c:v>
                </c:pt>
                <c:pt idx="106">
                  <c:v>73</c:v>
                </c:pt>
                <c:pt idx="107">
                  <c:v>74.5</c:v>
                </c:pt>
                <c:pt idx="108">
                  <c:v>76.5</c:v>
                </c:pt>
                <c:pt idx="109">
                  <c:v>79</c:v>
                </c:pt>
                <c:pt idx="110">
                  <c:v>81</c:v>
                </c:pt>
                <c:pt idx="111">
                  <c:v>82.5</c:v>
                </c:pt>
                <c:pt idx="112">
                  <c:v>83.5</c:v>
                </c:pt>
                <c:pt idx="113">
                  <c:v>84</c:v>
                </c:pt>
                <c:pt idx="114">
                  <c:v>84</c:v>
                </c:pt>
                <c:pt idx="115">
                  <c:v>84.25</c:v>
                </c:pt>
                <c:pt idx="116">
                  <c:v>84.5</c:v>
                </c:pt>
                <c:pt idx="117">
                  <c:v>84.75</c:v>
                </c:pt>
                <c:pt idx="118">
                  <c:v>85.35</c:v>
                </c:pt>
                <c:pt idx="119">
                  <c:v>85.95</c:v>
                </c:pt>
                <c:pt idx="120">
                  <c:v>86.55</c:v>
                </c:pt>
                <c:pt idx="121">
                  <c:v>87.15</c:v>
                </c:pt>
                <c:pt idx="122">
                  <c:v>87.75</c:v>
                </c:pt>
                <c:pt idx="123">
                  <c:v>88.35</c:v>
                </c:pt>
                <c:pt idx="124">
                  <c:v>88.95</c:v>
                </c:pt>
                <c:pt idx="125">
                  <c:v>89.55</c:v>
                </c:pt>
                <c:pt idx="126">
                  <c:v>90.15</c:v>
                </c:pt>
                <c:pt idx="127">
                  <c:v>90.75</c:v>
                </c:pt>
                <c:pt idx="128">
                  <c:v>91.35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BD-4AAF-9DB6-9DA351F36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735456"/>
        <c:axId val="639725056"/>
      </c:scatterChart>
      <c:valAx>
        <c:axId val="639735456"/>
        <c:scaling>
          <c:orientation val="minMax"/>
          <c:max val="52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9725056"/>
        <c:crosses val="autoZero"/>
        <c:crossBetween val="midCat"/>
        <c:majorUnit val="500"/>
        <c:minorUnit val="50"/>
      </c:valAx>
      <c:valAx>
        <c:axId val="63972505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9735456"/>
        <c:crosses val="autoZero"/>
        <c:crossBetween val="midCat"/>
        <c:majorUnit val="10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381527</xdr:colOff>
      <xdr:row>10</xdr:row>
      <xdr:rowOff>146464</xdr:rowOff>
    </xdr:from>
    <xdr:to>
      <xdr:col>19</xdr:col>
      <xdr:colOff>1158782</xdr:colOff>
      <xdr:row>31</xdr:row>
      <xdr:rowOff>37552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132"/>
  <sheetViews>
    <sheetView tabSelected="1" topLeftCell="P4" zoomScale="170" zoomScaleNormal="170" workbookViewId="0">
      <selection activeCell="S9" sqref="S9"/>
    </sheetView>
  </sheetViews>
  <sheetFormatPr baseColWidth="10" defaultRowHeight="14.5" x14ac:dyDescent="0.35"/>
  <cols>
    <col min="3" max="3" width="11.90625" customWidth="1"/>
    <col min="4" max="4" width="16.1796875" customWidth="1"/>
    <col min="5" max="5" width="12.1796875" customWidth="1"/>
    <col min="6" max="6" width="14.1796875" customWidth="1"/>
    <col min="7" max="7" width="11.90625" customWidth="1"/>
    <col min="8" max="8" width="12.81640625" customWidth="1"/>
    <col min="10" max="10" width="12.08984375" customWidth="1"/>
    <col min="12" max="12" width="21.54296875" customWidth="1"/>
    <col min="13" max="13" width="25.26953125" customWidth="1"/>
    <col min="17" max="17" width="16.6328125" customWidth="1"/>
    <col min="18" max="18" width="21.6328125" customWidth="1"/>
    <col min="19" max="19" width="30.36328125" customWidth="1"/>
    <col min="20" max="20" width="33.08984375" customWidth="1"/>
    <col min="21" max="21" width="10.90625" customWidth="1"/>
  </cols>
  <sheetData>
    <row r="3" spans="3:20" x14ac:dyDescent="0.35">
      <c r="C3" s="1" t="s">
        <v>0</v>
      </c>
      <c r="D3" s="1" t="s">
        <v>68</v>
      </c>
      <c r="E3" s="1" t="s">
        <v>3</v>
      </c>
      <c r="F3" s="1" t="s">
        <v>4</v>
      </c>
      <c r="G3" s="1" t="s">
        <v>8</v>
      </c>
      <c r="H3" s="1" t="s">
        <v>5</v>
      </c>
      <c r="I3" s="3" t="s">
        <v>6</v>
      </c>
      <c r="J3" s="3" t="s">
        <v>7</v>
      </c>
    </row>
    <row r="4" spans="3:20" x14ac:dyDescent="0.35">
      <c r="C4" s="1">
        <v>1</v>
      </c>
      <c r="D4" s="1">
        <v>0</v>
      </c>
      <c r="E4" s="1">
        <v>100</v>
      </c>
      <c r="F4" s="1">
        <v>93</v>
      </c>
      <c r="G4" s="2">
        <v>0</v>
      </c>
      <c r="H4" s="1">
        <v>0</v>
      </c>
      <c r="I4" s="1">
        <f>E4-F4</f>
        <v>7</v>
      </c>
      <c r="J4" s="1">
        <f>ABS(I4)</f>
        <v>7</v>
      </c>
    </row>
    <row r="5" spans="3:20" x14ac:dyDescent="0.35">
      <c r="C5" s="1">
        <v>2</v>
      </c>
      <c r="D5" s="1">
        <v>50</v>
      </c>
      <c r="E5" s="1">
        <v>91.67</v>
      </c>
      <c r="F5" s="1">
        <f>93+0.78*C4</f>
        <v>93.78</v>
      </c>
      <c r="G5" s="1">
        <f>100*(F5-F4)/50</f>
        <v>1.5600000000000023</v>
      </c>
      <c r="H5" s="1">
        <v>0</v>
      </c>
      <c r="I5" s="1">
        <f t="shared" ref="I5:I68" si="0">E5-F5</f>
        <v>-2.1099999999999994</v>
      </c>
      <c r="J5" s="1">
        <f t="shared" ref="J5:J68" si="1">ABS(I5)</f>
        <v>2.1099999999999994</v>
      </c>
    </row>
    <row r="6" spans="3:20" ht="18.5" x14ac:dyDescent="0.45">
      <c r="C6" s="1">
        <v>3</v>
      </c>
      <c r="D6" s="1">
        <v>100</v>
      </c>
      <c r="E6" s="1">
        <v>90</v>
      </c>
      <c r="F6" s="1">
        <f t="shared" ref="F6:F13" si="2">93+0.78*C5</f>
        <v>94.56</v>
      </c>
      <c r="G6" s="1">
        <f t="shared" ref="G6:G30" si="3">100*(F6-F5)/50</f>
        <v>1.5600000000000023</v>
      </c>
      <c r="H6" s="1">
        <f>G6-G5</f>
        <v>0</v>
      </c>
      <c r="I6" s="1">
        <f t="shared" si="0"/>
        <v>-4.5600000000000023</v>
      </c>
      <c r="J6" s="1">
        <f t="shared" si="1"/>
        <v>4.5600000000000023</v>
      </c>
      <c r="L6" s="6" t="s">
        <v>1</v>
      </c>
      <c r="M6" s="6" t="s">
        <v>10</v>
      </c>
      <c r="Q6" s="6" t="s">
        <v>49</v>
      </c>
      <c r="R6" s="5" t="s">
        <v>51</v>
      </c>
      <c r="S6" s="6" t="s">
        <v>48</v>
      </c>
      <c r="T6" s="6" t="s">
        <v>52</v>
      </c>
    </row>
    <row r="7" spans="3:20" ht="18.5" x14ac:dyDescent="0.45">
      <c r="C7" s="1">
        <v>4</v>
      </c>
      <c r="D7" s="1">
        <v>150</v>
      </c>
      <c r="E7" s="1">
        <v>90</v>
      </c>
      <c r="F7" s="1">
        <f t="shared" si="2"/>
        <v>95.34</v>
      </c>
      <c r="G7" s="1">
        <f t="shared" si="3"/>
        <v>1.5600000000000023</v>
      </c>
      <c r="H7" s="1">
        <f t="shared" ref="H7:H70" si="4">G7-G6</f>
        <v>0</v>
      </c>
      <c r="I7" s="1">
        <f t="shared" si="0"/>
        <v>-5.3400000000000034</v>
      </c>
      <c r="J7" s="1">
        <f t="shared" si="1"/>
        <v>5.3400000000000034</v>
      </c>
      <c r="L7" s="6" t="s">
        <v>11</v>
      </c>
      <c r="M7" s="6" t="s">
        <v>24</v>
      </c>
      <c r="Q7" s="6" t="s">
        <v>50</v>
      </c>
      <c r="R7" s="6">
        <v>142.85</v>
      </c>
      <c r="S7" s="6">
        <v>3</v>
      </c>
      <c r="T7" s="7">
        <f>60*(S7+2.5)/7.2</f>
        <v>45.833333333333336</v>
      </c>
    </row>
    <row r="8" spans="3:20" ht="18.5" x14ac:dyDescent="0.45">
      <c r="C8" s="1">
        <v>5</v>
      </c>
      <c r="D8" s="1">
        <v>200</v>
      </c>
      <c r="E8" s="1">
        <v>90</v>
      </c>
      <c r="F8" s="1">
        <f t="shared" si="2"/>
        <v>96.12</v>
      </c>
      <c r="G8" s="1">
        <f t="shared" si="3"/>
        <v>1.5600000000000023</v>
      </c>
      <c r="H8" s="1">
        <f t="shared" si="4"/>
        <v>0</v>
      </c>
      <c r="I8" s="1">
        <f t="shared" si="0"/>
        <v>-6.1200000000000045</v>
      </c>
      <c r="J8" s="1">
        <f t="shared" si="1"/>
        <v>6.1200000000000045</v>
      </c>
      <c r="L8" s="6" t="s">
        <v>13</v>
      </c>
      <c r="M8" s="6" t="s">
        <v>18</v>
      </c>
      <c r="Q8" s="6" t="s">
        <v>53</v>
      </c>
      <c r="R8" s="6">
        <v>185.71</v>
      </c>
      <c r="S8" s="6">
        <v>2.94</v>
      </c>
      <c r="T8" s="7">
        <f>60*(S8+2.5)/7.2</f>
        <v>45.333333333333329</v>
      </c>
    </row>
    <row r="9" spans="3:20" ht="18.5" x14ac:dyDescent="0.45">
      <c r="C9" s="1">
        <v>6</v>
      </c>
      <c r="D9" s="1">
        <v>250</v>
      </c>
      <c r="E9" s="1">
        <v>90</v>
      </c>
      <c r="F9" s="1">
        <f t="shared" si="2"/>
        <v>96.9</v>
      </c>
      <c r="G9" s="1">
        <f t="shared" si="3"/>
        <v>1.5600000000000023</v>
      </c>
      <c r="H9" s="1">
        <f t="shared" si="4"/>
        <v>0</v>
      </c>
      <c r="I9" s="1">
        <f t="shared" si="0"/>
        <v>-6.9000000000000057</v>
      </c>
      <c r="J9" s="1">
        <f t="shared" si="1"/>
        <v>6.9000000000000057</v>
      </c>
      <c r="L9" s="6" t="s">
        <v>14</v>
      </c>
      <c r="M9" s="6" t="s">
        <v>25</v>
      </c>
      <c r="Q9" s="6" t="s">
        <v>54</v>
      </c>
      <c r="R9" s="6">
        <v>178.57</v>
      </c>
      <c r="S9" s="6">
        <v>2.5</v>
      </c>
      <c r="T9" s="7">
        <f>60*(S9+2.5)/7.2</f>
        <v>41.666666666666664</v>
      </c>
    </row>
    <row r="10" spans="3:20" ht="18.5" x14ac:dyDescent="0.45">
      <c r="C10" s="1">
        <v>7</v>
      </c>
      <c r="D10" s="1">
        <v>300</v>
      </c>
      <c r="E10" s="1">
        <v>93.22</v>
      </c>
      <c r="F10" s="1">
        <f t="shared" si="2"/>
        <v>97.68</v>
      </c>
      <c r="G10" s="1">
        <f t="shared" si="3"/>
        <v>1.5600000000000023</v>
      </c>
      <c r="H10" s="1">
        <f t="shared" si="4"/>
        <v>0</v>
      </c>
      <c r="I10" s="1">
        <f t="shared" si="0"/>
        <v>-4.460000000000008</v>
      </c>
      <c r="J10" s="1">
        <f t="shared" si="1"/>
        <v>4.460000000000008</v>
      </c>
      <c r="L10" s="6" t="s">
        <v>17</v>
      </c>
      <c r="M10" s="6" t="s">
        <v>19</v>
      </c>
      <c r="Q10" s="6" t="s">
        <v>55</v>
      </c>
      <c r="R10" s="6">
        <v>228</v>
      </c>
      <c r="S10" s="6">
        <v>2.5</v>
      </c>
      <c r="T10" s="7">
        <f>60*(S10+2.5)/7.2</f>
        <v>41.666666666666664</v>
      </c>
    </row>
    <row r="11" spans="3:20" ht="18.5" x14ac:dyDescent="0.45">
      <c r="C11" s="1">
        <v>8</v>
      </c>
      <c r="D11" s="1">
        <v>350</v>
      </c>
      <c r="E11" s="1">
        <v>94.28</v>
      </c>
      <c r="F11" s="1">
        <f t="shared" si="2"/>
        <v>98.46</v>
      </c>
      <c r="G11" s="1">
        <f t="shared" si="3"/>
        <v>1.5599999999999739</v>
      </c>
      <c r="H11" s="1">
        <v>0</v>
      </c>
      <c r="I11" s="1">
        <f t="shared" si="0"/>
        <v>-4.1799999999999926</v>
      </c>
      <c r="J11" s="1">
        <f t="shared" si="1"/>
        <v>4.1799999999999926</v>
      </c>
      <c r="L11" s="6" t="s">
        <v>21</v>
      </c>
      <c r="M11" s="6" t="s">
        <v>26</v>
      </c>
      <c r="Q11" s="6" t="s">
        <v>56</v>
      </c>
      <c r="R11" s="6">
        <v>200</v>
      </c>
      <c r="S11" s="6">
        <v>2.5</v>
      </c>
      <c r="T11" s="7">
        <f>60*(S11+2.5)/7.2</f>
        <v>41.666666666666664</v>
      </c>
    </row>
    <row r="12" spans="3:20" ht="18.5" x14ac:dyDescent="0.45">
      <c r="C12" s="1">
        <v>9</v>
      </c>
      <c r="D12" s="1">
        <v>400</v>
      </c>
      <c r="E12" s="1">
        <v>95.8</v>
      </c>
      <c r="F12" s="1">
        <f t="shared" si="2"/>
        <v>99.24</v>
      </c>
      <c r="G12" s="1">
        <f t="shared" si="3"/>
        <v>1.5600000000000023</v>
      </c>
      <c r="H12" s="1">
        <v>0</v>
      </c>
      <c r="I12" s="1">
        <f t="shared" si="0"/>
        <v>-3.4399999999999977</v>
      </c>
      <c r="J12" s="1">
        <f t="shared" si="1"/>
        <v>3.4399999999999977</v>
      </c>
      <c r="L12" s="6" t="s">
        <v>22</v>
      </c>
      <c r="M12" s="6" t="s">
        <v>20</v>
      </c>
      <c r="Q12" s="6" t="s">
        <v>57</v>
      </c>
      <c r="R12" s="6">
        <v>185</v>
      </c>
      <c r="S12" s="6">
        <v>2.5</v>
      </c>
      <c r="T12" s="7">
        <f>60*(S12+2.5)/7.2</f>
        <v>41.666666666666664</v>
      </c>
    </row>
    <row r="13" spans="3:20" ht="18.5" x14ac:dyDescent="0.45">
      <c r="C13" s="1">
        <v>10</v>
      </c>
      <c r="D13" s="1">
        <v>450</v>
      </c>
      <c r="E13" s="1">
        <v>99</v>
      </c>
      <c r="F13" s="1">
        <v>99.62</v>
      </c>
      <c r="G13" s="1">
        <f t="shared" si="3"/>
        <v>0.76000000000001933</v>
      </c>
      <c r="H13" s="1">
        <f t="shared" si="4"/>
        <v>-0.79999999999998295</v>
      </c>
      <c r="I13" s="1">
        <f t="shared" si="0"/>
        <v>-0.62000000000000455</v>
      </c>
      <c r="J13" s="1">
        <f t="shared" si="1"/>
        <v>0.62000000000000455</v>
      </c>
      <c r="L13" s="6" t="s">
        <v>23</v>
      </c>
      <c r="M13" s="6" t="s">
        <v>27</v>
      </c>
      <c r="Q13" s="6" t="s">
        <v>58</v>
      </c>
      <c r="R13" s="6">
        <v>157.13999999999999</v>
      </c>
      <c r="S13" s="6">
        <v>2.94</v>
      </c>
      <c r="T13" s="7">
        <f>60*(S13+2.5)/7.2</f>
        <v>45.333333333333329</v>
      </c>
    </row>
    <row r="14" spans="3:20" ht="18.5" x14ac:dyDescent="0.45">
      <c r="C14" s="1">
        <v>11</v>
      </c>
      <c r="D14" s="1">
        <v>475</v>
      </c>
      <c r="E14" s="1">
        <v>100</v>
      </c>
      <c r="F14" s="1">
        <v>100</v>
      </c>
      <c r="G14" s="1">
        <f t="shared" si="3"/>
        <v>0.75999999999999091</v>
      </c>
      <c r="H14" s="1">
        <v>0</v>
      </c>
      <c r="I14" s="1">
        <f t="shared" si="0"/>
        <v>0</v>
      </c>
      <c r="J14" s="1">
        <f t="shared" si="1"/>
        <v>0</v>
      </c>
      <c r="L14" s="6" t="s">
        <v>28</v>
      </c>
      <c r="M14" s="6" t="s">
        <v>29</v>
      </c>
      <c r="Q14" s="6" t="s">
        <v>59</v>
      </c>
      <c r="R14" s="6">
        <v>150</v>
      </c>
      <c r="S14" s="6">
        <v>3</v>
      </c>
      <c r="T14" s="7">
        <f>60*(S14+2.5)/7.2</f>
        <v>45.833333333333336</v>
      </c>
    </row>
    <row r="15" spans="3:20" ht="18.5" x14ac:dyDescent="0.45">
      <c r="C15" s="1">
        <v>12</v>
      </c>
      <c r="D15" s="1">
        <v>500</v>
      </c>
      <c r="E15" s="1">
        <v>100</v>
      </c>
      <c r="F15" s="1">
        <v>100</v>
      </c>
      <c r="G15" s="1">
        <f t="shared" si="3"/>
        <v>0</v>
      </c>
      <c r="H15" s="1">
        <f t="shared" si="4"/>
        <v>-0.75999999999999091</v>
      </c>
      <c r="I15" s="1">
        <f t="shared" si="0"/>
        <v>0</v>
      </c>
      <c r="J15" s="1">
        <f t="shared" si="1"/>
        <v>0</v>
      </c>
      <c r="L15" s="6" t="s">
        <v>30</v>
      </c>
      <c r="M15" s="6" t="s">
        <v>31</v>
      </c>
      <c r="Q15" s="6"/>
      <c r="R15" s="6"/>
      <c r="S15" s="6"/>
      <c r="T15" s="5"/>
    </row>
    <row r="16" spans="3:20" ht="18.5" x14ac:dyDescent="0.45">
      <c r="C16" s="1">
        <v>13</v>
      </c>
      <c r="D16" s="1">
        <v>525</v>
      </c>
      <c r="E16" s="1">
        <v>100</v>
      </c>
      <c r="F16" s="1">
        <v>100</v>
      </c>
      <c r="G16" s="1">
        <f t="shared" si="3"/>
        <v>0</v>
      </c>
      <c r="H16" s="1">
        <f t="shared" si="4"/>
        <v>0</v>
      </c>
      <c r="I16" s="1">
        <f t="shared" si="0"/>
        <v>0</v>
      </c>
      <c r="J16" s="1">
        <f t="shared" si="1"/>
        <v>0</v>
      </c>
      <c r="L16" s="6" t="s">
        <v>32</v>
      </c>
      <c r="M16" s="6" t="s">
        <v>33</v>
      </c>
      <c r="Q16" s="6"/>
      <c r="R16" s="6"/>
      <c r="S16" s="6"/>
      <c r="T16" s="5"/>
    </row>
    <row r="17" spans="3:20" ht="18.5" x14ac:dyDescent="0.45">
      <c r="C17" s="1">
        <v>14</v>
      </c>
      <c r="D17" s="1">
        <v>550</v>
      </c>
      <c r="E17" s="1">
        <v>100</v>
      </c>
      <c r="F17" s="1">
        <v>100</v>
      </c>
      <c r="G17" s="1">
        <f t="shared" si="3"/>
        <v>0</v>
      </c>
      <c r="H17" s="1">
        <f t="shared" si="4"/>
        <v>0</v>
      </c>
      <c r="I17" s="1">
        <f t="shared" si="0"/>
        <v>0</v>
      </c>
      <c r="J17" s="1">
        <f t="shared" si="1"/>
        <v>0</v>
      </c>
      <c r="L17" s="6" t="s">
        <v>34</v>
      </c>
      <c r="M17" s="6" t="s">
        <v>35</v>
      </c>
      <c r="Q17" s="6"/>
      <c r="R17" s="6"/>
      <c r="S17" s="6"/>
      <c r="T17" s="5"/>
    </row>
    <row r="18" spans="3:20" ht="18.5" x14ac:dyDescent="0.45">
      <c r="C18" s="1">
        <v>15</v>
      </c>
      <c r="D18" s="1">
        <v>575</v>
      </c>
      <c r="E18" s="1">
        <v>100</v>
      </c>
      <c r="F18" s="1">
        <v>100</v>
      </c>
      <c r="G18" s="1">
        <f t="shared" si="3"/>
        <v>0</v>
      </c>
      <c r="H18" s="1">
        <f t="shared" si="4"/>
        <v>0</v>
      </c>
      <c r="I18" s="1">
        <f t="shared" si="0"/>
        <v>0</v>
      </c>
      <c r="J18" s="1">
        <f t="shared" si="1"/>
        <v>0</v>
      </c>
      <c r="L18" s="6" t="s">
        <v>36</v>
      </c>
      <c r="M18" s="6" t="s">
        <v>37</v>
      </c>
      <c r="Q18" s="6"/>
      <c r="R18" s="6"/>
      <c r="S18" s="6"/>
      <c r="T18" s="5"/>
    </row>
    <row r="19" spans="3:20" ht="18.5" x14ac:dyDescent="0.45">
      <c r="C19" s="1">
        <v>16</v>
      </c>
      <c r="D19" s="1">
        <v>600</v>
      </c>
      <c r="E19" s="1">
        <v>100</v>
      </c>
      <c r="F19" s="1">
        <f>100-0.5*C4</f>
        <v>99.5</v>
      </c>
      <c r="G19" s="1">
        <f t="shared" si="3"/>
        <v>-1</v>
      </c>
      <c r="H19" s="1">
        <f t="shared" si="4"/>
        <v>-1</v>
      </c>
      <c r="I19" s="1">
        <f t="shared" si="0"/>
        <v>0.5</v>
      </c>
      <c r="J19" s="1">
        <f t="shared" si="1"/>
        <v>0.5</v>
      </c>
      <c r="L19" s="6" t="s">
        <v>38</v>
      </c>
      <c r="M19" s="6" t="s">
        <v>39</v>
      </c>
      <c r="Q19" s="6"/>
      <c r="R19" s="6"/>
      <c r="S19" s="6"/>
      <c r="T19" s="5"/>
    </row>
    <row r="20" spans="3:20" ht="18.5" x14ac:dyDescent="0.45">
      <c r="C20" s="1">
        <v>17</v>
      </c>
      <c r="D20" s="1">
        <v>650</v>
      </c>
      <c r="E20" s="1">
        <v>97.1</v>
      </c>
      <c r="F20" s="1">
        <v>99</v>
      </c>
      <c r="G20" s="1">
        <v>-2</v>
      </c>
      <c r="H20" s="1">
        <f t="shared" si="4"/>
        <v>-1</v>
      </c>
      <c r="I20" s="1">
        <f t="shared" si="0"/>
        <v>-1.9000000000000057</v>
      </c>
      <c r="J20" s="1">
        <f t="shared" si="1"/>
        <v>1.9000000000000057</v>
      </c>
      <c r="L20" s="6" t="s">
        <v>40</v>
      </c>
      <c r="M20" s="6" t="s">
        <v>41</v>
      </c>
      <c r="Q20" s="6"/>
      <c r="R20" s="6"/>
      <c r="S20" s="6"/>
      <c r="T20" s="5"/>
    </row>
    <row r="21" spans="3:20" ht="18.5" x14ac:dyDescent="0.45">
      <c r="C21" s="1">
        <v>18</v>
      </c>
      <c r="D21" s="1">
        <v>700</v>
      </c>
      <c r="E21" s="1">
        <v>93.75</v>
      </c>
      <c r="F21" s="1">
        <v>98</v>
      </c>
      <c r="G21" s="1">
        <f t="shared" si="3"/>
        <v>-2</v>
      </c>
      <c r="H21" s="1">
        <f t="shared" si="4"/>
        <v>0</v>
      </c>
      <c r="I21" s="1">
        <f t="shared" si="0"/>
        <v>-4.25</v>
      </c>
      <c r="J21" s="1">
        <f t="shared" si="1"/>
        <v>4.25</v>
      </c>
      <c r="L21" s="6" t="s">
        <v>42</v>
      </c>
      <c r="M21" s="6" t="s">
        <v>47</v>
      </c>
      <c r="Q21" s="6"/>
      <c r="R21" s="6"/>
      <c r="S21" s="6"/>
      <c r="T21" s="5"/>
    </row>
    <row r="22" spans="3:20" ht="18.5" x14ac:dyDescent="0.45">
      <c r="C22" s="1">
        <v>19</v>
      </c>
      <c r="D22" s="1">
        <v>750</v>
      </c>
      <c r="E22" s="1">
        <v>92.5</v>
      </c>
      <c r="F22" s="1">
        <v>96.5</v>
      </c>
      <c r="G22" s="1">
        <f t="shared" si="3"/>
        <v>-3</v>
      </c>
      <c r="H22" s="1">
        <f t="shared" si="4"/>
        <v>-1</v>
      </c>
      <c r="I22" s="1">
        <f t="shared" si="0"/>
        <v>-4</v>
      </c>
      <c r="J22" s="1">
        <f t="shared" si="1"/>
        <v>4</v>
      </c>
      <c r="L22" s="6" t="s">
        <v>43</v>
      </c>
      <c r="M22" s="6" t="s">
        <v>44</v>
      </c>
      <c r="Q22" s="6"/>
      <c r="R22" s="6"/>
      <c r="S22" s="6"/>
      <c r="T22" s="5"/>
    </row>
    <row r="23" spans="3:20" ht="18.5" x14ac:dyDescent="0.45">
      <c r="C23" s="1">
        <v>20</v>
      </c>
      <c r="D23" s="1">
        <v>800</v>
      </c>
      <c r="E23" s="1">
        <v>93.33</v>
      </c>
      <c r="F23" s="1">
        <v>95.5</v>
      </c>
      <c r="G23" s="1">
        <f t="shared" si="3"/>
        <v>-2</v>
      </c>
      <c r="H23" s="1">
        <f t="shared" si="4"/>
        <v>1</v>
      </c>
      <c r="I23" s="1">
        <f t="shared" si="0"/>
        <v>-2.1700000000000017</v>
      </c>
      <c r="J23" s="1">
        <f t="shared" si="1"/>
        <v>2.1700000000000017</v>
      </c>
      <c r="L23" s="6" t="s">
        <v>45</v>
      </c>
      <c r="M23" s="6" t="s">
        <v>46</v>
      </c>
      <c r="Q23" s="6"/>
      <c r="R23" s="6"/>
      <c r="S23" s="6"/>
    </row>
    <row r="24" spans="3:20" ht="18.5" x14ac:dyDescent="0.45">
      <c r="C24" s="1">
        <v>21</v>
      </c>
      <c r="D24" s="1">
        <v>850</v>
      </c>
      <c r="E24" s="1">
        <v>95.2</v>
      </c>
      <c r="F24" s="1">
        <v>95</v>
      </c>
      <c r="G24" s="1">
        <f t="shared" si="3"/>
        <v>-1</v>
      </c>
      <c r="H24" s="1">
        <f t="shared" si="4"/>
        <v>1</v>
      </c>
      <c r="I24" s="1">
        <f t="shared" si="0"/>
        <v>0.20000000000000284</v>
      </c>
      <c r="J24" s="1">
        <f t="shared" si="1"/>
        <v>0.20000000000000284</v>
      </c>
      <c r="L24" s="5"/>
      <c r="M24" s="5"/>
      <c r="Q24" s="6"/>
      <c r="R24" s="6"/>
      <c r="S24" s="6"/>
    </row>
    <row r="25" spans="3:20" ht="18.5" x14ac:dyDescent="0.45">
      <c r="C25" s="1">
        <v>22</v>
      </c>
      <c r="D25" s="1">
        <v>900</v>
      </c>
      <c r="E25" s="1">
        <v>99</v>
      </c>
      <c r="F25" s="1">
        <v>95</v>
      </c>
      <c r="G25" s="1">
        <f t="shared" si="3"/>
        <v>0</v>
      </c>
      <c r="H25" s="1">
        <f t="shared" si="4"/>
        <v>1</v>
      </c>
      <c r="I25" s="1">
        <f t="shared" si="0"/>
        <v>4</v>
      </c>
      <c r="J25" s="1">
        <f t="shared" si="1"/>
        <v>4</v>
      </c>
      <c r="Q25" s="5"/>
      <c r="R25" s="5"/>
      <c r="S25" s="5"/>
    </row>
    <row r="26" spans="3:20" ht="18.5" x14ac:dyDescent="0.45">
      <c r="C26" s="1">
        <v>23</v>
      </c>
      <c r="D26" s="1">
        <v>950</v>
      </c>
      <c r="E26" s="1">
        <v>104.54</v>
      </c>
      <c r="F26" s="1">
        <f>95.5</f>
        <v>95.5</v>
      </c>
      <c r="G26" s="1">
        <f t="shared" si="3"/>
        <v>1</v>
      </c>
      <c r="H26" s="1">
        <f t="shared" si="4"/>
        <v>1</v>
      </c>
      <c r="I26" s="1">
        <f t="shared" si="0"/>
        <v>9.0400000000000063</v>
      </c>
      <c r="J26" s="1">
        <f t="shared" si="1"/>
        <v>9.0400000000000063</v>
      </c>
      <c r="L26" s="5"/>
      <c r="M26" s="5"/>
      <c r="Q26" s="5"/>
      <c r="R26" s="5"/>
      <c r="S26" s="5"/>
    </row>
    <row r="27" spans="3:20" ht="18.5" x14ac:dyDescent="0.45">
      <c r="C27" s="1">
        <v>24</v>
      </c>
      <c r="D27" s="1">
        <v>1000</v>
      </c>
      <c r="E27" s="1">
        <v>109.73</v>
      </c>
      <c r="F27" s="1">
        <f t="shared" ref="F27:F34" si="5">95+1.11*C5</f>
        <v>97.22</v>
      </c>
      <c r="G27" s="1">
        <v>2</v>
      </c>
      <c r="H27" s="1">
        <f t="shared" si="4"/>
        <v>1</v>
      </c>
      <c r="I27" s="1">
        <f t="shared" si="0"/>
        <v>12.510000000000005</v>
      </c>
      <c r="J27" s="1">
        <f t="shared" si="1"/>
        <v>12.510000000000005</v>
      </c>
      <c r="Q27" s="5"/>
      <c r="R27" s="5"/>
      <c r="S27" s="5"/>
    </row>
    <row r="28" spans="3:20" ht="18.5" x14ac:dyDescent="0.45">
      <c r="C28" s="1">
        <v>25</v>
      </c>
      <c r="D28" s="1">
        <v>1025</v>
      </c>
      <c r="E28" s="1">
        <v>110</v>
      </c>
      <c r="F28" s="1">
        <f t="shared" si="5"/>
        <v>98.33</v>
      </c>
      <c r="G28" s="1">
        <f t="shared" si="3"/>
        <v>2.2199999999999989</v>
      </c>
      <c r="H28" s="1">
        <f t="shared" si="4"/>
        <v>0.21999999999999886</v>
      </c>
      <c r="I28" s="1">
        <f t="shared" si="0"/>
        <v>11.670000000000002</v>
      </c>
      <c r="J28" s="1">
        <f t="shared" si="1"/>
        <v>11.670000000000002</v>
      </c>
      <c r="L28" s="5"/>
      <c r="M28" s="5"/>
    </row>
    <row r="29" spans="3:20" x14ac:dyDescent="0.35">
      <c r="C29" s="1">
        <v>26</v>
      </c>
      <c r="D29" s="1">
        <v>1050</v>
      </c>
      <c r="E29" s="1">
        <v>111.125</v>
      </c>
      <c r="F29" s="1">
        <f t="shared" si="5"/>
        <v>99.44</v>
      </c>
      <c r="G29" s="1">
        <f t="shared" si="3"/>
        <v>2.2199999999999989</v>
      </c>
      <c r="H29" s="1">
        <f t="shared" si="4"/>
        <v>0</v>
      </c>
      <c r="I29" s="1">
        <f t="shared" si="0"/>
        <v>11.685000000000002</v>
      </c>
      <c r="J29" s="1">
        <f t="shared" si="1"/>
        <v>11.685000000000002</v>
      </c>
      <c r="L29" t="s">
        <v>71</v>
      </c>
      <c r="M29" t="s">
        <v>72</v>
      </c>
      <c r="N29" t="s">
        <v>73</v>
      </c>
    </row>
    <row r="30" spans="3:20" ht="18.5" x14ac:dyDescent="0.45">
      <c r="C30" s="1">
        <v>27</v>
      </c>
      <c r="D30" s="1">
        <v>1075</v>
      </c>
      <c r="E30" s="1">
        <v>110.875</v>
      </c>
      <c r="F30" s="1">
        <f t="shared" si="5"/>
        <v>100.55</v>
      </c>
      <c r="G30" s="1">
        <f t="shared" si="3"/>
        <v>2.2199999999999989</v>
      </c>
      <c r="H30" s="1">
        <f t="shared" si="4"/>
        <v>0</v>
      </c>
      <c r="I30" s="1">
        <f t="shared" si="0"/>
        <v>10.325000000000003</v>
      </c>
      <c r="J30" s="1">
        <f t="shared" si="1"/>
        <v>10.325000000000003</v>
      </c>
      <c r="L30" s="5">
        <v>1</v>
      </c>
      <c r="M30" s="5">
        <v>40</v>
      </c>
      <c r="N30">
        <v>93.78</v>
      </c>
    </row>
    <row r="31" spans="3:20" x14ac:dyDescent="0.35">
      <c r="C31" s="1">
        <v>28</v>
      </c>
      <c r="D31" s="1">
        <v>1100</v>
      </c>
      <c r="E31" s="1">
        <v>110.56</v>
      </c>
      <c r="F31" s="1">
        <f t="shared" si="5"/>
        <v>101.66</v>
      </c>
      <c r="G31" s="1">
        <f>100*(F31-F30)/50</f>
        <v>2.2199999999999989</v>
      </c>
      <c r="H31" s="1">
        <f t="shared" si="4"/>
        <v>0</v>
      </c>
      <c r="I31" s="1">
        <f t="shared" si="0"/>
        <v>8.9000000000000057</v>
      </c>
      <c r="J31" s="1">
        <f t="shared" si="1"/>
        <v>8.9000000000000057</v>
      </c>
      <c r="L31">
        <v>2</v>
      </c>
      <c r="M31">
        <v>475</v>
      </c>
      <c r="N31">
        <v>100</v>
      </c>
    </row>
    <row r="32" spans="3:20" ht="18.5" x14ac:dyDescent="0.45">
      <c r="C32" s="1">
        <v>29</v>
      </c>
      <c r="D32" s="1">
        <v>1125</v>
      </c>
      <c r="E32" s="1">
        <v>108.89</v>
      </c>
      <c r="F32" s="1">
        <f t="shared" si="5"/>
        <v>102.77</v>
      </c>
      <c r="G32" s="1">
        <f>100*(F32-F31)/50</f>
        <v>2.2199999999999989</v>
      </c>
      <c r="H32" s="1">
        <f t="shared" si="4"/>
        <v>0</v>
      </c>
      <c r="I32" s="1">
        <f t="shared" si="0"/>
        <v>6.1200000000000045</v>
      </c>
      <c r="J32" s="1">
        <f t="shared" si="1"/>
        <v>6.1200000000000045</v>
      </c>
      <c r="L32" s="5">
        <v>3</v>
      </c>
      <c r="M32">
        <v>575</v>
      </c>
      <c r="N32">
        <v>100</v>
      </c>
    </row>
    <row r="33" spans="3:20" ht="18.5" x14ac:dyDescent="0.45">
      <c r="C33" s="1">
        <v>30</v>
      </c>
      <c r="D33" s="1">
        <v>1150</v>
      </c>
      <c r="E33" s="1">
        <v>110</v>
      </c>
      <c r="F33" s="1">
        <v>103.4</v>
      </c>
      <c r="G33" s="1">
        <f>100*(F33-F32)/50</f>
        <v>1.2600000000000193</v>
      </c>
      <c r="H33" s="1">
        <f>G33-G32</f>
        <v>-0.95999999999997954</v>
      </c>
      <c r="I33" s="1">
        <f t="shared" si="0"/>
        <v>6.5999999999999943</v>
      </c>
      <c r="J33" s="1">
        <f t="shared" si="1"/>
        <v>6.5999999999999943</v>
      </c>
      <c r="L33">
        <v>4</v>
      </c>
      <c r="M33" s="5">
        <v>615</v>
      </c>
      <c r="N33">
        <v>99</v>
      </c>
      <c r="T33" s="4"/>
    </row>
    <row r="34" spans="3:20" ht="18.5" x14ac:dyDescent="0.45">
      <c r="C34" s="1">
        <v>31</v>
      </c>
      <c r="D34" s="1">
        <v>1200</v>
      </c>
      <c r="E34" s="1">
        <v>101</v>
      </c>
      <c r="F34" s="1">
        <v>103.7</v>
      </c>
      <c r="G34" s="1">
        <f>100*(F34-F33)/50</f>
        <v>0.59999999999999432</v>
      </c>
      <c r="H34" s="1">
        <f t="shared" si="4"/>
        <v>-0.66000000000002501</v>
      </c>
      <c r="I34" s="1">
        <f t="shared" si="0"/>
        <v>-2.7000000000000028</v>
      </c>
      <c r="J34" s="1">
        <f t="shared" si="1"/>
        <v>2.7000000000000028</v>
      </c>
      <c r="L34" s="5">
        <v>5</v>
      </c>
      <c r="M34">
        <v>849</v>
      </c>
      <c r="N34">
        <v>95</v>
      </c>
    </row>
    <row r="35" spans="3:20" ht="18.5" x14ac:dyDescent="0.45">
      <c r="C35" s="1">
        <v>32</v>
      </c>
      <c r="D35" s="1">
        <v>1250</v>
      </c>
      <c r="E35" s="1">
        <v>97.11</v>
      </c>
      <c r="F35" s="1">
        <v>103.7</v>
      </c>
      <c r="G35" s="1">
        <f>100*(F35-F34)/50</f>
        <v>0</v>
      </c>
      <c r="H35" s="1">
        <f t="shared" si="4"/>
        <v>-0.59999999999999432</v>
      </c>
      <c r="I35" s="1">
        <f t="shared" si="0"/>
        <v>-6.5900000000000034</v>
      </c>
      <c r="J35" s="1">
        <f t="shared" si="1"/>
        <v>6.5900000000000034</v>
      </c>
      <c r="L35">
        <v>6</v>
      </c>
      <c r="M35" s="5">
        <v>1180</v>
      </c>
      <c r="N35">
        <v>103.7</v>
      </c>
    </row>
    <row r="36" spans="3:20" ht="18.5" x14ac:dyDescent="0.45">
      <c r="C36" s="1">
        <v>33</v>
      </c>
      <c r="D36" s="1">
        <v>1300</v>
      </c>
      <c r="E36" s="1">
        <v>99.09</v>
      </c>
      <c r="F36" s="1">
        <v>103.2</v>
      </c>
      <c r="G36" s="1">
        <f>100*(F36-F35)/50</f>
        <v>-1</v>
      </c>
      <c r="H36" s="1">
        <f t="shared" si="4"/>
        <v>-1</v>
      </c>
      <c r="I36" s="1">
        <f t="shared" si="0"/>
        <v>-4.1099999999999994</v>
      </c>
      <c r="J36" s="1">
        <f t="shared" si="1"/>
        <v>4.1099999999999994</v>
      </c>
      <c r="L36" s="5">
        <v>7</v>
      </c>
      <c r="M36">
        <v>1400</v>
      </c>
      <c r="N36">
        <v>100</v>
      </c>
    </row>
    <row r="37" spans="3:20" ht="18.5" x14ac:dyDescent="0.45">
      <c r="C37" s="1">
        <v>34</v>
      </c>
      <c r="D37" s="1">
        <v>1325</v>
      </c>
      <c r="E37" s="1">
        <v>100</v>
      </c>
      <c r="F37" s="1">
        <v>102.2</v>
      </c>
      <c r="G37" s="1">
        <f>100*(F37-F36)/50</f>
        <v>-2</v>
      </c>
      <c r="H37" s="1">
        <f t="shared" si="4"/>
        <v>-1</v>
      </c>
      <c r="I37" s="1">
        <f t="shared" si="0"/>
        <v>-2.2000000000000028</v>
      </c>
      <c r="J37" s="1">
        <f t="shared" si="1"/>
        <v>2.2000000000000028</v>
      </c>
      <c r="L37">
        <v>8</v>
      </c>
      <c r="M37" s="5">
        <v>1525</v>
      </c>
      <c r="N37">
        <v>99.5</v>
      </c>
    </row>
    <row r="38" spans="3:20" ht="18.5" x14ac:dyDescent="0.45">
      <c r="C38" s="1">
        <v>35</v>
      </c>
      <c r="D38" s="1">
        <v>1375</v>
      </c>
      <c r="E38" s="1">
        <v>100</v>
      </c>
      <c r="F38" s="1">
        <v>101</v>
      </c>
      <c r="G38" s="1">
        <f>100*(F38-F37)/50</f>
        <v>-2.4000000000000057</v>
      </c>
      <c r="H38" s="1">
        <f t="shared" si="4"/>
        <v>-0.40000000000000568</v>
      </c>
      <c r="I38" s="1">
        <f t="shared" si="0"/>
        <v>-1</v>
      </c>
      <c r="J38" s="1">
        <f t="shared" si="1"/>
        <v>1</v>
      </c>
      <c r="L38" s="5">
        <v>9</v>
      </c>
      <c r="M38">
        <v>1650</v>
      </c>
      <c r="N38">
        <v>98.5</v>
      </c>
    </row>
    <row r="39" spans="3:20" ht="18.5" x14ac:dyDescent="0.45">
      <c r="C39" s="1">
        <v>36</v>
      </c>
      <c r="D39" s="1">
        <v>1400</v>
      </c>
      <c r="E39" s="1">
        <v>100</v>
      </c>
      <c r="F39" s="1">
        <v>100</v>
      </c>
      <c r="G39" s="1">
        <f>100*(F39-F38)/50</f>
        <v>-2</v>
      </c>
      <c r="H39" s="1">
        <f t="shared" si="4"/>
        <v>0.40000000000000568</v>
      </c>
      <c r="I39" s="1">
        <f t="shared" si="0"/>
        <v>0</v>
      </c>
      <c r="J39" s="1">
        <f t="shared" si="1"/>
        <v>0</v>
      </c>
      <c r="L39">
        <v>10</v>
      </c>
      <c r="M39" s="5">
        <v>1770</v>
      </c>
      <c r="N39">
        <v>99.4</v>
      </c>
    </row>
    <row r="40" spans="3:20" ht="18.5" x14ac:dyDescent="0.45">
      <c r="C40" s="1">
        <v>37</v>
      </c>
      <c r="D40" s="1">
        <v>1425</v>
      </c>
      <c r="E40" s="1">
        <v>100</v>
      </c>
      <c r="F40" s="1">
        <v>99.5</v>
      </c>
      <c r="G40" s="1">
        <f>100*(F40-F39)/50</f>
        <v>-1</v>
      </c>
      <c r="H40" s="1">
        <f t="shared" si="4"/>
        <v>1</v>
      </c>
      <c r="I40" s="1">
        <f t="shared" si="0"/>
        <v>0.5</v>
      </c>
      <c r="J40" s="1">
        <f t="shared" si="1"/>
        <v>0.5</v>
      </c>
      <c r="L40" s="5">
        <v>11</v>
      </c>
      <c r="M40">
        <v>1825</v>
      </c>
      <c r="N40">
        <v>99.7</v>
      </c>
    </row>
    <row r="41" spans="3:20" ht="18.5" x14ac:dyDescent="0.45">
      <c r="C41" s="1">
        <v>38</v>
      </c>
      <c r="D41" s="1">
        <v>1475</v>
      </c>
      <c r="E41" s="1">
        <v>100</v>
      </c>
      <c r="F41" s="1">
        <v>99.5</v>
      </c>
      <c r="G41" s="1">
        <f>100*(F41-F40)/50</f>
        <v>0</v>
      </c>
      <c r="H41" s="1">
        <f t="shared" si="4"/>
        <v>1</v>
      </c>
      <c r="I41" s="1">
        <f t="shared" si="0"/>
        <v>0.5</v>
      </c>
      <c r="J41" s="1">
        <f t="shared" si="1"/>
        <v>0.5</v>
      </c>
      <c r="L41">
        <v>12</v>
      </c>
      <c r="M41" s="5">
        <v>1875</v>
      </c>
      <c r="N41">
        <v>100</v>
      </c>
    </row>
    <row r="42" spans="3:20" ht="18.5" x14ac:dyDescent="0.45">
      <c r="C42" s="1">
        <v>39</v>
      </c>
      <c r="D42" s="1">
        <v>1500</v>
      </c>
      <c r="E42" s="1">
        <v>100</v>
      </c>
      <c r="F42" s="1">
        <v>99.5</v>
      </c>
      <c r="G42" s="1">
        <f t="shared" ref="G42:G105" si="6">100*(F42-F41)/50</f>
        <v>0</v>
      </c>
      <c r="H42" s="1">
        <f t="shared" si="4"/>
        <v>0</v>
      </c>
      <c r="I42" s="1">
        <f t="shared" si="0"/>
        <v>0.5</v>
      </c>
      <c r="J42" s="1">
        <f t="shared" si="1"/>
        <v>0.5</v>
      </c>
      <c r="L42" s="5">
        <v>13</v>
      </c>
      <c r="M42">
        <v>1910</v>
      </c>
      <c r="N42">
        <v>100.9</v>
      </c>
    </row>
    <row r="43" spans="3:20" ht="18.5" x14ac:dyDescent="0.45">
      <c r="C43" s="1">
        <v>40</v>
      </c>
      <c r="D43" s="1">
        <v>1550</v>
      </c>
      <c r="E43" s="1">
        <v>98.75</v>
      </c>
      <c r="F43" s="1">
        <v>99</v>
      </c>
      <c r="G43" s="1">
        <f t="shared" si="6"/>
        <v>-1</v>
      </c>
      <c r="H43" s="1">
        <f t="shared" si="4"/>
        <v>-1</v>
      </c>
      <c r="I43" s="1">
        <f t="shared" si="0"/>
        <v>-0.25</v>
      </c>
      <c r="J43" s="1">
        <f t="shared" si="1"/>
        <v>0.25</v>
      </c>
      <c r="L43">
        <v>14</v>
      </c>
      <c r="M43" s="5">
        <v>1990</v>
      </c>
      <c r="N43">
        <v>102</v>
      </c>
      <c r="T43">
        <v>8</v>
      </c>
    </row>
    <row r="44" spans="3:20" ht="18.5" x14ac:dyDescent="0.45">
      <c r="C44" s="1">
        <v>41</v>
      </c>
      <c r="D44" s="1">
        <v>1600</v>
      </c>
      <c r="E44" s="1">
        <v>98.1</v>
      </c>
      <c r="F44" s="1">
        <v>98.5</v>
      </c>
      <c r="G44" s="1">
        <f t="shared" si="6"/>
        <v>-1</v>
      </c>
      <c r="H44" s="1">
        <f t="shared" si="4"/>
        <v>0</v>
      </c>
      <c r="I44" s="1">
        <f t="shared" si="0"/>
        <v>-0.40000000000000568</v>
      </c>
      <c r="J44" s="1">
        <f t="shared" si="1"/>
        <v>0.40000000000000568</v>
      </c>
      <c r="L44" s="5">
        <v>15</v>
      </c>
      <c r="M44">
        <v>2080</v>
      </c>
      <c r="N44">
        <v>102</v>
      </c>
      <c r="T44">
        <v>142.85</v>
      </c>
    </row>
    <row r="45" spans="3:20" ht="18.5" x14ac:dyDescent="0.45">
      <c r="C45" s="1">
        <v>42</v>
      </c>
      <c r="D45" s="1">
        <v>1650</v>
      </c>
      <c r="E45" s="1">
        <v>98.37</v>
      </c>
      <c r="F45" s="1">
        <v>98.5</v>
      </c>
      <c r="G45" s="1">
        <f t="shared" si="6"/>
        <v>0</v>
      </c>
      <c r="H45" s="1">
        <f t="shared" si="4"/>
        <v>1</v>
      </c>
      <c r="I45" s="1">
        <f t="shared" si="0"/>
        <v>-0.12999999999999545</v>
      </c>
      <c r="J45" s="1">
        <f t="shared" si="1"/>
        <v>0.12999999999999545</v>
      </c>
      <c r="L45">
        <v>16</v>
      </c>
      <c r="M45" s="5">
        <v>2155</v>
      </c>
      <c r="N45">
        <v>101.5</v>
      </c>
      <c r="T45" s="4">
        <f>100*50/T44</f>
        <v>35.001750087504377</v>
      </c>
    </row>
    <row r="46" spans="3:20" ht="18.5" x14ac:dyDescent="0.45">
      <c r="C46" s="1">
        <v>43</v>
      </c>
      <c r="D46" s="1">
        <v>1700</v>
      </c>
      <c r="E46" s="1">
        <v>99.21</v>
      </c>
      <c r="F46" s="1">
        <v>99</v>
      </c>
      <c r="G46" s="1">
        <f t="shared" si="6"/>
        <v>1</v>
      </c>
      <c r="H46" s="1">
        <f t="shared" si="4"/>
        <v>1</v>
      </c>
      <c r="I46" s="1">
        <f t="shared" si="0"/>
        <v>0.20999999999999375</v>
      </c>
      <c r="J46" s="1">
        <f t="shared" si="1"/>
        <v>0.20999999999999375</v>
      </c>
      <c r="L46" s="5">
        <v>17</v>
      </c>
      <c r="M46">
        <v>2298</v>
      </c>
      <c r="N46">
        <v>101</v>
      </c>
    </row>
    <row r="47" spans="3:20" ht="18.5" x14ac:dyDescent="0.45">
      <c r="C47" s="1">
        <v>44</v>
      </c>
      <c r="D47" s="1">
        <v>1750</v>
      </c>
      <c r="E47" s="1">
        <v>100</v>
      </c>
      <c r="F47" s="1">
        <v>99.5</v>
      </c>
      <c r="G47" s="1">
        <f t="shared" si="6"/>
        <v>1</v>
      </c>
      <c r="H47" s="1">
        <f t="shared" si="4"/>
        <v>0</v>
      </c>
      <c r="I47" s="1">
        <f t="shared" si="0"/>
        <v>0.5</v>
      </c>
      <c r="J47" s="1">
        <f t="shared" si="1"/>
        <v>0.5</v>
      </c>
      <c r="L47">
        <v>18</v>
      </c>
      <c r="M47" s="5">
        <v>2450</v>
      </c>
      <c r="N47">
        <v>101</v>
      </c>
    </row>
    <row r="48" spans="3:20" ht="18.5" x14ac:dyDescent="0.45">
      <c r="C48" s="1">
        <v>45</v>
      </c>
      <c r="D48" s="1">
        <v>1800</v>
      </c>
      <c r="E48" s="1">
        <v>98.88</v>
      </c>
      <c r="F48" s="1">
        <v>99.5</v>
      </c>
      <c r="G48" s="1">
        <f t="shared" si="6"/>
        <v>0</v>
      </c>
      <c r="H48" s="1">
        <f t="shared" si="4"/>
        <v>-1</v>
      </c>
      <c r="I48" s="1">
        <f t="shared" si="0"/>
        <v>-0.62000000000000455</v>
      </c>
      <c r="J48" s="1">
        <f t="shared" si="1"/>
        <v>0.62000000000000455</v>
      </c>
      <c r="L48" s="5">
        <v>19</v>
      </c>
      <c r="M48">
        <v>2560</v>
      </c>
      <c r="N48">
        <v>100</v>
      </c>
    </row>
    <row r="49" spans="3:20" ht="18.5" x14ac:dyDescent="0.45">
      <c r="C49" s="1">
        <v>46</v>
      </c>
      <c r="D49" s="1">
        <v>1825</v>
      </c>
      <c r="E49" s="1">
        <v>99.55</v>
      </c>
      <c r="F49" s="1">
        <v>99.5</v>
      </c>
      <c r="G49" s="1">
        <f t="shared" si="6"/>
        <v>0</v>
      </c>
      <c r="H49" s="1">
        <f t="shared" si="4"/>
        <v>0</v>
      </c>
      <c r="I49" s="1">
        <f t="shared" si="0"/>
        <v>4.9999999999997158E-2</v>
      </c>
      <c r="J49" s="1">
        <f t="shared" si="1"/>
        <v>4.9999999999997158E-2</v>
      </c>
      <c r="L49">
        <v>20</v>
      </c>
      <c r="M49" s="5">
        <v>2780</v>
      </c>
      <c r="N49">
        <v>100</v>
      </c>
      <c r="T49">
        <v>8</v>
      </c>
    </row>
    <row r="50" spans="3:20" ht="18.5" x14ac:dyDescent="0.45">
      <c r="C50" s="1">
        <v>47</v>
      </c>
      <c r="D50" s="1">
        <v>1850</v>
      </c>
      <c r="E50" s="1">
        <v>99.8</v>
      </c>
      <c r="F50" s="1">
        <v>99.5</v>
      </c>
      <c r="G50" s="1">
        <f t="shared" si="6"/>
        <v>0</v>
      </c>
      <c r="H50" s="1">
        <f t="shared" si="4"/>
        <v>0</v>
      </c>
      <c r="I50" s="1">
        <f t="shared" si="0"/>
        <v>0.29999999999999716</v>
      </c>
      <c r="J50" s="1">
        <f t="shared" si="1"/>
        <v>0.29999999999999716</v>
      </c>
      <c r="L50" s="5">
        <v>21</v>
      </c>
      <c r="M50">
        <v>2900</v>
      </c>
      <c r="N50">
        <v>100</v>
      </c>
      <c r="T50">
        <v>142.85</v>
      </c>
    </row>
    <row r="51" spans="3:20" x14ac:dyDescent="0.35">
      <c r="C51" s="1">
        <v>48</v>
      </c>
      <c r="D51" s="1">
        <v>1875</v>
      </c>
      <c r="E51" s="1">
        <v>100</v>
      </c>
      <c r="F51" s="1">
        <v>100</v>
      </c>
      <c r="G51" s="1">
        <f t="shared" si="6"/>
        <v>1</v>
      </c>
      <c r="H51" s="1">
        <f t="shared" si="4"/>
        <v>1</v>
      </c>
      <c r="I51" s="1">
        <f t="shared" si="0"/>
        <v>0</v>
      </c>
      <c r="J51" s="1">
        <f t="shared" si="1"/>
        <v>0</v>
      </c>
      <c r="T51">
        <v>3.36</v>
      </c>
    </row>
    <row r="52" spans="3:20" x14ac:dyDescent="0.35">
      <c r="C52" s="1">
        <v>49</v>
      </c>
      <c r="D52" s="1">
        <v>1900</v>
      </c>
      <c r="E52" s="1">
        <v>100.44</v>
      </c>
      <c r="F52" s="1">
        <v>100.5</v>
      </c>
      <c r="G52" s="1">
        <f t="shared" si="6"/>
        <v>1</v>
      </c>
      <c r="H52" s="1">
        <f t="shared" si="4"/>
        <v>0</v>
      </c>
      <c r="I52" s="1">
        <f t="shared" si="0"/>
        <v>-6.0000000000002274E-2</v>
      </c>
      <c r="J52" s="1">
        <f t="shared" si="1"/>
        <v>6.0000000000002274E-2</v>
      </c>
    </row>
    <row r="53" spans="3:20" x14ac:dyDescent="0.35">
      <c r="C53" s="1">
        <v>50</v>
      </c>
      <c r="D53" s="1">
        <v>1925</v>
      </c>
      <c r="E53" s="1">
        <v>101.42</v>
      </c>
      <c r="F53" s="1">
        <v>101</v>
      </c>
      <c r="G53" s="1">
        <f t="shared" si="6"/>
        <v>1</v>
      </c>
      <c r="H53" s="1">
        <f t="shared" si="4"/>
        <v>0</v>
      </c>
      <c r="I53" s="1">
        <f t="shared" si="0"/>
        <v>0.42000000000000171</v>
      </c>
      <c r="J53" s="1">
        <f t="shared" si="1"/>
        <v>0.42000000000000171</v>
      </c>
    </row>
    <row r="54" spans="3:20" x14ac:dyDescent="0.35">
      <c r="C54" s="1">
        <v>51</v>
      </c>
      <c r="D54" s="1">
        <v>1950</v>
      </c>
      <c r="E54" s="1">
        <v>102.5</v>
      </c>
      <c r="F54" s="1">
        <v>101.5</v>
      </c>
      <c r="G54" s="1">
        <f t="shared" si="6"/>
        <v>1</v>
      </c>
      <c r="H54" s="1">
        <f t="shared" si="4"/>
        <v>0</v>
      </c>
      <c r="I54" s="1">
        <f t="shared" si="0"/>
        <v>1</v>
      </c>
      <c r="J54" s="1">
        <f t="shared" si="1"/>
        <v>1</v>
      </c>
    </row>
    <row r="55" spans="3:20" x14ac:dyDescent="0.35">
      <c r="C55" s="1">
        <v>52</v>
      </c>
      <c r="D55" s="1">
        <v>1975</v>
      </c>
      <c r="E55" s="1">
        <v>102.85</v>
      </c>
      <c r="F55" s="1">
        <v>102</v>
      </c>
      <c r="G55" s="1">
        <f t="shared" si="6"/>
        <v>1</v>
      </c>
      <c r="H55" s="1">
        <f t="shared" si="4"/>
        <v>0</v>
      </c>
      <c r="I55" s="1">
        <f t="shared" si="0"/>
        <v>0.84999999999999432</v>
      </c>
      <c r="J55" s="1">
        <f t="shared" si="1"/>
        <v>0.84999999999999432</v>
      </c>
    </row>
    <row r="56" spans="3:20" x14ac:dyDescent="0.35">
      <c r="C56" s="1">
        <v>53</v>
      </c>
      <c r="D56" s="1">
        <v>2000</v>
      </c>
      <c r="E56" s="1">
        <v>101.67</v>
      </c>
      <c r="F56" s="1">
        <v>102</v>
      </c>
      <c r="G56" s="1">
        <f t="shared" si="6"/>
        <v>0</v>
      </c>
      <c r="H56" s="1">
        <f t="shared" si="4"/>
        <v>-1</v>
      </c>
      <c r="I56" s="1">
        <f t="shared" si="0"/>
        <v>-0.32999999999999829</v>
      </c>
      <c r="J56" s="1">
        <f t="shared" si="1"/>
        <v>0.32999999999999829</v>
      </c>
    </row>
    <row r="57" spans="3:20" x14ac:dyDescent="0.35">
      <c r="C57" s="1">
        <v>54</v>
      </c>
      <c r="D57" s="1">
        <v>2050</v>
      </c>
      <c r="E57" s="1">
        <v>100</v>
      </c>
      <c r="F57" s="1">
        <v>102</v>
      </c>
      <c r="G57" s="1">
        <f t="shared" si="6"/>
        <v>0</v>
      </c>
      <c r="H57" s="1">
        <f t="shared" si="4"/>
        <v>0</v>
      </c>
      <c r="I57" s="1">
        <f t="shared" si="0"/>
        <v>-2</v>
      </c>
      <c r="J57" s="1">
        <f t="shared" si="1"/>
        <v>2</v>
      </c>
    </row>
    <row r="58" spans="3:20" x14ac:dyDescent="0.35">
      <c r="C58" s="1">
        <v>55</v>
      </c>
      <c r="D58" s="1">
        <v>2100</v>
      </c>
      <c r="E58" s="1">
        <v>103</v>
      </c>
      <c r="F58" s="1">
        <v>102</v>
      </c>
      <c r="G58" s="1">
        <f t="shared" si="6"/>
        <v>0</v>
      </c>
      <c r="H58" s="1">
        <f t="shared" si="4"/>
        <v>0</v>
      </c>
      <c r="I58" s="1">
        <f t="shared" si="0"/>
        <v>1</v>
      </c>
      <c r="J58" s="1">
        <f t="shared" si="1"/>
        <v>1</v>
      </c>
    </row>
    <row r="59" spans="3:20" x14ac:dyDescent="0.35">
      <c r="C59" s="1">
        <v>56</v>
      </c>
      <c r="D59" s="1">
        <v>2150</v>
      </c>
      <c r="E59" s="1">
        <v>101.67</v>
      </c>
      <c r="F59" s="1">
        <v>101.5</v>
      </c>
      <c r="G59" s="1">
        <f t="shared" si="6"/>
        <v>-1</v>
      </c>
      <c r="H59" s="1">
        <f t="shared" si="4"/>
        <v>-1</v>
      </c>
      <c r="I59" s="1">
        <f t="shared" si="0"/>
        <v>0.17000000000000171</v>
      </c>
      <c r="J59" s="1">
        <f t="shared" si="1"/>
        <v>0.17000000000000171</v>
      </c>
      <c r="L59" t="s">
        <v>9</v>
      </c>
      <c r="M59">
        <v>1</v>
      </c>
      <c r="N59">
        <v>2</v>
      </c>
      <c r="O59">
        <v>3</v>
      </c>
      <c r="P59">
        <v>4</v>
      </c>
      <c r="Q59">
        <v>5</v>
      </c>
      <c r="R59">
        <v>6</v>
      </c>
      <c r="S59">
        <v>7</v>
      </c>
    </row>
    <row r="60" spans="3:20" x14ac:dyDescent="0.35">
      <c r="C60" s="1">
        <v>57</v>
      </c>
      <c r="D60" s="1">
        <v>2200</v>
      </c>
      <c r="E60" s="1">
        <v>100</v>
      </c>
      <c r="F60" s="1">
        <v>101</v>
      </c>
      <c r="G60" s="1">
        <f t="shared" si="6"/>
        <v>-1</v>
      </c>
      <c r="H60" s="1">
        <f t="shared" si="4"/>
        <v>0</v>
      </c>
      <c r="I60" s="1">
        <f t="shared" si="0"/>
        <v>-1</v>
      </c>
      <c r="J60" s="1">
        <f t="shared" si="1"/>
        <v>1</v>
      </c>
      <c r="L60" t="s">
        <v>12</v>
      </c>
      <c r="M60">
        <v>150</v>
      </c>
      <c r="N60">
        <v>157.13999999999999</v>
      </c>
      <c r="O60">
        <v>185</v>
      </c>
      <c r="P60">
        <v>200</v>
      </c>
      <c r="Q60">
        <v>228</v>
      </c>
      <c r="R60">
        <v>178.57</v>
      </c>
      <c r="S60">
        <v>185.71</v>
      </c>
    </row>
    <row r="61" spans="3:20" x14ac:dyDescent="0.35">
      <c r="C61" s="1">
        <v>58</v>
      </c>
      <c r="D61" s="1">
        <v>2250</v>
      </c>
      <c r="E61" s="1">
        <v>100</v>
      </c>
      <c r="F61" s="1">
        <v>101</v>
      </c>
      <c r="G61" s="1">
        <f t="shared" si="6"/>
        <v>0</v>
      </c>
      <c r="H61" s="1">
        <f t="shared" si="4"/>
        <v>1</v>
      </c>
      <c r="I61" s="1">
        <f t="shared" si="0"/>
        <v>-1</v>
      </c>
      <c r="J61" s="1">
        <f t="shared" si="1"/>
        <v>1</v>
      </c>
      <c r="L61" t="s">
        <v>15</v>
      </c>
      <c r="M61" s="4">
        <f>100*50/M60</f>
        <v>33.333333333333336</v>
      </c>
      <c r="N61" s="4">
        <f>100*50/N60</f>
        <v>31.818760341097114</v>
      </c>
      <c r="O61" s="4">
        <f>100*50/O60</f>
        <v>27.027027027027028</v>
      </c>
      <c r="P61" s="4">
        <f>100*50/P60</f>
        <v>25</v>
      </c>
      <c r="Q61" s="4">
        <f>100*50/Q60</f>
        <v>21.92982456140351</v>
      </c>
      <c r="R61" s="4">
        <f>100*50/R60</f>
        <v>28.000224001792017</v>
      </c>
      <c r="S61" s="4">
        <f>100*50/S60</f>
        <v>26.923698239190134</v>
      </c>
    </row>
    <row r="62" spans="3:20" x14ac:dyDescent="0.35">
      <c r="C62" s="1">
        <v>59</v>
      </c>
      <c r="D62" s="1">
        <v>2300</v>
      </c>
      <c r="E62" s="1">
        <v>101.14</v>
      </c>
      <c r="F62" s="1">
        <v>101</v>
      </c>
      <c r="G62" s="1">
        <f t="shared" si="6"/>
        <v>0</v>
      </c>
      <c r="H62" s="1">
        <f t="shared" si="4"/>
        <v>0</v>
      </c>
      <c r="I62" s="1">
        <f t="shared" si="0"/>
        <v>0.14000000000000057</v>
      </c>
      <c r="J62" s="1">
        <f t="shared" si="1"/>
        <v>0.14000000000000057</v>
      </c>
    </row>
    <row r="63" spans="3:20" x14ac:dyDescent="0.35">
      <c r="C63" s="1">
        <v>60</v>
      </c>
      <c r="D63" s="1">
        <v>2350</v>
      </c>
      <c r="E63" s="1">
        <v>101.77</v>
      </c>
      <c r="F63" s="1">
        <v>101</v>
      </c>
      <c r="G63" s="1">
        <f t="shared" si="6"/>
        <v>0</v>
      </c>
      <c r="H63" s="1">
        <f t="shared" si="4"/>
        <v>0</v>
      </c>
      <c r="I63" s="1">
        <f t="shared" si="0"/>
        <v>0.76999999999999602</v>
      </c>
      <c r="J63" s="1">
        <f t="shared" si="1"/>
        <v>0.76999999999999602</v>
      </c>
    </row>
    <row r="64" spans="3:20" x14ac:dyDescent="0.35">
      <c r="C64" s="1">
        <v>61</v>
      </c>
      <c r="D64" s="1">
        <v>2400</v>
      </c>
      <c r="E64" s="1">
        <v>101.42</v>
      </c>
      <c r="F64" s="1">
        <v>101</v>
      </c>
      <c r="G64" s="1">
        <f t="shared" si="6"/>
        <v>0</v>
      </c>
      <c r="H64" s="1">
        <f t="shared" si="4"/>
        <v>0</v>
      </c>
      <c r="I64" s="1">
        <f t="shared" si="0"/>
        <v>0.42000000000000171</v>
      </c>
      <c r="J64" s="1">
        <f t="shared" si="1"/>
        <v>0.42000000000000171</v>
      </c>
    </row>
    <row r="65" spans="3:19" x14ac:dyDescent="0.35">
      <c r="C65" s="1">
        <v>62</v>
      </c>
      <c r="D65" s="1">
        <v>2450</v>
      </c>
      <c r="E65" s="1">
        <v>101.11</v>
      </c>
      <c r="F65" s="1">
        <v>101</v>
      </c>
      <c r="G65" s="1">
        <f t="shared" si="6"/>
        <v>0</v>
      </c>
      <c r="H65" s="1">
        <f t="shared" si="4"/>
        <v>0</v>
      </c>
      <c r="I65" s="1">
        <f t="shared" si="0"/>
        <v>0.10999999999999943</v>
      </c>
      <c r="J65" s="1">
        <f t="shared" si="1"/>
        <v>0.10999999999999943</v>
      </c>
      <c r="L65" t="s">
        <v>9</v>
      </c>
      <c r="M65">
        <v>1</v>
      </c>
      <c r="N65">
        <v>2</v>
      </c>
      <c r="O65">
        <v>3</v>
      </c>
      <c r="P65">
        <v>4</v>
      </c>
      <c r="Q65">
        <v>5</v>
      </c>
      <c r="R65">
        <v>6</v>
      </c>
      <c r="S65">
        <v>7</v>
      </c>
    </row>
    <row r="66" spans="3:19" x14ac:dyDescent="0.35">
      <c r="C66" s="1">
        <v>63</v>
      </c>
      <c r="D66" s="1">
        <v>2500</v>
      </c>
      <c r="E66" s="1">
        <v>100</v>
      </c>
      <c r="F66" s="1">
        <v>100</v>
      </c>
      <c r="G66" s="1">
        <f t="shared" si="6"/>
        <v>-2</v>
      </c>
      <c r="H66" s="1">
        <f t="shared" si="4"/>
        <v>-2</v>
      </c>
      <c r="I66" s="1">
        <f t="shared" si="0"/>
        <v>0</v>
      </c>
      <c r="J66" s="1">
        <f t="shared" si="1"/>
        <v>0</v>
      </c>
      <c r="L66" t="s">
        <v>12</v>
      </c>
      <c r="M66">
        <v>150</v>
      </c>
      <c r="N66">
        <v>157.13999999999999</v>
      </c>
      <c r="O66">
        <v>185</v>
      </c>
      <c r="P66">
        <v>200</v>
      </c>
      <c r="Q66">
        <v>228</v>
      </c>
      <c r="R66">
        <v>178.57</v>
      </c>
      <c r="S66">
        <v>185.71</v>
      </c>
    </row>
    <row r="67" spans="3:19" x14ac:dyDescent="0.35">
      <c r="C67" s="1">
        <v>64</v>
      </c>
      <c r="D67" s="1">
        <v>2550</v>
      </c>
      <c r="E67" s="1">
        <v>100</v>
      </c>
      <c r="F67" s="1">
        <v>100</v>
      </c>
      <c r="G67" s="1">
        <f t="shared" si="6"/>
        <v>0</v>
      </c>
      <c r="H67" s="1">
        <f t="shared" si="4"/>
        <v>2</v>
      </c>
      <c r="I67" s="1">
        <f t="shared" si="0"/>
        <v>0</v>
      </c>
      <c r="J67" s="1">
        <f t="shared" si="1"/>
        <v>0</v>
      </c>
      <c r="L67" t="s">
        <v>16</v>
      </c>
      <c r="M67">
        <v>3</v>
      </c>
      <c r="N67">
        <v>2.94</v>
      </c>
      <c r="O67">
        <v>2.5</v>
      </c>
      <c r="P67">
        <v>2.5</v>
      </c>
      <c r="Q67">
        <v>2.5</v>
      </c>
      <c r="R67">
        <v>2.5</v>
      </c>
      <c r="S67">
        <v>2.5</v>
      </c>
    </row>
    <row r="68" spans="3:19" x14ac:dyDescent="0.35">
      <c r="C68" s="1">
        <v>65</v>
      </c>
      <c r="D68" s="1">
        <v>2600</v>
      </c>
      <c r="E68" s="1">
        <v>99.4</v>
      </c>
      <c r="F68" s="1">
        <v>100</v>
      </c>
      <c r="G68" s="1">
        <f t="shared" si="6"/>
        <v>0</v>
      </c>
      <c r="H68" s="1">
        <f t="shared" si="4"/>
        <v>0</v>
      </c>
      <c r="I68" s="1">
        <f t="shared" si="0"/>
        <v>-0.59999999999999432</v>
      </c>
      <c r="J68" s="1">
        <f t="shared" si="1"/>
        <v>0.59999999999999432</v>
      </c>
    </row>
    <row r="69" spans="3:19" x14ac:dyDescent="0.35">
      <c r="C69" s="1">
        <v>66</v>
      </c>
      <c r="D69" s="1">
        <v>2625</v>
      </c>
      <c r="E69" s="1">
        <v>99.07</v>
      </c>
      <c r="F69" s="1">
        <v>100</v>
      </c>
      <c r="G69" s="1">
        <f t="shared" si="6"/>
        <v>0</v>
      </c>
      <c r="H69" s="1">
        <f t="shared" si="4"/>
        <v>0</v>
      </c>
      <c r="I69" s="1">
        <f t="shared" ref="I69:I132" si="7">E69-F69</f>
        <v>-0.93000000000000682</v>
      </c>
      <c r="J69" s="1">
        <f t="shared" ref="J69:J132" si="8">ABS(I69)</f>
        <v>0.93000000000000682</v>
      </c>
    </row>
    <row r="70" spans="3:19" x14ac:dyDescent="0.35">
      <c r="C70" s="1">
        <v>67</v>
      </c>
      <c r="D70" s="1">
        <v>2650</v>
      </c>
      <c r="E70" s="1">
        <v>99.03</v>
      </c>
      <c r="F70" s="1">
        <v>100</v>
      </c>
      <c r="G70" s="1">
        <f t="shared" si="6"/>
        <v>0</v>
      </c>
      <c r="H70" s="1">
        <f t="shared" si="4"/>
        <v>0</v>
      </c>
      <c r="I70" s="1">
        <f t="shared" si="7"/>
        <v>-0.96999999999999886</v>
      </c>
      <c r="J70" s="1">
        <f t="shared" si="8"/>
        <v>0.96999999999999886</v>
      </c>
    </row>
    <row r="71" spans="3:19" x14ac:dyDescent="0.35">
      <c r="C71" s="1">
        <v>68</v>
      </c>
      <c r="D71" s="1">
        <v>2675</v>
      </c>
      <c r="E71" s="1">
        <v>99.18</v>
      </c>
      <c r="F71" s="1">
        <v>100</v>
      </c>
      <c r="G71" s="1">
        <f t="shared" si="6"/>
        <v>0</v>
      </c>
      <c r="H71" s="1">
        <f t="shared" ref="H71:H77" si="9">G71-G70</f>
        <v>0</v>
      </c>
      <c r="I71" s="1">
        <f t="shared" si="7"/>
        <v>-0.81999999999999318</v>
      </c>
      <c r="J71" s="1">
        <f t="shared" si="8"/>
        <v>0.81999999999999318</v>
      </c>
    </row>
    <row r="72" spans="3:19" x14ac:dyDescent="0.35">
      <c r="C72" s="1">
        <v>69</v>
      </c>
      <c r="D72" s="1">
        <v>2700</v>
      </c>
      <c r="E72" s="1">
        <v>99.38</v>
      </c>
      <c r="F72" s="1">
        <v>100</v>
      </c>
      <c r="G72" s="1">
        <f t="shared" si="6"/>
        <v>0</v>
      </c>
      <c r="H72" s="1">
        <f t="shared" si="9"/>
        <v>0</v>
      </c>
      <c r="I72" s="1">
        <f t="shared" si="7"/>
        <v>-0.62000000000000455</v>
      </c>
      <c r="J72" s="1">
        <f t="shared" si="8"/>
        <v>0.62000000000000455</v>
      </c>
    </row>
    <row r="73" spans="3:19" x14ac:dyDescent="0.35">
      <c r="C73" s="1">
        <v>70</v>
      </c>
      <c r="D73" s="1">
        <v>2725</v>
      </c>
      <c r="E73" s="1">
        <v>99.33</v>
      </c>
      <c r="F73" s="1">
        <v>100</v>
      </c>
      <c r="G73" s="1">
        <f t="shared" si="6"/>
        <v>0</v>
      </c>
      <c r="H73" s="1">
        <f t="shared" si="9"/>
        <v>0</v>
      </c>
      <c r="I73" s="1">
        <f t="shared" si="7"/>
        <v>-0.67000000000000171</v>
      </c>
      <c r="J73" s="1">
        <f t="shared" si="8"/>
        <v>0.67000000000000171</v>
      </c>
    </row>
    <row r="74" spans="3:19" x14ac:dyDescent="0.35">
      <c r="C74" s="1">
        <v>71</v>
      </c>
      <c r="D74" s="1">
        <v>2750</v>
      </c>
      <c r="E74" s="1">
        <v>99.73</v>
      </c>
      <c r="F74" s="1">
        <v>100</v>
      </c>
      <c r="G74" s="1">
        <f t="shared" si="6"/>
        <v>0</v>
      </c>
      <c r="H74" s="1">
        <f t="shared" si="9"/>
        <v>0</v>
      </c>
      <c r="I74" s="1">
        <f t="shared" si="7"/>
        <v>-0.26999999999999602</v>
      </c>
      <c r="J74" s="1">
        <f t="shared" si="8"/>
        <v>0.26999999999999602</v>
      </c>
    </row>
    <row r="75" spans="3:19" x14ac:dyDescent="0.35">
      <c r="C75" s="1">
        <v>72</v>
      </c>
      <c r="D75" s="1">
        <v>2775</v>
      </c>
      <c r="E75" s="1">
        <v>99.88</v>
      </c>
      <c r="F75" s="1">
        <v>100</v>
      </c>
      <c r="G75" s="1">
        <f t="shared" si="6"/>
        <v>0</v>
      </c>
      <c r="H75" s="1">
        <f t="shared" si="9"/>
        <v>0</v>
      </c>
      <c r="I75" s="1">
        <f t="shared" si="7"/>
        <v>-0.12000000000000455</v>
      </c>
      <c r="J75" s="1">
        <f t="shared" si="8"/>
        <v>0.12000000000000455</v>
      </c>
    </row>
    <row r="76" spans="3:19" x14ac:dyDescent="0.35">
      <c r="C76" s="1">
        <v>73</v>
      </c>
      <c r="D76" s="1">
        <v>2800</v>
      </c>
      <c r="E76" s="1">
        <v>100</v>
      </c>
      <c r="F76" s="1">
        <v>100</v>
      </c>
      <c r="G76" s="1">
        <f t="shared" si="6"/>
        <v>0</v>
      </c>
      <c r="H76" s="1">
        <f t="shared" si="9"/>
        <v>0</v>
      </c>
      <c r="I76" s="1">
        <f t="shared" si="7"/>
        <v>0</v>
      </c>
      <c r="J76" s="1">
        <f t="shared" si="8"/>
        <v>0</v>
      </c>
    </row>
    <row r="77" spans="3:19" x14ac:dyDescent="0.35">
      <c r="C77" s="1">
        <v>74</v>
      </c>
      <c r="D77" s="1">
        <v>2850</v>
      </c>
      <c r="E77" s="1">
        <v>100</v>
      </c>
      <c r="F77" s="1">
        <v>100</v>
      </c>
      <c r="G77" s="1">
        <f t="shared" si="6"/>
        <v>0</v>
      </c>
      <c r="H77" s="1">
        <f t="shared" si="9"/>
        <v>0</v>
      </c>
      <c r="I77" s="1">
        <f t="shared" si="7"/>
        <v>0</v>
      </c>
      <c r="J77" s="1">
        <f t="shared" si="8"/>
        <v>0</v>
      </c>
    </row>
    <row r="78" spans="3:19" x14ac:dyDescent="0.35">
      <c r="C78" s="1">
        <v>75</v>
      </c>
      <c r="D78" s="1">
        <v>2900</v>
      </c>
      <c r="E78" s="1">
        <v>99.33</v>
      </c>
      <c r="F78" s="1">
        <v>100</v>
      </c>
      <c r="G78" s="1">
        <f t="shared" si="6"/>
        <v>0</v>
      </c>
      <c r="H78" s="1">
        <f>G78-G77</f>
        <v>0</v>
      </c>
      <c r="I78" s="1">
        <f t="shared" si="7"/>
        <v>-0.67000000000000171</v>
      </c>
      <c r="J78" s="1">
        <f t="shared" si="8"/>
        <v>0.67000000000000171</v>
      </c>
    </row>
    <row r="79" spans="3:19" x14ac:dyDescent="0.35">
      <c r="C79" s="1">
        <v>76</v>
      </c>
      <c r="D79" s="1">
        <v>2950</v>
      </c>
      <c r="E79" s="1">
        <v>96</v>
      </c>
      <c r="F79" s="1">
        <v>99.5</v>
      </c>
      <c r="G79" s="1">
        <f t="shared" si="6"/>
        <v>-1</v>
      </c>
      <c r="H79" s="1">
        <f t="shared" ref="H79:H132" si="10">G79-G78</f>
        <v>-1</v>
      </c>
      <c r="I79" s="1">
        <f t="shared" si="7"/>
        <v>-3.5</v>
      </c>
      <c r="J79" s="1">
        <f t="shared" si="8"/>
        <v>3.5</v>
      </c>
    </row>
    <row r="80" spans="3:19" x14ac:dyDescent="0.35">
      <c r="C80" s="1">
        <v>77</v>
      </c>
      <c r="D80" s="1">
        <v>3000</v>
      </c>
      <c r="E80" s="1">
        <v>90.9</v>
      </c>
      <c r="F80" s="1">
        <v>98.5</v>
      </c>
      <c r="G80" s="1">
        <f t="shared" si="6"/>
        <v>-2</v>
      </c>
      <c r="H80" s="1">
        <f t="shared" si="10"/>
        <v>-1</v>
      </c>
      <c r="I80" s="1">
        <f t="shared" si="7"/>
        <v>-7.5999999999999943</v>
      </c>
      <c r="J80" s="1">
        <f t="shared" si="8"/>
        <v>7.5999999999999943</v>
      </c>
    </row>
    <row r="81" spans="3:10" x14ac:dyDescent="0.35">
      <c r="C81" s="1">
        <v>78</v>
      </c>
      <c r="D81" s="1">
        <v>3050</v>
      </c>
      <c r="E81" s="1">
        <v>87.57</v>
      </c>
      <c r="F81" s="1">
        <v>97</v>
      </c>
      <c r="G81" s="1">
        <f t="shared" si="6"/>
        <v>-3</v>
      </c>
      <c r="H81" s="1">
        <f t="shared" si="10"/>
        <v>-1</v>
      </c>
      <c r="I81" s="1">
        <f t="shared" si="7"/>
        <v>-9.4300000000000068</v>
      </c>
      <c r="J81" s="1">
        <f t="shared" si="8"/>
        <v>9.4300000000000068</v>
      </c>
    </row>
    <row r="82" spans="3:10" x14ac:dyDescent="0.35">
      <c r="C82" s="1">
        <v>79</v>
      </c>
      <c r="D82" s="1">
        <v>3100</v>
      </c>
      <c r="E82" s="1">
        <v>83.03</v>
      </c>
      <c r="F82" s="1">
        <f>95</f>
        <v>95</v>
      </c>
      <c r="G82" s="1">
        <f t="shared" si="6"/>
        <v>-4</v>
      </c>
      <c r="H82" s="1">
        <f t="shared" si="10"/>
        <v>-1</v>
      </c>
      <c r="I82" s="1">
        <f t="shared" si="7"/>
        <v>-11.969999999999999</v>
      </c>
      <c r="J82" s="1">
        <f t="shared" si="8"/>
        <v>11.969999999999999</v>
      </c>
    </row>
    <row r="83" spans="3:10" x14ac:dyDescent="0.35">
      <c r="C83" s="1">
        <v>80</v>
      </c>
      <c r="D83" s="1">
        <v>3150</v>
      </c>
      <c r="E83" s="1">
        <v>80</v>
      </c>
      <c r="F83" s="1">
        <v>92.5</v>
      </c>
      <c r="G83" s="1">
        <f t="shared" si="6"/>
        <v>-5</v>
      </c>
      <c r="H83" s="1">
        <f t="shared" si="10"/>
        <v>-1</v>
      </c>
      <c r="I83" s="1">
        <f t="shared" si="7"/>
        <v>-12.5</v>
      </c>
      <c r="J83" s="1">
        <f t="shared" si="8"/>
        <v>12.5</v>
      </c>
    </row>
    <row r="84" spans="3:10" x14ac:dyDescent="0.35">
      <c r="C84" s="1">
        <v>81</v>
      </c>
      <c r="D84" s="1">
        <v>3200</v>
      </c>
      <c r="E84" s="1">
        <v>71.930000000000007</v>
      </c>
      <c r="F84" s="1">
        <v>89.5</v>
      </c>
      <c r="G84" s="1">
        <f t="shared" si="6"/>
        <v>-6</v>
      </c>
      <c r="H84" s="1">
        <f t="shared" si="10"/>
        <v>-1</v>
      </c>
      <c r="I84" s="1">
        <f t="shared" si="7"/>
        <v>-17.569999999999993</v>
      </c>
      <c r="J84" s="1">
        <f t="shared" si="8"/>
        <v>17.569999999999993</v>
      </c>
    </row>
    <row r="85" spans="3:10" x14ac:dyDescent="0.35">
      <c r="C85" s="1">
        <v>82</v>
      </c>
      <c r="D85" s="1">
        <v>3250</v>
      </c>
      <c r="E85" s="1">
        <v>66.25</v>
      </c>
      <c r="F85" s="1">
        <f>F84-3</f>
        <v>86.5</v>
      </c>
      <c r="G85" s="1">
        <f t="shared" si="6"/>
        <v>-6</v>
      </c>
      <c r="H85" s="1">
        <f t="shared" si="10"/>
        <v>0</v>
      </c>
      <c r="I85" s="1">
        <f t="shared" si="7"/>
        <v>-20.25</v>
      </c>
      <c r="J85" s="1">
        <f t="shared" si="8"/>
        <v>20.25</v>
      </c>
    </row>
    <row r="86" spans="3:10" x14ac:dyDescent="0.35">
      <c r="C86" s="1">
        <v>83</v>
      </c>
      <c r="D86" s="1">
        <v>3275</v>
      </c>
      <c r="E86" s="1">
        <v>64.44</v>
      </c>
      <c r="F86" s="1">
        <f t="shared" ref="F86:F94" si="11">F85-3</f>
        <v>83.5</v>
      </c>
      <c r="G86" s="1">
        <f t="shared" si="6"/>
        <v>-6</v>
      </c>
      <c r="H86" s="1">
        <f t="shared" si="10"/>
        <v>0</v>
      </c>
      <c r="I86" s="1">
        <f t="shared" si="7"/>
        <v>-19.060000000000002</v>
      </c>
      <c r="J86" s="1">
        <f t="shared" si="8"/>
        <v>19.060000000000002</v>
      </c>
    </row>
    <row r="87" spans="3:10" x14ac:dyDescent="0.35">
      <c r="C87" s="1">
        <v>84</v>
      </c>
      <c r="D87" s="1">
        <v>3300</v>
      </c>
      <c r="E87" s="1">
        <v>62.22</v>
      </c>
      <c r="F87" s="1">
        <f t="shared" si="11"/>
        <v>80.5</v>
      </c>
      <c r="G87" s="1">
        <f t="shared" si="6"/>
        <v>-6</v>
      </c>
      <c r="H87" s="1">
        <f t="shared" si="10"/>
        <v>0</v>
      </c>
      <c r="I87" s="1">
        <f t="shared" si="7"/>
        <v>-18.28</v>
      </c>
      <c r="J87" s="1">
        <f t="shared" si="8"/>
        <v>18.28</v>
      </c>
    </row>
    <row r="88" spans="3:10" x14ac:dyDescent="0.35">
      <c r="C88" s="1">
        <v>85</v>
      </c>
      <c r="D88" s="1">
        <v>3325</v>
      </c>
      <c r="E88" s="1">
        <v>61.55</v>
      </c>
      <c r="F88" s="1">
        <f t="shared" si="11"/>
        <v>77.5</v>
      </c>
      <c r="G88" s="1">
        <f t="shared" si="6"/>
        <v>-6</v>
      </c>
      <c r="H88" s="1">
        <f t="shared" si="10"/>
        <v>0</v>
      </c>
      <c r="I88" s="1">
        <f t="shared" si="7"/>
        <v>-15.950000000000003</v>
      </c>
      <c r="J88" s="1">
        <f t="shared" si="8"/>
        <v>15.950000000000003</v>
      </c>
    </row>
    <row r="89" spans="3:10" x14ac:dyDescent="0.35">
      <c r="C89" s="1">
        <v>86</v>
      </c>
      <c r="D89" s="1">
        <v>3350</v>
      </c>
      <c r="E89" s="1">
        <v>60</v>
      </c>
      <c r="F89" s="1">
        <f t="shared" si="11"/>
        <v>74.5</v>
      </c>
      <c r="G89" s="1">
        <f t="shared" si="6"/>
        <v>-6</v>
      </c>
      <c r="H89" s="1">
        <f t="shared" si="10"/>
        <v>0</v>
      </c>
      <c r="I89" s="1">
        <f t="shared" si="7"/>
        <v>-14.5</v>
      </c>
      <c r="J89" s="1">
        <f t="shared" si="8"/>
        <v>14.5</v>
      </c>
    </row>
    <row r="90" spans="3:10" x14ac:dyDescent="0.35">
      <c r="C90" s="1">
        <v>87</v>
      </c>
      <c r="D90" s="1">
        <v>3375</v>
      </c>
      <c r="E90" s="1">
        <v>58.06</v>
      </c>
      <c r="F90" s="1">
        <f t="shared" si="11"/>
        <v>71.5</v>
      </c>
      <c r="G90" s="1">
        <f t="shared" si="6"/>
        <v>-6</v>
      </c>
      <c r="H90" s="1">
        <f t="shared" si="10"/>
        <v>0</v>
      </c>
      <c r="I90" s="1">
        <f t="shared" si="7"/>
        <v>-13.439999999999998</v>
      </c>
      <c r="J90" s="1">
        <f t="shared" si="8"/>
        <v>13.439999999999998</v>
      </c>
    </row>
    <row r="91" spans="3:10" x14ac:dyDescent="0.35">
      <c r="C91" s="1">
        <v>88</v>
      </c>
      <c r="D91" s="1">
        <v>3400</v>
      </c>
      <c r="E91" s="1">
        <v>55.1</v>
      </c>
      <c r="F91" s="1">
        <f t="shared" si="11"/>
        <v>68.5</v>
      </c>
      <c r="G91" s="1">
        <f t="shared" si="6"/>
        <v>-6</v>
      </c>
      <c r="H91" s="1">
        <f t="shared" si="10"/>
        <v>0</v>
      </c>
      <c r="I91" s="1">
        <f t="shared" si="7"/>
        <v>-13.399999999999999</v>
      </c>
      <c r="J91" s="1">
        <f t="shared" si="8"/>
        <v>13.399999999999999</v>
      </c>
    </row>
    <row r="92" spans="3:10" x14ac:dyDescent="0.35">
      <c r="C92" s="1">
        <v>89</v>
      </c>
      <c r="D92" s="1">
        <v>3425</v>
      </c>
      <c r="E92" s="1">
        <v>53.44</v>
      </c>
      <c r="F92" s="1">
        <f t="shared" si="11"/>
        <v>65.5</v>
      </c>
      <c r="G92" s="1">
        <f t="shared" si="6"/>
        <v>-6</v>
      </c>
      <c r="H92" s="1">
        <f t="shared" si="10"/>
        <v>0</v>
      </c>
      <c r="I92" s="1">
        <f t="shared" si="7"/>
        <v>-12.060000000000002</v>
      </c>
      <c r="J92" s="1">
        <f t="shared" si="8"/>
        <v>12.060000000000002</v>
      </c>
    </row>
    <row r="93" spans="3:10" x14ac:dyDescent="0.35">
      <c r="C93" s="1">
        <v>90</v>
      </c>
      <c r="D93" s="1">
        <v>3450</v>
      </c>
      <c r="E93" s="1">
        <v>51.72</v>
      </c>
      <c r="F93" s="1">
        <v>63</v>
      </c>
      <c r="G93" s="1">
        <f t="shared" si="6"/>
        <v>-5</v>
      </c>
      <c r="H93" s="1">
        <f t="shared" si="10"/>
        <v>1</v>
      </c>
      <c r="I93" s="1">
        <f t="shared" si="7"/>
        <v>-11.280000000000001</v>
      </c>
      <c r="J93" s="1">
        <f t="shared" si="8"/>
        <v>11.280000000000001</v>
      </c>
    </row>
    <row r="94" spans="3:10" x14ac:dyDescent="0.35">
      <c r="C94" s="1">
        <v>91</v>
      </c>
      <c r="D94" s="1">
        <v>3500</v>
      </c>
      <c r="E94" s="1">
        <v>50.33</v>
      </c>
      <c r="F94" s="1">
        <v>61</v>
      </c>
      <c r="G94" s="1">
        <f t="shared" si="6"/>
        <v>-4</v>
      </c>
      <c r="H94" s="1">
        <f t="shared" si="10"/>
        <v>1</v>
      </c>
      <c r="I94" s="1">
        <f t="shared" si="7"/>
        <v>-10.670000000000002</v>
      </c>
      <c r="J94" s="1">
        <f t="shared" si="8"/>
        <v>10.670000000000002</v>
      </c>
    </row>
    <row r="95" spans="3:10" x14ac:dyDescent="0.35">
      <c r="C95" s="1">
        <v>92</v>
      </c>
      <c r="D95" s="1">
        <v>3550</v>
      </c>
      <c r="E95" s="1">
        <v>54.167000000000002</v>
      </c>
      <c r="F95" s="1">
        <v>59.5</v>
      </c>
      <c r="G95" s="1">
        <f t="shared" si="6"/>
        <v>-3</v>
      </c>
      <c r="H95" s="1">
        <f t="shared" si="10"/>
        <v>1</v>
      </c>
      <c r="I95" s="1">
        <f t="shared" si="7"/>
        <v>-5.3329999999999984</v>
      </c>
      <c r="J95" s="1">
        <f t="shared" si="8"/>
        <v>5.3329999999999984</v>
      </c>
    </row>
    <row r="96" spans="3:10" x14ac:dyDescent="0.35">
      <c r="C96" s="1">
        <v>93</v>
      </c>
      <c r="D96" s="1">
        <v>3600</v>
      </c>
      <c r="E96" s="1">
        <v>58.2</v>
      </c>
      <c r="F96" s="1">
        <v>58.5</v>
      </c>
      <c r="G96" s="1">
        <f t="shared" si="6"/>
        <v>-2</v>
      </c>
      <c r="H96" s="1">
        <f t="shared" si="10"/>
        <v>1</v>
      </c>
      <c r="I96" s="1">
        <f t="shared" si="7"/>
        <v>-0.29999999999999716</v>
      </c>
      <c r="J96" s="1">
        <f t="shared" si="8"/>
        <v>0.29999999999999716</v>
      </c>
    </row>
    <row r="97" spans="3:10" x14ac:dyDescent="0.35">
      <c r="C97" s="1">
        <v>94</v>
      </c>
      <c r="D97" s="1">
        <v>3650</v>
      </c>
      <c r="E97" s="1">
        <v>61.44</v>
      </c>
      <c r="F97" s="1">
        <v>58</v>
      </c>
      <c r="G97" s="1">
        <f t="shared" si="6"/>
        <v>-1</v>
      </c>
      <c r="H97" s="1">
        <f t="shared" si="10"/>
        <v>1</v>
      </c>
      <c r="I97" s="1">
        <f t="shared" si="7"/>
        <v>3.4399999999999977</v>
      </c>
      <c r="J97" s="1">
        <f t="shared" si="8"/>
        <v>3.4399999999999977</v>
      </c>
    </row>
    <row r="98" spans="3:10" x14ac:dyDescent="0.35">
      <c r="C98" s="1">
        <v>95</v>
      </c>
      <c r="D98" s="1">
        <v>3700</v>
      </c>
      <c r="E98" s="1">
        <v>63.84</v>
      </c>
      <c r="F98" s="1">
        <v>58</v>
      </c>
      <c r="G98" s="1">
        <f t="shared" si="6"/>
        <v>0</v>
      </c>
      <c r="H98" s="1">
        <f t="shared" si="10"/>
        <v>1</v>
      </c>
      <c r="I98" s="1">
        <f t="shared" si="7"/>
        <v>5.8400000000000034</v>
      </c>
      <c r="J98" s="1">
        <f t="shared" si="8"/>
        <v>5.8400000000000034</v>
      </c>
    </row>
    <row r="99" spans="3:10" x14ac:dyDescent="0.35">
      <c r="C99" s="1">
        <v>96</v>
      </c>
      <c r="D99" s="1">
        <v>3750</v>
      </c>
      <c r="E99" s="1">
        <v>65.8</v>
      </c>
      <c r="F99" s="1">
        <v>58.5</v>
      </c>
      <c r="G99" s="1">
        <f t="shared" si="6"/>
        <v>1</v>
      </c>
      <c r="H99" s="1">
        <f t="shared" si="10"/>
        <v>1</v>
      </c>
      <c r="I99" s="1">
        <f t="shared" si="7"/>
        <v>7.2999999999999972</v>
      </c>
      <c r="J99" s="1">
        <f t="shared" si="8"/>
        <v>7.2999999999999972</v>
      </c>
    </row>
    <row r="100" spans="3:10" x14ac:dyDescent="0.35">
      <c r="C100" s="1">
        <v>97</v>
      </c>
      <c r="D100" s="1">
        <v>3800</v>
      </c>
      <c r="E100" s="1">
        <v>66.25</v>
      </c>
      <c r="F100" s="1">
        <v>59.5</v>
      </c>
      <c r="G100" s="1">
        <f t="shared" si="6"/>
        <v>2</v>
      </c>
      <c r="H100" s="1">
        <f t="shared" si="10"/>
        <v>1</v>
      </c>
      <c r="I100" s="1">
        <f t="shared" si="7"/>
        <v>6.75</v>
      </c>
      <c r="J100" s="1">
        <f t="shared" si="8"/>
        <v>6.75</v>
      </c>
    </row>
    <row r="101" spans="3:10" x14ac:dyDescent="0.35">
      <c r="C101" s="1">
        <v>98</v>
      </c>
      <c r="D101" s="1">
        <v>3850</v>
      </c>
      <c r="E101" s="1">
        <v>65.86</v>
      </c>
      <c r="F101" s="1">
        <v>61</v>
      </c>
      <c r="G101" s="1">
        <f t="shared" si="6"/>
        <v>3</v>
      </c>
      <c r="H101" s="1">
        <f t="shared" si="10"/>
        <v>1</v>
      </c>
      <c r="I101" s="1">
        <f t="shared" si="7"/>
        <v>4.8599999999999994</v>
      </c>
      <c r="J101" s="1">
        <f t="shared" si="8"/>
        <v>4.8599999999999994</v>
      </c>
    </row>
    <row r="102" spans="3:10" x14ac:dyDescent="0.35">
      <c r="C102" s="1">
        <v>99</v>
      </c>
      <c r="D102" s="1">
        <v>3900</v>
      </c>
      <c r="E102" s="1">
        <v>64</v>
      </c>
      <c r="F102" s="1">
        <v>63</v>
      </c>
      <c r="G102" s="1">
        <f t="shared" si="6"/>
        <v>4</v>
      </c>
      <c r="H102" s="1">
        <f t="shared" si="10"/>
        <v>1</v>
      </c>
      <c r="I102" s="1">
        <f t="shared" si="7"/>
        <v>1</v>
      </c>
      <c r="J102" s="1">
        <f t="shared" si="8"/>
        <v>1</v>
      </c>
    </row>
    <row r="103" spans="3:10" x14ac:dyDescent="0.35">
      <c r="C103" s="1">
        <v>100</v>
      </c>
      <c r="D103" s="1">
        <v>3950</v>
      </c>
      <c r="E103" s="1">
        <v>64.64</v>
      </c>
      <c r="F103" s="1">
        <v>64.5</v>
      </c>
      <c r="G103" s="1">
        <f t="shared" si="6"/>
        <v>3</v>
      </c>
      <c r="H103" s="1">
        <f t="shared" si="10"/>
        <v>-1</v>
      </c>
      <c r="I103" s="1">
        <f t="shared" si="7"/>
        <v>0.14000000000000057</v>
      </c>
      <c r="J103" s="1">
        <f t="shared" si="8"/>
        <v>0.14000000000000057</v>
      </c>
    </row>
    <row r="104" spans="3:10" x14ac:dyDescent="0.35">
      <c r="C104" s="1">
        <v>101</v>
      </c>
      <c r="D104" s="1">
        <v>4000</v>
      </c>
      <c r="E104" s="1">
        <v>64.8</v>
      </c>
      <c r="F104" s="1">
        <v>65.5</v>
      </c>
      <c r="G104" s="1">
        <f t="shared" si="6"/>
        <v>2</v>
      </c>
      <c r="H104" s="1">
        <f t="shared" si="10"/>
        <v>-1</v>
      </c>
      <c r="I104" s="1">
        <f t="shared" si="7"/>
        <v>-0.70000000000000284</v>
      </c>
      <c r="J104" s="1">
        <f t="shared" si="8"/>
        <v>0.70000000000000284</v>
      </c>
    </row>
    <row r="105" spans="3:10" x14ac:dyDescent="0.35">
      <c r="C105" s="1">
        <v>102</v>
      </c>
      <c r="D105" s="1">
        <v>4025</v>
      </c>
      <c r="E105" s="1">
        <v>66.84</v>
      </c>
      <c r="F105" s="1">
        <v>66.5</v>
      </c>
      <c r="G105" s="1">
        <f t="shared" si="6"/>
        <v>2</v>
      </c>
      <c r="H105" s="1">
        <f t="shared" si="10"/>
        <v>0</v>
      </c>
      <c r="I105" s="1">
        <f t="shared" si="7"/>
        <v>0.34000000000000341</v>
      </c>
      <c r="J105" s="1">
        <f t="shared" si="8"/>
        <v>0.34000000000000341</v>
      </c>
    </row>
    <row r="106" spans="3:10" x14ac:dyDescent="0.35">
      <c r="C106" s="1">
        <v>103</v>
      </c>
      <c r="D106" s="1">
        <v>4050</v>
      </c>
      <c r="E106" s="1">
        <v>68</v>
      </c>
      <c r="F106" s="1">
        <v>68</v>
      </c>
      <c r="G106" s="1">
        <f t="shared" ref="G106:G132" si="12">100*(F106-F105)/50</f>
        <v>3</v>
      </c>
      <c r="H106" s="1">
        <f t="shared" si="10"/>
        <v>1</v>
      </c>
      <c r="I106" s="1">
        <f t="shared" si="7"/>
        <v>0</v>
      </c>
      <c r="J106" s="1">
        <f t="shared" si="8"/>
        <v>0</v>
      </c>
    </row>
    <row r="107" spans="3:10" x14ac:dyDescent="0.35">
      <c r="C107" s="1">
        <v>104</v>
      </c>
      <c r="D107" s="1">
        <v>4075</v>
      </c>
      <c r="E107" s="1">
        <v>69.599999999999994</v>
      </c>
      <c r="F107" s="1">
        <v>69.5</v>
      </c>
      <c r="G107" s="1">
        <f t="shared" si="12"/>
        <v>3</v>
      </c>
      <c r="H107" s="1">
        <f t="shared" si="10"/>
        <v>0</v>
      </c>
      <c r="I107" s="1">
        <f t="shared" si="7"/>
        <v>9.9999999999994316E-2</v>
      </c>
      <c r="J107" s="1">
        <f t="shared" si="8"/>
        <v>9.9999999999994316E-2</v>
      </c>
    </row>
    <row r="108" spans="3:10" x14ac:dyDescent="0.35">
      <c r="C108" s="1">
        <v>105</v>
      </c>
      <c r="D108" s="1">
        <v>4100</v>
      </c>
      <c r="E108" s="1">
        <v>70.652000000000001</v>
      </c>
      <c r="F108" s="1">
        <v>70.5</v>
      </c>
      <c r="G108" s="1">
        <f t="shared" si="12"/>
        <v>2</v>
      </c>
      <c r="H108" s="1">
        <f t="shared" si="10"/>
        <v>-1</v>
      </c>
      <c r="I108" s="1">
        <f t="shared" si="7"/>
        <v>0.15200000000000102</v>
      </c>
      <c r="J108" s="1">
        <f t="shared" si="8"/>
        <v>0.15200000000000102</v>
      </c>
    </row>
    <row r="109" spans="3:10" x14ac:dyDescent="0.35">
      <c r="C109" s="1">
        <v>106</v>
      </c>
      <c r="D109" s="1">
        <v>4125</v>
      </c>
      <c r="E109" s="1">
        <v>72</v>
      </c>
      <c r="F109" s="1">
        <v>72</v>
      </c>
      <c r="G109" s="1">
        <f t="shared" si="12"/>
        <v>3</v>
      </c>
      <c r="H109" s="1">
        <f t="shared" si="10"/>
        <v>1</v>
      </c>
      <c r="I109" s="1">
        <f t="shared" si="7"/>
        <v>0</v>
      </c>
      <c r="J109" s="1">
        <f t="shared" si="8"/>
        <v>0</v>
      </c>
    </row>
    <row r="110" spans="3:10" x14ac:dyDescent="0.35">
      <c r="C110" s="1">
        <v>107</v>
      </c>
      <c r="D110" s="1">
        <v>4150</v>
      </c>
      <c r="E110" s="1">
        <v>72.91</v>
      </c>
      <c r="F110" s="1">
        <v>73</v>
      </c>
      <c r="G110" s="1">
        <f t="shared" si="12"/>
        <v>2</v>
      </c>
      <c r="H110" s="1">
        <f t="shared" si="10"/>
        <v>-1</v>
      </c>
      <c r="I110" s="1">
        <f t="shared" si="7"/>
        <v>-9.0000000000003411E-2</v>
      </c>
      <c r="J110" s="1">
        <f t="shared" si="8"/>
        <v>9.0000000000003411E-2</v>
      </c>
    </row>
    <row r="111" spans="3:10" x14ac:dyDescent="0.35">
      <c r="C111" s="1">
        <v>108</v>
      </c>
      <c r="D111" s="1">
        <v>4200</v>
      </c>
      <c r="E111" s="1">
        <v>75</v>
      </c>
      <c r="F111" s="1">
        <v>74.5</v>
      </c>
      <c r="G111" s="1">
        <f t="shared" si="12"/>
        <v>3</v>
      </c>
      <c r="H111" s="1">
        <f t="shared" si="10"/>
        <v>1</v>
      </c>
      <c r="I111" s="1">
        <f t="shared" si="7"/>
        <v>0.5</v>
      </c>
      <c r="J111" s="1">
        <f t="shared" si="8"/>
        <v>0.5</v>
      </c>
    </row>
    <row r="112" spans="3:10" x14ac:dyDescent="0.35">
      <c r="C112" s="1">
        <v>109</v>
      </c>
      <c r="D112" s="1">
        <v>4250</v>
      </c>
      <c r="E112" s="1">
        <v>79.17</v>
      </c>
      <c r="F112" s="1">
        <v>76.5</v>
      </c>
      <c r="G112" s="1">
        <f t="shared" si="12"/>
        <v>4</v>
      </c>
      <c r="H112" s="1">
        <f t="shared" si="10"/>
        <v>1</v>
      </c>
      <c r="I112" s="1">
        <f t="shared" si="7"/>
        <v>2.6700000000000017</v>
      </c>
      <c r="J112" s="1">
        <f t="shared" si="8"/>
        <v>2.6700000000000017</v>
      </c>
    </row>
    <row r="113" spans="3:10" x14ac:dyDescent="0.35">
      <c r="C113" s="1">
        <v>110</v>
      </c>
      <c r="D113" s="1">
        <v>4300</v>
      </c>
      <c r="E113" s="1">
        <v>80.88</v>
      </c>
      <c r="F113" s="1">
        <v>79</v>
      </c>
      <c r="G113" s="1">
        <f t="shared" si="12"/>
        <v>5</v>
      </c>
      <c r="H113" s="1">
        <f t="shared" si="10"/>
        <v>1</v>
      </c>
      <c r="I113" s="1">
        <f t="shared" si="7"/>
        <v>1.8799999999999955</v>
      </c>
      <c r="J113" s="1">
        <f t="shared" si="8"/>
        <v>1.8799999999999955</v>
      </c>
    </row>
    <row r="114" spans="3:10" x14ac:dyDescent="0.35">
      <c r="C114" s="1">
        <v>111</v>
      </c>
      <c r="D114" s="1">
        <v>4350</v>
      </c>
      <c r="E114" s="1">
        <v>81</v>
      </c>
      <c r="F114" s="1">
        <v>81</v>
      </c>
      <c r="G114" s="1">
        <f t="shared" si="12"/>
        <v>4</v>
      </c>
      <c r="H114" s="1">
        <f t="shared" si="10"/>
        <v>-1</v>
      </c>
      <c r="I114" s="1">
        <f t="shared" si="7"/>
        <v>0</v>
      </c>
      <c r="J114" s="1">
        <f t="shared" si="8"/>
        <v>0</v>
      </c>
    </row>
    <row r="115" spans="3:10" x14ac:dyDescent="0.35">
      <c r="C115" s="1">
        <v>112</v>
      </c>
      <c r="D115" s="1">
        <v>4400</v>
      </c>
      <c r="E115" s="1">
        <v>81.790000000000006</v>
      </c>
      <c r="F115" s="1">
        <v>82.5</v>
      </c>
      <c r="G115" s="1">
        <f t="shared" si="12"/>
        <v>3</v>
      </c>
      <c r="H115" s="1">
        <f t="shared" si="10"/>
        <v>-1</v>
      </c>
      <c r="I115" s="1">
        <f t="shared" si="7"/>
        <v>-0.70999999999999375</v>
      </c>
      <c r="J115" s="1">
        <f t="shared" si="8"/>
        <v>0.70999999999999375</v>
      </c>
    </row>
    <row r="116" spans="3:10" x14ac:dyDescent="0.35">
      <c r="C116" s="1">
        <v>113</v>
      </c>
      <c r="D116" s="1">
        <v>4450</v>
      </c>
      <c r="E116" s="1">
        <v>83.04</v>
      </c>
      <c r="F116" s="1">
        <v>83.5</v>
      </c>
      <c r="G116" s="1">
        <f t="shared" si="12"/>
        <v>2</v>
      </c>
      <c r="H116" s="1">
        <f t="shared" si="10"/>
        <v>-1</v>
      </c>
      <c r="I116" s="1">
        <f t="shared" si="7"/>
        <v>-0.45999999999999375</v>
      </c>
      <c r="J116" s="1">
        <f t="shared" si="8"/>
        <v>0.45999999999999375</v>
      </c>
    </row>
    <row r="117" spans="3:10" x14ac:dyDescent="0.35">
      <c r="C117" s="1">
        <v>114</v>
      </c>
      <c r="D117" s="1">
        <v>4500</v>
      </c>
      <c r="E117" s="1">
        <v>83.33</v>
      </c>
      <c r="F117" s="1">
        <v>84</v>
      </c>
      <c r="G117" s="1">
        <f t="shared" si="12"/>
        <v>1</v>
      </c>
      <c r="H117" s="1">
        <f t="shared" si="10"/>
        <v>-1</v>
      </c>
      <c r="I117" s="1">
        <f t="shared" si="7"/>
        <v>-0.67000000000000171</v>
      </c>
      <c r="J117" s="1">
        <f t="shared" si="8"/>
        <v>0.67000000000000171</v>
      </c>
    </row>
    <row r="118" spans="3:10" x14ac:dyDescent="0.35">
      <c r="C118" s="1">
        <v>115</v>
      </c>
      <c r="D118" s="1">
        <v>4550</v>
      </c>
      <c r="E118" s="1">
        <v>84.7</v>
      </c>
      <c r="F118" s="1">
        <v>84</v>
      </c>
      <c r="G118" s="1">
        <f t="shared" si="12"/>
        <v>0</v>
      </c>
      <c r="H118" s="1">
        <f t="shared" si="10"/>
        <v>-1</v>
      </c>
      <c r="I118" s="1">
        <f t="shared" si="7"/>
        <v>0.70000000000000284</v>
      </c>
      <c r="J118" s="1">
        <f t="shared" si="8"/>
        <v>0.70000000000000284</v>
      </c>
    </row>
    <row r="119" spans="3:10" x14ac:dyDescent="0.35">
      <c r="C119" s="1">
        <v>116</v>
      </c>
      <c r="D119" s="1">
        <v>4575</v>
      </c>
      <c r="E119" s="1">
        <v>87.22</v>
      </c>
      <c r="F119" s="1">
        <v>84.25</v>
      </c>
      <c r="G119" s="1">
        <f t="shared" si="12"/>
        <v>0.5</v>
      </c>
      <c r="H119" s="1">
        <f t="shared" si="10"/>
        <v>0.5</v>
      </c>
      <c r="I119" s="1">
        <f t="shared" si="7"/>
        <v>2.9699999999999989</v>
      </c>
      <c r="J119" s="1">
        <f t="shared" si="8"/>
        <v>2.9699999999999989</v>
      </c>
    </row>
    <row r="120" spans="3:10" x14ac:dyDescent="0.35">
      <c r="C120" s="1">
        <v>117</v>
      </c>
      <c r="D120" s="1">
        <v>4600</v>
      </c>
      <c r="E120" s="1">
        <v>88.5</v>
      </c>
      <c r="F120" s="1">
        <v>84.5</v>
      </c>
      <c r="G120" s="1">
        <f t="shared" si="12"/>
        <v>0.5</v>
      </c>
      <c r="H120" s="1">
        <f t="shared" si="10"/>
        <v>0</v>
      </c>
      <c r="I120" s="1">
        <f t="shared" si="7"/>
        <v>4</v>
      </c>
      <c r="J120" s="1">
        <f t="shared" si="8"/>
        <v>4</v>
      </c>
    </row>
    <row r="121" spans="3:10" x14ac:dyDescent="0.35">
      <c r="C121" s="1">
        <v>118</v>
      </c>
      <c r="D121" s="1">
        <v>4625</v>
      </c>
      <c r="E121" s="1">
        <v>87.36</v>
      </c>
      <c r="F121" s="1">
        <v>84.75</v>
      </c>
      <c r="G121" s="1">
        <f t="shared" si="12"/>
        <v>0.5</v>
      </c>
      <c r="H121" s="1">
        <f t="shared" si="10"/>
        <v>0</v>
      </c>
      <c r="I121" s="1">
        <f t="shared" si="7"/>
        <v>2.6099999999999994</v>
      </c>
      <c r="J121" s="1">
        <f t="shared" si="8"/>
        <v>2.6099999999999994</v>
      </c>
    </row>
    <row r="122" spans="3:10" x14ac:dyDescent="0.35">
      <c r="C122" s="1">
        <v>119</v>
      </c>
      <c r="D122" s="1">
        <v>4650</v>
      </c>
      <c r="E122" s="1">
        <v>86.31</v>
      </c>
      <c r="F122" s="1">
        <f>84.75+0.6*C4</f>
        <v>85.35</v>
      </c>
      <c r="G122" s="1">
        <f t="shared" si="12"/>
        <v>1.1999999999999886</v>
      </c>
      <c r="H122" s="1">
        <f t="shared" si="10"/>
        <v>0.69999999999998863</v>
      </c>
      <c r="I122" s="1">
        <f t="shared" si="7"/>
        <v>0.96000000000000796</v>
      </c>
      <c r="J122" s="1">
        <f t="shared" si="8"/>
        <v>0.96000000000000796</v>
      </c>
    </row>
    <row r="123" spans="3:10" x14ac:dyDescent="0.35">
      <c r="C123" s="1">
        <v>120</v>
      </c>
      <c r="D123" s="1">
        <v>4675</v>
      </c>
      <c r="E123" s="1">
        <v>84.73</v>
      </c>
      <c r="F123" s="1">
        <f t="shared" ref="F123:F132" si="13">84.75+0.6*C5</f>
        <v>85.95</v>
      </c>
      <c r="G123" s="1">
        <f t="shared" si="12"/>
        <v>1.2000000000000171</v>
      </c>
      <c r="H123" s="1">
        <v>0</v>
      </c>
      <c r="I123" s="1">
        <f t="shared" si="7"/>
        <v>-1.2199999999999989</v>
      </c>
      <c r="J123" s="1">
        <f t="shared" si="8"/>
        <v>1.2199999999999989</v>
      </c>
    </row>
    <row r="124" spans="3:10" x14ac:dyDescent="0.35">
      <c r="C124" s="1">
        <v>121</v>
      </c>
      <c r="D124" s="1">
        <v>4700</v>
      </c>
      <c r="E124" s="1">
        <v>82.5</v>
      </c>
      <c r="F124" s="1">
        <f t="shared" si="13"/>
        <v>86.55</v>
      </c>
      <c r="G124" s="1">
        <f t="shared" si="12"/>
        <v>1.1999999999999886</v>
      </c>
      <c r="H124" s="1">
        <v>0</v>
      </c>
      <c r="I124" s="1">
        <f t="shared" si="7"/>
        <v>-4.0499999999999972</v>
      </c>
      <c r="J124" s="1">
        <f t="shared" si="8"/>
        <v>4.0499999999999972</v>
      </c>
    </row>
    <row r="125" spans="3:10" x14ac:dyDescent="0.35">
      <c r="C125" s="1">
        <v>122</v>
      </c>
      <c r="D125" s="1">
        <v>4750</v>
      </c>
      <c r="E125" s="1">
        <v>81.66</v>
      </c>
      <c r="F125" s="1">
        <f t="shared" si="13"/>
        <v>87.15</v>
      </c>
      <c r="G125" s="1">
        <f t="shared" si="12"/>
        <v>1.2000000000000171</v>
      </c>
      <c r="H125" s="1">
        <v>0</v>
      </c>
      <c r="I125" s="1">
        <f t="shared" si="7"/>
        <v>-5.4900000000000091</v>
      </c>
      <c r="J125" s="1">
        <f t="shared" si="8"/>
        <v>5.4900000000000091</v>
      </c>
    </row>
    <row r="126" spans="3:10" x14ac:dyDescent="0.35">
      <c r="C126" s="1">
        <v>123</v>
      </c>
      <c r="D126" s="1">
        <v>4800</v>
      </c>
      <c r="E126" s="1">
        <v>81.33</v>
      </c>
      <c r="F126" s="1">
        <f t="shared" si="13"/>
        <v>87.75</v>
      </c>
      <c r="G126" s="1">
        <f t="shared" si="12"/>
        <v>1.1999999999999886</v>
      </c>
      <c r="H126" s="1">
        <v>0</v>
      </c>
      <c r="I126" s="1">
        <f t="shared" si="7"/>
        <v>-6.4200000000000017</v>
      </c>
      <c r="J126" s="1">
        <f t="shared" si="8"/>
        <v>6.4200000000000017</v>
      </c>
    </row>
    <row r="127" spans="3:10" x14ac:dyDescent="0.35">
      <c r="C127" s="1">
        <v>124</v>
      </c>
      <c r="D127" s="1">
        <v>4850</v>
      </c>
      <c r="E127" s="1">
        <v>82.68</v>
      </c>
      <c r="F127" s="1">
        <f t="shared" si="13"/>
        <v>88.35</v>
      </c>
      <c r="G127" s="1">
        <f t="shared" si="12"/>
        <v>1.1999999999999886</v>
      </c>
      <c r="H127" s="1">
        <v>0</v>
      </c>
      <c r="I127" s="1">
        <f t="shared" si="7"/>
        <v>-5.6699999999999875</v>
      </c>
      <c r="J127" s="1">
        <f t="shared" si="8"/>
        <v>5.6699999999999875</v>
      </c>
    </row>
    <row r="128" spans="3:10" x14ac:dyDescent="0.35">
      <c r="C128" s="1">
        <v>125</v>
      </c>
      <c r="D128" s="1">
        <v>4900</v>
      </c>
      <c r="E128" s="1">
        <v>85</v>
      </c>
      <c r="F128" s="1">
        <f t="shared" si="13"/>
        <v>88.95</v>
      </c>
      <c r="G128" s="1">
        <f t="shared" si="12"/>
        <v>1.2000000000000171</v>
      </c>
      <c r="H128" s="1">
        <v>0</v>
      </c>
      <c r="I128" s="1">
        <f t="shared" si="7"/>
        <v>-3.9500000000000028</v>
      </c>
      <c r="J128" s="1">
        <f t="shared" si="8"/>
        <v>3.9500000000000028</v>
      </c>
    </row>
    <row r="129" spans="3:10" x14ac:dyDescent="0.35">
      <c r="C129" s="1">
        <v>126</v>
      </c>
      <c r="D129" s="1">
        <v>4950</v>
      </c>
      <c r="E129" s="1">
        <v>88.07</v>
      </c>
      <c r="F129" s="1">
        <f t="shared" si="13"/>
        <v>89.55</v>
      </c>
      <c r="G129" s="1">
        <f t="shared" si="12"/>
        <v>1.1999999999999886</v>
      </c>
      <c r="H129" s="1">
        <v>0</v>
      </c>
      <c r="I129" s="1">
        <f t="shared" si="7"/>
        <v>-1.480000000000004</v>
      </c>
      <c r="J129" s="1">
        <f t="shared" si="8"/>
        <v>1.480000000000004</v>
      </c>
    </row>
    <row r="130" spans="3:10" x14ac:dyDescent="0.35">
      <c r="C130" s="1">
        <v>127</v>
      </c>
      <c r="D130" s="1">
        <v>5000</v>
      </c>
      <c r="E130" s="1">
        <v>91</v>
      </c>
      <c r="F130" s="1">
        <f t="shared" si="13"/>
        <v>90.15</v>
      </c>
      <c r="G130" s="1">
        <f t="shared" si="12"/>
        <v>1.2000000000000171</v>
      </c>
      <c r="H130" s="1">
        <v>0</v>
      </c>
      <c r="I130" s="1">
        <f t="shared" si="7"/>
        <v>0.84999999999999432</v>
      </c>
      <c r="J130" s="1">
        <f t="shared" si="8"/>
        <v>0.84999999999999432</v>
      </c>
    </row>
    <row r="131" spans="3:10" x14ac:dyDescent="0.35">
      <c r="C131" s="1">
        <v>128</v>
      </c>
      <c r="D131" s="1">
        <v>5050</v>
      </c>
      <c r="E131" s="1">
        <v>95.6</v>
      </c>
      <c r="F131" s="1">
        <f t="shared" si="13"/>
        <v>90.75</v>
      </c>
      <c r="G131" s="1">
        <f t="shared" si="12"/>
        <v>1.1999999999999886</v>
      </c>
      <c r="H131" s="1">
        <v>0</v>
      </c>
      <c r="I131" s="1">
        <f t="shared" si="7"/>
        <v>4.8499999999999943</v>
      </c>
      <c r="J131" s="1">
        <f t="shared" si="8"/>
        <v>4.8499999999999943</v>
      </c>
    </row>
    <row r="132" spans="3:10" x14ac:dyDescent="0.35">
      <c r="C132" s="1">
        <v>129</v>
      </c>
      <c r="D132" s="1">
        <v>5100</v>
      </c>
      <c r="E132" s="1">
        <v>100</v>
      </c>
      <c r="F132" s="1">
        <f t="shared" si="13"/>
        <v>91.35</v>
      </c>
      <c r="G132" s="1">
        <f t="shared" si="12"/>
        <v>1.1999999999999886</v>
      </c>
      <c r="H132" s="1">
        <v>0</v>
      </c>
      <c r="I132" s="1">
        <f t="shared" si="7"/>
        <v>8.6500000000000057</v>
      </c>
      <c r="J132" s="1">
        <f t="shared" si="8"/>
        <v>8.6500000000000057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32"/>
  <sheetViews>
    <sheetView topLeftCell="F1" zoomScale="87" workbookViewId="0">
      <selection activeCell="H14" sqref="H14"/>
    </sheetView>
  </sheetViews>
  <sheetFormatPr baseColWidth="10" defaultRowHeight="14.5" x14ac:dyDescent="0.35"/>
  <cols>
    <col min="4" max="4" width="15.36328125" customWidth="1"/>
    <col min="6" max="6" width="12.08984375" customWidth="1"/>
    <col min="7" max="7" width="12.6328125" customWidth="1"/>
    <col min="8" max="8" width="12.81640625" customWidth="1"/>
    <col min="9" max="9" width="16.7265625" customWidth="1"/>
    <col min="10" max="10" width="18.36328125" customWidth="1"/>
    <col min="11" max="11" width="18.26953125" customWidth="1"/>
    <col min="12" max="12" width="16.08984375" customWidth="1"/>
    <col min="13" max="13" width="13.81640625" customWidth="1"/>
  </cols>
  <sheetData>
    <row r="3" spans="3:13" x14ac:dyDescent="0.35">
      <c r="C3" s="8" t="s">
        <v>60</v>
      </c>
      <c r="D3" s="8" t="s">
        <v>69</v>
      </c>
      <c r="E3" s="8" t="s">
        <v>61</v>
      </c>
      <c r="F3" s="8" t="s">
        <v>62</v>
      </c>
      <c r="G3" s="9" t="s">
        <v>63</v>
      </c>
      <c r="H3" s="10" t="s">
        <v>2</v>
      </c>
      <c r="I3" s="11" t="s">
        <v>64</v>
      </c>
      <c r="J3" s="11" t="s">
        <v>70</v>
      </c>
      <c r="K3" s="11" t="s">
        <v>65</v>
      </c>
      <c r="L3" s="12" t="s">
        <v>66</v>
      </c>
      <c r="M3" s="11" t="s">
        <v>67</v>
      </c>
    </row>
    <row r="4" spans="3:13" x14ac:dyDescent="0.35">
      <c r="C4" s="1">
        <v>1</v>
      </c>
      <c r="D4" s="1">
        <v>0</v>
      </c>
      <c r="E4" s="1">
        <v>100</v>
      </c>
      <c r="F4" s="1">
        <v>93</v>
      </c>
      <c r="G4">
        <f>ABS(E4-F4)</f>
        <v>7</v>
      </c>
    </row>
    <row r="5" spans="3:13" x14ac:dyDescent="0.35">
      <c r="C5" s="1">
        <v>2</v>
      </c>
      <c r="D5" s="1">
        <v>50</v>
      </c>
      <c r="E5" s="1">
        <v>91.67</v>
      </c>
      <c r="F5" s="1">
        <f>93+0.78*C4</f>
        <v>93.78</v>
      </c>
      <c r="G5">
        <f t="shared" ref="G5:G68" si="0">ABS(E5-F5)</f>
        <v>2.1099999999999994</v>
      </c>
    </row>
    <row r="6" spans="3:13" x14ac:dyDescent="0.35">
      <c r="C6" s="1">
        <v>3</v>
      </c>
      <c r="D6" s="1">
        <v>100</v>
      </c>
      <c r="E6" s="1">
        <v>90</v>
      </c>
      <c r="F6" s="1">
        <f t="shared" ref="F6:F13" si="1">93+0.78*C5</f>
        <v>94.56</v>
      </c>
      <c r="G6">
        <f t="shared" si="0"/>
        <v>4.5600000000000023</v>
      </c>
    </row>
    <row r="7" spans="3:13" x14ac:dyDescent="0.35">
      <c r="C7" s="1">
        <v>4</v>
      </c>
      <c r="D7" s="1">
        <v>150</v>
      </c>
      <c r="E7" s="1">
        <v>90</v>
      </c>
      <c r="F7" s="1">
        <f t="shared" si="1"/>
        <v>95.34</v>
      </c>
      <c r="G7">
        <f t="shared" si="0"/>
        <v>5.3400000000000034</v>
      </c>
    </row>
    <row r="8" spans="3:13" x14ac:dyDescent="0.35">
      <c r="C8" s="1">
        <v>5</v>
      </c>
      <c r="D8" s="1">
        <v>200</v>
      </c>
      <c r="E8" s="1">
        <v>90</v>
      </c>
      <c r="F8" s="1">
        <f t="shared" si="1"/>
        <v>96.12</v>
      </c>
      <c r="G8">
        <f t="shared" si="0"/>
        <v>6.1200000000000045</v>
      </c>
    </row>
    <row r="9" spans="3:13" x14ac:dyDescent="0.35">
      <c r="C9" s="1">
        <v>6</v>
      </c>
      <c r="D9" s="1">
        <v>250</v>
      </c>
      <c r="E9" s="1">
        <v>90</v>
      </c>
      <c r="F9" s="1">
        <f t="shared" si="1"/>
        <v>96.9</v>
      </c>
      <c r="G9">
        <f t="shared" si="0"/>
        <v>6.9000000000000057</v>
      </c>
    </row>
    <row r="10" spans="3:13" x14ac:dyDescent="0.35">
      <c r="C10" s="1">
        <v>7</v>
      </c>
      <c r="D10" s="1">
        <v>300</v>
      </c>
      <c r="E10" s="1">
        <v>93.22</v>
      </c>
      <c r="F10" s="1">
        <f t="shared" si="1"/>
        <v>97.68</v>
      </c>
      <c r="G10">
        <f t="shared" si="0"/>
        <v>4.460000000000008</v>
      </c>
    </row>
    <row r="11" spans="3:13" x14ac:dyDescent="0.35">
      <c r="C11" s="1">
        <v>8</v>
      </c>
      <c r="D11" s="1">
        <v>350</v>
      </c>
      <c r="E11" s="1">
        <v>94.28</v>
      </c>
      <c r="F11" s="1">
        <f t="shared" si="1"/>
        <v>98.46</v>
      </c>
      <c r="G11">
        <f t="shared" si="0"/>
        <v>4.1799999999999926</v>
      </c>
    </row>
    <row r="12" spans="3:13" x14ac:dyDescent="0.35">
      <c r="C12" s="1">
        <v>9</v>
      </c>
      <c r="D12" s="1">
        <v>400</v>
      </c>
      <c r="E12" s="1">
        <v>95.8</v>
      </c>
      <c r="F12" s="1">
        <f t="shared" si="1"/>
        <v>99.24</v>
      </c>
      <c r="G12">
        <f t="shared" si="0"/>
        <v>3.4399999999999977</v>
      </c>
    </row>
    <row r="13" spans="3:13" x14ac:dyDescent="0.35">
      <c r="C13" s="1">
        <v>10</v>
      </c>
      <c r="D13" s="1">
        <v>450</v>
      </c>
      <c r="E13" s="1">
        <v>99</v>
      </c>
      <c r="F13" s="1">
        <v>99.62</v>
      </c>
      <c r="G13">
        <f t="shared" si="0"/>
        <v>0.62000000000000455</v>
      </c>
    </row>
    <row r="14" spans="3:13" x14ac:dyDescent="0.35">
      <c r="C14" s="1">
        <v>11</v>
      </c>
      <c r="D14" s="1">
        <v>475</v>
      </c>
      <c r="E14" s="1">
        <v>100</v>
      </c>
      <c r="F14" s="1">
        <v>100</v>
      </c>
      <c r="G14">
        <f t="shared" si="0"/>
        <v>0</v>
      </c>
    </row>
    <row r="15" spans="3:13" x14ac:dyDescent="0.35">
      <c r="C15" s="1">
        <v>12</v>
      </c>
      <c r="D15" s="1">
        <v>500</v>
      </c>
      <c r="E15" s="1">
        <v>100</v>
      </c>
      <c r="F15" s="1">
        <v>100</v>
      </c>
      <c r="G15">
        <f t="shared" si="0"/>
        <v>0</v>
      </c>
    </row>
    <row r="16" spans="3:13" x14ac:dyDescent="0.35">
      <c r="C16" s="1">
        <v>13</v>
      </c>
      <c r="D16" s="1">
        <v>525</v>
      </c>
      <c r="E16" s="1">
        <v>100</v>
      </c>
      <c r="F16" s="1">
        <v>100</v>
      </c>
      <c r="G16">
        <f t="shared" si="0"/>
        <v>0</v>
      </c>
    </row>
    <row r="17" spans="3:7" x14ac:dyDescent="0.35">
      <c r="C17" s="1">
        <v>14</v>
      </c>
      <c r="D17" s="1">
        <v>550</v>
      </c>
      <c r="E17" s="1">
        <v>100</v>
      </c>
      <c r="F17" s="1">
        <v>100</v>
      </c>
      <c r="G17">
        <f t="shared" si="0"/>
        <v>0</v>
      </c>
    </row>
    <row r="18" spans="3:7" x14ac:dyDescent="0.35">
      <c r="C18" s="1">
        <v>15</v>
      </c>
      <c r="D18" s="1">
        <v>575</v>
      </c>
      <c r="E18" s="1">
        <v>100</v>
      </c>
      <c r="F18" s="1">
        <v>100</v>
      </c>
      <c r="G18">
        <f t="shared" si="0"/>
        <v>0</v>
      </c>
    </row>
    <row r="19" spans="3:7" x14ac:dyDescent="0.35">
      <c r="C19" s="1">
        <v>16</v>
      </c>
      <c r="D19" s="1">
        <v>600</v>
      </c>
      <c r="E19" s="1">
        <v>100</v>
      </c>
      <c r="F19" s="1">
        <f>100-0.5*C4</f>
        <v>99.5</v>
      </c>
      <c r="G19">
        <f t="shared" si="0"/>
        <v>0.5</v>
      </c>
    </row>
    <row r="20" spans="3:7" x14ac:dyDescent="0.35">
      <c r="C20" s="1">
        <v>17</v>
      </c>
      <c r="D20" s="1">
        <v>650</v>
      </c>
      <c r="E20" s="1">
        <v>97.1</v>
      </c>
      <c r="F20" s="1">
        <v>99</v>
      </c>
      <c r="G20">
        <f t="shared" si="0"/>
        <v>1.9000000000000057</v>
      </c>
    </row>
    <row r="21" spans="3:7" x14ac:dyDescent="0.35">
      <c r="C21" s="1">
        <v>18</v>
      </c>
      <c r="D21" s="1">
        <v>700</v>
      </c>
      <c r="E21" s="1">
        <v>93.75</v>
      </c>
      <c r="F21" s="1">
        <v>98</v>
      </c>
      <c r="G21">
        <f t="shared" si="0"/>
        <v>4.25</v>
      </c>
    </row>
    <row r="22" spans="3:7" x14ac:dyDescent="0.35">
      <c r="C22" s="1">
        <v>19</v>
      </c>
      <c r="D22" s="1">
        <v>750</v>
      </c>
      <c r="E22" s="1">
        <v>92.5</v>
      </c>
      <c r="F22" s="1">
        <v>96.5</v>
      </c>
      <c r="G22">
        <f t="shared" si="0"/>
        <v>4</v>
      </c>
    </row>
    <row r="23" spans="3:7" x14ac:dyDescent="0.35">
      <c r="C23" s="1">
        <v>20</v>
      </c>
      <c r="D23" s="1">
        <v>800</v>
      </c>
      <c r="E23" s="1">
        <v>93.33</v>
      </c>
      <c r="F23" s="1">
        <v>95.5</v>
      </c>
      <c r="G23">
        <f t="shared" si="0"/>
        <v>2.1700000000000017</v>
      </c>
    </row>
    <row r="24" spans="3:7" x14ac:dyDescent="0.35">
      <c r="C24" s="1">
        <v>21</v>
      </c>
      <c r="D24" s="1">
        <v>850</v>
      </c>
      <c r="E24" s="1">
        <v>95.2</v>
      </c>
      <c r="F24" s="1">
        <v>95</v>
      </c>
      <c r="G24">
        <f t="shared" si="0"/>
        <v>0.20000000000000284</v>
      </c>
    </row>
    <row r="25" spans="3:7" x14ac:dyDescent="0.35">
      <c r="C25" s="1">
        <v>22</v>
      </c>
      <c r="D25" s="1">
        <v>900</v>
      </c>
      <c r="E25" s="1">
        <v>99</v>
      </c>
      <c r="F25" s="1">
        <v>95</v>
      </c>
      <c r="G25">
        <f t="shared" si="0"/>
        <v>4</v>
      </c>
    </row>
    <row r="26" spans="3:7" x14ac:dyDescent="0.35">
      <c r="C26" s="1">
        <v>23</v>
      </c>
      <c r="D26" s="1">
        <v>950</v>
      </c>
      <c r="E26" s="1">
        <v>104.54</v>
      </c>
      <c r="F26" s="1">
        <f>95.5</f>
        <v>95.5</v>
      </c>
      <c r="G26">
        <f t="shared" si="0"/>
        <v>9.0400000000000063</v>
      </c>
    </row>
    <row r="27" spans="3:7" x14ac:dyDescent="0.35">
      <c r="C27" s="1">
        <v>24</v>
      </c>
      <c r="D27" s="1">
        <v>1000</v>
      </c>
      <c r="E27" s="1">
        <v>109.73</v>
      </c>
      <c r="F27" s="1">
        <f t="shared" ref="F27:F32" si="2">95+1.11*C5</f>
        <v>97.22</v>
      </c>
      <c r="G27">
        <f t="shared" si="0"/>
        <v>12.510000000000005</v>
      </c>
    </row>
    <row r="28" spans="3:7" x14ac:dyDescent="0.35">
      <c r="C28" s="1">
        <v>25</v>
      </c>
      <c r="D28" s="1">
        <v>1025</v>
      </c>
      <c r="E28" s="1">
        <v>110</v>
      </c>
      <c r="F28" s="1">
        <f t="shared" si="2"/>
        <v>98.33</v>
      </c>
      <c r="G28">
        <f t="shared" si="0"/>
        <v>11.670000000000002</v>
      </c>
    </row>
    <row r="29" spans="3:7" x14ac:dyDescent="0.35">
      <c r="C29" s="1">
        <v>26</v>
      </c>
      <c r="D29" s="1">
        <v>1050</v>
      </c>
      <c r="E29" s="1">
        <v>111.125</v>
      </c>
      <c r="F29" s="1">
        <f t="shared" si="2"/>
        <v>99.44</v>
      </c>
      <c r="G29">
        <f t="shared" si="0"/>
        <v>11.685000000000002</v>
      </c>
    </row>
    <row r="30" spans="3:7" x14ac:dyDescent="0.35">
      <c r="C30" s="1">
        <v>27</v>
      </c>
      <c r="D30" s="1">
        <v>1075</v>
      </c>
      <c r="E30" s="1">
        <v>110.875</v>
      </c>
      <c r="F30" s="1">
        <f t="shared" si="2"/>
        <v>100.55</v>
      </c>
      <c r="G30">
        <f t="shared" si="0"/>
        <v>10.325000000000003</v>
      </c>
    </row>
    <row r="31" spans="3:7" x14ac:dyDescent="0.35">
      <c r="C31" s="1">
        <v>28</v>
      </c>
      <c r="D31" s="1">
        <v>1100</v>
      </c>
      <c r="E31" s="1">
        <v>110.56</v>
      </c>
      <c r="F31" s="1">
        <f t="shared" si="2"/>
        <v>101.66</v>
      </c>
      <c r="G31">
        <f t="shared" si="0"/>
        <v>8.9000000000000057</v>
      </c>
    </row>
    <row r="32" spans="3:7" x14ac:dyDescent="0.35">
      <c r="C32" s="1">
        <v>29</v>
      </c>
      <c r="D32" s="1">
        <v>1125</v>
      </c>
      <c r="E32" s="1">
        <v>108.89</v>
      </c>
      <c r="F32" s="1">
        <f t="shared" si="2"/>
        <v>102.77</v>
      </c>
      <c r="G32">
        <f t="shared" si="0"/>
        <v>6.1200000000000045</v>
      </c>
    </row>
    <row r="33" spans="3:7" x14ac:dyDescent="0.35">
      <c r="C33" s="1">
        <v>30</v>
      </c>
      <c r="D33" s="1">
        <v>1150</v>
      </c>
      <c r="E33" s="1">
        <v>110</v>
      </c>
      <c r="F33" s="1">
        <v>103.4</v>
      </c>
      <c r="G33">
        <f t="shared" si="0"/>
        <v>6.5999999999999943</v>
      </c>
    </row>
    <row r="34" spans="3:7" x14ac:dyDescent="0.35">
      <c r="C34" s="1">
        <v>31</v>
      </c>
      <c r="D34" s="1">
        <v>1200</v>
      </c>
      <c r="E34" s="1">
        <v>101</v>
      </c>
      <c r="F34" s="1">
        <v>103.7</v>
      </c>
      <c r="G34">
        <f t="shared" si="0"/>
        <v>2.7000000000000028</v>
      </c>
    </row>
    <row r="35" spans="3:7" x14ac:dyDescent="0.35">
      <c r="C35" s="1">
        <v>32</v>
      </c>
      <c r="D35" s="1">
        <v>1250</v>
      </c>
      <c r="E35" s="1">
        <v>97.11</v>
      </c>
      <c r="F35" s="1">
        <v>103.7</v>
      </c>
      <c r="G35">
        <f t="shared" si="0"/>
        <v>6.5900000000000034</v>
      </c>
    </row>
    <row r="36" spans="3:7" x14ac:dyDescent="0.35">
      <c r="C36" s="1">
        <v>33</v>
      </c>
      <c r="D36" s="1">
        <v>1300</v>
      </c>
      <c r="E36" s="1">
        <v>99.09</v>
      </c>
      <c r="F36" s="1">
        <v>103.2</v>
      </c>
      <c r="G36">
        <f t="shared" si="0"/>
        <v>4.1099999999999994</v>
      </c>
    </row>
    <row r="37" spans="3:7" x14ac:dyDescent="0.35">
      <c r="C37" s="1">
        <v>34</v>
      </c>
      <c r="D37" s="1">
        <v>1325</v>
      </c>
      <c r="E37" s="1">
        <v>100</v>
      </c>
      <c r="F37" s="1">
        <v>102.2</v>
      </c>
      <c r="G37">
        <f t="shared" si="0"/>
        <v>2.2000000000000028</v>
      </c>
    </row>
    <row r="38" spans="3:7" x14ac:dyDescent="0.35">
      <c r="C38" s="1">
        <v>35</v>
      </c>
      <c r="D38" s="1">
        <v>1375</v>
      </c>
      <c r="E38" s="1">
        <v>100</v>
      </c>
      <c r="F38" s="1">
        <v>101</v>
      </c>
      <c r="G38">
        <f t="shared" si="0"/>
        <v>1</v>
      </c>
    </row>
    <row r="39" spans="3:7" x14ac:dyDescent="0.35">
      <c r="C39" s="1">
        <v>36</v>
      </c>
      <c r="D39" s="1">
        <v>1400</v>
      </c>
      <c r="E39" s="1">
        <v>100</v>
      </c>
      <c r="F39" s="1">
        <v>100</v>
      </c>
      <c r="G39">
        <f t="shared" si="0"/>
        <v>0</v>
      </c>
    </row>
    <row r="40" spans="3:7" x14ac:dyDescent="0.35">
      <c r="C40" s="1">
        <v>37</v>
      </c>
      <c r="D40" s="1">
        <v>1425</v>
      </c>
      <c r="E40" s="1">
        <v>100</v>
      </c>
      <c r="F40" s="1">
        <v>99.5</v>
      </c>
      <c r="G40">
        <f t="shared" si="0"/>
        <v>0.5</v>
      </c>
    </row>
    <row r="41" spans="3:7" x14ac:dyDescent="0.35">
      <c r="C41" s="1">
        <v>38</v>
      </c>
      <c r="D41" s="1">
        <v>1475</v>
      </c>
      <c r="E41" s="1">
        <v>100</v>
      </c>
      <c r="F41" s="1">
        <v>99.5</v>
      </c>
      <c r="G41">
        <f t="shared" si="0"/>
        <v>0.5</v>
      </c>
    </row>
    <row r="42" spans="3:7" x14ac:dyDescent="0.35">
      <c r="C42" s="1">
        <v>39</v>
      </c>
      <c r="D42" s="1">
        <v>1500</v>
      </c>
      <c r="E42" s="1">
        <v>100</v>
      </c>
      <c r="F42" s="1">
        <v>99.5</v>
      </c>
      <c r="G42">
        <f t="shared" si="0"/>
        <v>0.5</v>
      </c>
    </row>
    <row r="43" spans="3:7" x14ac:dyDescent="0.35">
      <c r="C43" s="1">
        <v>40</v>
      </c>
      <c r="D43" s="1">
        <v>1550</v>
      </c>
      <c r="E43" s="1">
        <v>98.75</v>
      </c>
      <c r="F43" s="1">
        <v>99</v>
      </c>
      <c r="G43">
        <f t="shared" si="0"/>
        <v>0.25</v>
      </c>
    </row>
    <row r="44" spans="3:7" x14ac:dyDescent="0.35">
      <c r="C44" s="1">
        <v>41</v>
      </c>
      <c r="D44" s="1">
        <v>1600</v>
      </c>
      <c r="E44" s="1">
        <v>98.1</v>
      </c>
      <c r="F44" s="1">
        <v>98.5</v>
      </c>
      <c r="G44">
        <f t="shared" si="0"/>
        <v>0.40000000000000568</v>
      </c>
    </row>
    <row r="45" spans="3:7" x14ac:dyDescent="0.35">
      <c r="C45" s="1">
        <v>42</v>
      </c>
      <c r="D45" s="1">
        <v>1650</v>
      </c>
      <c r="E45" s="1">
        <v>98.37</v>
      </c>
      <c r="F45" s="1">
        <v>98.5</v>
      </c>
      <c r="G45">
        <f t="shared" si="0"/>
        <v>0.12999999999999545</v>
      </c>
    </row>
    <row r="46" spans="3:7" x14ac:dyDescent="0.35">
      <c r="C46" s="1">
        <v>43</v>
      </c>
      <c r="D46" s="1">
        <v>1700</v>
      </c>
      <c r="E46" s="1">
        <v>99.21</v>
      </c>
      <c r="F46" s="1">
        <v>99</v>
      </c>
      <c r="G46">
        <f t="shared" si="0"/>
        <v>0.20999999999999375</v>
      </c>
    </row>
    <row r="47" spans="3:7" x14ac:dyDescent="0.35">
      <c r="C47" s="1">
        <v>44</v>
      </c>
      <c r="D47" s="1">
        <v>1750</v>
      </c>
      <c r="E47" s="1">
        <v>100</v>
      </c>
      <c r="F47" s="1">
        <v>99.5</v>
      </c>
      <c r="G47">
        <f t="shared" si="0"/>
        <v>0.5</v>
      </c>
    </row>
    <row r="48" spans="3:7" x14ac:dyDescent="0.35">
      <c r="C48" s="1">
        <v>45</v>
      </c>
      <c r="D48" s="1">
        <v>1800</v>
      </c>
      <c r="E48" s="1">
        <v>98.88</v>
      </c>
      <c r="F48" s="1">
        <v>99.5</v>
      </c>
      <c r="G48">
        <f t="shared" si="0"/>
        <v>0.62000000000000455</v>
      </c>
    </row>
    <row r="49" spans="3:7" x14ac:dyDescent="0.35">
      <c r="C49" s="1">
        <v>46</v>
      </c>
      <c r="D49" s="1">
        <v>1825</v>
      </c>
      <c r="E49" s="1">
        <v>99.55</v>
      </c>
      <c r="F49" s="1">
        <v>99.5</v>
      </c>
      <c r="G49">
        <f t="shared" si="0"/>
        <v>4.9999999999997158E-2</v>
      </c>
    </row>
    <row r="50" spans="3:7" x14ac:dyDescent="0.35">
      <c r="C50" s="1">
        <v>47</v>
      </c>
      <c r="D50" s="1">
        <v>1850</v>
      </c>
      <c r="E50" s="1">
        <v>99.8</v>
      </c>
      <c r="F50" s="1">
        <v>99.5</v>
      </c>
      <c r="G50">
        <f t="shared" si="0"/>
        <v>0.29999999999999716</v>
      </c>
    </row>
    <row r="51" spans="3:7" x14ac:dyDescent="0.35">
      <c r="C51" s="1">
        <v>48</v>
      </c>
      <c r="D51" s="1">
        <v>1875</v>
      </c>
      <c r="E51" s="1">
        <v>100</v>
      </c>
      <c r="F51" s="1">
        <v>100</v>
      </c>
      <c r="G51">
        <f t="shared" si="0"/>
        <v>0</v>
      </c>
    </row>
    <row r="52" spans="3:7" x14ac:dyDescent="0.35">
      <c r="C52" s="1">
        <v>49</v>
      </c>
      <c r="D52" s="1">
        <v>1900</v>
      </c>
      <c r="E52" s="1">
        <v>100.44</v>
      </c>
      <c r="F52" s="1">
        <v>100.5</v>
      </c>
      <c r="G52">
        <f t="shared" si="0"/>
        <v>6.0000000000002274E-2</v>
      </c>
    </row>
    <row r="53" spans="3:7" x14ac:dyDescent="0.35">
      <c r="C53" s="1">
        <v>50</v>
      </c>
      <c r="D53" s="1">
        <v>1925</v>
      </c>
      <c r="E53" s="1">
        <v>101.42</v>
      </c>
      <c r="F53" s="1">
        <v>101</v>
      </c>
      <c r="G53">
        <f t="shared" si="0"/>
        <v>0.42000000000000171</v>
      </c>
    </row>
    <row r="54" spans="3:7" x14ac:dyDescent="0.35">
      <c r="C54" s="1">
        <v>51</v>
      </c>
      <c r="D54" s="1">
        <v>1950</v>
      </c>
      <c r="E54" s="1">
        <v>102.5</v>
      </c>
      <c r="F54" s="1">
        <v>101.5</v>
      </c>
      <c r="G54">
        <f t="shared" si="0"/>
        <v>1</v>
      </c>
    </row>
    <row r="55" spans="3:7" x14ac:dyDescent="0.35">
      <c r="C55" s="1">
        <v>52</v>
      </c>
      <c r="D55" s="1">
        <v>1975</v>
      </c>
      <c r="E55" s="1">
        <v>102.85</v>
      </c>
      <c r="F55" s="1">
        <v>102</v>
      </c>
      <c r="G55">
        <f t="shared" si="0"/>
        <v>0.84999999999999432</v>
      </c>
    </row>
    <row r="56" spans="3:7" x14ac:dyDescent="0.35">
      <c r="C56" s="1">
        <v>53</v>
      </c>
      <c r="D56" s="1">
        <v>2000</v>
      </c>
      <c r="E56" s="1">
        <v>101.67</v>
      </c>
      <c r="F56" s="1">
        <v>102</v>
      </c>
      <c r="G56">
        <f t="shared" si="0"/>
        <v>0.32999999999999829</v>
      </c>
    </row>
    <row r="57" spans="3:7" x14ac:dyDescent="0.35">
      <c r="C57" s="1">
        <v>54</v>
      </c>
      <c r="D57" s="1">
        <v>2050</v>
      </c>
      <c r="E57" s="1">
        <v>100</v>
      </c>
      <c r="F57" s="1">
        <v>102</v>
      </c>
      <c r="G57">
        <f t="shared" si="0"/>
        <v>2</v>
      </c>
    </row>
    <row r="58" spans="3:7" x14ac:dyDescent="0.35">
      <c r="C58" s="1">
        <v>55</v>
      </c>
      <c r="D58" s="1">
        <v>2100</v>
      </c>
      <c r="E58" s="1">
        <v>103</v>
      </c>
      <c r="F58" s="1">
        <v>102</v>
      </c>
      <c r="G58">
        <f t="shared" si="0"/>
        <v>1</v>
      </c>
    </row>
    <row r="59" spans="3:7" x14ac:dyDescent="0.35">
      <c r="C59" s="1">
        <v>56</v>
      </c>
      <c r="D59" s="1">
        <v>2150</v>
      </c>
      <c r="E59" s="1">
        <v>101.67</v>
      </c>
      <c r="F59" s="1">
        <v>101.5</v>
      </c>
      <c r="G59">
        <f t="shared" si="0"/>
        <v>0.17000000000000171</v>
      </c>
    </row>
    <row r="60" spans="3:7" x14ac:dyDescent="0.35">
      <c r="C60" s="1">
        <v>57</v>
      </c>
      <c r="D60" s="1">
        <v>2200</v>
      </c>
      <c r="E60" s="1">
        <v>100</v>
      </c>
      <c r="F60" s="1">
        <v>101</v>
      </c>
      <c r="G60">
        <f t="shared" si="0"/>
        <v>1</v>
      </c>
    </row>
    <row r="61" spans="3:7" x14ac:dyDescent="0.35">
      <c r="C61" s="1">
        <v>58</v>
      </c>
      <c r="D61" s="1">
        <v>2250</v>
      </c>
      <c r="E61" s="1">
        <v>100</v>
      </c>
      <c r="F61" s="1">
        <v>101</v>
      </c>
      <c r="G61">
        <f t="shared" si="0"/>
        <v>1</v>
      </c>
    </row>
    <row r="62" spans="3:7" x14ac:dyDescent="0.35">
      <c r="C62" s="1">
        <v>59</v>
      </c>
      <c r="D62" s="1">
        <v>2300</v>
      </c>
      <c r="E62" s="1">
        <v>101.14</v>
      </c>
      <c r="F62" s="1">
        <v>101</v>
      </c>
      <c r="G62">
        <f t="shared" si="0"/>
        <v>0.14000000000000057</v>
      </c>
    </row>
    <row r="63" spans="3:7" x14ac:dyDescent="0.35">
      <c r="C63" s="1">
        <v>60</v>
      </c>
      <c r="D63" s="1">
        <v>2350</v>
      </c>
      <c r="E63" s="1">
        <v>101.77</v>
      </c>
      <c r="F63" s="1">
        <v>101</v>
      </c>
      <c r="G63">
        <f t="shared" si="0"/>
        <v>0.76999999999999602</v>
      </c>
    </row>
    <row r="64" spans="3:7" x14ac:dyDescent="0.35">
      <c r="C64" s="1">
        <v>61</v>
      </c>
      <c r="D64" s="1">
        <v>2400</v>
      </c>
      <c r="E64" s="1">
        <v>101.42</v>
      </c>
      <c r="F64" s="1">
        <v>101</v>
      </c>
      <c r="G64">
        <f t="shared" si="0"/>
        <v>0.42000000000000171</v>
      </c>
    </row>
    <row r="65" spans="3:7" x14ac:dyDescent="0.35">
      <c r="C65" s="1">
        <v>62</v>
      </c>
      <c r="D65" s="1">
        <v>2450</v>
      </c>
      <c r="E65" s="1">
        <v>101.11</v>
      </c>
      <c r="F65" s="1">
        <v>101</v>
      </c>
      <c r="G65">
        <f t="shared" si="0"/>
        <v>0.10999999999999943</v>
      </c>
    </row>
    <row r="66" spans="3:7" x14ac:dyDescent="0.35">
      <c r="C66" s="1">
        <v>63</v>
      </c>
      <c r="D66" s="1">
        <v>2500</v>
      </c>
      <c r="E66" s="1">
        <v>100</v>
      </c>
      <c r="F66" s="1">
        <v>100</v>
      </c>
      <c r="G66">
        <f t="shared" si="0"/>
        <v>0</v>
      </c>
    </row>
    <row r="67" spans="3:7" x14ac:dyDescent="0.35">
      <c r="C67" s="1">
        <v>64</v>
      </c>
      <c r="D67" s="1">
        <v>2550</v>
      </c>
      <c r="E67" s="1">
        <v>100</v>
      </c>
      <c r="F67" s="1">
        <v>100</v>
      </c>
      <c r="G67">
        <f t="shared" si="0"/>
        <v>0</v>
      </c>
    </row>
    <row r="68" spans="3:7" x14ac:dyDescent="0.35">
      <c r="C68" s="1">
        <v>65</v>
      </c>
      <c r="D68" s="1">
        <v>2600</v>
      </c>
      <c r="E68" s="1">
        <v>99.4</v>
      </c>
      <c r="F68" s="1">
        <v>100</v>
      </c>
      <c r="G68">
        <f t="shared" si="0"/>
        <v>0.59999999999999432</v>
      </c>
    </row>
    <row r="69" spans="3:7" x14ac:dyDescent="0.35">
      <c r="C69" s="1">
        <v>66</v>
      </c>
      <c r="D69" s="1">
        <v>2625</v>
      </c>
      <c r="E69" s="1">
        <v>99.07</v>
      </c>
      <c r="F69" s="1">
        <v>100</v>
      </c>
      <c r="G69">
        <f t="shared" ref="G69:G132" si="3">ABS(E69-F69)</f>
        <v>0.93000000000000682</v>
      </c>
    </row>
    <row r="70" spans="3:7" x14ac:dyDescent="0.35">
      <c r="C70" s="1">
        <v>67</v>
      </c>
      <c r="D70" s="1">
        <v>2650</v>
      </c>
      <c r="E70" s="1">
        <v>99.03</v>
      </c>
      <c r="F70" s="1">
        <v>100</v>
      </c>
      <c r="G70">
        <f t="shared" si="3"/>
        <v>0.96999999999999886</v>
      </c>
    </row>
    <row r="71" spans="3:7" x14ac:dyDescent="0.35">
      <c r="C71" s="1">
        <v>68</v>
      </c>
      <c r="D71" s="1">
        <v>2675</v>
      </c>
      <c r="E71" s="1">
        <v>99.18</v>
      </c>
      <c r="F71" s="1">
        <v>100</v>
      </c>
      <c r="G71">
        <f t="shared" si="3"/>
        <v>0.81999999999999318</v>
      </c>
    </row>
    <row r="72" spans="3:7" x14ac:dyDescent="0.35">
      <c r="C72" s="1">
        <v>69</v>
      </c>
      <c r="D72" s="1">
        <v>2700</v>
      </c>
      <c r="E72" s="1">
        <v>99.38</v>
      </c>
      <c r="F72" s="1">
        <v>100</v>
      </c>
      <c r="G72">
        <f t="shared" si="3"/>
        <v>0.62000000000000455</v>
      </c>
    </row>
    <row r="73" spans="3:7" x14ac:dyDescent="0.35">
      <c r="C73" s="1">
        <v>70</v>
      </c>
      <c r="D73" s="1">
        <v>2725</v>
      </c>
      <c r="E73" s="1">
        <v>99.33</v>
      </c>
      <c r="F73" s="1">
        <v>100</v>
      </c>
      <c r="G73">
        <f t="shared" si="3"/>
        <v>0.67000000000000171</v>
      </c>
    </row>
    <row r="74" spans="3:7" x14ac:dyDescent="0.35">
      <c r="C74" s="1">
        <v>71</v>
      </c>
      <c r="D74" s="1">
        <v>2750</v>
      </c>
      <c r="E74" s="1">
        <v>99.73</v>
      </c>
      <c r="F74" s="1">
        <v>100</v>
      </c>
      <c r="G74">
        <f t="shared" si="3"/>
        <v>0.26999999999999602</v>
      </c>
    </row>
    <row r="75" spans="3:7" x14ac:dyDescent="0.35">
      <c r="C75" s="1">
        <v>72</v>
      </c>
      <c r="D75" s="1">
        <v>2775</v>
      </c>
      <c r="E75" s="1">
        <v>99.88</v>
      </c>
      <c r="F75" s="1">
        <v>100</v>
      </c>
      <c r="G75">
        <f t="shared" si="3"/>
        <v>0.12000000000000455</v>
      </c>
    </row>
    <row r="76" spans="3:7" x14ac:dyDescent="0.35">
      <c r="C76" s="1">
        <v>73</v>
      </c>
      <c r="D76" s="1">
        <v>2800</v>
      </c>
      <c r="E76" s="1">
        <v>100</v>
      </c>
      <c r="F76" s="1">
        <v>100</v>
      </c>
      <c r="G76">
        <f t="shared" si="3"/>
        <v>0</v>
      </c>
    </row>
    <row r="77" spans="3:7" x14ac:dyDescent="0.35">
      <c r="C77" s="1">
        <v>74</v>
      </c>
      <c r="D77" s="1">
        <v>2850</v>
      </c>
      <c r="E77" s="1">
        <v>100</v>
      </c>
      <c r="F77" s="1">
        <v>100</v>
      </c>
      <c r="G77">
        <f t="shared" si="3"/>
        <v>0</v>
      </c>
    </row>
    <row r="78" spans="3:7" x14ac:dyDescent="0.35">
      <c r="C78" s="1">
        <v>75</v>
      </c>
      <c r="D78" s="1">
        <v>2900</v>
      </c>
      <c r="E78" s="1">
        <v>99.33</v>
      </c>
      <c r="F78" s="1">
        <v>100</v>
      </c>
      <c r="G78">
        <f t="shared" si="3"/>
        <v>0.67000000000000171</v>
      </c>
    </row>
    <row r="79" spans="3:7" x14ac:dyDescent="0.35">
      <c r="C79" s="1">
        <v>76</v>
      </c>
      <c r="D79" s="1">
        <v>2950</v>
      </c>
      <c r="E79" s="1">
        <v>96</v>
      </c>
      <c r="F79" s="1">
        <v>99.5</v>
      </c>
      <c r="G79">
        <f t="shared" si="3"/>
        <v>3.5</v>
      </c>
    </row>
    <row r="80" spans="3:7" x14ac:dyDescent="0.35">
      <c r="C80" s="1">
        <v>77</v>
      </c>
      <c r="D80" s="1">
        <v>3000</v>
      </c>
      <c r="E80" s="1">
        <v>90.9</v>
      </c>
      <c r="F80" s="1">
        <v>98.5</v>
      </c>
      <c r="G80">
        <f t="shared" si="3"/>
        <v>7.5999999999999943</v>
      </c>
    </row>
    <row r="81" spans="3:7" x14ac:dyDescent="0.35">
      <c r="C81" s="1">
        <v>78</v>
      </c>
      <c r="D81" s="1">
        <v>3050</v>
      </c>
      <c r="E81" s="1">
        <v>87.57</v>
      </c>
      <c r="F81" s="1">
        <v>97</v>
      </c>
      <c r="G81">
        <f t="shared" si="3"/>
        <v>9.4300000000000068</v>
      </c>
    </row>
    <row r="82" spans="3:7" x14ac:dyDescent="0.35">
      <c r="C82" s="1">
        <v>79</v>
      </c>
      <c r="D82" s="1">
        <v>3100</v>
      </c>
      <c r="E82" s="1">
        <v>83.03</v>
      </c>
      <c r="F82" s="1">
        <f>95</f>
        <v>95</v>
      </c>
      <c r="G82">
        <f t="shared" si="3"/>
        <v>11.969999999999999</v>
      </c>
    </row>
    <row r="83" spans="3:7" x14ac:dyDescent="0.35">
      <c r="C83" s="1">
        <v>80</v>
      </c>
      <c r="D83" s="1">
        <v>3150</v>
      </c>
      <c r="E83" s="1">
        <v>80</v>
      </c>
      <c r="F83" s="1">
        <v>92.5</v>
      </c>
      <c r="G83">
        <f t="shared" si="3"/>
        <v>12.5</v>
      </c>
    </row>
    <row r="84" spans="3:7" x14ac:dyDescent="0.35">
      <c r="C84" s="1">
        <v>81</v>
      </c>
      <c r="D84" s="1">
        <v>3200</v>
      </c>
      <c r="E84" s="1">
        <v>71.930000000000007</v>
      </c>
      <c r="F84" s="1">
        <v>89.5</v>
      </c>
      <c r="G84">
        <f t="shared" si="3"/>
        <v>17.569999999999993</v>
      </c>
    </row>
    <row r="85" spans="3:7" x14ac:dyDescent="0.35">
      <c r="C85" s="1">
        <v>82</v>
      </c>
      <c r="D85" s="1">
        <v>3250</v>
      </c>
      <c r="E85" s="1">
        <v>66.25</v>
      </c>
      <c r="F85" s="1">
        <f>F84-3</f>
        <v>86.5</v>
      </c>
      <c r="G85">
        <f t="shared" si="3"/>
        <v>20.25</v>
      </c>
    </row>
    <row r="86" spans="3:7" x14ac:dyDescent="0.35">
      <c r="C86" s="1">
        <v>83</v>
      </c>
      <c r="D86" s="1">
        <v>3275</v>
      </c>
      <c r="E86" s="1">
        <v>64.44</v>
      </c>
      <c r="F86" s="1">
        <f t="shared" ref="F86:F94" si="4">F85-3</f>
        <v>83.5</v>
      </c>
      <c r="G86">
        <f t="shared" si="3"/>
        <v>19.060000000000002</v>
      </c>
    </row>
    <row r="87" spans="3:7" x14ac:dyDescent="0.35">
      <c r="C87" s="1">
        <v>84</v>
      </c>
      <c r="D87" s="1">
        <v>3300</v>
      </c>
      <c r="E87" s="1">
        <v>62.22</v>
      </c>
      <c r="F87" s="1">
        <f t="shared" si="4"/>
        <v>80.5</v>
      </c>
      <c r="G87">
        <f t="shared" si="3"/>
        <v>18.28</v>
      </c>
    </row>
    <row r="88" spans="3:7" x14ac:dyDescent="0.35">
      <c r="C88" s="1">
        <v>85</v>
      </c>
      <c r="D88" s="1">
        <v>3325</v>
      </c>
      <c r="E88" s="1">
        <v>61.55</v>
      </c>
      <c r="F88" s="1">
        <f t="shared" si="4"/>
        <v>77.5</v>
      </c>
      <c r="G88">
        <f t="shared" si="3"/>
        <v>15.950000000000003</v>
      </c>
    </row>
    <row r="89" spans="3:7" x14ac:dyDescent="0.35">
      <c r="C89" s="1">
        <v>86</v>
      </c>
      <c r="D89" s="1">
        <v>3350</v>
      </c>
      <c r="E89" s="1">
        <v>60</v>
      </c>
      <c r="F89" s="1">
        <f t="shared" si="4"/>
        <v>74.5</v>
      </c>
      <c r="G89">
        <f t="shared" si="3"/>
        <v>14.5</v>
      </c>
    </row>
    <row r="90" spans="3:7" x14ac:dyDescent="0.35">
      <c r="C90" s="1">
        <v>87</v>
      </c>
      <c r="D90" s="1">
        <v>3375</v>
      </c>
      <c r="E90" s="1">
        <v>58.06</v>
      </c>
      <c r="F90" s="1">
        <f t="shared" si="4"/>
        <v>71.5</v>
      </c>
      <c r="G90">
        <f t="shared" si="3"/>
        <v>13.439999999999998</v>
      </c>
    </row>
    <row r="91" spans="3:7" x14ac:dyDescent="0.35">
      <c r="C91" s="1">
        <v>88</v>
      </c>
      <c r="D91" s="1">
        <v>3400</v>
      </c>
      <c r="E91" s="1">
        <v>55.1</v>
      </c>
      <c r="F91" s="1">
        <f t="shared" si="4"/>
        <v>68.5</v>
      </c>
      <c r="G91">
        <f t="shared" si="3"/>
        <v>13.399999999999999</v>
      </c>
    </row>
    <row r="92" spans="3:7" x14ac:dyDescent="0.35">
      <c r="C92" s="1">
        <v>89</v>
      </c>
      <c r="D92" s="1">
        <v>3425</v>
      </c>
      <c r="E92" s="1">
        <v>53.44</v>
      </c>
      <c r="F92" s="1">
        <f t="shared" si="4"/>
        <v>65.5</v>
      </c>
      <c r="G92">
        <f t="shared" si="3"/>
        <v>12.060000000000002</v>
      </c>
    </row>
    <row r="93" spans="3:7" x14ac:dyDescent="0.35">
      <c r="C93" s="1">
        <v>90</v>
      </c>
      <c r="D93" s="1">
        <v>3450</v>
      </c>
      <c r="E93" s="1">
        <v>51.72</v>
      </c>
      <c r="F93" s="1">
        <v>63</v>
      </c>
      <c r="G93">
        <f t="shared" si="3"/>
        <v>11.280000000000001</v>
      </c>
    </row>
    <row r="94" spans="3:7" x14ac:dyDescent="0.35">
      <c r="C94" s="1">
        <v>91</v>
      </c>
      <c r="D94" s="1">
        <v>3500</v>
      </c>
      <c r="E94" s="1">
        <v>50.33</v>
      </c>
      <c r="F94" s="1">
        <v>61</v>
      </c>
      <c r="G94">
        <f t="shared" si="3"/>
        <v>10.670000000000002</v>
      </c>
    </row>
    <row r="95" spans="3:7" x14ac:dyDescent="0.35">
      <c r="C95" s="1">
        <v>92</v>
      </c>
      <c r="D95" s="1">
        <v>3550</v>
      </c>
      <c r="E95" s="1">
        <v>54.167000000000002</v>
      </c>
      <c r="F95" s="1">
        <v>59.5</v>
      </c>
      <c r="G95">
        <f t="shared" si="3"/>
        <v>5.3329999999999984</v>
      </c>
    </row>
    <row r="96" spans="3:7" x14ac:dyDescent="0.35">
      <c r="C96" s="1">
        <v>93</v>
      </c>
      <c r="D96" s="1">
        <v>3600</v>
      </c>
      <c r="E96" s="1">
        <v>58.2</v>
      </c>
      <c r="F96" s="1">
        <v>58.5</v>
      </c>
      <c r="G96">
        <f t="shared" si="3"/>
        <v>0.29999999999999716</v>
      </c>
    </row>
    <row r="97" spans="3:7" x14ac:dyDescent="0.35">
      <c r="C97" s="1">
        <v>94</v>
      </c>
      <c r="D97" s="1">
        <v>3650</v>
      </c>
      <c r="E97" s="1">
        <v>61.44</v>
      </c>
      <c r="F97" s="1">
        <v>58</v>
      </c>
      <c r="G97">
        <f t="shared" si="3"/>
        <v>3.4399999999999977</v>
      </c>
    </row>
    <row r="98" spans="3:7" x14ac:dyDescent="0.35">
      <c r="C98" s="1">
        <v>95</v>
      </c>
      <c r="D98" s="1">
        <v>3700</v>
      </c>
      <c r="E98" s="1">
        <v>63.84</v>
      </c>
      <c r="F98" s="1">
        <v>58</v>
      </c>
      <c r="G98">
        <f t="shared" si="3"/>
        <v>5.8400000000000034</v>
      </c>
    </row>
    <row r="99" spans="3:7" x14ac:dyDescent="0.35">
      <c r="C99" s="1">
        <v>96</v>
      </c>
      <c r="D99" s="1">
        <v>3750</v>
      </c>
      <c r="E99" s="1">
        <v>65.8</v>
      </c>
      <c r="F99" s="1">
        <v>58.5</v>
      </c>
      <c r="G99">
        <f t="shared" si="3"/>
        <v>7.2999999999999972</v>
      </c>
    </row>
    <row r="100" spans="3:7" x14ac:dyDescent="0.35">
      <c r="C100" s="1">
        <v>97</v>
      </c>
      <c r="D100" s="1">
        <v>3800</v>
      </c>
      <c r="E100" s="1">
        <v>66.25</v>
      </c>
      <c r="F100" s="1">
        <v>59.5</v>
      </c>
      <c r="G100">
        <f t="shared" si="3"/>
        <v>6.75</v>
      </c>
    </row>
    <row r="101" spans="3:7" x14ac:dyDescent="0.35">
      <c r="C101" s="1">
        <v>98</v>
      </c>
      <c r="D101" s="1">
        <v>3850</v>
      </c>
      <c r="E101" s="1">
        <v>65.86</v>
      </c>
      <c r="F101" s="1">
        <v>61</v>
      </c>
      <c r="G101">
        <f t="shared" si="3"/>
        <v>4.8599999999999994</v>
      </c>
    </row>
    <row r="102" spans="3:7" x14ac:dyDescent="0.35">
      <c r="C102" s="1">
        <v>99</v>
      </c>
      <c r="D102" s="1">
        <v>3900</v>
      </c>
      <c r="E102" s="1">
        <v>64</v>
      </c>
      <c r="F102" s="1">
        <v>63</v>
      </c>
      <c r="G102">
        <f t="shared" si="3"/>
        <v>1</v>
      </c>
    </row>
    <row r="103" spans="3:7" x14ac:dyDescent="0.35">
      <c r="C103" s="1">
        <v>100</v>
      </c>
      <c r="D103" s="1">
        <v>3950</v>
      </c>
      <c r="E103" s="1">
        <v>64.64</v>
      </c>
      <c r="F103" s="1">
        <v>64.5</v>
      </c>
      <c r="G103">
        <f t="shared" si="3"/>
        <v>0.14000000000000057</v>
      </c>
    </row>
    <row r="104" spans="3:7" x14ac:dyDescent="0.35">
      <c r="C104" s="1">
        <v>101</v>
      </c>
      <c r="D104" s="1">
        <v>4000</v>
      </c>
      <c r="E104" s="1">
        <v>64.8</v>
      </c>
      <c r="F104" s="1">
        <v>65.5</v>
      </c>
      <c r="G104">
        <f t="shared" si="3"/>
        <v>0.70000000000000284</v>
      </c>
    </row>
    <row r="105" spans="3:7" x14ac:dyDescent="0.35">
      <c r="C105" s="1">
        <v>102</v>
      </c>
      <c r="D105" s="1">
        <v>4025</v>
      </c>
      <c r="E105" s="1">
        <v>66.84</v>
      </c>
      <c r="F105" s="1">
        <v>66.5</v>
      </c>
      <c r="G105">
        <f t="shared" si="3"/>
        <v>0.34000000000000341</v>
      </c>
    </row>
    <row r="106" spans="3:7" x14ac:dyDescent="0.35">
      <c r="C106" s="1">
        <v>103</v>
      </c>
      <c r="D106" s="1">
        <v>4050</v>
      </c>
      <c r="E106" s="1">
        <v>68</v>
      </c>
      <c r="F106" s="1">
        <v>68</v>
      </c>
      <c r="G106">
        <f t="shared" si="3"/>
        <v>0</v>
      </c>
    </row>
    <row r="107" spans="3:7" x14ac:dyDescent="0.35">
      <c r="C107" s="1">
        <v>104</v>
      </c>
      <c r="D107" s="1">
        <v>4075</v>
      </c>
      <c r="E107" s="1">
        <v>69.599999999999994</v>
      </c>
      <c r="F107" s="1">
        <v>69.5</v>
      </c>
      <c r="G107">
        <f t="shared" si="3"/>
        <v>9.9999999999994316E-2</v>
      </c>
    </row>
    <row r="108" spans="3:7" x14ac:dyDescent="0.35">
      <c r="C108" s="1">
        <v>105</v>
      </c>
      <c r="D108" s="1">
        <v>4100</v>
      </c>
      <c r="E108" s="1">
        <v>70.652000000000001</v>
      </c>
      <c r="F108" s="1">
        <v>70.5</v>
      </c>
      <c r="G108">
        <f t="shared" si="3"/>
        <v>0.15200000000000102</v>
      </c>
    </row>
    <row r="109" spans="3:7" x14ac:dyDescent="0.35">
      <c r="C109" s="1">
        <v>106</v>
      </c>
      <c r="D109" s="1">
        <v>4125</v>
      </c>
      <c r="E109" s="1">
        <v>72</v>
      </c>
      <c r="F109" s="1">
        <v>72</v>
      </c>
      <c r="G109">
        <f t="shared" si="3"/>
        <v>0</v>
      </c>
    </row>
    <row r="110" spans="3:7" x14ac:dyDescent="0.35">
      <c r="C110" s="1">
        <v>107</v>
      </c>
      <c r="D110" s="1">
        <v>4150</v>
      </c>
      <c r="E110" s="1">
        <v>72.91</v>
      </c>
      <c r="F110" s="1">
        <v>73</v>
      </c>
      <c r="G110">
        <f t="shared" si="3"/>
        <v>9.0000000000003411E-2</v>
      </c>
    </row>
    <row r="111" spans="3:7" x14ac:dyDescent="0.35">
      <c r="C111" s="1">
        <v>108</v>
      </c>
      <c r="D111" s="1">
        <v>4200</v>
      </c>
      <c r="E111" s="1">
        <v>75</v>
      </c>
      <c r="F111" s="1">
        <v>74.5</v>
      </c>
      <c r="G111">
        <f t="shared" si="3"/>
        <v>0.5</v>
      </c>
    </row>
    <row r="112" spans="3:7" x14ac:dyDescent="0.35">
      <c r="C112" s="1">
        <v>109</v>
      </c>
      <c r="D112" s="1">
        <v>4250</v>
      </c>
      <c r="E112" s="1">
        <v>79.17</v>
      </c>
      <c r="F112" s="1">
        <v>76.5</v>
      </c>
      <c r="G112">
        <f t="shared" si="3"/>
        <v>2.6700000000000017</v>
      </c>
    </row>
    <row r="113" spans="3:7" x14ac:dyDescent="0.35">
      <c r="C113" s="1">
        <v>110</v>
      </c>
      <c r="D113" s="1">
        <v>4300</v>
      </c>
      <c r="E113" s="1">
        <v>80.88</v>
      </c>
      <c r="F113" s="1">
        <v>79</v>
      </c>
      <c r="G113">
        <f t="shared" si="3"/>
        <v>1.8799999999999955</v>
      </c>
    </row>
    <row r="114" spans="3:7" x14ac:dyDescent="0.35">
      <c r="C114" s="1">
        <v>111</v>
      </c>
      <c r="D114" s="1">
        <v>4350</v>
      </c>
      <c r="E114" s="1">
        <v>81</v>
      </c>
      <c r="F114" s="1">
        <v>81</v>
      </c>
      <c r="G114">
        <f t="shared" si="3"/>
        <v>0</v>
      </c>
    </row>
    <row r="115" spans="3:7" x14ac:dyDescent="0.35">
      <c r="C115" s="1">
        <v>112</v>
      </c>
      <c r="D115" s="1">
        <v>4400</v>
      </c>
      <c r="E115" s="1">
        <v>81.790000000000006</v>
      </c>
      <c r="F115" s="1">
        <v>82.5</v>
      </c>
      <c r="G115">
        <f t="shared" si="3"/>
        <v>0.70999999999999375</v>
      </c>
    </row>
    <row r="116" spans="3:7" x14ac:dyDescent="0.35">
      <c r="C116" s="1">
        <v>113</v>
      </c>
      <c r="D116" s="1">
        <v>4450</v>
      </c>
      <c r="E116" s="1">
        <v>83.04</v>
      </c>
      <c r="F116" s="1">
        <v>83.5</v>
      </c>
      <c r="G116">
        <f t="shared" si="3"/>
        <v>0.45999999999999375</v>
      </c>
    </row>
    <row r="117" spans="3:7" x14ac:dyDescent="0.35">
      <c r="C117" s="1">
        <v>114</v>
      </c>
      <c r="D117" s="1">
        <v>4500</v>
      </c>
      <c r="E117" s="1">
        <v>83.33</v>
      </c>
      <c r="F117" s="1">
        <v>84</v>
      </c>
      <c r="G117">
        <f t="shared" si="3"/>
        <v>0.67000000000000171</v>
      </c>
    </row>
    <row r="118" spans="3:7" x14ac:dyDescent="0.35">
      <c r="C118" s="1">
        <v>115</v>
      </c>
      <c r="D118" s="1">
        <v>4550</v>
      </c>
      <c r="E118" s="1">
        <v>84.7</v>
      </c>
      <c r="F118" s="1">
        <v>84</v>
      </c>
      <c r="G118">
        <f t="shared" si="3"/>
        <v>0.70000000000000284</v>
      </c>
    </row>
    <row r="119" spans="3:7" x14ac:dyDescent="0.35">
      <c r="C119" s="1">
        <v>116</v>
      </c>
      <c r="D119" s="1">
        <v>4575</v>
      </c>
      <c r="E119" s="1">
        <v>87.22</v>
      </c>
      <c r="F119" s="1">
        <v>84.25</v>
      </c>
      <c r="G119">
        <f t="shared" si="3"/>
        <v>2.9699999999999989</v>
      </c>
    </row>
    <row r="120" spans="3:7" x14ac:dyDescent="0.35">
      <c r="C120" s="1">
        <v>117</v>
      </c>
      <c r="D120" s="1">
        <v>4600</v>
      </c>
      <c r="E120" s="1">
        <v>88.5</v>
      </c>
      <c r="F120" s="1">
        <v>84.5</v>
      </c>
      <c r="G120">
        <f t="shared" si="3"/>
        <v>4</v>
      </c>
    </row>
    <row r="121" spans="3:7" x14ac:dyDescent="0.35">
      <c r="C121" s="1">
        <v>118</v>
      </c>
      <c r="D121" s="1">
        <v>4625</v>
      </c>
      <c r="E121" s="1">
        <v>87.36</v>
      </c>
      <c r="F121" s="1">
        <v>84.75</v>
      </c>
      <c r="G121">
        <f t="shared" si="3"/>
        <v>2.6099999999999994</v>
      </c>
    </row>
    <row r="122" spans="3:7" x14ac:dyDescent="0.35">
      <c r="C122" s="1">
        <v>119</v>
      </c>
      <c r="D122" s="1">
        <v>4650</v>
      </c>
      <c r="E122" s="1">
        <v>86.31</v>
      </c>
      <c r="F122" s="1">
        <f>84.75+0.6*C4</f>
        <v>85.35</v>
      </c>
      <c r="G122">
        <f t="shared" si="3"/>
        <v>0.96000000000000796</v>
      </c>
    </row>
    <row r="123" spans="3:7" x14ac:dyDescent="0.35">
      <c r="C123" s="1">
        <v>120</v>
      </c>
      <c r="D123" s="1">
        <v>4675</v>
      </c>
      <c r="E123" s="1">
        <v>84.73</v>
      </c>
      <c r="F123" s="1">
        <f t="shared" ref="F123:F132" si="5">84.75+0.6*C5</f>
        <v>85.95</v>
      </c>
      <c r="G123">
        <f t="shared" si="3"/>
        <v>1.2199999999999989</v>
      </c>
    </row>
    <row r="124" spans="3:7" x14ac:dyDescent="0.35">
      <c r="C124" s="1">
        <v>121</v>
      </c>
      <c r="D124" s="1">
        <v>4700</v>
      </c>
      <c r="E124" s="1">
        <v>82.5</v>
      </c>
      <c r="F124" s="1">
        <f t="shared" si="5"/>
        <v>86.55</v>
      </c>
      <c r="G124">
        <f t="shared" si="3"/>
        <v>4.0499999999999972</v>
      </c>
    </row>
    <row r="125" spans="3:7" x14ac:dyDescent="0.35">
      <c r="C125" s="1">
        <v>122</v>
      </c>
      <c r="D125" s="1">
        <v>4750</v>
      </c>
      <c r="E125" s="1">
        <v>81.66</v>
      </c>
      <c r="F125" s="1">
        <f t="shared" si="5"/>
        <v>87.15</v>
      </c>
      <c r="G125">
        <f t="shared" si="3"/>
        <v>5.4900000000000091</v>
      </c>
    </row>
    <row r="126" spans="3:7" x14ac:dyDescent="0.35">
      <c r="C126" s="1">
        <v>123</v>
      </c>
      <c r="D126" s="1">
        <v>4800</v>
      </c>
      <c r="E126" s="1">
        <v>81.33</v>
      </c>
      <c r="F126" s="1">
        <f t="shared" si="5"/>
        <v>87.75</v>
      </c>
      <c r="G126">
        <f t="shared" si="3"/>
        <v>6.4200000000000017</v>
      </c>
    </row>
    <row r="127" spans="3:7" x14ac:dyDescent="0.35">
      <c r="C127" s="1">
        <v>124</v>
      </c>
      <c r="D127" s="1">
        <v>4850</v>
      </c>
      <c r="E127" s="1">
        <v>82.68</v>
      </c>
      <c r="F127" s="1">
        <f t="shared" si="5"/>
        <v>88.35</v>
      </c>
      <c r="G127">
        <f t="shared" si="3"/>
        <v>5.6699999999999875</v>
      </c>
    </row>
    <row r="128" spans="3:7" x14ac:dyDescent="0.35">
      <c r="C128" s="1">
        <v>125</v>
      </c>
      <c r="D128" s="1">
        <v>4900</v>
      </c>
      <c r="E128" s="1">
        <v>85</v>
      </c>
      <c r="F128" s="1">
        <f t="shared" si="5"/>
        <v>88.95</v>
      </c>
      <c r="G128">
        <f t="shared" si="3"/>
        <v>3.9500000000000028</v>
      </c>
    </row>
    <row r="129" spans="3:7" x14ac:dyDescent="0.35">
      <c r="C129" s="1">
        <v>126</v>
      </c>
      <c r="D129" s="1">
        <v>4950</v>
      </c>
      <c r="E129" s="1">
        <v>88.07</v>
      </c>
      <c r="F129" s="1">
        <f t="shared" si="5"/>
        <v>89.55</v>
      </c>
      <c r="G129">
        <f t="shared" si="3"/>
        <v>1.480000000000004</v>
      </c>
    </row>
    <row r="130" spans="3:7" x14ac:dyDescent="0.35">
      <c r="C130" s="1">
        <v>127</v>
      </c>
      <c r="D130" s="1">
        <v>5000</v>
      </c>
      <c r="E130" s="1">
        <v>91</v>
      </c>
      <c r="F130" s="1">
        <f t="shared" si="5"/>
        <v>90.15</v>
      </c>
      <c r="G130">
        <f t="shared" si="3"/>
        <v>0.84999999999999432</v>
      </c>
    </row>
    <row r="131" spans="3:7" x14ac:dyDescent="0.35">
      <c r="C131" s="1">
        <v>128</v>
      </c>
      <c r="D131" s="1">
        <v>5050</v>
      </c>
      <c r="E131" s="1">
        <v>95.6</v>
      </c>
      <c r="F131" s="1">
        <f t="shared" si="5"/>
        <v>90.75</v>
      </c>
      <c r="G131">
        <f t="shared" si="3"/>
        <v>4.8499999999999943</v>
      </c>
    </row>
    <row r="132" spans="3:7" x14ac:dyDescent="0.35">
      <c r="C132" s="1">
        <v>129</v>
      </c>
      <c r="D132" s="1">
        <v>5100</v>
      </c>
      <c r="E132" s="1">
        <v>100</v>
      </c>
      <c r="F132" s="1">
        <f t="shared" si="5"/>
        <v>91.35</v>
      </c>
      <c r="G132">
        <f t="shared" si="3"/>
        <v>8.6500000000000057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2021-04-29T17:05:03Z</dcterms:created>
  <dcterms:modified xsi:type="dcterms:W3CDTF">2021-05-01T15:35:15Z</dcterms:modified>
</cp:coreProperties>
</file>