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84083C2F-7CD4-49AD-B493-37B145A53F0F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CM2" sheetId="24" r:id="rId1"/>
    <sheet name="6° A" sheetId="31" r:id="rId2"/>
    <sheet name="Enfant" sheetId="32" r:id="rId3"/>
    <sheet name="Fournitures &amp; Récap" sheetId="30" r:id="rId4"/>
  </sheets>
  <definedNames>
    <definedName name="classes">'Fournitures &amp; Récap'!$F$1:$N$1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30" l="1"/>
  <c r="S14" i="30"/>
  <c r="S15" i="30"/>
  <c r="S16" i="30"/>
  <c r="S17" i="30"/>
  <c r="S18" i="30"/>
  <c r="S12" i="30"/>
  <c r="S4" i="30"/>
  <c r="S5" i="30"/>
  <c r="S6" i="30"/>
  <c r="S7" i="30"/>
  <c r="S8" i="30"/>
  <c r="S9" i="30"/>
  <c r="S10" i="30"/>
  <c r="S11" i="30"/>
  <c r="R4" i="30"/>
  <c r="R5" i="30"/>
  <c r="R6" i="30"/>
  <c r="R7" i="30"/>
  <c r="R8" i="30"/>
  <c r="R9" i="30"/>
  <c r="R10" i="30"/>
  <c r="R11" i="30"/>
  <c r="R12" i="30"/>
  <c r="R13" i="30"/>
  <c r="R14" i="30"/>
  <c r="R15" i="30"/>
  <c r="R16" i="30"/>
  <c r="R17" i="30"/>
  <c r="R18" i="30"/>
  <c r="S3" i="30"/>
  <c r="R3" i="30"/>
  <c r="O14" i="30"/>
  <c r="O13" i="30"/>
  <c r="O12" i="30"/>
  <c r="O11" i="30"/>
  <c r="O6" i="30"/>
  <c r="O5" i="30"/>
  <c r="O4" i="30"/>
  <c r="O3" i="30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AO32" i="31"/>
  <c r="AN32" i="31"/>
  <c r="AM32" i="31"/>
  <c r="AL32" i="31"/>
  <c r="AK32" i="31"/>
  <c r="AJ32" i="31"/>
  <c r="AI32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38" i="24"/>
  <c r="AP33" i="24"/>
  <c r="V32" i="24"/>
  <c r="W32" i="24"/>
  <c r="X32" i="24"/>
  <c r="Y32" i="24"/>
  <c r="Z32" i="24"/>
  <c r="AA32" i="24"/>
  <c r="AB32" i="24"/>
  <c r="AC32" i="24"/>
  <c r="AD32" i="24"/>
  <c r="AE32" i="24"/>
  <c r="AF32" i="24"/>
  <c r="AG32" i="24"/>
  <c r="AH32" i="24"/>
  <c r="AI32" i="24"/>
  <c r="AJ32" i="24"/>
  <c r="AK32" i="24"/>
  <c r="AL32" i="24"/>
  <c r="AM32" i="24"/>
  <c r="AN32" i="24"/>
  <c r="AO32" i="24"/>
  <c r="AP32" i="24"/>
  <c r="L32" i="24"/>
  <c r="D1" i="24" a="1"/>
  <c r="D1" i="24" s="1"/>
  <c r="D3" i="24" s="1"/>
  <c r="M14" i="30"/>
  <c r="M13" i="30"/>
  <c r="M12" i="30"/>
  <c r="M11" i="30"/>
  <c r="M6" i="30"/>
  <c r="M5" i="30"/>
  <c r="M4" i="30"/>
  <c r="M3" i="30"/>
  <c r="K14" i="30"/>
  <c r="K13" i="30"/>
  <c r="K6" i="30"/>
  <c r="K5" i="30"/>
  <c r="K3" i="30"/>
  <c r="I14" i="30"/>
  <c r="I13" i="30"/>
  <c r="I6" i="30"/>
  <c r="I5" i="30"/>
  <c r="I3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3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3" i="30"/>
  <c r="E4" i="30" s="1"/>
  <c r="D1" i="31" l="1" a="1"/>
  <c r="D1" i="31" s="1"/>
  <c r="M7" i="30"/>
  <c r="O7" i="30"/>
  <c r="D2" i="24"/>
  <c r="E5" i="30"/>
  <c r="E6" i="30" s="1"/>
  <c r="M8" i="30"/>
  <c r="K4" i="30"/>
  <c r="K7" i="30" s="1"/>
  <c r="I4" i="30"/>
  <c r="G4" i="30"/>
  <c r="G5" i="30" s="1"/>
  <c r="E32" i="24"/>
  <c r="F32" i="24"/>
  <c r="G32" i="24"/>
  <c r="H32" i="24"/>
  <c r="I32" i="24"/>
  <c r="J32" i="24"/>
  <c r="K32" i="24"/>
  <c r="M32" i="24"/>
  <c r="N32" i="24"/>
  <c r="O32" i="24"/>
  <c r="P32" i="24"/>
  <c r="Q32" i="24"/>
  <c r="R32" i="24"/>
  <c r="S32" i="24"/>
  <c r="T32" i="24"/>
  <c r="D32" i="24"/>
  <c r="D3" i="31" l="1"/>
  <c r="D33" i="24"/>
  <c r="D38" i="24" s="1"/>
  <c r="D2" i="31"/>
  <c r="D33" i="31" s="1"/>
  <c r="D42" i="31" s="1"/>
  <c r="E1" i="31" a="1"/>
  <c r="E1" i="31" s="1"/>
  <c r="O8" i="30"/>
  <c r="O9" i="30"/>
  <c r="K8" i="30"/>
  <c r="K9" i="30" s="1"/>
  <c r="K10" i="30" s="1"/>
  <c r="F1" i="24" a="1"/>
  <c r="F1" i="24" s="1"/>
  <c r="E1" i="24" a="1"/>
  <c r="E1" i="24" s="1"/>
  <c r="I7" i="30"/>
  <c r="I8" i="30" s="1"/>
  <c r="I9" i="30" s="1"/>
  <c r="G6" i="30"/>
  <c r="M9" i="30"/>
  <c r="E2" i="31" l="1"/>
  <c r="E33" i="31" s="1"/>
  <c r="E3" i="31"/>
  <c r="F1" i="31" a="1"/>
  <c r="F1" i="31" s="1"/>
  <c r="O10" i="30"/>
  <c r="O15" i="30"/>
  <c r="F3" i="24"/>
  <c r="F2" i="24"/>
  <c r="F33" i="24" s="1"/>
  <c r="E3" i="24"/>
  <c r="E2" i="24"/>
  <c r="I10" i="30"/>
  <c r="G1" i="24" a="1"/>
  <c r="G1" i="24" s="1"/>
  <c r="H1" i="24" a="1"/>
  <c r="H1" i="24" s="1"/>
  <c r="U32" i="24"/>
  <c r="M10" i="30"/>
  <c r="K11" i="30"/>
  <c r="K12" i="30" s="1"/>
  <c r="I11" i="30"/>
  <c r="E33" i="24" l="1"/>
  <c r="D39" i="24" s="1"/>
  <c r="F2" i="31"/>
  <c r="F33" i="31" s="1"/>
  <c r="D44" i="31" s="1"/>
  <c r="F3" i="31"/>
  <c r="G1" i="31" a="1"/>
  <c r="G1" i="31" s="1"/>
  <c r="D43" i="31"/>
  <c r="H1" i="31" a="1"/>
  <c r="H1" i="31" s="1"/>
  <c r="O16" i="30"/>
  <c r="O17" i="30" s="1"/>
  <c r="O18" i="30" s="1"/>
  <c r="H3" i="24"/>
  <c r="H2" i="24"/>
  <c r="H33" i="24" s="1"/>
  <c r="G3" i="24"/>
  <c r="G2" i="24"/>
  <c r="J1" i="24" a="1"/>
  <c r="J1" i="24" s="1"/>
  <c r="I1" i="24" a="1"/>
  <c r="I1" i="24" s="1"/>
  <c r="M15" i="30"/>
  <c r="K15" i="30"/>
  <c r="K16" i="30" s="1"/>
  <c r="K17" i="30" s="1"/>
  <c r="K18" i="30" s="1"/>
  <c r="I12" i="30"/>
  <c r="I15" i="30" s="1"/>
  <c r="D42" i="24" l="1"/>
  <c r="T7" i="30" s="1"/>
  <c r="U7" i="30" s="1"/>
  <c r="G33" i="24"/>
  <c r="D43" i="24" s="1"/>
  <c r="T8" i="30" s="1"/>
  <c r="U8" i="30" s="1"/>
  <c r="K1" i="24" a="1"/>
  <c r="K1" i="24" s="1"/>
  <c r="K2" i="24" s="1"/>
  <c r="K33" i="24" s="1"/>
  <c r="M16" i="30"/>
  <c r="I1" i="31" a="1"/>
  <c r="I1" i="31" s="1"/>
  <c r="H3" i="31"/>
  <c r="H2" i="31"/>
  <c r="H33" i="31" s="1"/>
  <c r="L1" i="24" a="1"/>
  <c r="L1" i="24" s="1"/>
  <c r="L2" i="24" s="1"/>
  <c r="L33" i="24" s="1"/>
  <c r="G3" i="31"/>
  <c r="G2" i="31"/>
  <c r="G33" i="31" s="1"/>
  <c r="J3" i="24"/>
  <c r="J2" i="24"/>
  <c r="J33" i="24" s="1"/>
  <c r="I3" i="24"/>
  <c r="I2" i="24"/>
  <c r="M1" i="24" a="1"/>
  <c r="M1" i="24" s="1"/>
  <c r="I16" i="30"/>
  <c r="D44" i="24" l="1"/>
  <c r="T9" i="30" s="1"/>
  <c r="U9" i="30" s="1"/>
  <c r="K3" i="24"/>
  <c r="I33" i="24"/>
  <c r="D45" i="24" s="1"/>
  <c r="L3" i="24"/>
  <c r="D45" i="31"/>
  <c r="D50" i="31"/>
  <c r="I2" i="31"/>
  <c r="I33" i="31" s="1"/>
  <c r="I3" i="31"/>
  <c r="M17" i="30"/>
  <c r="M3" i="24"/>
  <c r="M2" i="24"/>
  <c r="I17" i="30"/>
  <c r="N1" i="24" s="1" a="1"/>
  <c r="N1" i="24" s="1"/>
  <c r="D46" i="24" l="1"/>
  <c r="D47" i="24"/>
  <c r="D50" i="24"/>
  <c r="T15" i="30" s="1"/>
  <c r="U15" i="30" s="1"/>
  <c r="M33" i="24"/>
  <c r="T10" i="30"/>
  <c r="U10" i="30" s="1"/>
  <c r="M18" i="30"/>
  <c r="Y1" i="31" s="1" a="1"/>
  <c r="Y1" i="31" s="1"/>
  <c r="AE1" i="31" a="1"/>
  <c r="AE1" i="31" s="1"/>
  <c r="AJ1" i="31" a="1"/>
  <c r="AJ1" i="31" s="1"/>
  <c r="D51" i="31"/>
  <c r="N3" i="24"/>
  <c r="N2" i="24"/>
  <c r="I18" i="30"/>
  <c r="W1" i="24" s="1" a="1"/>
  <c r="W1" i="24" s="1"/>
  <c r="AI1" i="24" a="1"/>
  <c r="AI1" i="24" s="1"/>
  <c r="N33" i="24" l="1"/>
  <c r="Y2" i="31"/>
  <c r="Y33" i="31" s="1"/>
  <c r="Y3" i="31"/>
  <c r="AE3" i="31"/>
  <c r="AE2" i="31"/>
  <c r="AE33" i="31" s="1"/>
  <c r="M1" i="31" a="1"/>
  <c r="M1" i="31" s="1"/>
  <c r="S1" i="31" a="1"/>
  <c r="S1" i="31" s="1"/>
  <c r="AJ3" i="31"/>
  <c r="AJ2" i="31"/>
  <c r="AJ33" i="31" s="1"/>
  <c r="AN1" i="31" a="1"/>
  <c r="AN1" i="31" s="1"/>
  <c r="R1" i="31" a="1"/>
  <c r="R1" i="31" s="1"/>
  <c r="AL1" i="31" a="1"/>
  <c r="AL1" i="31" s="1"/>
  <c r="J1" i="31" a="1"/>
  <c r="J1" i="31" s="1"/>
  <c r="K1" i="31" a="1"/>
  <c r="K1" i="31" s="1"/>
  <c r="AH1" i="31" a="1"/>
  <c r="AH1" i="31" s="1"/>
  <c r="AB1" i="31" a="1"/>
  <c r="AB1" i="31" s="1"/>
  <c r="W1" i="31" a="1"/>
  <c r="W1" i="31" s="1"/>
  <c r="L1" i="31" a="1"/>
  <c r="L1" i="31" s="1"/>
  <c r="AA1" i="31" a="1"/>
  <c r="AA1" i="31" s="1"/>
  <c r="AO1" i="31" a="1"/>
  <c r="AO1" i="31" s="1"/>
  <c r="N1" i="31" a="1"/>
  <c r="N1" i="31" s="1"/>
  <c r="AF1" i="31" a="1"/>
  <c r="AF1" i="31" s="1"/>
  <c r="X1" i="31" a="1"/>
  <c r="X1" i="31" s="1"/>
  <c r="U1" i="31" a="1"/>
  <c r="U1" i="31" s="1"/>
  <c r="P1" i="31" a="1"/>
  <c r="P1" i="31" s="1"/>
  <c r="O1" i="31" a="1"/>
  <c r="O1" i="31" s="1"/>
  <c r="AM1" i="31" a="1"/>
  <c r="AM1" i="31" s="1"/>
  <c r="Q1" i="31" a="1"/>
  <c r="Q1" i="31" s="1"/>
  <c r="AD1" i="31" a="1"/>
  <c r="AD1" i="31" s="1"/>
  <c r="AC1" i="31" a="1"/>
  <c r="AC1" i="31" s="1"/>
  <c r="AK1" i="31" a="1"/>
  <c r="AK1" i="31" s="1"/>
  <c r="AI1" i="31" a="1"/>
  <c r="AI1" i="31" s="1"/>
  <c r="V1" i="31" a="1"/>
  <c r="V1" i="31" s="1"/>
  <c r="AG1" i="31" a="1"/>
  <c r="AG1" i="31" s="1"/>
  <c r="Z1" i="31" a="1"/>
  <c r="Z1" i="31" s="1"/>
  <c r="T1" i="31" a="1"/>
  <c r="T1" i="31" s="1"/>
  <c r="W3" i="24"/>
  <c r="W2" i="24"/>
  <c r="W33" i="24" s="1"/>
  <c r="AI3" i="24"/>
  <c r="AI2" i="24"/>
  <c r="AI33" i="24" s="1"/>
  <c r="P1" i="24" a="1"/>
  <c r="P1" i="24" s="1"/>
  <c r="V1" i="24" a="1"/>
  <c r="V1" i="24" s="1"/>
  <c r="T1" i="24" a="1"/>
  <c r="T1" i="24" s="1"/>
  <c r="AC1" i="24" a="1"/>
  <c r="AC1" i="24" s="1"/>
  <c r="Z1" i="24" a="1"/>
  <c r="Z1" i="24" s="1"/>
  <c r="AD1" i="24" a="1"/>
  <c r="AD1" i="24" s="1"/>
  <c r="AN1" i="24" a="1"/>
  <c r="AN1" i="24" s="1"/>
  <c r="S1" i="24" a="1"/>
  <c r="S1" i="24" s="1"/>
  <c r="O1" i="24" a="1"/>
  <c r="O1" i="24" s="1"/>
  <c r="AJ1" i="24" a="1"/>
  <c r="AJ1" i="24" s="1"/>
  <c r="Y1" i="24" a="1"/>
  <c r="Y1" i="24" s="1"/>
  <c r="X1" i="24" a="1"/>
  <c r="X1" i="24" s="1"/>
  <c r="AA1" i="24" a="1"/>
  <c r="AA1" i="24" s="1"/>
  <c r="U1" i="24" a="1"/>
  <c r="U1" i="24" s="1"/>
  <c r="Q1" i="24" a="1"/>
  <c r="Q1" i="24" s="1"/>
  <c r="AH1" i="24" a="1"/>
  <c r="AH1" i="24" s="1"/>
  <c r="AM1" i="24" a="1"/>
  <c r="AM1" i="24" s="1"/>
  <c r="AG1" i="24" a="1"/>
  <c r="AG1" i="24" s="1"/>
  <c r="R1" i="24" a="1"/>
  <c r="R1" i="24" s="1"/>
  <c r="AB1" i="24" a="1"/>
  <c r="AB1" i="24" s="1"/>
  <c r="AE1" i="24" a="1"/>
  <c r="AE1" i="24" s="1"/>
  <c r="AF1" i="24" a="1"/>
  <c r="AF1" i="24" s="1"/>
  <c r="AK1" i="24" a="1"/>
  <c r="AK1" i="24" s="1"/>
  <c r="AL1" i="24" a="1"/>
  <c r="AL1" i="24" s="1"/>
  <c r="AO1" i="24" a="1"/>
  <c r="AO1" i="24" s="1"/>
  <c r="C1" i="31" l="1"/>
  <c r="C1" i="24"/>
  <c r="V2" i="31"/>
  <c r="V33" i="31" s="1"/>
  <c r="V3" i="31"/>
  <c r="AD2" i="31"/>
  <c r="AD33" i="31" s="1"/>
  <c r="AD3" i="31"/>
  <c r="P3" i="31"/>
  <c r="P2" i="31"/>
  <c r="P33" i="31" s="1"/>
  <c r="N2" i="31"/>
  <c r="N33" i="31" s="1"/>
  <c r="N3" i="31"/>
  <c r="W3" i="31"/>
  <c r="W2" i="31"/>
  <c r="W33" i="31" s="1"/>
  <c r="J2" i="31"/>
  <c r="J33" i="31" s="1"/>
  <c r="J3" i="31"/>
  <c r="T3" i="31"/>
  <c r="T2" i="31"/>
  <c r="T33" i="31" s="1"/>
  <c r="AI3" i="31"/>
  <c r="AI2" i="31"/>
  <c r="AI33" i="31" s="1"/>
  <c r="Q2" i="31"/>
  <c r="Q33" i="31" s="1"/>
  <c r="Q3" i="31"/>
  <c r="U2" i="31"/>
  <c r="U33" i="31" s="1"/>
  <c r="U3" i="31"/>
  <c r="AO2" i="31"/>
  <c r="AO33" i="31" s="1"/>
  <c r="AO3" i="31"/>
  <c r="AB3" i="31"/>
  <c r="AB2" i="31"/>
  <c r="AB33" i="31" s="1"/>
  <c r="AL2" i="31"/>
  <c r="AL33" i="31" s="1"/>
  <c r="AL3" i="31"/>
  <c r="Z2" i="31"/>
  <c r="Z33" i="31" s="1"/>
  <c r="Z3" i="31"/>
  <c r="AK2" i="31"/>
  <c r="AK33" i="31" s="1"/>
  <c r="AK3" i="31"/>
  <c r="AM3" i="31"/>
  <c r="AM2" i="31"/>
  <c r="AM33" i="31" s="1"/>
  <c r="X3" i="31"/>
  <c r="X2" i="31"/>
  <c r="X33" i="31" s="1"/>
  <c r="AA3" i="31"/>
  <c r="AA2" i="31"/>
  <c r="AA33" i="31" s="1"/>
  <c r="AH2" i="31"/>
  <c r="AH33" i="31" s="1"/>
  <c r="AH3" i="31"/>
  <c r="R2" i="31"/>
  <c r="R33" i="31" s="1"/>
  <c r="R3" i="31"/>
  <c r="S3" i="31"/>
  <c r="S2" i="31"/>
  <c r="S33" i="31" s="1"/>
  <c r="AG2" i="31"/>
  <c r="AG33" i="31" s="1"/>
  <c r="AG3" i="31"/>
  <c r="AC2" i="31"/>
  <c r="AC33" i="31" s="1"/>
  <c r="AC3" i="31"/>
  <c r="O3" i="31"/>
  <c r="O2" i="31"/>
  <c r="O33" i="31" s="1"/>
  <c r="AF3" i="31"/>
  <c r="AF2" i="31"/>
  <c r="AF33" i="31" s="1"/>
  <c r="L3" i="31"/>
  <c r="L2" i="31"/>
  <c r="L33" i="31" s="1"/>
  <c r="K3" i="31"/>
  <c r="K2" i="31"/>
  <c r="K33" i="31" s="1"/>
  <c r="AN3" i="31"/>
  <c r="AN2" i="31"/>
  <c r="AN33" i="31" s="1"/>
  <c r="M2" i="31"/>
  <c r="M33" i="31" s="1"/>
  <c r="M3" i="31"/>
  <c r="Y3" i="24"/>
  <c r="Y2" i="24"/>
  <c r="Y33" i="24" s="1"/>
  <c r="S3" i="24"/>
  <c r="S2" i="24"/>
  <c r="S33" i="24" s="1"/>
  <c r="AF3" i="24"/>
  <c r="AF2" i="24"/>
  <c r="AF33" i="24" s="1"/>
  <c r="AA3" i="24"/>
  <c r="AA2" i="24"/>
  <c r="AA33" i="24" s="1"/>
  <c r="AN3" i="24"/>
  <c r="AN2" i="24"/>
  <c r="AN33" i="24" s="1"/>
  <c r="T3" i="24"/>
  <c r="T2" i="24"/>
  <c r="T33" i="24" s="1"/>
  <c r="AL3" i="24"/>
  <c r="AL2" i="24"/>
  <c r="AL33" i="24" s="1"/>
  <c r="AE3" i="24"/>
  <c r="AE2" i="24"/>
  <c r="AE33" i="24" s="1"/>
  <c r="R3" i="24"/>
  <c r="R2" i="24"/>
  <c r="R33" i="24" s="1"/>
  <c r="AM3" i="24"/>
  <c r="AM2" i="24"/>
  <c r="AM33" i="24" s="1"/>
  <c r="Q3" i="24"/>
  <c r="Q2" i="24"/>
  <c r="Q33" i="24" s="1"/>
  <c r="X3" i="24"/>
  <c r="X2" i="24"/>
  <c r="X33" i="24" s="1"/>
  <c r="AJ3" i="24"/>
  <c r="AJ2" i="24"/>
  <c r="AJ33" i="24" s="1"/>
  <c r="AD3" i="24"/>
  <c r="AD2" i="24"/>
  <c r="AD33" i="24" s="1"/>
  <c r="V3" i="24"/>
  <c r="V2" i="24"/>
  <c r="V33" i="24" s="1"/>
  <c r="AK3" i="24"/>
  <c r="AK2" i="24"/>
  <c r="AK33" i="24" s="1"/>
  <c r="AG3" i="24"/>
  <c r="AG2" i="24"/>
  <c r="AG33" i="24" s="1"/>
  <c r="AO3" i="24"/>
  <c r="AO2" i="24"/>
  <c r="AO33" i="24" s="1"/>
  <c r="AB3" i="24"/>
  <c r="AB2" i="24"/>
  <c r="AB33" i="24" s="1"/>
  <c r="AH3" i="24"/>
  <c r="AH2" i="24"/>
  <c r="AH33" i="24" s="1"/>
  <c r="U3" i="24"/>
  <c r="U2" i="24"/>
  <c r="U33" i="24" s="1"/>
  <c r="O3" i="24"/>
  <c r="O2" i="24"/>
  <c r="Z3" i="24"/>
  <c r="Z2" i="24"/>
  <c r="Z33" i="24" s="1"/>
  <c r="AC3" i="24"/>
  <c r="AC2" i="24"/>
  <c r="AC33" i="24" s="1"/>
  <c r="P3" i="24"/>
  <c r="P2" i="24"/>
  <c r="P33" i="24" s="1"/>
  <c r="E33" i="32" a="1"/>
  <c r="E27" i="32" a="1"/>
  <c r="E23" i="32" a="1"/>
  <c r="E19" i="32" a="1"/>
  <c r="E13" i="32" a="1"/>
  <c r="E7" i="32" a="1"/>
  <c r="E31" i="32" a="1"/>
  <c r="E29" i="32" a="1"/>
  <c r="E25" i="32" a="1"/>
  <c r="E21" i="32" a="1"/>
  <c r="E17" i="32" a="1"/>
  <c r="E15" i="32" a="1"/>
  <c r="E11" i="32" a="1"/>
  <c r="E9" i="32" a="1"/>
  <c r="E34" i="32" a="1"/>
  <c r="E32" i="32" a="1"/>
  <c r="E30" i="32" a="1"/>
  <c r="E28" i="32" a="1"/>
  <c r="E26" i="32" a="1"/>
  <c r="E24" i="32" a="1"/>
  <c r="E22" i="32" a="1"/>
  <c r="E20" i="32" a="1"/>
  <c r="E18" i="32" a="1"/>
  <c r="E16" i="32" a="1"/>
  <c r="E14" i="32" a="1"/>
  <c r="E12" i="32" a="1"/>
  <c r="E10" i="32" a="1"/>
  <c r="E8" i="32" a="1"/>
  <c r="E6" i="32" a="1"/>
  <c r="E5" i="32" a="1"/>
  <c r="D5" i="32" a="1"/>
  <c r="D27" i="32" a="1"/>
  <c r="D7" i="32" a="1"/>
  <c r="D33" i="32" a="1"/>
  <c r="D31" i="32" a="1"/>
  <c r="D29" i="32" a="1"/>
  <c r="D25" i="32" a="1"/>
  <c r="D23" i="32" a="1"/>
  <c r="D21" i="32" a="1"/>
  <c r="D19" i="32" a="1"/>
  <c r="D17" i="32" a="1"/>
  <c r="D15" i="32" a="1"/>
  <c r="D13" i="32" a="1"/>
  <c r="D11" i="32" a="1"/>
  <c r="D9" i="32" a="1"/>
  <c r="D34" i="32" a="1"/>
  <c r="D32" i="32" a="1"/>
  <c r="D30" i="32" a="1"/>
  <c r="D28" i="32" a="1"/>
  <c r="D26" i="32" a="1"/>
  <c r="D24" i="32" a="1"/>
  <c r="D22" i="32" a="1"/>
  <c r="D20" i="32" a="1"/>
  <c r="D18" i="32" a="1"/>
  <c r="D16" i="32" a="1"/>
  <c r="D14" i="32" a="1"/>
  <c r="D12" i="32" a="1"/>
  <c r="D10" i="32" a="1"/>
  <c r="D8" i="32" a="1"/>
  <c r="D6" i="32" a="1"/>
  <c r="C5" i="32" a="1"/>
  <c r="C33" i="32" a="1"/>
  <c r="C31" i="32" a="1"/>
  <c r="C29" i="32" a="1"/>
  <c r="C27" i="32" a="1"/>
  <c r="C25" i="32" a="1"/>
  <c r="C23" i="32" a="1"/>
  <c r="C21" i="32" a="1"/>
  <c r="C19" i="32" a="1"/>
  <c r="C34" i="32" a="1"/>
  <c r="C32" i="32" a="1"/>
  <c r="C30" i="32" a="1"/>
  <c r="C28" i="32" a="1"/>
  <c r="C26" i="32" a="1"/>
  <c r="C24" i="32" a="1"/>
  <c r="C22" i="32" a="1"/>
  <c r="C20" i="32" a="1"/>
  <c r="C18" i="32" a="1"/>
  <c r="C17" i="32" a="1"/>
  <c r="C15" i="32" a="1"/>
  <c r="C13" i="32" a="1"/>
  <c r="C11" i="32" a="1"/>
  <c r="C9" i="32" a="1"/>
  <c r="C7" i="32" a="1"/>
  <c r="C16" i="32" a="1"/>
  <c r="C14" i="32" a="1"/>
  <c r="C12" i="32" a="1"/>
  <c r="C10" i="32" a="1"/>
  <c r="C8" i="32" a="1"/>
  <c r="C6" i="32" a="1"/>
  <c r="E6" i="32" l="1"/>
  <c r="E8" i="32"/>
  <c r="E10" i="32"/>
  <c r="E12" i="32"/>
  <c r="E14" i="32"/>
  <c r="E16" i="32"/>
  <c r="E18" i="32"/>
  <c r="E20" i="32"/>
  <c r="E22" i="32"/>
  <c r="E24" i="32"/>
  <c r="E26" i="32"/>
  <c r="E28" i="32"/>
  <c r="E30" i="32"/>
  <c r="E32" i="32"/>
  <c r="E34" i="32"/>
  <c r="E9" i="32"/>
  <c r="E11" i="32"/>
  <c r="E15" i="32"/>
  <c r="E17" i="32"/>
  <c r="E21" i="32"/>
  <c r="E25" i="32"/>
  <c r="E29" i="32"/>
  <c r="E31" i="32"/>
  <c r="E7" i="32"/>
  <c r="E13" i="32"/>
  <c r="E19" i="32"/>
  <c r="E23" i="32"/>
  <c r="E27" i="32"/>
  <c r="E33" i="32"/>
  <c r="E5" i="32"/>
  <c r="D5" i="32"/>
  <c r="D6" i="32"/>
  <c r="D8" i="32"/>
  <c r="D10" i="32"/>
  <c r="D12" i="32"/>
  <c r="D14" i="32"/>
  <c r="D16" i="32"/>
  <c r="D18" i="32"/>
  <c r="D20" i="32"/>
  <c r="D22" i="32"/>
  <c r="D24" i="32"/>
  <c r="D26" i="32"/>
  <c r="D28" i="32"/>
  <c r="D30" i="32"/>
  <c r="D32" i="32"/>
  <c r="D34" i="32"/>
  <c r="D9" i="32"/>
  <c r="D11" i="32"/>
  <c r="D13" i="32"/>
  <c r="F13" i="32" s="1"/>
  <c r="D15" i="32"/>
  <c r="F15" i="32" s="1"/>
  <c r="D17" i="32"/>
  <c r="F17" i="32" s="1"/>
  <c r="D19" i="32"/>
  <c r="D21" i="32"/>
  <c r="D23" i="32"/>
  <c r="D25" i="32"/>
  <c r="D29" i="32"/>
  <c r="D31" i="32"/>
  <c r="D33" i="32"/>
  <c r="D7" i="32"/>
  <c r="D27" i="32"/>
  <c r="F27" i="32" s="1"/>
  <c r="C5" i="32"/>
  <c r="C18" i="32"/>
  <c r="C20" i="32"/>
  <c r="C22" i="32"/>
  <c r="C24" i="32"/>
  <c r="C26" i="32"/>
  <c r="C28" i="32"/>
  <c r="C30" i="32"/>
  <c r="C32" i="32"/>
  <c r="C34" i="32"/>
  <c r="C19" i="32"/>
  <c r="C21" i="32"/>
  <c r="C23" i="32"/>
  <c r="C25" i="32"/>
  <c r="C27" i="32"/>
  <c r="C29" i="32"/>
  <c r="C31" i="32"/>
  <c r="C33" i="32"/>
  <c r="C6" i="32"/>
  <c r="C8" i="32"/>
  <c r="C10" i="32"/>
  <c r="C12" i="32"/>
  <c r="C14" i="32"/>
  <c r="C16" i="32"/>
  <c r="C7" i="32"/>
  <c r="C9" i="32"/>
  <c r="C11" i="32"/>
  <c r="C13" i="32"/>
  <c r="C15" i="32"/>
  <c r="C17" i="32"/>
  <c r="O33" i="24"/>
  <c r="D48" i="24" s="1"/>
  <c r="C15" i="31" a="1"/>
  <c r="C15" i="31" s="1"/>
  <c r="C8" i="31" a="1"/>
  <c r="C8" i="31" s="1"/>
  <c r="C14" i="31" a="1"/>
  <c r="C14" i="31" s="1"/>
  <c r="C25" i="31" a="1"/>
  <c r="C25" i="31" s="1"/>
  <c r="C28" i="31" a="1"/>
  <c r="C28" i="31" s="1"/>
  <c r="C22" i="31" a="1"/>
  <c r="C22" i="31" s="1"/>
  <c r="C17" i="31" a="1"/>
  <c r="C17" i="31" s="1"/>
  <c r="C7" i="31" a="1"/>
  <c r="C7" i="31" s="1"/>
  <c r="C23" i="31" a="1"/>
  <c r="C23" i="31" s="1"/>
  <c r="C6" i="31" a="1"/>
  <c r="C6" i="31" s="1"/>
  <c r="C4" i="31" a="1"/>
  <c r="C4" i="31" s="1"/>
  <c r="C12" i="31" a="1"/>
  <c r="C12" i="31" s="1"/>
  <c r="C5" i="31" a="1"/>
  <c r="C5" i="31" s="1"/>
  <c r="C24" i="31" a="1"/>
  <c r="C24" i="31" s="1"/>
  <c r="C20" i="31" a="1"/>
  <c r="C20" i="31" s="1"/>
  <c r="C27" i="31" a="1"/>
  <c r="C27" i="31" s="1"/>
  <c r="C18" i="31" a="1"/>
  <c r="C18" i="31" s="1"/>
  <c r="C26" i="31" a="1"/>
  <c r="C26" i="31" s="1"/>
  <c r="C21" i="31" a="1"/>
  <c r="C21" i="31" s="1"/>
  <c r="C13" i="31" a="1"/>
  <c r="C13" i="31" s="1"/>
  <c r="C16" i="31" a="1"/>
  <c r="C16" i="31" s="1"/>
  <c r="C10" i="31" a="1"/>
  <c r="C10" i="31" s="1"/>
  <c r="C19" i="31" a="1"/>
  <c r="C19" i="31" s="1"/>
  <c r="C11" i="31" a="1"/>
  <c r="C11" i="31" s="1"/>
  <c r="D40" i="31"/>
  <c r="D39" i="31"/>
  <c r="T4" i="30" s="1"/>
  <c r="U4" i="30" s="1"/>
  <c r="D41" i="31"/>
  <c r="D53" i="31"/>
  <c r="D38" i="31"/>
  <c r="T3" i="30" s="1"/>
  <c r="U3" i="30" s="1"/>
  <c r="D49" i="31"/>
  <c r="D48" i="31"/>
  <c r="D47" i="31"/>
  <c r="T12" i="30" s="1"/>
  <c r="U12" i="30" s="1"/>
  <c r="D46" i="31"/>
  <c r="T11" i="30" s="1"/>
  <c r="U11" i="30" s="1"/>
  <c r="D52" i="31"/>
  <c r="C9" i="31" a="1"/>
  <c r="C9" i="31" s="1"/>
  <c r="D51" i="24"/>
  <c r="T16" i="30" s="1"/>
  <c r="U16" i="30" s="1"/>
  <c r="D52" i="24"/>
  <c r="C24" i="24" a="1"/>
  <c r="C24" i="24" s="1"/>
  <c r="C6" i="24" a="1"/>
  <c r="C6" i="24" s="1"/>
  <c r="C7" i="24" a="1"/>
  <c r="C7" i="24" s="1"/>
  <c r="C14" i="24" a="1"/>
  <c r="C14" i="24" s="1"/>
  <c r="C10" i="24" a="1"/>
  <c r="C10" i="24" s="1"/>
  <c r="C22" i="24" a="1"/>
  <c r="C22" i="24" s="1"/>
  <c r="C5" i="24" a="1"/>
  <c r="C5" i="24" s="1"/>
  <c r="C11" i="24" a="1"/>
  <c r="C11" i="24" s="1"/>
  <c r="C8" i="24" a="1"/>
  <c r="C8" i="24" s="1"/>
  <c r="C9" i="24" a="1"/>
  <c r="C9" i="24" s="1"/>
  <c r="C17" i="24" a="1"/>
  <c r="C17" i="24" s="1"/>
  <c r="C13" i="24" a="1"/>
  <c r="C13" i="24" s="1"/>
  <c r="C16" i="24" a="1"/>
  <c r="C16" i="24" s="1"/>
  <c r="C15" i="24" a="1"/>
  <c r="C15" i="24" s="1"/>
  <c r="C12" i="24" a="1"/>
  <c r="C12" i="24" s="1"/>
  <c r="C21" i="24" a="1"/>
  <c r="C21" i="24" s="1"/>
  <c r="C4" i="24" a="1"/>
  <c r="C4" i="24" s="1"/>
  <c r="C25" i="24" a="1"/>
  <c r="C25" i="24" s="1"/>
  <c r="C20" i="24" a="1"/>
  <c r="C20" i="24" s="1"/>
  <c r="C19" i="24" a="1"/>
  <c r="C19" i="24" s="1"/>
  <c r="C18" i="24" a="1"/>
  <c r="C18" i="24" s="1"/>
  <c r="C23" i="24" a="1"/>
  <c r="C23" i="24" s="1"/>
  <c r="Y4" i="30" l="1"/>
  <c r="F11" i="32"/>
  <c r="F30" i="32"/>
  <c r="F22" i="32"/>
  <c r="F14" i="32"/>
  <c r="F6" i="32"/>
  <c r="F33" i="32"/>
  <c r="F23" i="32"/>
  <c r="F34" i="32"/>
  <c r="F26" i="32"/>
  <c r="F18" i="32"/>
  <c r="F25" i="32"/>
  <c r="F10" i="32"/>
  <c r="F29" i="32"/>
  <c r="F19" i="32"/>
  <c r="F31" i="32"/>
  <c r="F7" i="32"/>
  <c r="F9" i="32"/>
  <c r="F28" i="32"/>
  <c r="F20" i="32"/>
  <c r="F12" i="32"/>
  <c r="F5" i="32"/>
  <c r="F21" i="32"/>
  <c r="F32" i="32"/>
  <c r="F24" i="32"/>
  <c r="F16" i="32"/>
  <c r="F8" i="32"/>
  <c r="D53" i="24"/>
  <c r="T18" i="30" s="1"/>
  <c r="U18" i="30" s="1"/>
  <c r="D40" i="24"/>
  <c r="T5" i="30" s="1"/>
  <c r="U5" i="30" s="1"/>
  <c r="X4" i="30" s="1"/>
  <c r="D41" i="24"/>
  <c r="T6" i="30" s="1"/>
  <c r="U6" i="30" s="1"/>
  <c r="D49" i="24"/>
  <c r="T14" i="30" s="1"/>
  <c r="U14" i="30" s="1"/>
  <c r="T13" i="30"/>
  <c r="U13" i="30" s="1"/>
  <c r="T17" i="30"/>
  <c r="U17" i="30" s="1"/>
  <c r="C34" i="31"/>
  <c r="C34" i="24"/>
  <c r="W4" i="30" l="1"/>
  <c r="F2" i="3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<sst xmlns="http://schemas.openxmlformats.org/spreadsheetml/2006/main" count="158" uniqueCount="102">
  <si>
    <t>Alain</t>
  </si>
  <si>
    <t>Bernard</t>
  </si>
  <si>
    <t>Camille</t>
  </si>
  <si>
    <t>Diane</t>
  </si>
  <si>
    <t>Elias</t>
  </si>
  <si>
    <t>Franck</t>
  </si>
  <si>
    <t>TOTAL</t>
  </si>
  <si>
    <t>Guy</t>
  </si>
  <si>
    <t>Harry</t>
  </si>
  <si>
    <t>Juliette</t>
  </si>
  <si>
    <t>Léa</t>
  </si>
  <si>
    <t>Martin</t>
  </si>
  <si>
    <t>Nelly</t>
  </si>
  <si>
    <t>Olive</t>
  </si>
  <si>
    <t>Pierre</t>
  </si>
  <si>
    <t>Quentin</t>
  </si>
  <si>
    <t>Rose</t>
  </si>
  <si>
    <t>Sarah</t>
  </si>
  <si>
    <t>Tanguy</t>
  </si>
  <si>
    <t>Ulla</t>
  </si>
  <si>
    <t>Victor</t>
  </si>
  <si>
    <t>Xavière</t>
  </si>
  <si>
    <t>Yasmine</t>
  </si>
  <si>
    <t>Nombre commandé</t>
  </si>
  <si>
    <t>PU</t>
  </si>
  <si>
    <t>Montant</t>
  </si>
  <si>
    <t>Angel</t>
  </si>
  <si>
    <t>Béa</t>
  </si>
  <si>
    <t>Charly</t>
  </si>
  <si>
    <t>Etienne</t>
  </si>
  <si>
    <t>Fred</t>
  </si>
  <si>
    <t>Gaêlle</t>
  </si>
  <si>
    <t>Holly</t>
  </si>
  <si>
    <t>Jeanne</t>
  </si>
  <si>
    <t>Kevin</t>
  </si>
  <si>
    <t>Louis</t>
  </si>
  <si>
    <t>Michel</t>
  </si>
  <si>
    <t>Nathan</t>
  </si>
  <si>
    <t>Olga</t>
  </si>
  <si>
    <t>Patricia</t>
  </si>
  <si>
    <t>Quirine</t>
  </si>
  <si>
    <t>Rémi</t>
  </si>
  <si>
    <t>Sandra</t>
  </si>
  <si>
    <t>Tarik</t>
  </si>
  <si>
    <t>Uriel</t>
  </si>
  <si>
    <t>Vivian</t>
  </si>
  <si>
    <t>Walter</t>
  </si>
  <si>
    <t>Xena</t>
  </si>
  <si>
    <t>Yvon</t>
  </si>
  <si>
    <t>Zoé</t>
  </si>
  <si>
    <t>Ismaël</t>
  </si>
  <si>
    <t>Dorian</t>
  </si>
  <si>
    <t>Enfant :</t>
  </si>
  <si>
    <t>Cahier Polypro Petit Format  marque MDD
Grands Carreaux 96 Pages Jaune</t>
  </si>
  <si>
    <r>
      <t xml:space="preserve">Cahier Polypro Petit Format  </t>
    </r>
    <r>
      <rPr>
        <sz val="11"/>
        <rFont val="Calibri"/>
        <family val="2"/>
        <scheme val="minor"/>
      </rPr>
      <t>marque MDD</t>
    </r>
    <r>
      <rPr>
        <sz val="11"/>
        <color theme="1"/>
        <rFont val="Calibri"/>
        <family val="2"/>
        <scheme val="minor"/>
      </rPr>
      <t xml:space="preserve">
Grands Carreaux 96 Pages ROUGE</t>
    </r>
  </si>
  <si>
    <t>Cahier Polypro Petit Format  marque MDD
Grands Carreaux 48 Pages Vert</t>
  </si>
  <si>
    <t>Cahier Polypro Petit Format marque MDD
Grands Carreaux 48 Pages Noir</t>
  </si>
  <si>
    <t>Cahier Polypro GRAND Format 24X32 marque MDD
Grands Carreaux 96 Pages Rouge</t>
  </si>
  <si>
    <t>Cahier Polypro GRAND Format 24X32 marque MDD
Grands Carreaux 96 Pages Bleu</t>
  </si>
  <si>
    <t>Cahier Polypro GRAND Format 24X32 marque MDD
Grands Carreaux 96 Pages Vert</t>
  </si>
  <si>
    <t>Cahier Polypro GRAND Format 24X32 marque MDD
Grands Carreaux 96 Pages Transparent</t>
  </si>
  <si>
    <t>Cahier Polypro Petit Format  marque PREMIUM
Grands Carreaux 96 Pages ROUGE</t>
  </si>
  <si>
    <t>Cahier Polypro Petit Format  marque PREMIUM
Grands Carreaux 96 Pages Jaune</t>
  </si>
  <si>
    <t>Cahier Polypro Petit Format   marque PREMIUM
Grands Carreaux 48 Pages Vert</t>
  </si>
  <si>
    <t>Cahier Polypro Petit Format  marque PREMIUM
Grands Carreaux 48 Pages Noir</t>
  </si>
  <si>
    <t>Cahier Polypro GRAND Format 24X32  marque PREMIUM
Grands Carreaux 96 Pages Rouge</t>
  </si>
  <si>
    <t>Cahier Polypro GRAND Format 24X32  marque PREMIUM
Grands Carreaux 96 Pages Bleu</t>
  </si>
  <si>
    <t>Cahier Polypro GRAND Format 24X32  marque PREMIUM
Grands Carreaux 96 Pages Vert</t>
  </si>
  <si>
    <t>Cahier Polypro GRAND Format 24X32   marque PREMIUM
Grands Carreaux 96 Pages Transparent</t>
  </si>
  <si>
    <t>CE1</t>
  </si>
  <si>
    <t>CE2</t>
  </si>
  <si>
    <t>CM1</t>
  </si>
  <si>
    <t>CM2</t>
  </si>
  <si>
    <t>x</t>
  </si>
  <si>
    <t>TOTAL classe</t>
  </si>
  <si>
    <t>Réf</t>
  </si>
  <si>
    <t>CP1</t>
  </si>
  <si>
    <t>CP2</t>
  </si>
  <si>
    <t>CP3</t>
  </si>
  <si>
    <t>CP4</t>
  </si>
  <si>
    <t>CG1</t>
  </si>
  <si>
    <t>CG2</t>
  </si>
  <si>
    <t>CG3</t>
  </si>
  <si>
    <t>CG4</t>
  </si>
  <si>
    <t>CG5</t>
  </si>
  <si>
    <t>CG6</t>
  </si>
  <si>
    <t>CG7</t>
  </si>
  <si>
    <t>CG8</t>
  </si>
  <si>
    <t>CP5</t>
  </si>
  <si>
    <t>CP6</t>
  </si>
  <si>
    <t>CP7</t>
  </si>
  <si>
    <t>CP8</t>
  </si>
  <si>
    <t>6° A</t>
  </si>
  <si>
    <t>6° B</t>
  </si>
  <si>
    <t>NB</t>
  </si>
  <si>
    <t>COMMANDES</t>
  </si>
  <si>
    <t>FOURNITURES</t>
  </si>
  <si>
    <t xml:space="preserve">CLASSE : </t>
  </si>
  <si>
    <t xml:space="preserve">Qté </t>
  </si>
  <si>
    <t>Total</t>
  </si>
  <si>
    <t>Total MDD</t>
  </si>
  <si>
    <t>Total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</si>
</sst>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5" formatCode="#,##0.00\ &quot;€&quot;"/>
    <numFmt numFmtId="166" formatCode="0&quot; références&quot;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5" fillId="0" borderId="0" xfId="0" applyFont="1"/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Fill="1" applyBorder="1"/>
    <xf numFmtId="0" fontId="6" fillId="0" borderId="1" xfId="0" applyFont="1" applyBorder="1"/>
    <xf numFmtId="0" fontId="6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/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textRotation="45" wrapText="1"/>
    </xf>
    <xf numFmtId="0" fontId="10" fillId="0" borderId="2" xfId="0" applyFont="1" applyFill="1" applyBorder="1" applyAlignment="1">
      <alignment textRotation="45" wrapText="1"/>
    </xf>
    <xf numFmtId="44" fontId="10" fillId="0" borderId="0" xfId="0" applyNumberFormat="1" applyFont="1"/>
    <xf numFmtId="0" fontId="10" fillId="0" borderId="0" xfId="0" applyFont="1"/>
    <xf numFmtId="44" fontId="11" fillId="0" borderId="1" xfId="0" applyNumberFormat="1" applyFont="1" applyBorder="1"/>
    <xf numFmtId="44" fontId="7" fillId="0" borderId="0" xfId="0" applyNumberFormat="1" applyFont="1"/>
    <xf numFmtId="0" fontId="0" fillId="0" borderId="1" xfId="0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4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6" fontId="16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CC00"/>
      <color rgb="FFFFFFCC"/>
      <color rgb="FFCCFF99"/>
      <color rgb="FFFFFF99"/>
      <color rgb="FFF8F8F8"/>
      <color rgb="FF66CCFF"/>
      <color rgb="FFB50FB9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0</xdr:row>
      <xdr:rowOff>723899</xdr:rowOff>
    </xdr:from>
    <xdr:to>
      <xdr:col>10</xdr:col>
      <xdr:colOff>209549</xdr:colOff>
      <xdr:row>0</xdr:row>
      <xdr:rowOff>2124074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4C9C3EE-D5D3-47D4-8E72-0DF50FE2B07C}"/>
            </a:ext>
          </a:extLst>
        </xdr:cNvPr>
        <xdr:cNvSpPr/>
      </xdr:nvSpPr>
      <xdr:spPr>
        <a:xfrm>
          <a:off x="1828799" y="723899"/>
          <a:ext cx="5305425" cy="140017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 b="1">
              <a:solidFill>
                <a:srgbClr val="FFFF00"/>
              </a:solidFill>
            </a:rPr>
            <a:t>En fonction du nombre de lignes de founitures totales en feuille Fournitures étirer les formules des lignes 1, 2 et 3 vers la droite</a:t>
          </a:r>
        </a:p>
        <a:p>
          <a:pPr algn="l"/>
          <a:endParaRPr lang="fr-FR" sz="1200" b="1">
            <a:solidFill>
              <a:srgbClr val="FFFF00"/>
            </a:solidFill>
          </a:endParaRPr>
        </a:p>
        <a:p>
          <a:pPr algn="l"/>
          <a:r>
            <a:rPr lang="fr-FR" sz="1200" b="1">
              <a:solidFill>
                <a:srgbClr val="FFFF00"/>
              </a:solidFill>
            </a:rPr>
            <a:t>Faire de même pour</a:t>
          </a:r>
          <a:r>
            <a:rPr lang="fr-FR" sz="1200" b="1" baseline="0">
              <a:solidFill>
                <a:srgbClr val="FFFF00"/>
              </a:solidFill>
            </a:rPr>
            <a:t> les formules des lignes 32 et 33</a:t>
          </a:r>
        </a:p>
        <a:p>
          <a:pPr algn="l"/>
          <a:endParaRPr lang="fr-FR" sz="1200" b="1">
            <a:solidFill>
              <a:srgbClr val="FFFF00"/>
            </a:solidFill>
          </a:endParaRPr>
        </a:p>
        <a:p>
          <a:pPr algn="l"/>
          <a:r>
            <a:rPr lang="fr-FR" sz="1200" b="1">
              <a:solidFill>
                <a:srgbClr val="FFFF00"/>
              </a:solidFill>
            </a:rPr>
            <a:t>Puis étirer les formules de la plage actuelle C38:D53 vers le bas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457200</xdr:rowOff>
    </xdr:from>
    <xdr:to>
      <xdr:col>9</xdr:col>
      <xdr:colOff>600075</xdr:colOff>
      <xdr:row>0</xdr:row>
      <xdr:rowOff>1857375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84873D8-23C6-4203-86C3-63796A5A6D99}"/>
            </a:ext>
          </a:extLst>
        </xdr:cNvPr>
        <xdr:cNvSpPr/>
      </xdr:nvSpPr>
      <xdr:spPr>
        <a:xfrm>
          <a:off x="1466850" y="457200"/>
          <a:ext cx="5305425" cy="140017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 b="1">
              <a:solidFill>
                <a:srgbClr val="FFFF00"/>
              </a:solidFill>
            </a:rPr>
            <a:t>En fonction du nombre de lignes de founitures totales en feuille Fournitures étirer les formules des lignes 1, 2 et 3 vers la droite</a:t>
          </a:r>
        </a:p>
        <a:p>
          <a:pPr algn="l"/>
          <a:endParaRPr lang="fr-FR" sz="1200" b="1">
            <a:solidFill>
              <a:srgbClr val="FFFF00"/>
            </a:solidFill>
          </a:endParaRPr>
        </a:p>
        <a:p>
          <a:pPr algn="l"/>
          <a:r>
            <a:rPr lang="fr-FR" sz="1200" b="1">
              <a:solidFill>
                <a:srgbClr val="FFFF00"/>
              </a:solidFill>
            </a:rPr>
            <a:t>Faire de même pour</a:t>
          </a:r>
          <a:r>
            <a:rPr lang="fr-FR" sz="1200" b="1" baseline="0">
              <a:solidFill>
                <a:srgbClr val="FFFF00"/>
              </a:solidFill>
            </a:rPr>
            <a:t> les formules des lignes 32 et 33</a:t>
          </a:r>
        </a:p>
        <a:p>
          <a:pPr algn="l"/>
          <a:endParaRPr lang="fr-FR" sz="1200" b="1">
            <a:solidFill>
              <a:srgbClr val="FFFF00"/>
            </a:solidFill>
          </a:endParaRPr>
        </a:p>
        <a:p>
          <a:pPr algn="l"/>
          <a:r>
            <a:rPr lang="fr-FR" sz="1200" b="1">
              <a:solidFill>
                <a:srgbClr val="FFFF00"/>
              </a:solidFill>
            </a:rPr>
            <a:t>Puis étirer les formules de la plage actuelle C38:D53 vers le bas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5</xdr:row>
      <xdr:rowOff>171450</xdr:rowOff>
    </xdr:from>
    <xdr:to>
      <xdr:col>13</xdr:col>
      <xdr:colOff>257175</xdr:colOff>
      <xdr:row>9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97BE66-0EB2-4948-826B-DFEE79C72A7B}"/>
            </a:ext>
          </a:extLst>
        </xdr:cNvPr>
        <xdr:cNvSpPr/>
      </xdr:nvSpPr>
      <xdr:spPr>
        <a:xfrm>
          <a:off x="10058400" y="1209675"/>
          <a:ext cx="5305425" cy="71437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 b="1">
              <a:solidFill>
                <a:srgbClr val="FFFF00"/>
              </a:solidFill>
            </a:rPr>
            <a:t>Rallonger</a:t>
          </a:r>
          <a:r>
            <a:rPr lang="fr-FR" sz="1200" b="1" baseline="0">
              <a:solidFill>
                <a:srgbClr val="FFFF00"/>
              </a:solidFill>
            </a:rPr>
            <a:t> si nécessaire le tableau vers le bas en étirant les formules en fonction du nombre maximum de fournitures  pouvant être disponible pour la classe qui a le plus de fournitures différentes</a:t>
          </a:r>
          <a:endParaRPr lang="fr-FR" sz="1200" b="1">
            <a:solidFill>
              <a:srgbClr val="FFFF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5</xdr:row>
      <xdr:rowOff>380999</xdr:rowOff>
    </xdr:from>
    <xdr:to>
      <xdr:col>17</xdr:col>
      <xdr:colOff>3276600</xdr:colOff>
      <xdr:row>14</xdr:row>
      <xdr:rowOff>180974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CCC6D5D-8652-475C-8FBF-FAA6C49C4515}"/>
            </a:ext>
          </a:extLst>
        </xdr:cNvPr>
        <xdr:cNvSpPr/>
      </xdr:nvSpPr>
      <xdr:spPr>
        <a:xfrm>
          <a:off x="6391275" y="1924049"/>
          <a:ext cx="5305425" cy="3228975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 b="1">
              <a:solidFill>
                <a:srgbClr val="FFFF00"/>
              </a:solidFill>
            </a:rPr>
            <a:t>Etablir  en A, B, C la liste complète de toutes les fournitures pour toutes les classes</a:t>
          </a:r>
        </a:p>
        <a:p>
          <a:pPr algn="l"/>
          <a:r>
            <a:rPr lang="fr-FR" sz="1200" b="1">
              <a:solidFill>
                <a:srgbClr val="FFFF00"/>
              </a:solidFill>
            </a:rPr>
            <a:t>Etirer Les formules des colonnes R à U vers le bas en fonction</a:t>
          </a:r>
        </a:p>
        <a:p>
          <a:pPr algn="l"/>
          <a:endParaRPr lang="fr-FR" sz="1200" b="1">
            <a:solidFill>
              <a:srgbClr val="FFFF00"/>
            </a:solidFill>
          </a:endParaRPr>
        </a:p>
        <a:p>
          <a:pPr algn="l"/>
          <a:r>
            <a:rPr lang="fr-FR" sz="1200" b="1">
              <a:solidFill>
                <a:srgbClr val="FFFF00"/>
              </a:solidFill>
            </a:rPr>
            <a:t>Lister en colonne D et suivantes toutes les classes (recopier pour les classes supplémentaires les formules de la colonne E, G ..)</a:t>
          </a:r>
        </a:p>
        <a:p>
          <a:pPr algn="l"/>
          <a:endParaRPr lang="fr-FR" sz="1200" b="1">
            <a:solidFill>
              <a:srgbClr val="FFFF00"/>
            </a:solidFill>
          </a:endParaRPr>
        </a:p>
        <a:p>
          <a:pPr algn="l"/>
          <a:r>
            <a:rPr lang="fr-FR" sz="1200" b="1">
              <a:solidFill>
                <a:srgbClr val="FFFF00"/>
              </a:solidFill>
            </a:rPr>
            <a:t>Modifier dans Formules -  Gestionnaire de noms  la référence  de la plage </a:t>
          </a:r>
          <a:r>
            <a:rPr lang="fr-FR" sz="1200" b="1" i="1">
              <a:solidFill>
                <a:srgbClr val="FFFF00"/>
              </a:solidFill>
            </a:rPr>
            <a:t>classes</a:t>
          </a:r>
          <a:r>
            <a:rPr lang="fr-FR" sz="1200" b="1">
              <a:solidFill>
                <a:srgbClr val="FFFF00"/>
              </a:solidFill>
            </a:rPr>
            <a:t> (actuellement ='Fournitures &amp; Récap'!$F$1:$N$1) qui est utilisée</a:t>
          </a:r>
          <a:r>
            <a:rPr lang="fr-FR" sz="1200" b="1" baseline="0">
              <a:solidFill>
                <a:srgbClr val="FFFF00"/>
              </a:solidFill>
            </a:rPr>
            <a:t> ensuite dans la validation de données de la liste déroulante en B2 de la feuille Enfant</a:t>
          </a:r>
          <a:endParaRPr lang="fr-FR" sz="1200" b="1">
            <a:solidFill>
              <a:srgbClr val="FFFF00"/>
            </a:solidFill>
          </a:endParaRPr>
        </a:p>
        <a:p>
          <a:pPr algn="l"/>
          <a:endParaRPr lang="fr-FR" sz="1200" b="1">
            <a:solidFill>
              <a:srgbClr val="FFFF00"/>
            </a:solidFill>
          </a:endParaRPr>
        </a:p>
        <a:p>
          <a:pPr algn="l"/>
          <a:r>
            <a:rPr lang="fr-FR" sz="1200" b="1">
              <a:solidFill>
                <a:srgbClr val="FFFF00"/>
              </a:solidFill>
            </a:rPr>
            <a:t>Cocher d'une croix pour chaque</a:t>
          </a:r>
          <a:r>
            <a:rPr lang="fr-FR" sz="1200" b="1" baseline="0">
              <a:solidFill>
                <a:srgbClr val="FFFF00"/>
              </a:solidFill>
            </a:rPr>
            <a:t> classe les fournitures nécessaires</a:t>
          </a:r>
        </a:p>
        <a:p>
          <a:pPr algn="l"/>
          <a:r>
            <a:rPr lang="fr-FR" sz="1200" b="1" baseline="0">
              <a:solidFill>
                <a:srgbClr val="FFFF00"/>
              </a:solidFill>
            </a:rPr>
            <a:t>Ces colonnes peuvent ensuite être masquées si nécessaire</a:t>
          </a:r>
        </a:p>
        <a:p>
          <a:pPr algn="l"/>
          <a:endParaRPr lang="fr-FR" sz="1200" b="1" baseline="0">
            <a:solidFill>
              <a:srgbClr val="FFFF00"/>
            </a:solidFill>
          </a:endParaRPr>
        </a:p>
        <a:p>
          <a:pPr algn="l"/>
          <a:r>
            <a:rPr lang="fr-FR" sz="1200" b="1" baseline="0">
              <a:solidFill>
                <a:srgbClr val="FFFF00"/>
              </a:solidFill>
            </a:rPr>
            <a:t>Bien nommer chaque feuille de classe crée ensuite comme CM2 et 6° A actuelles du même nom qu'en ligne 1 ci-dessus</a:t>
          </a:r>
          <a:endParaRPr lang="fr-FR" sz="1200" b="1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12"/>
  <sheetViews>
    <sheetView workbookViewId="0">
      <selection activeCell="I13" sqref="I13"/>
    </sheetView>
  </sheetViews>
  <sheetFormatPr baseColWidth="10" defaultRowHeight="15" x14ac:dyDescent="0.25"/>
  <cols>
    <col min="1" max="1" width="3" bestFit="1" customWidth="1"/>
    <col min="2" max="2" width="18" customWidth="1"/>
    <col min="3" max="3" width="16.5703125" bestFit="1" customWidth="1"/>
    <col min="4" max="4" width="9.28515625" bestFit="1" customWidth="1"/>
    <col min="5" max="5" width="9.140625" bestFit="1" customWidth="1"/>
    <col min="6" max="6" width="9.42578125" bestFit="1" customWidth="1"/>
    <col min="7" max="9" width="9.5703125" bestFit="1" customWidth="1"/>
    <col min="10" max="10" width="9.7109375" bestFit="1" customWidth="1"/>
    <col min="11" max="11" width="10.42578125" bestFit="1" customWidth="1"/>
    <col min="12" max="12" width="9.140625" bestFit="1" customWidth="1"/>
    <col min="13" max="13" width="9.28515625" bestFit="1" customWidth="1"/>
    <col min="14" max="14" width="9.140625" bestFit="1" customWidth="1"/>
    <col min="15" max="15" width="9.42578125" bestFit="1" customWidth="1"/>
    <col min="16" max="18" width="9.5703125" bestFit="1" customWidth="1"/>
    <col min="19" max="19" width="9.7109375" bestFit="1" customWidth="1"/>
    <col min="20" max="20" width="9.140625" bestFit="1" customWidth="1"/>
    <col min="21" max="21" width="11.42578125" style="27"/>
  </cols>
  <sheetData>
    <row r="1" spans="1:41" s="23" customFormat="1" ht="199.5" customHeight="1" x14ac:dyDescent="0.3">
      <c r="B1" s="48" t="s">
        <v>72</v>
      </c>
      <c r="C1" s="50">
        <f ca="1">COUNTIF(D1:AD1,"&gt;a")</f>
        <v>12</v>
      </c>
      <c r="D1" s="24" t="str" cm="1">
        <f t="array" aca="1" ref="D1" ca="1">IFERROR(INDEX('Fournitures &amp; Récap'!$A:$A,MATCH(COLUMN()-3,OFFSET('Fournitures &amp; Récap'!$D:$D,,MATCH('CM2'!$B$1,'Fournitures &amp; Récap'!$D$1:$AJ$1,0)),0),),"")</f>
        <v>Cahier Polypro Petit Format  marque MDD
Grands Carreaux 96 Pages ROUGE</v>
      </c>
      <c r="E1" s="24" t="str" cm="1">
        <f t="array" aca="1" ref="E1" ca="1">IFERROR(INDEX('Fournitures &amp; Récap'!$A:$A,MATCH(COLUMN()-3,OFFSET('Fournitures &amp; Récap'!$D:$D,,MATCH('CM2'!$B$1,'Fournitures &amp; Récap'!$D$1:$AJ$1,0)),0),),"")</f>
        <v>Cahier Polypro Petit Format  marque MDD
Grands Carreaux 96 Pages Jaune</v>
      </c>
      <c r="F1" s="24" t="str" cm="1">
        <f t="array" aca="1" ref="F1" ca="1">IFERROR(INDEX('Fournitures &amp; Récap'!$A:$A,MATCH(COLUMN()-3,OFFSET('Fournitures &amp; Récap'!$D:$D,,MATCH('CM2'!$B$1,'Fournitures &amp; Récap'!$D$1:$AJ$1,0)),0),),"")</f>
        <v>Cahier Polypro GRAND Format 24X32 marque MDD
Grands Carreaux 96 Pages Rouge</v>
      </c>
      <c r="G1" s="24" t="str" cm="1">
        <f t="array" aca="1" ref="G1" ca="1">IFERROR(INDEX('Fournitures &amp; Récap'!$A:$A,MATCH(COLUMN()-3,OFFSET('Fournitures &amp; Récap'!$D:$D,,MATCH('CM2'!$B$1,'Fournitures &amp; Récap'!$D$1:$AJ$1,0)),0),),"")</f>
        <v>Cahier Polypro GRAND Format 24X32 marque MDD
Grands Carreaux 96 Pages Bleu</v>
      </c>
      <c r="H1" s="24" t="str" cm="1">
        <f t="array" aca="1" ref="H1" ca="1">IFERROR(INDEX('Fournitures &amp; Récap'!$A:$A,MATCH(COLUMN()-3,OFFSET('Fournitures &amp; Récap'!$D:$D,,MATCH('CM2'!$B$1,'Fournitures &amp; Récap'!$D$1:$AJ$1,0)),0),),"")</f>
        <v>Cahier Polypro GRAND Format 24X32 marque MDD
Grands Carreaux 96 Pages Vert</v>
      </c>
      <c r="I1" s="24" t="str" cm="1">
        <f t="array" aca="1" ref="I1" ca="1">IFERROR(INDEX('Fournitures &amp; Récap'!$A:$A,MATCH(COLUMN()-3,OFFSET('Fournitures &amp; Récap'!$D:$D,,MATCH('CM2'!$B$1,'Fournitures &amp; Récap'!$D$1:$AJ$1,0)),0),),"")</f>
        <v>Cahier Polypro GRAND Format 24X32 marque MDD
Grands Carreaux 96 Pages Transparent</v>
      </c>
      <c r="J1" s="24" t="str" cm="1">
        <f t="array" aca="1" ref="J1" ca="1">IFERROR(INDEX('Fournitures &amp; Récap'!$A:$A,MATCH(COLUMN()-3,OFFSET('Fournitures &amp; Récap'!$D:$D,,MATCH('CM2'!$B$1,'Fournitures &amp; Récap'!$D$1:$AJ$1,0)),0),),"")</f>
        <v>Cahier Polypro Petit Format  marque PREMIUM
Grands Carreaux 96 Pages ROUGE</v>
      </c>
      <c r="K1" s="24" t="str" cm="1">
        <f t="array" aca="1" ref="K1" ca="1">IFERROR(INDEX('Fournitures &amp; Récap'!$A:$A,MATCH(COLUMN()-3,OFFSET('Fournitures &amp; Récap'!$D:$D,,MATCH('CM2'!$B$1,'Fournitures &amp; Récap'!$D$1:$AJ$1,0)),0),),"")</f>
        <v>Cahier Polypro Petit Format  marque PREMIUM
Grands Carreaux 96 Pages Jaune</v>
      </c>
      <c r="L1" s="24" t="str" cm="1">
        <f t="array" aca="1" ref="L1" ca="1">IFERROR(INDEX('Fournitures &amp; Récap'!$A:$A,MATCH(COLUMN()-3,OFFSET('Fournitures &amp; Récap'!$D:$D,,MATCH('CM2'!$B$1,'Fournitures &amp; Récap'!$D$1:$AJ$1,0)),0),),"")</f>
        <v>Cahier Polypro GRAND Format 24X32  marque PREMIUM
Grands Carreaux 96 Pages Rouge</v>
      </c>
      <c r="M1" s="24" t="str" cm="1">
        <f t="array" aca="1" ref="M1" ca="1">IFERROR(INDEX('Fournitures &amp; Récap'!$A:$A,MATCH(COLUMN()-3,OFFSET('Fournitures &amp; Récap'!$D:$D,,MATCH('CM2'!$B$1,'Fournitures &amp; Récap'!$D$1:$AJ$1,0)),0),),"")</f>
        <v>Cahier Polypro GRAND Format 24X32  marque PREMIUM
Grands Carreaux 96 Pages Bleu</v>
      </c>
      <c r="N1" s="24" t="str" cm="1">
        <f t="array" aca="1" ref="N1" ca="1">IFERROR(INDEX('Fournitures &amp; Récap'!$A:$A,MATCH(COLUMN()-3,OFFSET('Fournitures &amp; Récap'!$D:$D,,MATCH('CM2'!$B$1,'Fournitures &amp; Récap'!$D$1:$AJ$1,0)),0),),"")</f>
        <v>Cahier Polypro GRAND Format 24X32  marque PREMIUM
Grands Carreaux 96 Pages Vert</v>
      </c>
      <c r="O1" s="24" t="str" cm="1">
        <f t="array" aca="1" ref="O1" ca="1">IFERROR(INDEX('Fournitures &amp; Récap'!$A:$A,MATCH(COLUMN()-3,OFFSET('Fournitures &amp; Récap'!$D:$D,,MATCH('CM2'!$B$1,'Fournitures &amp; Récap'!$D$1:$AJ$1,0)),0),),"")</f>
        <v>Cahier Polypro GRAND Format 24X32   marque PREMIUM
Grands Carreaux 96 Pages Transparent</v>
      </c>
      <c r="P1" s="24" t="str" cm="1">
        <f t="array" aca="1" ref="P1" ca="1">IFERROR(INDEX('Fournitures &amp; Récap'!$A:$A,MATCH(COLUMN()-3,OFFSET('Fournitures &amp; Récap'!$D:$D,,MATCH('CM2'!$B$1,'Fournitures &amp; Récap'!$D$1:$AJ$1,0)),0),),"")</f>
        <v/>
      </c>
      <c r="Q1" s="24" t="str" cm="1">
        <f t="array" aca="1" ref="Q1" ca="1">IFERROR(INDEX('Fournitures &amp; Récap'!$A:$A,MATCH(COLUMN()-3,OFFSET('Fournitures &amp; Récap'!$D:$D,,MATCH('CM2'!$B$1,'Fournitures &amp; Récap'!$D$1:$AJ$1,0)),0),),"")</f>
        <v/>
      </c>
      <c r="R1" s="24" t="str" cm="1">
        <f t="array" aca="1" ref="R1" ca="1">IFERROR(INDEX('Fournitures &amp; Récap'!$A:$A,MATCH(COLUMN()-3,OFFSET('Fournitures &amp; Récap'!$D:$D,,MATCH('CM2'!$B$1,'Fournitures &amp; Récap'!$D$1:$AJ$1,0)),0),),"")</f>
        <v/>
      </c>
      <c r="S1" s="24" t="str" cm="1">
        <f t="array" aca="1" ref="S1" ca="1">IFERROR(INDEX('Fournitures &amp; Récap'!$A:$A,MATCH(COLUMN()-3,OFFSET('Fournitures &amp; Récap'!$D:$D,,MATCH('CM2'!$B$1,'Fournitures &amp; Récap'!$D$1:$AJ$1,0)),0),),"")</f>
        <v/>
      </c>
      <c r="T1" s="24" t="str" cm="1">
        <f t="array" aca="1" ref="T1" ca="1">IFERROR(INDEX('Fournitures &amp; Récap'!$A:$A,MATCH(COLUMN()-3,OFFSET('Fournitures &amp; Récap'!$D:$D,,MATCH('CM2'!$B$1,'Fournitures &amp; Récap'!$D$1:$AJ$1,0)),0),),"")</f>
        <v/>
      </c>
      <c r="U1" s="25" t="str" cm="1">
        <f t="array" aca="1" ref="U1" ca="1">IFERROR(INDEX('Fournitures &amp; Récap'!$A:$A,MATCH(COLUMN()-3,OFFSET('Fournitures &amp; Récap'!$D:$D,,MATCH('CM2'!$B$1,'Fournitures &amp; Récap'!$D$1:$AJ$1,0)),0),),"")</f>
        <v/>
      </c>
      <c r="V1" s="24" t="str" cm="1">
        <f t="array" aca="1" ref="V1" ca="1">IFERROR(INDEX('Fournitures &amp; Récap'!$A:$A,MATCH(COLUMN()-3,OFFSET('Fournitures &amp; Récap'!$D:$D,,MATCH('CM2'!$B$1,'Fournitures &amp; Récap'!$D$1:$AJ$1,0)),0),),"")</f>
        <v/>
      </c>
      <c r="W1" s="24" t="str" cm="1">
        <f t="array" aca="1" ref="W1" ca="1">IFERROR(INDEX('Fournitures &amp; Récap'!$A:$A,MATCH(COLUMN()-3,OFFSET('Fournitures &amp; Récap'!$D:$D,,MATCH('CM2'!$B$1,'Fournitures &amp; Récap'!$D$1:$AJ$1,0)),0),),"")</f>
        <v/>
      </c>
      <c r="X1" s="24" t="str" cm="1">
        <f t="array" aca="1" ref="X1" ca="1">IFERROR(INDEX('Fournitures &amp; Récap'!$A:$A,MATCH(COLUMN()-3,OFFSET('Fournitures &amp; Récap'!$D:$D,,MATCH('CM2'!$B$1,'Fournitures &amp; Récap'!$D$1:$AJ$1,0)),0),),"")</f>
        <v/>
      </c>
      <c r="Y1" s="24" t="str" cm="1">
        <f t="array" aca="1" ref="Y1" ca="1">IFERROR(INDEX('Fournitures &amp; Récap'!$A:$A,MATCH(COLUMN()-3,OFFSET('Fournitures &amp; Récap'!$D:$D,,MATCH('CM2'!$B$1,'Fournitures &amp; Récap'!$D$1:$AJ$1,0)),0),),"")</f>
        <v/>
      </c>
      <c r="Z1" s="24" t="str" cm="1">
        <f t="array" aca="1" ref="Z1" ca="1">IFERROR(INDEX('Fournitures &amp; Récap'!$A:$A,MATCH(COLUMN()-3,OFFSET('Fournitures &amp; Récap'!$D:$D,,MATCH('CM2'!$B$1,'Fournitures &amp; Récap'!$D$1:$AJ$1,0)),0),),"")</f>
        <v/>
      </c>
      <c r="AA1" s="24" t="str" cm="1">
        <f t="array" aca="1" ref="AA1" ca="1">IFERROR(INDEX('Fournitures &amp; Récap'!$A:$A,MATCH(COLUMN()-3,OFFSET('Fournitures &amp; Récap'!$D:$D,,MATCH('CM2'!$B$1,'Fournitures &amp; Récap'!$D$1:$AJ$1,0)),0),),"")</f>
        <v/>
      </c>
      <c r="AB1" s="24" t="str" cm="1">
        <f t="array" aca="1" ref="AB1" ca="1">IFERROR(INDEX('Fournitures &amp; Récap'!$A:$A,MATCH(COLUMN()-3,OFFSET('Fournitures &amp; Récap'!$D:$D,,MATCH('CM2'!$B$1,'Fournitures &amp; Récap'!$D$1:$AJ$1,0)),0),),"")</f>
        <v/>
      </c>
      <c r="AC1" s="24" t="str" cm="1">
        <f t="array" aca="1" ref="AC1" ca="1">IFERROR(INDEX('Fournitures &amp; Récap'!$A:$A,MATCH(COLUMN()-3,OFFSET('Fournitures &amp; Récap'!$D:$D,,MATCH('CM2'!$B$1,'Fournitures &amp; Récap'!$D$1:$AJ$1,0)),0),),"")</f>
        <v/>
      </c>
      <c r="AD1" s="24" t="str" cm="1">
        <f t="array" aca="1" ref="AD1" ca="1">IFERROR(INDEX('Fournitures &amp; Récap'!$A:$A,MATCH(COLUMN()-3,OFFSET('Fournitures &amp; Récap'!$D:$D,,MATCH('CM2'!$B$1,'Fournitures &amp; Récap'!$D$1:$AJ$1,0)),0),),"")</f>
        <v/>
      </c>
      <c r="AE1" s="24" t="str" cm="1">
        <f t="array" aca="1" ref="AE1" ca="1">IFERROR(INDEX('Fournitures &amp; Récap'!$A:$A,MATCH(COLUMN()-3,OFFSET('Fournitures &amp; Récap'!$D:$D,,MATCH('CM2'!$B$1,'Fournitures &amp; Récap'!$D$1:$AJ$1,0)),0),),"")</f>
        <v/>
      </c>
      <c r="AF1" s="24" t="str" cm="1">
        <f t="array" aca="1" ref="AF1" ca="1">IFERROR(INDEX('Fournitures &amp; Récap'!$A:$A,MATCH(COLUMN()-3,OFFSET('Fournitures &amp; Récap'!$D:$D,,MATCH('CM2'!$B$1,'Fournitures &amp; Récap'!$D$1:$AJ$1,0)),0),),"")</f>
        <v/>
      </c>
      <c r="AG1" s="24" t="str" cm="1">
        <f t="array" aca="1" ref="AG1" ca="1">IFERROR(INDEX('Fournitures &amp; Récap'!$A:$A,MATCH(COLUMN()-3,OFFSET('Fournitures &amp; Récap'!$D:$D,,MATCH('CM2'!$B$1,'Fournitures &amp; Récap'!$D$1:$AJ$1,0)),0),),"")</f>
        <v/>
      </c>
      <c r="AH1" s="24" t="str" cm="1">
        <f t="array" aca="1" ref="AH1" ca="1">IFERROR(INDEX('Fournitures &amp; Récap'!$A:$A,MATCH(COLUMN()-3,OFFSET('Fournitures &amp; Récap'!$D:$D,,MATCH('CM2'!$B$1,'Fournitures &amp; Récap'!$D$1:$AJ$1,0)),0),),"")</f>
        <v/>
      </c>
      <c r="AI1" s="24" t="str" cm="1">
        <f t="array" aca="1" ref="AI1" ca="1">IFERROR(INDEX('Fournitures &amp; Récap'!$A:$A,MATCH(COLUMN()-3,OFFSET('Fournitures &amp; Récap'!$D:$D,,MATCH('CM2'!$B$1,'Fournitures &amp; Récap'!$D$1:$AJ$1,0)),0),),"")</f>
        <v/>
      </c>
      <c r="AJ1" s="24" t="str" cm="1">
        <f t="array" aca="1" ref="AJ1" ca="1">IFERROR(INDEX('Fournitures &amp; Récap'!$A:$A,MATCH(COLUMN()-3,OFFSET('Fournitures &amp; Récap'!$D:$D,,MATCH('CM2'!$B$1,'Fournitures &amp; Récap'!$D$1:$AJ$1,0)),0),),"")</f>
        <v/>
      </c>
      <c r="AK1" s="24" t="str" cm="1">
        <f t="array" aca="1" ref="AK1" ca="1">IFERROR(INDEX('Fournitures &amp; Récap'!$A:$A,MATCH(COLUMN()-3,OFFSET('Fournitures &amp; Récap'!$D:$D,,MATCH('CM2'!$B$1,'Fournitures &amp; Récap'!$D$1:$AJ$1,0)),0),),"")</f>
        <v/>
      </c>
      <c r="AL1" s="24" t="str" cm="1">
        <f t="array" aca="1" ref="AL1" ca="1">IFERROR(INDEX('Fournitures &amp; Récap'!$A:$A,MATCH(COLUMN()-3,OFFSET('Fournitures &amp; Récap'!$D:$D,,MATCH('CM2'!$B$1,'Fournitures &amp; Récap'!$D$1:$AJ$1,0)),0),),"")</f>
        <v/>
      </c>
      <c r="AM1" s="24" t="str" cm="1">
        <f t="array" aca="1" ref="AM1" ca="1">IFERROR(INDEX('Fournitures &amp; Récap'!$A:$A,MATCH(COLUMN()-3,OFFSET('Fournitures &amp; Récap'!$D:$D,,MATCH('CM2'!$B$1,'Fournitures &amp; Récap'!$D$1:$AJ$1,0)),0),),"")</f>
        <v/>
      </c>
      <c r="AN1" s="24" t="str" cm="1">
        <f t="array" aca="1" ref="AN1" ca="1">IFERROR(INDEX('Fournitures &amp; Récap'!$A:$A,MATCH(COLUMN()-3,OFFSET('Fournitures &amp; Récap'!$D:$D,,MATCH('CM2'!$B$1,'Fournitures &amp; Récap'!$D$1:$AJ$1,0)),0),),"")</f>
        <v/>
      </c>
      <c r="AO1" s="24" t="str" cm="1">
        <f t="array" aca="1" ref="AO1" ca="1">IFERROR(INDEX('Fournitures &amp; Récap'!$A:$A,MATCH(COLUMN()-3,OFFSET('Fournitures &amp; Récap'!$D:$D,,MATCH('CM2'!$B$1,'Fournitures &amp; Récap'!$D$1:$AJ$1,0)),0),),"")</f>
        <v/>
      </c>
    </row>
    <row r="2" spans="1:41" s="33" customFormat="1" ht="12.75" customHeight="1" x14ac:dyDescent="0.25">
      <c r="B2" s="34"/>
      <c r="C2" s="34"/>
      <c r="D2" s="35" t="str">
        <f ca="1">IFERROR(VLOOKUP(D1,'Fournitures &amp; Récap'!$A$3:$C$400,2,0),0)</f>
        <v>CP1</v>
      </c>
      <c r="E2" s="35" t="str">
        <f ca="1">IFERROR(VLOOKUP(E1,'Fournitures &amp; Récap'!$A$3:$C$400,2,0),0)</f>
        <v>CP2</v>
      </c>
      <c r="F2" s="35" t="str">
        <f ca="1">IFERROR(VLOOKUP(F1,'Fournitures &amp; Récap'!$A$3:$C$400,2,0),0)</f>
        <v>CG1</v>
      </c>
      <c r="G2" s="35" t="str">
        <f ca="1">IFERROR(VLOOKUP(G1,'Fournitures &amp; Récap'!$A$3:$C$400,2,0),0)</f>
        <v>CG2</v>
      </c>
      <c r="H2" s="35" t="str">
        <f ca="1">IFERROR(VLOOKUP(H1,'Fournitures &amp; Récap'!$A$3:$C$400,2,0),0)</f>
        <v>CG3</v>
      </c>
      <c r="I2" s="35" t="str">
        <f ca="1">IFERROR(VLOOKUP(I1,'Fournitures &amp; Récap'!$A$3:$C$400,2,0),0)</f>
        <v>CG4</v>
      </c>
      <c r="J2" s="35" t="str">
        <f ca="1">IFERROR(VLOOKUP(J1,'Fournitures &amp; Récap'!$A$3:$C$400,2,0),0)</f>
        <v>CP5</v>
      </c>
      <c r="K2" s="35" t="str">
        <f ca="1">IFERROR(VLOOKUP(K1,'Fournitures &amp; Récap'!$A$3:$C$400,2,0),0)</f>
        <v>CP6</v>
      </c>
      <c r="L2" s="35" t="str">
        <f ca="1">IFERROR(VLOOKUP(L1,'Fournitures &amp; Récap'!$A$3:$C$400,2,0),0)</f>
        <v>CG5</v>
      </c>
      <c r="M2" s="35" t="str">
        <f ca="1">IFERROR(VLOOKUP(M1,'Fournitures &amp; Récap'!$A$3:$C$400,2,0),0)</f>
        <v>CG6</v>
      </c>
      <c r="N2" s="35" t="str">
        <f ca="1">IFERROR(VLOOKUP(N1,'Fournitures &amp; Récap'!$A$3:$C$400,2,0),0)</f>
        <v>CG7</v>
      </c>
      <c r="O2" s="35" t="str">
        <f ca="1">IFERROR(VLOOKUP(O1,'Fournitures &amp; Récap'!$A$3:$C$400,2,0),0)</f>
        <v>CG8</v>
      </c>
      <c r="P2" s="35">
        <f ca="1">IFERROR(VLOOKUP(P1,'Fournitures &amp; Récap'!$A$3:$C$400,2,0),0)</f>
        <v>0</v>
      </c>
      <c r="Q2" s="35">
        <f ca="1">IFERROR(VLOOKUP(Q1,'Fournitures &amp; Récap'!$A$3:$C$400,2,0),0)</f>
        <v>0</v>
      </c>
      <c r="R2" s="35">
        <f ca="1">IFERROR(VLOOKUP(R1,'Fournitures &amp; Récap'!$A$3:$C$400,2,0),0)</f>
        <v>0</v>
      </c>
      <c r="S2" s="35">
        <f ca="1">IFERROR(VLOOKUP(S1,'Fournitures &amp; Récap'!$A$3:$C$400,2,0),0)</f>
        <v>0</v>
      </c>
      <c r="T2" s="35">
        <f ca="1">IFERROR(VLOOKUP(T1,'Fournitures &amp; Récap'!$A$3:$C$400,2,0),0)</f>
        <v>0</v>
      </c>
      <c r="U2" s="35">
        <f ca="1">IFERROR(VLOOKUP(U1,'Fournitures &amp; Récap'!$A$3:$C$400,2,0),0)</f>
        <v>0</v>
      </c>
      <c r="V2" s="35">
        <f ca="1">IFERROR(VLOOKUP(V1,'Fournitures &amp; Récap'!$A$3:$C$400,2,0),0)</f>
        <v>0</v>
      </c>
      <c r="W2" s="35">
        <f ca="1">IFERROR(VLOOKUP(W1,'Fournitures &amp; Récap'!$A$3:$C$400,2,0),0)</f>
        <v>0</v>
      </c>
      <c r="X2" s="35">
        <f ca="1">IFERROR(VLOOKUP(X1,'Fournitures &amp; Récap'!$A$3:$C$400,2,0),0)</f>
        <v>0</v>
      </c>
      <c r="Y2" s="35">
        <f ca="1">IFERROR(VLOOKUP(Y1,'Fournitures &amp; Récap'!$A$3:$C$400,2,0),0)</f>
        <v>0</v>
      </c>
      <c r="Z2" s="35">
        <f ca="1">IFERROR(VLOOKUP(Z1,'Fournitures &amp; Récap'!$A$3:$C$400,2,0),0)</f>
        <v>0</v>
      </c>
      <c r="AA2" s="35">
        <f ca="1">IFERROR(VLOOKUP(AA1,'Fournitures &amp; Récap'!$A$3:$C$400,2,0),0)</f>
        <v>0</v>
      </c>
      <c r="AB2" s="35">
        <f ca="1">IFERROR(VLOOKUP(AB1,'Fournitures &amp; Récap'!$A$3:$C$400,2,0),0)</f>
        <v>0</v>
      </c>
      <c r="AC2" s="35">
        <f ca="1">IFERROR(VLOOKUP(AC1,'Fournitures &amp; Récap'!$A$3:$C$400,2,0),0)</f>
        <v>0</v>
      </c>
      <c r="AD2" s="35">
        <f ca="1">IFERROR(VLOOKUP(AD1,'Fournitures &amp; Récap'!$A$3:$C$400,2,0),0)</f>
        <v>0</v>
      </c>
      <c r="AE2" s="35">
        <f ca="1">IFERROR(VLOOKUP(AE1,'Fournitures &amp; Récap'!$A$3:$C$400,2,0),0)</f>
        <v>0</v>
      </c>
      <c r="AF2" s="35">
        <f ca="1">IFERROR(VLOOKUP(AF1,'Fournitures &amp; Récap'!$A$3:$C$400,2,0),0)</f>
        <v>0</v>
      </c>
      <c r="AG2" s="35">
        <f ca="1">IFERROR(VLOOKUP(AG1,'Fournitures &amp; Récap'!$A$3:$C$400,2,0),0)</f>
        <v>0</v>
      </c>
      <c r="AH2" s="35">
        <f ca="1">IFERROR(VLOOKUP(AH1,'Fournitures &amp; Récap'!$A$3:$C$400,2,0),0)</f>
        <v>0</v>
      </c>
      <c r="AI2" s="35">
        <f ca="1">IFERROR(VLOOKUP(AI1,'Fournitures &amp; Récap'!$A$3:$C$400,2,0),0)</f>
        <v>0</v>
      </c>
      <c r="AJ2" s="35">
        <f ca="1">IFERROR(VLOOKUP(AJ1,'Fournitures &amp; Récap'!$A$3:$C$400,2,0),0)</f>
        <v>0</v>
      </c>
      <c r="AK2" s="35">
        <f ca="1">IFERROR(VLOOKUP(AK1,'Fournitures &amp; Récap'!$A$3:$C$400,2,0),0)</f>
        <v>0</v>
      </c>
      <c r="AL2" s="35">
        <f ca="1">IFERROR(VLOOKUP(AL1,'Fournitures &amp; Récap'!$A$3:$C$400,2,0),0)</f>
        <v>0</v>
      </c>
      <c r="AM2" s="35">
        <f ca="1">IFERROR(VLOOKUP(AM1,'Fournitures &amp; Récap'!$A$3:$C$400,2,0),0)</f>
        <v>0</v>
      </c>
      <c r="AN2" s="35">
        <f ca="1">IFERROR(VLOOKUP(AN1,'Fournitures &amp; Récap'!$A$3:$C$400,2,0),0)</f>
        <v>0</v>
      </c>
      <c r="AO2" s="35">
        <f ca="1">IFERROR(VLOOKUP(AO1,'Fournitures &amp; Récap'!$A$3:$C$400,2,0),0)</f>
        <v>0</v>
      </c>
    </row>
    <row r="3" spans="1:41" s="31" customFormat="1" x14ac:dyDescent="0.25">
      <c r="D3" s="32">
        <f ca="1">IFERROR(VLOOKUP(D1,'Fournitures &amp; Récap'!$A$3:$C$400,3,0),0)</f>
        <v>1</v>
      </c>
      <c r="E3" s="32">
        <f ca="1">IFERROR(VLOOKUP(E1,'Fournitures &amp; Récap'!$A$3:$C$400,3,0),0)</f>
        <v>1</v>
      </c>
      <c r="F3" s="32">
        <f ca="1">IFERROR(VLOOKUP(F1,'Fournitures &amp; Récap'!$A$3:$C$400,3,0),0)</f>
        <v>1</v>
      </c>
      <c r="G3" s="32">
        <f ca="1">IFERROR(VLOOKUP(G1,'Fournitures &amp; Récap'!$A$3:$C$400,3,0),0)</f>
        <v>1</v>
      </c>
      <c r="H3" s="32">
        <f ca="1">IFERROR(VLOOKUP(H1,'Fournitures &amp; Récap'!$A$3:$C$400,3,0),0)</f>
        <v>1</v>
      </c>
      <c r="I3" s="32">
        <f ca="1">IFERROR(VLOOKUP(I1,'Fournitures &amp; Récap'!$A$3:$C$400,3,0),0)</f>
        <v>1</v>
      </c>
      <c r="J3" s="32">
        <f ca="1">IFERROR(VLOOKUP(J1,'Fournitures &amp; Récap'!$A$3:$C$400,3,0),0)</f>
        <v>5.7</v>
      </c>
      <c r="K3" s="32">
        <f ca="1">IFERROR(VLOOKUP(K1,'Fournitures &amp; Récap'!$A$3:$C$400,3,0),0)</f>
        <v>5.7</v>
      </c>
      <c r="L3" s="32">
        <f ca="1">IFERROR(VLOOKUP(L1,'Fournitures &amp; Récap'!$A$3:$C$400,3,0),0)</f>
        <v>5.7</v>
      </c>
      <c r="M3" s="32">
        <f ca="1">IFERROR(VLOOKUP(M1,'Fournitures &amp; Récap'!$A$3:$C$400,3,0),0)</f>
        <v>5.7</v>
      </c>
      <c r="N3" s="32">
        <f ca="1">IFERROR(VLOOKUP(N1,'Fournitures &amp; Récap'!$A$3:$C$400,3,0),0)</f>
        <v>5.7</v>
      </c>
      <c r="O3" s="32">
        <f ca="1">IFERROR(VLOOKUP(O1,'Fournitures &amp; Récap'!$A$3:$C$400,3,0),0)</f>
        <v>5.7</v>
      </c>
      <c r="P3" s="32">
        <f ca="1">IFERROR(VLOOKUP(P1,'Fournitures &amp; Récap'!$A$3:$C$400,3,0),0)</f>
        <v>0</v>
      </c>
      <c r="Q3" s="32">
        <f ca="1">IFERROR(VLOOKUP(Q1,'Fournitures &amp; Récap'!$A$3:$C$400,3,0),0)</f>
        <v>0</v>
      </c>
      <c r="R3" s="32">
        <f ca="1">IFERROR(VLOOKUP(R1,'Fournitures &amp; Récap'!$A$3:$C$400,3,0),0)</f>
        <v>0</v>
      </c>
      <c r="S3" s="32">
        <f ca="1">IFERROR(VLOOKUP(S1,'Fournitures &amp; Récap'!$A$3:$C$400,3,0),0)</f>
        <v>0</v>
      </c>
      <c r="T3" s="32">
        <f ca="1">IFERROR(VLOOKUP(T1,'Fournitures &amp; Récap'!$A$3:$C$400,3,0),0)</f>
        <v>0</v>
      </c>
      <c r="U3" s="32">
        <f ca="1">IFERROR(VLOOKUP(U1,'Fournitures &amp; Récap'!$A$3:$C$400,3,0),0)</f>
        <v>0</v>
      </c>
      <c r="V3" s="32">
        <f ca="1">IFERROR(VLOOKUP(V1,'Fournitures &amp; Récap'!$A$3:$C$400,3,0),0)</f>
        <v>0</v>
      </c>
      <c r="W3" s="32">
        <f ca="1">IFERROR(VLOOKUP(W1,'Fournitures &amp; Récap'!$A$3:$C$400,3,0),0)</f>
        <v>0</v>
      </c>
      <c r="X3" s="32">
        <f ca="1">IFERROR(VLOOKUP(X1,'Fournitures &amp; Récap'!$A$3:$C$400,3,0),0)</f>
        <v>0</v>
      </c>
      <c r="Y3" s="32">
        <f ca="1">IFERROR(VLOOKUP(Y1,'Fournitures &amp; Récap'!$A$3:$C$400,3,0),0)</f>
        <v>0</v>
      </c>
      <c r="Z3" s="32">
        <f ca="1">IFERROR(VLOOKUP(Z1,'Fournitures &amp; Récap'!$A$3:$C$400,3,0),0)</f>
        <v>0</v>
      </c>
      <c r="AA3" s="32">
        <f ca="1">IFERROR(VLOOKUP(AA1,'Fournitures &amp; Récap'!$A$3:$C$400,3,0),0)</f>
        <v>0</v>
      </c>
      <c r="AB3" s="32">
        <f ca="1">IFERROR(VLOOKUP(AB1,'Fournitures &amp; Récap'!$A$3:$C$400,3,0),0)</f>
        <v>0</v>
      </c>
      <c r="AC3" s="32">
        <f ca="1">IFERROR(VLOOKUP(AC1,'Fournitures &amp; Récap'!$A$3:$C$400,3,0),0)</f>
        <v>0</v>
      </c>
      <c r="AD3" s="32">
        <f ca="1">IFERROR(VLOOKUP(AD1,'Fournitures &amp; Récap'!$A$3:$C$400,3,0),0)</f>
        <v>0</v>
      </c>
      <c r="AE3" s="32">
        <f ca="1">IFERROR(VLOOKUP(AE1,'Fournitures &amp; Récap'!$A$3:$C$400,3,0),0)</f>
        <v>0</v>
      </c>
      <c r="AF3" s="32">
        <f ca="1">IFERROR(VLOOKUP(AF1,'Fournitures &amp; Récap'!$A$3:$C$400,3,0),0)</f>
        <v>0</v>
      </c>
      <c r="AG3" s="32">
        <f ca="1">IFERROR(VLOOKUP(AG1,'Fournitures &amp; Récap'!$A$3:$C$400,3,0),0)</f>
        <v>0</v>
      </c>
      <c r="AH3" s="32">
        <f ca="1">IFERROR(VLOOKUP(AH1,'Fournitures &amp; Récap'!$A$3:$C$400,3,0),0)</f>
        <v>0</v>
      </c>
      <c r="AI3" s="32">
        <f ca="1">IFERROR(VLOOKUP(AI1,'Fournitures &amp; Récap'!$A$3:$C$400,3,0),0)</f>
        <v>0</v>
      </c>
      <c r="AJ3" s="32">
        <f ca="1">IFERROR(VLOOKUP(AJ1,'Fournitures &amp; Récap'!$A$3:$C$400,3,0),0)</f>
        <v>0</v>
      </c>
      <c r="AK3" s="32">
        <f ca="1">IFERROR(VLOOKUP(AK1,'Fournitures &amp; Récap'!$A$3:$C$400,3,0),0)</f>
        <v>0</v>
      </c>
      <c r="AL3" s="32">
        <f ca="1">IFERROR(VLOOKUP(AL1,'Fournitures &amp; Récap'!$A$3:$C$400,3,0),0)</f>
        <v>0</v>
      </c>
      <c r="AM3" s="32">
        <f ca="1">IFERROR(VLOOKUP(AM1,'Fournitures &amp; Récap'!$A$3:$C$400,3,0),0)</f>
        <v>0</v>
      </c>
      <c r="AN3" s="32">
        <f ca="1">IFERROR(VLOOKUP(AN1,'Fournitures &amp; Récap'!$A$3:$C$400,3,0),0)</f>
        <v>0</v>
      </c>
      <c r="AO3" s="32">
        <f ca="1">IFERROR(VLOOKUP(AO1,'Fournitures &amp; Récap'!$A$3:$C$400,3,0),0)</f>
        <v>0</v>
      </c>
    </row>
    <row r="4" spans="1:41" ht="15.75" x14ac:dyDescent="0.25">
      <c r="A4">
        <v>1</v>
      </c>
      <c r="B4" s="1" t="s">
        <v>0</v>
      </c>
      <c r="C4" s="8" cm="1">
        <f t="array" aca="1" ref="C4" ca="1">SUMPRODUCT(D4:AO4*$D$3:$AO$3)</f>
        <v>64</v>
      </c>
      <c r="D4" s="12">
        <v>2</v>
      </c>
      <c r="E4" s="12"/>
      <c r="F4" s="12"/>
      <c r="G4" s="12">
        <v>5</v>
      </c>
      <c r="H4" s="12"/>
      <c r="I4" s="12"/>
      <c r="J4" s="12"/>
      <c r="K4" s="12"/>
      <c r="L4" s="12">
        <v>10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15.75" x14ac:dyDescent="0.25">
      <c r="A5">
        <v>2</v>
      </c>
      <c r="B5" s="1" t="s">
        <v>1</v>
      </c>
      <c r="C5" s="8" cm="1">
        <f t="array" aca="1" ref="C5" ca="1">SUMPRODUCT(D5:AO5*$D$3:$AO$3)</f>
        <v>23.4</v>
      </c>
      <c r="D5" s="3">
        <v>4</v>
      </c>
      <c r="E5" s="3"/>
      <c r="F5" s="3">
        <v>2</v>
      </c>
      <c r="G5" s="3"/>
      <c r="H5" s="3"/>
      <c r="I5" s="3">
        <v>6</v>
      </c>
      <c r="J5" s="3">
        <v>2</v>
      </c>
      <c r="K5" s="3"/>
      <c r="L5" s="13"/>
      <c r="M5" s="13"/>
      <c r="N5" s="13"/>
      <c r="O5" s="13"/>
      <c r="P5" s="13"/>
      <c r="Q5" s="13"/>
      <c r="R5" s="13"/>
      <c r="S5" s="13"/>
      <c r="T5" s="13"/>
      <c r="U5" s="2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5.75" x14ac:dyDescent="0.25">
      <c r="A6">
        <v>3</v>
      </c>
      <c r="B6" s="1" t="s">
        <v>2</v>
      </c>
      <c r="C6" s="8" cm="1">
        <f t="array" aca="1" ref="C6" ca="1">SUMPRODUCT(D6:AP6*$D$3:$AP$3)</f>
        <v>43.2</v>
      </c>
      <c r="D6" s="3"/>
      <c r="E6" s="3">
        <v>3</v>
      </c>
      <c r="F6" s="3">
        <v>4</v>
      </c>
      <c r="G6" s="3"/>
      <c r="H6" s="3">
        <v>2</v>
      </c>
      <c r="I6" s="3"/>
      <c r="J6" s="3"/>
      <c r="K6" s="3">
        <v>5</v>
      </c>
      <c r="L6" s="13">
        <v>1</v>
      </c>
      <c r="M6" s="13"/>
      <c r="N6" s="13"/>
      <c r="O6" s="13"/>
      <c r="P6" s="13"/>
      <c r="Q6" s="13"/>
      <c r="R6" s="13"/>
      <c r="S6" s="13"/>
      <c r="T6" s="13"/>
      <c r="U6" s="2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5.75" x14ac:dyDescent="0.25">
      <c r="A7">
        <v>4</v>
      </c>
      <c r="B7" s="1" t="s">
        <v>3</v>
      </c>
      <c r="C7" s="8" cm="1">
        <f t="array" aca="1" ref="C7" ca="1">SUMPRODUCT(D7:AP7*$D$3:$AP$3)</f>
        <v>2</v>
      </c>
      <c r="D7" s="3">
        <v>2</v>
      </c>
      <c r="E7" s="3"/>
      <c r="F7" s="3"/>
      <c r="G7" s="3"/>
      <c r="H7" s="3"/>
      <c r="I7" s="3"/>
      <c r="J7" s="3"/>
      <c r="K7" s="3"/>
      <c r="L7" s="13"/>
      <c r="M7" s="13"/>
      <c r="N7" s="13"/>
      <c r="O7" s="13"/>
      <c r="P7" s="13"/>
      <c r="Q7" s="13"/>
      <c r="R7" s="13"/>
      <c r="S7" s="13"/>
      <c r="T7" s="13"/>
      <c r="U7" s="2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5.75" x14ac:dyDescent="0.25">
      <c r="A8">
        <v>5</v>
      </c>
      <c r="B8" s="1" t="s">
        <v>4</v>
      </c>
      <c r="C8" s="8" cm="1">
        <f t="array" aca="1" ref="C8" ca="1">SUMPRODUCT(D8:AP8*$D$3:$AP$3)</f>
        <v>0</v>
      </c>
      <c r="D8" s="3"/>
      <c r="E8" s="3"/>
      <c r="F8" s="3"/>
      <c r="G8" s="3"/>
      <c r="H8" s="3"/>
      <c r="I8" s="3"/>
      <c r="J8" s="3"/>
      <c r="K8" s="3"/>
      <c r="L8" s="13"/>
      <c r="M8" s="13"/>
      <c r="N8" s="13"/>
      <c r="O8" s="13"/>
      <c r="P8" s="13"/>
      <c r="Q8" s="13"/>
      <c r="R8" s="13"/>
      <c r="S8" s="13"/>
      <c r="T8" s="13"/>
      <c r="U8" s="2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5.75" x14ac:dyDescent="0.25">
      <c r="A9">
        <v>6</v>
      </c>
      <c r="B9" s="1" t="s">
        <v>5</v>
      </c>
      <c r="C9" s="8" cm="1">
        <f t="array" aca="1" ref="C9" ca="1">SUMPRODUCT(D9:AP9*$D$3:$AP$3)</f>
        <v>0</v>
      </c>
      <c r="D9" s="3"/>
      <c r="E9" s="3"/>
      <c r="F9" s="3"/>
      <c r="G9" s="3"/>
      <c r="H9" s="3"/>
      <c r="I9" s="3"/>
      <c r="J9" s="3"/>
      <c r="K9" s="3"/>
      <c r="L9" s="13"/>
      <c r="M9" s="13"/>
      <c r="N9" s="13"/>
      <c r="O9" s="13"/>
      <c r="P9" s="13"/>
      <c r="Q9" s="13"/>
      <c r="R9" s="13"/>
      <c r="S9" s="13"/>
      <c r="T9" s="13"/>
      <c r="U9" s="2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5.75" x14ac:dyDescent="0.25">
      <c r="A10">
        <v>7</v>
      </c>
      <c r="B10" s="5" t="s">
        <v>7</v>
      </c>
      <c r="C10" s="8" cm="1">
        <f t="array" aca="1" ref="C10" ca="1">SUMPRODUCT(D10:AP10*$D$3:$AP$3)</f>
        <v>0</v>
      </c>
      <c r="D10" s="3"/>
      <c r="E10" s="3"/>
      <c r="F10" s="3"/>
      <c r="G10" s="3"/>
      <c r="H10" s="3"/>
      <c r="I10" s="3"/>
      <c r="J10" s="3"/>
      <c r="K10" s="3"/>
      <c r="L10" s="13"/>
      <c r="M10" s="13"/>
      <c r="N10" s="13"/>
      <c r="O10" s="13"/>
      <c r="P10" s="13"/>
      <c r="Q10" s="13"/>
      <c r="R10" s="13"/>
      <c r="S10" s="13"/>
      <c r="T10" s="13"/>
      <c r="U10" s="2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5.75" x14ac:dyDescent="0.25">
      <c r="A11">
        <v>8</v>
      </c>
      <c r="B11" s="5" t="s">
        <v>8</v>
      </c>
      <c r="C11" s="8" cm="1">
        <f t="array" aca="1" ref="C11" ca="1">SUMPRODUCT(D11:AP11*$D$3:$AP$3)</f>
        <v>0</v>
      </c>
      <c r="D11" s="3"/>
      <c r="E11" s="3"/>
      <c r="F11" s="3"/>
      <c r="G11" s="3"/>
      <c r="H11" s="3"/>
      <c r="I11" s="3"/>
      <c r="J11" s="3"/>
      <c r="K11" s="3"/>
      <c r="L11" s="13"/>
      <c r="M11" s="13"/>
      <c r="N11" s="13"/>
      <c r="O11" s="13"/>
      <c r="P11" s="13"/>
      <c r="Q11" s="13"/>
      <c r="R11" s="13"/>
      <c r="S11" s="13"/>
      <c r="T11" s="13"/>
      <c r="U11" s="2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5.75" x14ac:dyDescent="0.25">
      <c r="A12">
        <v>9</v>
      </c>
      <c r="B12" s="5" t="s">
        <v>9</v>
      </c>
      <c r="C12" s="8" cm="1">
        <f t="array" aca="1" ref="C12" ca="1">SUMPRODUCT(D12:AP12*$D$3:$AP$3)</f>
        <v>0</v>
      </c>
      <c r="D12" s="3"/>
      <c r="E12" s="3"/>
      <c r="F12" s="3"/>
      <c r="G12" s="3"/>
      <c r="H12" s="3"/>
      <c r="I12" s="3"/>
      <c r="J12" s="3"/>
      <c r="K12" s="3"/>
      <c r="L12" s="13"/>
      <c r="M12" s="13"/>
      <c r="N12" s="13"/>
      <c r="O12" s="13"/>
      <c r="P12" s="13"/>
      <c r="Q12" s="13"/>
      <c r="R12" s="13"/>
      <c r="S12" s="13"/>
      <c r="T12" s="13"/>
      <c r="U12" s="2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5.75" x14ac:dyDescent="0.25">
      <c r="A13">
        <v>10</v>
      </c>
      <c r="B13" s="5" t="s">
        <v>10</v>
      </c>
      <c r="C13" s="8" cm="1">
        <f t="array" aca="1" ref="C13" ca="1">SUMPRODUCT(D13:AP13*$D$3:$AP$3)</f>
        <v>0</v>
      </c>
      <c r="D13" s="3"/>
      <c r="E13" s="3"/>
      <c r="F13" s="3"/>
      <c r="G13" s="3"/>
      <c r="H13" s="3"/>
      <c r="I13" s="3"/>
      <c r="J13" s="3"/>
      <c r="K13" s="3"/>
      <c r="L13" s="13"/>
      <c r="M13" s="13"/>
      <c r="N13" s="13"/>
      <c r="O13" s="13"/>
      <c r="P13" s="13"/>
      <c r="Q13" s="13"/>
      <c r="R13" s="13"/>
      <c r="S13" s="13"/>
      <c r="T13" s="13"/>
      <c r="U13" s="2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5.75" x14ac:dyDescent="0.25">
      <c r="A14">
        <v>11</v>
      </c>
      <c r="B14" s="5" t="s">
        <v>11</v>
      </c>
      <c r="C14" s="8" cm="1">
        <f t="array" aca="1" ref="C14" ca="1">SUMPRODUCT(D14:AP14*$D$3:$AP$3)</f>
        <v>0</v>
      </c>
      <c r="D14" s="3"/>
      <c r="E14" s="3"/>
      <c r="F14" s="3"/>
      <c r="G14" s="3"/>
      <c r="H14" s="3"/>
      <c r="I14" s="3"/>
      <c r="J14" s="3"/>
      <c r="K14" s="3"/>
      <c r="L14" s="13"/>
      <c r="M14" s="13"/>
      <c r="N14" s="13"/>
      <c r="O14" s="13"/>
      <c r="P14" s="13"/>
      <c r="Q14" s="13"/>
      <c r="R14" s="13"/>
      <c r="S14" s="13"/>
      <c r="T14" s="13"/>
      <c r="U14" s="2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5.75" x14ac:dyDescent="0.25">
      <c r="A15">
        <v>12</v>
      </c>
      <c r="B15" s="5" t="s">
        <v>12</v>
      </c>
      <c r="C15" s="8" cm="1">
        <f t="array" aca="1" ref="C15" ca="1">SUMPRODUCT(D15:AP15*$D$3:$AP$3)</f>
        <v>0</v>
      </c>
      <c r="D15" s="3"/>
      <c r="E15" s="3"/>
      <c r="F15" s="3"/>
      <c r="G15" s="3"/>
      <c r="H15" s="3"/>
      <c r="I15" s="3"/>
      <c r="J15" s="3"/>
      <c r="K15" s="3"/>
      <c r="L15" s="13"/>
      <c r="M15" s="13"/>
      <c r="N15" s="13"/>
      <c r="O15" s="13"/>
      <c r="P15" s="13"/>
      <c r="Q15" s="13"/>
      <c r="R15" s="13"/>
      <c r="S15" s="13"/>
      <c r="T15" s="13"/>
      <c r="U15" s="2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5.75" x14ac:dyDescent="0.25">
      <c r="A16">
        <v>13</v>
      </c>
      <c r="B16" s="5" t="s">
        <v>13</v>
      </c>
      <c r="C16" s="8" cm="1">
        <f t="array" aca="1" ref="C16" ca="1">SUMPRODUCT(D16:AP16*$D$3:$AP$3)</f>
        <v>0</v>
      </c>
      <c r="D16" s="3"/>
      <c r="E16" s="3"/>
      <c r="F16" s="3"/>
      <c r="G16" s="3"/>
      <c r="H16" s="3"/>
      <c r="I16" s="3"/>
      <c r="J16" s="3"/>
      <c r="K16" s="3"/>
      <c r="L16" s="13"/>
      <c r="M16" s="13"/>
      <c r="N16" s="13"/>
      <c r="O16" s="13"/>
      <c r="P16" s="13"/>
      <c r="Q16" s="13"/>
      <c r="R16" s="13"/>
      <c r="S16" s="13"/>
      <c r="T16" s="13"/>
      <c r="U16" s="2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2" ht="15.75" x14ac:dyDescent="0.25">
      <c r="A17">
        <v>14</v>
      </c>
      <c r="B17" s="5" t="s">
        <v>14</v>
      </c>
      <c r="C17" s="8" cm="1">
        <f t="array" aca="1" ref="C17" ca="1">SUMPRODUCT(D17:AP17*$D$3:$AP$3)</f>
        <v>0</v>
      </c>
      <c r="D17" s="3"/>
      <c r="E17" s="3"/>
      <c r="F17" s="3"/>
      <c r="G17" s="3"/>
      <c r="H17" s="3"/>
      <c r="I17" s="3"/>
      <c r="J17" s="3"/>
      <c r="K17" s="3"/>
      <c r="L17" s="13"/>
      <c r="M17" s="13"/>
      <c r="N17" s="13"/>
      <c r="O17" s="13"/>
      <c r="P17" s="13"/>
      <c r="Q17" s="13"/>
      <c r="R17" s="13"/>
      <c r="S17" s="13"/>
      <c r="T17" s="13"/>
      <c r="U17" s="2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2" ht="15.75" x14ac:dyDescent="0.25">
      <c r="A18">
        <v>15</v>
      </c>
      <c r="B18" s="5" t="s">
        <v>15</v>
      </c>
      <c r="C18" s="8" cm="1">
        <f t="array" aca="1" ref="C18" ca="1">SUMPRODUCT(D18:AP18*$D$3:$AP$3)</f>
        <v>0</v>
      </c>
      <c r="D18" s="3"/>
      <c r="E18" s="3"/>
      <c r="F18" s="3"/>
      <c r="G18" s="3"/>
      <c r="H18" s="3"/>
      <c r="I18" s="3"/>
      <c r="J18" s="3"/>
      <c r="K18" s="3"/>
      <c r="L18" s="13"/>
      <c r="M18" s="13"/>
      <c r="N18" s="13"/>
      <c r="O18" s="13"/>
      <c r="P18" s="13"/>
      <c r="Q18" s="13"/>
      <c r="R18" s="13"/>
      <c r="S18" s="13"/>
      <c r="T18" s="13"/>
      <c r="U18" s="2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2" ht="15.75" x14ac:dyDescent="0.25">
      <c r="A19">
        <v>16</v>
      </c>
      <c r="B19" s="5" t="s">
        <v>16</v>
      </c>
      <c r="C19" s="8" cm="1">
        <f t="array" aca="1" ref="C19" ca="1">SUMPRODUCT(D19:AP19*$D$3:$AP$3)</f>
        <v>0</v>
      </c>
      <c r="D19" s="3"/>
      <c r="E19" s="3"/>
      <c r="F19" s="3"/>
      <c r="G19" s="3"/>
      <c r="H19" s="3"/>
      <c r="I19" s="3"/>
      <c r="J19" s="3"/>
      <c r="K19" s="3"/>
      <c r="L19" s="13"/>
      <c r="M19" s="13"/>
      <c r="N19" s="13"/>
      <c r="O19" s="13"/>
      <c r="P19" s="13"/>
      <c r="Q19" s="13"/>
      <c r="R19" s="13"/>
      <c r="S19" s="13"/>
      <c r="T19" s="13"/>
      <c r="U19" s="2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2" ht="15.75" x14ac:dyDescent="0.25">
      <c r="A20">
        <v>17</v>
      </c>
      <c r="B20" s="5" t="s">
        <v>17</v>
      </c>
      <c r="C20" s="8" cm="1">
        <f t="array" aca="1" ref="C20" ca="1">SUMPRODUCT(D20:AP20*$D$3:$AP$3)</f>
        <v>0</v>
      </c>
      <c r="D20" s="3"/>
      <c r="E20" s="3"/>
      <c r="F20" s="3"/>
      <c r="G20" s="3"/>
      <c r="H20" s="3"/>
      <c r="I20" s="3"/>
      <c r="J20" s="3"/>
      <c r="K20" s="3"/>
      <c r="L20" s="13"/>
      <c r="M20" s="13"/>
      <c r="N20" s="13"/>
      <c r="O20" s="13"/>
      <c r="P20" s="13"/>
      <c r="Q20" s="13"/>
      <c r="R20" s="13"/>
      <c r="S20" s="13"/>
      <c r="T20" s="13"/>
      <c r="U20" s="2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2" ht="15.75" x14ac:dyDescent="0.25">
      <c r="A21">
        <v>18</v>
      </c>
      <c r="B21" s="5" t="s">
        <v>18</v>
      </c>
      <c r="C21" s="8" cm="1">
        <f t="array" aca="1" ref="C21" ca="1">SUMPRODUCT(D21:AP21*$D$3:$AP$3)</f>
        <v>0</v>
      </c>
      <c r="D21" s="3"/>
      <c r="E21" s="3"/>
      <c r="F21" s="3"/>
      <c r="G21" s="3"/>
      <c r="H21" s="3"/>
      <c r="I21" s="3"/>
      <c r="J21" s="3"/>
      <c r="K21" s="3"/>
      <c r="L21" s="13"/>
      <c r="M21" s="13"/>
      <c r="N21" s="13"/>
      <c r="O21" s="13"/>
      <c r="P21" s="13"/>
      <c r="Q21" s="13"/>
      <c r="R21" s="13"/>
      <c r="S21" s="13"/>
      <c r="T21" s="13"/>
      <c r="U21" s="28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2" ht="15.75" x14ac:dyDescent="0.25">
      <c r="A22">
        <v>19</v>
      </c>
      <c r="B22" s="5" t="s">
        <v>19</v>
      </c>
      <c r="C22" s="8" cm="1">
        <f t="array" aca="1" ref="C22" ca="1">SUMPRODUCT(D22:AP22*$D$3:$AP$3)</f>
        <v>0</v>
      </c>
      <c r="D22" s="3"/>
      <c r="E22" s="3"/>
      <c r="F22" s="3"/>
      <c r="G22" s="3"/>
      <c r="H22" s="3"/>
      <c r="I22" s="3"/>
      <c r="J22" s="3"/>
      <c r="K22" s="3"/>
      <c r="L22" s="13"/>
      <c r="M22" s="13"/>
      <c r="N22" s="13"/>
      <c r="O22" s="13"/>
      <c r="P22" s="13"/>
      <c r="Q22" s="13"/>
      <c r="R22" s="13"/>
      <c r="S22" s="13"/>
      <c r="T22" s="13"/>
      <c r="U22" s="28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2" ht="15.75" x14ac:dyDescent="0.25">
      <c r="A23">
        <v>20</v>
      </c>
      <c r="B23" s="5" t="s">
        <v>20</v>
      </c>
      <c r="C23" s="8" cm="1">
        <f t="array" aca="1" ref="C23" ca="1">SUMPRODUCT(D23:AP23*$D$3:$AP$3)</f>
        <v>0</v>
      </c>
      <c r="D23" s="3"/>
      <c r="E23" s="3"/>
      <c r="F23" s="3"/>
      <c r="G23" s="3"/>
      <c r="H23" s="3"/>
      <c r="I23" s="3"/>
      <c r="J23" s="3"/>
      <c r="K23" s="3"/>
      <c r="L23" s="13"/>
      <c r="M23" s="13"/>
      <c r="N23" s="13"/>
      <c r="O23" s="13"/>
      <c r="P23" s="13"/>
      <c r="Q23" s="13"/>
      <c r="R23" s="13"/>
      <c r="S23" s="13"/>
      <c r="T23" s="13"/>
      <c r="U23" s="2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2" ht="15.75" x14ac:dyDescent="0.25">
      <c r="A24">
        <v>21</v>
      </c>
      <c r="B24" s="5" t="s">
        <v>21</v>
      </c>
      <c r="C24" s="8" cm="1">
        <f t="array" aca="1" ref="C24" ca="1">SUMPRODUCT(D24:AP24*$D$3:$AP$3)</f>
        <v>0</v>
      </c>
      <c r="D24" s="3"/>
      <c r="E24" s="3"/>
      <c r="F24" s="3"/>
      <c r="G24" s="3"/>
      <c r="H24" s="3"/>
      <c r="I24" s="3"/>
      <c r="J24" s="3"/>
      <c r="K24" s="3"/>
      <c r="L24" s="13"/>
      <c r="M24" s="13"/>
      <c r="N24" s="13"/>
      <c r="O24" s="13"/>
      <c r="P24" s="13"/>
      <c r="Q24" s="13"/>
      <c r="R24" s="13"/>
      <c r="S24" s="13"/>
      <c r="T24" s="13"/>
      <c r="U24" s="28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2" ht="15.75" x14ac:dyDescent="0.25">
      <c r="A25">
        <v>22</v>
      </c>
      <c r="B25" s="5" t="s">
        <v>22</v>
      </c>
      <c r="C25" s="8" cm="1">
        <f t="array" aca="1" ref="C25" ca="1">SUMPRODUCT(D25:AP25*$D$3:$AP$3)</f>
        <v>0</v>
      </c>
      <c r="D25" s="3"/>
      <c r="E25" s="3"/>
      <c r="F25" s="3"/>
      <c r="G25" s="3"/>
      <c r="H25" s="3"/>
      <c r="I25" s="3"/>
      <c r="J25" s="3"/>
      <c r="K25" s="3"/>
      <c r="L25" s="13"/>
      <c r="M25" s="13"/>
      <c r="N25" s="13"/>
      <c r="O25" s="13"/>
      <c r="P25" s="13"/>
      <c r="Q25" s="13"/>
      <c r="R25" s="13"/>
      <c r="S25" s="13"/>
      <c r="T25" s="13"/>
      <c r="U25" s="28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2" x14ac:dyDescent="0.25"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26"/>
    </row>
    <row r="27" spans="1:42" x14ac:dyDescent="0.25"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26"/>
    </row>
    <row r="28" spans="1:42" x14ac:dyDescent="0.25"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26"/>
    </row>
    <row r="29" spans="1:42" x14ac:dyDescent="0.25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26"/>
    </row>
    <row r="30" spans="1:42" x14ac:dyDescent="0.25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26"/>
    </row>
    <row r="31" spans="1:42" x14ac:dyDescent="0.2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26"/>
    </row>
    <row r="32" spans="1:42" ht="15.75" x14ac:dyDescent="0.25">
      <c r="B32" s="6" t="s">
        <v>23</v>
      </c>
      <c r="C32" s="6"/>
      <c r="D32" s="7">
        <f>SUM(D4:D30)</f>
        <v>8</v>
      </c>
      <c r="E32" s="7">
        <f t="shared" ref="E32:AP32" si="0">SUM(E4:E30)</f>
        <v>3</v>
      </c>
      <c r="F32" s="7">
        <f t="shared" si="0"/>
        <v>6</v>
      </c>
      <c r="G32" s="7">
        <f t="shared" si="0"/>
        <v>5</v>
      </c>
      <c r="H32" s="7">
        <f t="shared" si="0"/>
        <v>2</v>
      </c>
      <c r="I32" s="7">
        <f t="shared" si="0"/>
        <v>6</v>
      </c>
      <c r="J32" s="7">
        <f t="shared" si="0"/>
        <v>2</v>
      </c>
      <c r="K32" s="7">
        <f t="shared" si="0"/>
        <v>5</v>
      </c>
      <c r="L32" s="7">
        <f t="shared" si="0"/>
        <v>11</v>
      </c>
      <c r="M32" s="7">
        <f t="shared" si="0"/>
        <v>0</v>
      </c>
      <c r="N32" s="7">
        <f t="shared" si="0"/>
        <v>0</v>
      </c>
      <c r="O32" s="7">
        <f t="shared" si="0"/>
        <v>0</v>
      </c>
      <c r="P32" s="7">
        <f t="shared" si="0"/>
        <v>0</v>
      </c>
      <c r="Q32" s="7">
        <f t="shared" si="0"/>
        <v>0</v>
      </c>
      <c r="R32" s="7">
        <f t="shared" si="0"/>
        <v>0</v>
      </c>
      <c r="S32" s="7">
        <f t="shared" si="0"/>
        <v>0</v>
      </c>
      <c r="T32" s="7">
        <f t="shared" si="0"/>
        <v>0</v>
      </c>
      <c r="U32" s="7">
        <f t="shared" si="0"/>
        <v>0</v>
      </c>
      <c r="V32" s="7">
        <f t="shared" si="0"/>
        <v>0</v>
      </c>
      <c r="W32" s="7">
        <f t="shared" si="0"/>
        <v>0</v>
      </c>
      <c r="X32" s="7">
        <f t="shared" si="0"/>
        <v>0</v>
      </c>
      <c r="Y32" s="7">
        <f t="shared" si="0"/>
        <v>0</v>
      </c>
      <c r="Z32" s="7">
        <f t="shared" si="0"/>
        <v>0</v>
      </c>
      <c r="AA32" s="7">
        <f t="shared" si="0"/>
        <v>0</v>
      </c>
      <c r="AB32" s="7">
        <f t="shared" si="0"/>
        <v>0</v>
      </c>
      <c r="AC32" s="7">
        <f t="shared" si="0"/>
        <v>0</v>
      </c>
      <c r="AD32" s="7">
        <f t="shared" si="0"/>
        <v>0</v>
      </c>
      <c r="AE32" s="7">
        <f t="shared" si="0"/>
        <v>0</v>
      </c>
      <c r="AF32" s="7">
        <f t="shared" si="0"/>
        <v>0</v>
      </c>
      <c r="AG32" s="7">
        <f t="shared" si="0"/>
        <v>0</v>
      </c>
      <c r="AH32" s="7">
        <f t="shared" si="0"/>
        <v>0</v>
      </c>
      <c r="AI32" s="7">
        <f t="shared" si="0"/>
        <v>0</v>
      </c>
      <c r="AJ32" s="7">
        <f t="shared" si="0"/>
        <v>0</v>
      </c>
      <c r="AK32" s="7">
        <f t="shared" si="0"/>
        <v>0</v>
      </c>
      <c r="AL32" s="7">
        <f t="shared" si="0"/>
        <v>0</v>
      </c>
      <c r="AM32" s="7">
        <f t="shared" si="0"/>
        <v>0</v>
      </c>
      <c r="AN32" s="7">
        <f t="shared" si="0"/>
        <v>0</v>
      </c>
      <c r="AO32" s="7">
        <f t="shared" si="0"/>
        <v>0</v>
      </c>
      <c r="AP32" s="7">
        <f t="shared" si="0"/>
        <v>0</v>
      </c>
    </row>
    <row r="33" spans="2:42" x14ac:dyDescent="0.25">
      <c r="D33" s="13" t="str">
        <f ca="1">D2</f>
        <v>CP1</v>
      </c>
      <c r="E33" s="13" t="str">
        <f t="shared" ref="E33:AP33" ca="1" si="1">E2</f>
        <v>CP2</v>
      </c>
      <c r="F33" s="13" t="str">
        <f t="shared" ca="1" si="1"/>
        <v>CG1</v>
      </c>
      <c r="G33" s="13" t="str">
        <f t="shared" ca="1" si="1"/>
        <v>CG2</v>
      </c>
      <c r="H33" s="13" t="str">
        <f t="shared" ca="1" si="1"/>
        <v>CG3</v>
      </c>
      <c r="I33" s="13" t="str">
        <f t="shared" ca="1" si="1"/>
        <v>CG4</v>
      </c>
      <c r="J33" s="13" t="str">
        <f t="shared" ca="1" si="1"/>
        <v>CP5</v>
      </c>
      <c r="K33" s="13" t="str">
        <f t="shared" ca="1" si="1"/>
        <v>CP6</v>
      </c>
      <c r="L33" s="13" t="str">
        <f t="shared" ca="1" si="1"/>
        <v>CG5</v>
      </c>
      <c r="M33" s="13" t="str">
        <f t="shared" ca="1" si="1"/>
        <v>CG6</v>
      </c>
      <c r="N33" s="13" t="str">
        <f t="shared" ca="1" si="1"/>
        <v>CG7</v>
      </c>
      <c r="O33" s="13" t="str">
        <f t="shared" ca="1" si="1"/>
        <v>CG8</v>
      </c>
      <c r="P33" s="13">
        <f t="shared" ca="1" si="1"/>
        <v>0</v>
      </c>
      <c r="Q33" s="13">
        <f t="shared" ca="1" si="1"/>
        <v>0</v>
      </c>
      <c r="R33" s="13">
        <f t="shared" ca="1" si="1"/>
        <v>0</v>
      </c>
      <c r="S33" s="13">
        <f t="shared" ca="1" si="1"/>
        <v>0</v>
      </c>
      <c r="T33" s="13">
        <f t="shared" ca="1" si="1"/>
        <v>0</v>
      </c>
      <c r="U33" s="13">
        <f t="shared" ca="1" si="1"/>
        <v>0</v>
      </c>
      <c r="V33" s="13">
        <f t="shared" ca="1" si="1"/>
        <v>0</v>
      </c>
      <c r="W33" s="13">
        <f t="shared" ca="1" si="1"/>
        <v>0</v>
      </c>
      <c r="X33" s="13">
        <f t="shared" ca="1" si="1"/>
        <v>0</v>
      </c>
      <c r="Y33" s="13">
        <f t="shared" ca="1" si="1"/>
        <v>0</v>
      </c>
      <c r="Z33" s="13">
        <f t="shared" ca="1" si="1"/>
        <v>0</v>
      </c>
      <c r="AA33" s="13">
        <f t="shared" ca="1" si="1"/>
        <v>0</v>
      </c>
      <c r="AB33" s="13">
        <f t="shared" ca="1" si="1"/>
        <v>0</v>
      </c>
      <c r="AC33" s="13">
        <f t="shared" ca="1" si="1"/>
        <v>0</v>
      </c>
      <c r="AD33" s="13">
        <f t="shared" ca="1" si="1"/>
        <v>0</v>
      </c>
      <c r="AE33" s="13">
        <f t="shared" ca="1" si="1"/>
        <v>0</v>
      </c>
      <c r="AF33" s="13">
        <f t="shared" ca="1" si="1"/>
        <v>0</v>
      </c>
      <c r="AG33" s="13">
        <f t="shared" ca="1" si="1"/>
        <v>0</v>
      </c>
      <c r="AH33" s="13">
        <f t="shared" ca="1" si="1"/>
        <v>0</v>
      </c>
      <c r="AI33" s="13">
        <f t="shared" ca="1" si="1"/>
        <v>0</v>
      </c>
      <c r="AJ33" s="13">
        <f t="shared" ca="1" si="1"/>
        <v>0</v>
      </c>
      <c r="AK33" s="13">
        <f t="shared" ca="1" si="1"/>
        <v>0</v>
      </c>
      <c r="AL33" s="13">
        <f t="shared" ca="1" si="1"/>
        <v>0</v>
      </c>
      <c r="AM33" s="13">
        <f t="shared" ca="1" si="1"/>
        <v>0</v>
      </c>
      <c r="AN33" s="13">
        <f t="shared" ca="1" si="1"/>
        <v>0</v>
      </c>
      <c r="AO33" s="13">
        <f t="shared" ca="1" si="1"/>
        <v>0</v>
      </c>
      <c r="AP33" s="13">
        <f t="shared" si="1"/>
        <v>0</v>
      </c>
    </row>
    <row r="34" spans="2:42" ht="15.75" x14ac:dyDescent="0.25">
      <c r="B34" s="2" t="s">
        <v>74</v>
      </c>
      <c r="C34" s="29">
        <f ca="1">SUM(C4:C31)</f>
        <v>132.60000000000002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26"/>
    </row>
    <row r="35" spans="2:42" x14ac:dyDescent="0.25"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26"/>
    </row>
    <row r="36" spans="2:42" x14ac:dyDescent="0.25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26"/>
    </row>
    <row r="37" spans="2:42" x14ac:dyDescent="0.25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26"/>
    </row>
    <row r="38" spans="2:42" x14ac:dyDescent="0.25">
      <c r="C38" t="str">
        <f>'Fournitures &amp; Récap'!B3</f>
        <v>CP1</v>
      </c>
      <c r="D38" s="4">
        <f ca="1">IFERROR(INDEX($D$32:$AP$32,MATCH(C38,$D$33:$AP$33,0)),0)</f>
        <v>8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26"/>
    </row>
    <row r="39" spans="2:42" x14ac:dyDescent="0.25">
      <c r="C39" t="str">
        <f>'Fournitures &amp; Récap'!B4</f>
        <v>CP2</v>
      </c>
      <c r="D39" s="4">
        <f t="shared" ref="D39:D53" ca="1" si="2">IFERROR(INDEX($D$32:$AP$32,MATCH(C39,$D$33:$AP$33,0)),0)</f>
        <v>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26"/>
    </row>
    <row r="40" spans="2:42" x14ac:dyDescent="0.25">
      <c r="C40" t="str">
        <f>'Fournitures &amp; Récap'!B5</f>
        <v>CP3</v>
      </c>
      <c r="D40" s="4">
        <f t="shared" ca="1" si="2"/>
        <v>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26"/>
    </row>
    <row r="41" spans="2:42" x14ac:dyDescent="0.25">
      <c r="C41" t="str">
        <f>'Fournitures &amp; Récap'!B6</f>
        <v>CP4</v>
      </c>
      <c r="D41" s="4">
        <f t="shared" ca="1" si="2"/>
        <v>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26"/>
    </row>
    <row r="42" spans="2:42" x14ac:dyDescent="0.25">
      <c r="C42" t="str">
        <f>'Fournitures &amp; Récap'!B7</f>
        <v>CG1</v>
      </c>
      <c r="D42" s="4">
        <f t="shared" ca="1" si="2"/>
        <v>6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26"/>
    </row>
    <row r="43" spans="2:42" x14ac:dyDescent="0.25">
      <c r="C43" t="str">
        <f>'Fournitures &amp; Récap'!B8</f>
        <v>CG2</v>
      </c>
      <c r="D43" s="4">
        <f t="shared" ca="1" si="2"/>
        <v>5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26"/>
    </row>
    <row r="44" spans="2:42" x14ac:dyDescent="0.25">
      <c r="C44" t="str">
        <f>'Fournitures &amp; Récap'!B9</f>
        <v>CG3</v>
      </c>
      <c r="D44" s="4">
        <f t="shared" ca="1" si="2"/>
        <v>2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6"/>
    </row>
    <row r="45" spans="2:42" x14ac:dyDescent="0.25">
      <c r="C45" t="str">
        <f>'Fournitures &amp; Récap'!B10</f>
        <v>CG4</v>
      </c>
      <c r="D45" s="4">
        <f t="shared" ca="1" si="2"/>
        <v>6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6"/>
    </row>
    <row r="46" spans="2:42" x14ac:dyDescent="0.25">
      <c r="C46" t="str">
        <f>'Fournitures &amp; Récap'!B11</f>
        <v>CP5</v>
      </c>
      <c r="D46" s="4">
        <f t="shared" ca="1" si="2"/>
        <v>2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6"/>
    </row>
    <row r="47" spans="2:42" x14ac:dyDescent="0.25">
      <c r="C47" t="str">
        <f>'Fournitures &amp; Récap'!B12</f>
        <v>CP6</v>
      </c>
      <c r="D47" s="4">
        <f t="shared" ca="1" si="2"/>
        <v>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26"/>
    </row>
    <row r="48" spans="2:42" x14ac:dyDescent="0.25">
      <c r="C48" t="str">
        <f>'Fournitures &amp; Récap'!B13</f>
        <v>CP7</v>
      </c>
      <c r="D48" s="4">
        <f t="shared" ca="1" si="2"/>
        <v>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26"/>
    </row>
    <row r="49" spans="3:21" x14ac:dyDescent="0.25">
      <c r="C49" t="str">
        <f>'Fournitures &amp; Récap'!B14</f>
        <v>CP8</v>
      </c>
      <c r="D49" s="4">
        <f t="shared" ca="1" si="2"/>
        <v>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26"/>
    </row>
    <row r="50" spans="3:21" x14ac:dyDescent="0.25">
      <c r="C50" t="str">
        <f>'Fournitures &amp; Récap'!B15</f>
        <v>CG5</v>
      </c>
      <c r="D50" s="4">
        <f t="shared" ca="1" si="2"/>
        <v>11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6"/>
    </row>
    <row r="51" spans="3:21" x14ac:dyDescent="0.25">
      <c r="C51" t="str">
        <f>'Fournitures &amp; Récap'!B16</f>
        <v>CG6</v>
      </c>
      <c r="D51" s="4">
        <f t="shared" ca="1" si="2"/>
        <v>0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6"/>
    </row>
    <row r="52" spans="3:21" x14ac:dyDescent="0.25">
      <c r="C52" t="str">
        <f>'Fournitures &amp; Récap'!B17</f>
        <v>CG7</v>
      </c>
      <c r="D52" s="4">
        <f t="shared" ca="1" si="2"/>
        <v>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26"/>
    </row>
    <row r="53" spans="3:21" x14ac:dyDescent="0.25">
      <c r="C53" t="str">
        <f>'Fournitures &amp; Récap'!B18</f>
        <v>CG8</v>
      </c>
      <c r="D53" s="4">
        <f t="shared" ca="1" si="2"/>
        <v>0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26"/>
    </row>
    <row r="54" spans="3:21" x14ac:dyDescent="0.25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3:21" x14ac:dyDescent="0.25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3:21" x14ac:dyDescent="0.25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3:21" x14ac:dyDescent="0.25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3:21" x14ac:dyDescent="0.25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3:21" x14ac:dyDescent="0.25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3:21" x14ac:dyDescent="0.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3:21" x14ac:dyDescent="0.25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3:21" x14ac:dyDescent="0.25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3:21" x14ac:dyDescent="0.25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3:21" x14ac:dyDescent="0.25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4:20" x14ac:dyDescent="0.25"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4:20" x14ac:dyDescent="0.25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4:20" x14ac:dyDescent="0.25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4:20" x14ac:dyDescent="0.25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4:20" x14ac:dyDescent="0.25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4:20" x14ac:dyDescent="0.25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4:20" x14ac:dyDescent="0.25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4:20" x14ac:dyDescent="0.25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4:20" x14ac:dyDescent="0.25"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4:20" x14ac:dyDescent="0.25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4:20" x14ac:dyDescent="0.25"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4:20" x14ac:dyDescent="0.25"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4:20" x14ac:dyDescent="0.25"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4:20" x14ac:dyDescent="0.25"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4:20" x14ac:dyDescent="0.25"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4:20" x14ac:dyDescent="0.25"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4:20" x14ac:dyDescent="0.25"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4:20" x14ac:dyDescent="0.25"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4:20" x14ac:dyDescent="0.25"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4:20" x14ac:dyDescent="0.25"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4:20" x14ac:dyDescent="0.25"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4:20" x14ac:dyDescent="0.25"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4:20" x14ac:dyDescent="0.25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4:20" x14ac:dyDescent="0.25"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4:20" x14ac:dyDescent="0.25"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4:20" x14ac:dyDescent="0.25"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4:20" x14ac:dyDescent="0.25"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4:20" x14ac:dyDescent="0.25"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4:20" x14ac:dyDescent="0.25"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4:20" x14ac:dyDescent="0.25"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4:20" x14ac:dyDescent="0.25"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4:20" x14ac:dyDescent="0.25"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4:20" x14ac:dyDescent="0.25"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4:20" x14ac:dyDescent="0.25"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4:20" x14ac:dyDescent="0.25"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4:20" x14ac:dyDescent="0.25"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4:20" x14ac:dyDescent="0.25"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4:20" x14ac:dyDescent="0.25"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4:20" x14ac:dyDescent="0.25"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4:20" x14ac:dyDescent="0.25"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4:20" x14ac:dyDescent="0.25"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4:20" x14ac:dyDescent="0.25"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4:20" x14ac:dyDescent="0.25"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4:20" x14ac:dyDescent="0.25"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4:20" x14ac:dyDescent="0.25"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4:20" x14ac:dyDescent="0.25"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4:20" x14ac:dyDescent="0.25"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4:20" x14ac:dyDescent="0.25"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4:20" x14ac:dyDescent="0.25"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4:20" x14ac:dyDescent="0.25"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4:20" x14ac:dyDescent="0.25"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4:20" x14ac:dyDescent="0.25"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4:20" x14ac:dyDescent="0.25"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4:20" x14ac:dyDescent="0.25"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4:20" x14ac:dyDescent="0.25"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4:20" x14ac:dyDescent="0.25"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4:20" x14ac:dyDescent="0.25"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4:20" x14ac:dyDescent="0.25"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4:20" x14ac:dyDescent="0.25"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4:20" x14ac:dyDescent="0.25"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4:20" x14ac:dyDescent="0.25"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4:20" x14ac:dyDescent="0.25"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4:20" x14ac:dyDescent="0.25"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4:20" x14ac:dyDescent="0.25"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4:20" x14ac:dyDescent="0.25"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4:20" x14ac:dyDescent="0.2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4:20" x14ac:dyDescent="0.2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4:20" x14ac:dyDescent="0.2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4:20" x14ac:dyDescent="0.25"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4:20" x14ac:dyDescent="0.25"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4:20" x14ac:dyDescent="0.25"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4:20" x14ac:dyDescent="0.25"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4:20" x14ac:dyDescent="0.25"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4:20" x14ac:dyDescent="0.25"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4:20" x14ac:dyDescent="0.25"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4:20" x14ac:dyDescent="0.25"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4:20" x14ac:dyDescent="0.25"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4:20" x14ac:dyDescent="0.25"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4:20" x14ac:dyDescent="0.25"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4:20" x14ac:dyDescent="0.25"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4:20" x14ac:dyDescent="0.25"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4:20" x14ac:dyDescent="0.25"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4:20" x14ac:dyDescent="0.25"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4:20" x14ac:dyDescent="0.25"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4:20" x14ac:dyDescent="0.25"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4:20" x14ac:dyDescent="0.25"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4:20" x14ac:dyDescent="0.25"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4:20" x14ac:dyDescent="0.25"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4:20" x14ac:dyDescent="0.25"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4:20" x14ac:dyDescent="0.25"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4:20" x14ac:dyDescent="0.25"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4:20" x14ac:dyDescent="0.25"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4:20" x14ac:dyDescent="0.25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4:20" x14ac:dyDescent="0.25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4:20" x14ac:dyDescent="0.25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4:20" x14ac:dyDescent="0.25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4:20" x14ac:dyDescent="0.25"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4:20" x14ac:dyDescent="0.25"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4:20" x14ac:dyDescent="0.25"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4:20" x14ac:dyDescent="0.25"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4:20" x14ac:dyDescent="0.25"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4:20" x14ac:dyDescent="0.25"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4:20" x14ac:dyDescent="0.25"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4:20" x14ac:dyDescent="0.25"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4:20" x14ac:dyDescent="0.25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4:20" x14ac:dyDescent="0.25"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4:20" x14ac:dyDescent="0.25"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4:20" x14ac:dyDescent="0.25"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4:20" x14ac:dyDescent="0.25"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4:20" x14ac:dyDescent="0.25"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4:20" x14ac:dyDescent="0.25"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4:20" x14ac:dyDescent="0.25"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4:20" x14ac:dyDescent="0.25"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4:20" x14ac:dyDescent="0.25"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4:20" x14ac:dyDescent="0.25"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4:20" x14ac:dyDescent="0.25"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4:20" x14ac:dyDescent="0.25"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4:20" x14ac:dyDescent="0.25"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4:20" x14ac:dyDescent="0.25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4:20" x14ac:dyDescent="0.25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4:20" x14ac:dyDescent="0.25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4:20" x14ac:dyDescent="0.25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4:20" x14ac:dyDescent="0.25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4:20" x14ac:dyDescent="0.25"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4:20" x14ac:dyDescent="0.25"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4:20" x14ac:dyDescent="0.25"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4:20" x14ac:dyDescent="0.25"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4:20" x14ac:dyDescent="0.25"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4:20" x14ac:dyDescent="0.25"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4:20" x14ac:dyDescent="0.25"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4:20" x14ac:dyDescent="0.25"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4:20" x14ac:dyDescent="0.25"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4:20" x14ac:dyDescent="0.25"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4:20" x14ac:dyDescent="0.25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4:20" x14ac:dyDescent="0.25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4:20" x14ac:dyDescent="0.25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4:20" x14ac:dyDescent="0.25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4:20" x14ac:dyDescent="0.25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4:20" x14ac:dyDescent="0.25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4:20" x14ac:dyDescent="0.25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4:20" x14ac:dyDescent="0.25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4:20" x14ac:dyDescent="0.25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4:20" x14ac:dyDescent="0.25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4:20" x14ac:dyDescent="0.25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4:20" x14ac:dyDescent="0.25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4:20" x14ac:dyDescent="0.25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4:20" x14ac:dyDescent="0.25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4:20" x14ac:dyDescent="0.25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4:20" x14ac:dyDescent="0.25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4:20" x14ac:dyDescent="0.25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4:20" x14ac:dyDescent="0.25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4:20" x14ac:dyDescent="0.25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4:20" x14ac:dyDescent="0.25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4:20" x14ac:dyDescent="0.25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4:20" x14ac:dyDescent="0.25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4:20" x14ac:dyDescent="0.25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4:20" x14ac:dyDescent="0.25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4:20" x14ac:dyDescent="0.25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4:20" x14ac:dyDescent="0.25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4:20" x14ac:dyDescent="0.25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4:20" x14ac:dyDescent="0.25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4:20" x14ac:dyDescent="0.25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4:20" x14ac:dyDescent="0.25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4:20" x14ac:dyDescent="0.25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4:20" x14ac:dyDescent="0.25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4:20" x14ac:dyDescent="0.25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4:20" x14ac:dyDescent="0.25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4:20" x14ac:dyDescent="0.25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4:20" x14ac:dyDescent="0.25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4:20" x14ac:dyDescent="0.25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4:20" x14ac:dyDescent="0.25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4:20" x14ac:dyDescent="0.25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4:20" x14ac:dyDescent="0.25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4:20" x14ac:dyDescent="0.25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4:20" x14ac:dyDescent="0.25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4:20" x14ac:dyDescent="0.25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4:20" x14ac:dyDescent="0.25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4:20" x14ac:dyDescent="0.25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4:20" x14ac:dyDescent="0.25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4:20" x14ac:dyDescent="0.25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4:20" x14ac:dyDescent="0.25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4:20" x14ac:dyDescent="0.25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4:20" x14ac:dyDescent="0.25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4:20" x14ac:dyDescent="0.25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4:20" x14ac:dyDescent="0.25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4:20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4:20" x14ac:dyDescent="0.25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4:20" x14ac:dyDescent="0.25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4:20" x14ac:dyDescent="0.25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4:20" x14ac:dyDescent="0.25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4:20" x14ac:dyDescent="0.25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4:20" x14ac:dyDescent="0.25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4:20" x14ac:dyDescent="0.25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4:20" x14ac:dyDescent="0.25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4:20" x14ac:dyDescent="0.25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4:20" x14ac:dyDescent="0.25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4:20" x14ac:dyDescent="0.25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4:20" x14ac:dyDescent="0.25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4:20" x14ac:dyDescent="0.25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4:20" x14ac:dyDescent="0.25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4:20" x14ac:dyDescent="0.25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4:20" x14ac:dyDescent="0.25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4:20" x14ac:dyDescent="0.25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4:20" x14ac:dyDescent="0.25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4:20" x14ac:dyDescent="0.25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4:20" x14ac:dyDescent="0.25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4:20" x14ac:dyDescent="0.25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4:20" x14ac:dyDescent="0.25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4:20" x14ac:dyDescent="0.25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4:20" x14ac:dyDescent="0.25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4:20" x14ac:dyDescent="0.25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4:20" x14ac:dyDescent="0.25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4:20" x14ac:dyDescent="0.25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4:20" x14ac:dyDescent="0.25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4:20" x14ac:dyDescent="0.25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4:20" x14ac:dyDescent="0.25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4:20" x14ac:dyDescent="0.25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4:20" x14ac:dyDescent="0.25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4:20" x14ac:dyDescent="0.25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4:20" x14ac:dyDescent="0.25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4:20" x14ac:dyDescent="0.25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4:20" x14ac:dyDescent="0.25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4:20" x14ac:dyDescent="0.25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4:20" x14ac:dyDescent="0.25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4:20" x14ac:dyDescent="0.25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4:20" x14ac:dyDescent="0.25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4:20" x14ac:dyDescent="0.25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4:20" x14ac:dyDescent="0.25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4:20" x14ac:dyDescent="0.25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4:20" x14ac:dyDescent="0.25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4:20" x14ac:dyDescent="0.25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4:20" x14ac:dyDescent="0.25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4:20" x14ac:dyDescent="0.25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4:20" x14ac:dyDescent="0.25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4:20" x14ac:dyDescent="0.25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4:20" x14ac:dyDescent="0.25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4:20" x14ac:dyDescent="0.25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4:20" x14ac:dyDescent="0.25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4:20" x14ac:dyDescent="0.25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4:20" x14ac:dyDescent="0.25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4:20" x14ac:dyDescent="0.25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4:20" x14ac:dyDescent="0.25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4:20" x14ac:dyDescent="0.25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4:20" x14ac:dyDescent="0.25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4:20" x14ac:dyDescent="0.25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4:20" x14ac:dyDescent="0.25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4:20" x14ac:dyDescent="0.25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4:20" x14ac:dyDescent="0.25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4:20" x14ac:dyDescent="0.25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4:20" x14ac:dyDescent="0.25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4:20" x14ac:dyDescent="0.25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4:20" x14ac:dyDescent="0.25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4:20" x14ac:dyDescent="0.25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4:20" x14ac:dyDescent="0.25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4:20" x14ac:dyDescent="0.25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4:20" x14ac:dyDescent="0.25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4:20" x14ac:dyDescent="0.25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4:20" x14ac:dyDescent="0.25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4:20" x14ac:dyDescent="0.25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4:20" x14ac:dyDescent="0.25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4:20" x14ac:dyDescent="0.25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4:20" x14ac:dyDescent="0.25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4:20" x14ac:dyDescent="0.25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4:20" x14ac:dyDescent="0.25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4:20" x14ac:dyDescent="0.25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4:20" x14ac:dyDescent="0.25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4:20" x14ac:dyDescent="0.25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4:20" x14ac:dyDescent="0.25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4:20" x14ac:dyDescent="0.25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4:20" x14ac:dyDescent="0.25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4:20" x14ac:dyDescent="0.25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4:20" x14ac:dyDescent="0.25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4:20" x14ac:dyDescent="0.25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4:20" x14ac:dyDescent="0.25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4:20" x14ac:dyDescent="0.25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4:20" x14ac:dyDescent="0.25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4:20" x14ac:dyDescent="0.25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4:20" x14ac:dyDescent="0.25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4:20" x14ac:dyDescent="0.25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4:20" x14ac:dyDescent="0.25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4:20" x14ac:dyDescent="0.25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4:20" x14ac:dyDescent="0.25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4:20" x14ac:dyDescent="0.25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4:20" x14ac:dyDescent="0.25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4:20" x14ac:dyDescent="0.25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4:20" x14ac:dyDescent="0.25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4:20" x14ac:dyDescent="0.25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4:20" x14ac:dyDescent="0.25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4:20" x14ac:dyDescent="0.25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4:20" x14ac:dyDescent="0.25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4:20" x14ac:dyDescent="0.25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4:20" x14ac:dyDescent="0.25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4:20" x14ac:dyDescent="0.25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4:20" x14ac:dyDescent="0.25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4:20" x14ac:dyDescent="0.25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4:20" x14ac:dyDescent="0.25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4:20" x14ac:dyDescent="0.25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4:20" x14ac:dyDescent="0.25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4:20" x14ac:dyDescent="0.25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4:20" x14ac:dyDescent="0.25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4:20" x14ac:dyDescent="0.25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4:20" x14ac:dyDescent="0.25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4:20" x14ac:dyDescent="0.25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4:20" x14ac:dyDescent="0.25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4:20" x14ac:dyDescent="0.25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4:20" x14ac:dyDescent="0.25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4:20" x14ac:dyDescent="0.25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4:20" x14ac:dyDescent="0.25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4:20" x14ac:dyDescent="0.25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4:20" x14ac:dyDescent="0.25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4:20" x14ac:dyDescent="0.25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4:20" x14ac:dyDescent="0.25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4:20" x14ac:dyDescent="0.25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4:20" x14ac:dyDescent="0.25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4:20" x14ac:dyDescent="0.25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4:20" x14ac:dyDescent="0.25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4:20" x14ac:dyDescent="0.25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4:20" x14ac:dyDescent="0.25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4:20" x14ac:dyDescent="0.25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4:20" x14ac:dyDescent="0.25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4:20" x14ac:dyDescent="0.25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4:20" x14ac:dyDescent="0.25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4:20" x14ac:dyDescent="0.25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4:20" x14ac:dyDescent="0.25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4:20" x14ac:dyDescent="0.25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4:20" x14ac:dyDescent="0.25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4:20" x14ac:dyDescent="0.25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4:20" x14ac:dyDescent="0.25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4:20" x14ac:dyDescent="0.25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4:20" x14ac:dyDescent="0.25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4:20" x14ac:dyDescent="0.25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4:20" x14ac:dyDescent="0.25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4:20" x14ac:dyDescent="0.25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4:20" x14ac:dyDescent="0.25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4:20" x14ac:dyDescent="0.25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4:20" x14ac:dyDescent="0.25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4:20" x14ac:dyDescent="0.25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4:20" x14ac:dyDescent="0.25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4:20" x14ac:dyDescent="0.25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4:20" x14ac:dyDescent="0.25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4:20" x14ac:dyDescent="0.25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4:20" x14ac:dyDescent="0.25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4:20" x14ac:dyDescent="0.25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4:20" x14ac:dyDescent="0.25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4:20" x14ac:dyDescent="0.25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4:20" x14ac:dyDescent="0.25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4:20" x14ac:dyDescent="0.25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4:20" x14ac:dyDescent="0.25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4:20" x14ac:dyDescent="0.25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4:20" x14ac:dyDescent="0.25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4:20" x14ac:dyDescent="0.25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4:20" x14ac:dyDescent="0.25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4:20" x14ac:dyDescent="0.25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4:20" x14ac:dyDescent="0.25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4:20" x14ac:dyDescent="0.25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4:20" x14ac:dyDescent="0.25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4:20" x14ac:dyDescent="0.25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4:20" x14ac:dyDescent="0.25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4:20" x14ac:dyDescent="0.25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4:20" x14ac:dyDescent="0.25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4:20" x14ac:dyDescent="0.25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4:20" x14ac:dyDescent="0.25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4:20" x14ac:dyDescent="0.25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4:20" x14ac:dyDescent="0.25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4:20" x14ac:dyDescent="0.25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4:20" x14ac:dyDescent="0.25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4:20" x14ac:dyDescent="0.25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4:20" x14ac:dyDescent="0.25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4:20" x14ac:dyDescent="0.25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4:20" x14ac:dyDescent="0.25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4:20" x14ac:dyDescent="0.25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4:20" x14ac:dyDescent="0.25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4:20" x14ac:dyDescent="0.25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4:20" x14ac:dyDescent="0.25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4:20" x14ac:dyDescent="0.25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4:20" x14ac:dyDescent="0.25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4:20" x14ac:dyDescent="0.25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4:20" x14ac:dyDescent="0.25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4:20" x14ac:dyDescent="0.25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4:20" x14ac:dyDescent="0.25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4:20" x14ac:dyDescent="0.25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4:20" x14ac:dyDescent="0.25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4:20" x14ac:dyDescent="0.25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4:20" x14ac:dyDescent="0.25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4:20" x14ac:dyDescent="0.25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4:20" x14ac:dyDescent="0.25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4:20" x14ac:dyDescent="0.25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4:20" x14ac:dyDescent="0.25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4:20" x14ac:dyDescent="0.25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4:20" x14ac:dyDescent="0.25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4:20" x14ac:dyDescent="0.25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4:20" x14ac:dyDescent="0.25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4:20" x14ac:dyDescent="0.25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4:20" x14ac:dyDescent="0.25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4:20" x14ac:dyDescent="0.25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4:20" x14ac:dyDescent="0.25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4:20" x14ac:dyDescent="0.25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4:20" x14ac:dyDescent="0.25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4:20" x14ac:dyDescent="0.25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4:20" x14ac:dyDescent="0.25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4:20" x14ac:dyDescent="0.25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4:20" x14ac:dyDescent="0.25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4:20" x14ac:dyDescent="0.25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4:20" x14ac:dyDescent="0.25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4:20" x14ac:dyDescent="0.25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4:20" x14ac:dyDescent="0.25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4:20" x14ac:dyDescent="0.25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4:20" x14ac:dyDescent="0.25"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4:20" x14ac:dyDescent="0.25"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4:20" x14ac:dyDescent="0.25"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4:20" x14ac:dyDescent="0.25"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4:20" x14ac:dyDescent="0.25"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4:20" x14ac:dyDescent="0.25"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4:20" x14ac:dyDescent="0.25"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4:20" x14ac:dyDescent="0.25"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4:20" x14ac:dyDescent="0.25"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4:20" x14ac:dyDescent="0.25"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4:20" x14ac:dyDescent="0.25"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4:20" x14ac:dyDescent="0.25"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4:20" x14ac:dyDescent="0.25"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4:20" x14ac:dyDescent="0.25"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4:20" x14ac:dyDescent="0.25"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4:20" x14ac:dyDescent="0.25"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4:20" x14ac:dyDescent="0.25"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4:20" x14ac:dyDescent="0.25"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4:20" x14ac:dyDescent="0.25"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4:20" x14ac:dyDescent="0.25"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4:20" x14ac:dyDescent="0.25"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4:20" x14ac:dyDescent="0.25"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4:20" x14ac:dyDescent="0.25"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4:20" x14ac:dyDescent="0.25"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4:20" x14ac:dyDescent="0.25"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4:20" x14ac:dyDescent="0.25"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4:20" x14ac:dyDescent="0.25"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4:20" x14ac:dyDescent="0.25"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4:20" x14ac:dyDescent="0.25"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4:20" x14ac:dyDescent="0.25"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4:20" x14ac:dyDescent="0.25"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4:20" x14ac:dyDescent="0.25"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4:20" x14ac:dyDescent="0.25"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4:20" x14ac:dyDescent="0.25"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4:20" x14ac:dyDescent="0.25"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4:20" x14ac:dyDescent="0.25"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4:20" x14ac:dyDescent="0.25"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4:20" x14ac:dyDescent="0.25"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4:20" x14ac:dyDescent="0.25"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4:20" x14ac:dyDescent="0.25"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4:20" x14ac:dyDescent="0.25"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</sheetData>
  <phoneticPr fontId="8" type="noConversion"/>
  <pageMargins left="0.7" right="0.7" top="0.75" bottom="0.75" header="0.3" footer="0.3"/>
  <ignoredErrors>
    <ignoredError sqref="D32:K32 M32:T32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9970A-6872-42AE-A359-CE34CBCD374C}">
  <dimension ref="A1:AO512"/>
  <sheetViews>
    <sheetView workbookViewId="0">
      <selection activeCell="C1" sqref="C1"/>
    </sheetView>
  </sheetViews>
  <sheetFormatPr baseColWidth="10" defaultRowHeight="15" x14ac:dyDescent="0.25"/>
  <cols>
    <col min="1" max="1" width="3" bestFit="1" customWidth="1"/>
    <col min="2" max="2" width="18" customWidth="1"/>
    <col min="3" max="3" width="15" bestFit="1" customWidth="1"/>
    <col min="4" max="4" width="9.28515625" bestFit="1" customWidth="1"/>
    <col min="5" max="5" width="9.140625" bestFit="1" customWidth="1"/>
    <col min="6" max="6" width="9.42578125" bestFit="1" customWidth="1"/>
    <col min="7" max="9" width="9.5703125" bestFit="1" customWidth="1"/>
    <col min="10" max="10" width="9.7109375" bestFit="1" customWidth="1"/>
    <col min="11" max="11" width="10.42578125" bestFit="1" customWidth="1"/>
    <col min="12" max="12" width="9.140625" bestFit="1" customWidth="1"/>
    <col min="13" max="13" width="9.28515625" bestFit="1" customWidth="1"/>
    <col min="14" max="14" width="9.140625" bestFit="1" customWidth="1"/>
    <col min="15" max="15" width="9.42578125" bestFit="1" customWidth="1"/>
    <col min="16" max="18" width="9.5703125" bestFit="1" customWidth="1"/>
    <col min="19" max="19" width="9.7109375" bestFit="1" customWidth="1"/>
    <col min="20" max="20" width="9.140625" bestFit="1" customWidth="1"/>
    <col min="21" max="21" width="11.42578125" style="27"/>
  </cols>
  <sheetData>
    <row r="1" spans="1:41" s="23" customFormat="1" ht="199.5" customHeight="1" x14ac:dyDescent="0.3">
      <c r="B1" s="49" t="s">
        <v>92</v>
      </c>
      <c r="C1" s="50">
        <f ca="1">COUNTIF(D1:AD1,"&gt;a")</f>
        <v>8</v>
      </c>
      <c r="D1" s="24" t="str" cm="1">
        <f t="array" aca="1" ref="D1" ca="1">IFERROR(INDEX('Fournitures &amp; Récap'!$A:$A,MATCH(COLUMN()-3,OFFSET('Fournitures &amp; Récap'!$D:$D,,MATCH('6° A'!$B$1,'Fournitures &amp; Récap'!$D$1:$AJ$1,0)),0),),"")</f>
        <v>Cahier Polypro GRAND Format 24X32 marque MDD
Grands Carreaux 96 Pages Rouge</v>
      </c>
      <c r="E1" s="24" t="str" cm="1">
        <f t="array" aca="1" ref="E1" ca="1">IFERROR(INDEX('Fournitures &amp; Récap'!$A:$A,MATCH(COLUMN()-3,OFFSET('Fournitures &amp; Récap'!$D:$D,,MATCH('6° A'!$B$1,'Fournitures &amp; Récap'!$D$1:$AJ$1,0)),0),),"")</f>
        <v>Cahier Polypro GRAND Format 24X32 marque MDD
Grands Carreaux 96 Pages Bleu</v>
      </c>
      <c r="F1" s="24" t="str" cm="1">
        <f t="array" aca="1" ref="F1" ca="1">IFERROR(INDEX('Fournitures &amp; Récap'!$A:$A,MATCH(COLUMN()-3,OFFSET('Fournitures &amp; Récap'!$D:$D,,MATCH('6° A'!$B$1,'Fournitures &amp; Récap'!$D$1:$AJ$1,0)),0),),"")</f>
        <v>Cahier Polypro GRAND Format 24X32 marque MDD
Grands Carreaux 96 Pages Vert</v>
      </c>
      <c r="G1" s="24" t="str" cm="1">
        <f t="array" aca="1" ref="G1" ca="1">IFERROR(INDEX('Fournitures &amp; Récap'!$A:$A,MATCH(COLUMN()-3,OFFSET('Fournitures &amp; Récap'!$D:$D,,MATCH('6° A'!$B$1,'Fournitures &amp; Récap'!$D$1:$AJ$1,0)),0),),"")</f>
        <v>Cahier Polypro GRAND Format 24X32 marque MDD
Grands Carreaux 96 Pages Transparent</v>
      </c>
      <c r="H1" s="24" t="str" cm="1">
        <f t="array" aca="1" ref="H1" ca="1">IFERROR(INDEX('Fournitures &amp; Récap'!$A:$A,MATCH(COLUMN()-3,OFFSET('Fournitures &amp; Récap'!$D:$D,,MATCH('6° A'!$B$1,'Fournitures &amp; Récap'!$D$1:$AJ$1,0)),0),),"")</f>
        <v>Cahier Polypro GRAND Format 24X32  marque PREMIUM
Grands Carreaux 96 Pages Rouge</v>
      </c>
      <c r="I1" s="24" t="str" cm="1">
        <f t="array" aca="1" ref="I1" ca="1">IFERROR(INDEX('Fournitures &amp; Récap'!$A:$A,MATCH(COLUMN()-3,OFFSET('Fournitures &amp; Récap'!$D:$D,,MATCH('6° A'!$B$1,'Fournitures &amp; Récap'!$D$1:$AJ$1,0)),0),),"")</f>
        <v>Cahier Polypro GRAND Format 24X32  marque PREMIUM
Grands Carreaux 96 Pages Bleu</v>
      </c>
      <c r="J1" s="24" t="str" cm="1">
        <f t="array" aca="1" ref="J1" ca="1">IFERROR(INDEX('Fournitures &amp; Récap'!$A:$A,MATCH(COLUMN()-3,OFFSET('Fournitures &amp; Récap'!$D:$D,,MATCH('6° A'!$B$1,'Fournitures &amp; Récap'!$D$1:$AJ$1,0)),0),),"")</f>
        <v>Cahier Polypro GRAND Format 24X32  marque PREMIUM
Grands Carreaux 96 Pages Vert</v>
      </c>
      <c r="K1" s="24" t="str" cm="1">
        <f t="array" aca="1" ref="K1" ca="1">IFERROR(INDEX('Fournitures &amp; Récap'!$A:$A,MATCH(COLUMN()-3,OFFSET('Fournitures &amp; Récap'!$D:$D,,MATCH('6° A'!$B$1,'Fournitures &amp; Récap'!$D$1:$AJ$1,0)),0),),"")</f>
        <v>Cahier Polypro GRAND Format 24X32   marque PREMIUM
Grands Carreaux 96 Pages Transparent</v>
      </c>
      <c r="L1" s="24" t="str" cm="1">
        <f t="array" aca="1" ref="L1" ca="1">IFERROR(INDEX('Fournitures &amp; Récap'!$A:$A,MATCH(COLUMN()-3,OFFSET('Fournitures &amp; Récap'!$D:$D,,MATCH('6° A'!$B$1,'Fournitures &amp; Récap'!$D$1:$AJ$1,0)),0),),"")</f>
        <v/>
      </c>
      <c r="M1" s="24" t="str" cm="1">
        <f t="array" aca="1" ref="M1" ca="1">IFERROR(INDEX('Fournitures &amp; Récap'!$A:$A,MATCH(COLUMN()-3,OFFSET('Fournitures &amp; Récap'!$D:$D,,MATCH('6° A'!$B$1,'Fournitures &amp; Récap'!$D$1:$AJ$1,0)),0),),"")</f>
        <v/>
      </c>
      <c r="N1" s="24" t="str" cm="1">
        <f t="array" aca="1" ref="N1" ca="1">IFERROR(INDEX('Fournitures &amp; Récap'!$A:$A,MATCH(COLUMN()-3,OFFSET('Fournitures &amp; Récap'!$D:$D,,MATCH('6° A'!$B$1,'Fournitures &amp; Récap'!$D$1:$AJ$1,0)),0),),"")</f>
        <v/>
      </c>
      <c r="O1" s="24" t="str" cm="1">
        <f t="array" aca="1" ref="O1" ca="1">IFERROR(INDEX('Fournitures &amp; Récap'!$A:$A,MATCH(COLUMN()-3,OFFSET('Fournitures &amp; Récap'!$D:$D,,MATCH('6° A'!$B$1,'Fournitures &amp; Récap'!$D$1:$AJ$1,0)),0),),"")</f>
        <v/>
      </c>
      <c r="P1" s="24" t="str" cm="1">
        <f t="array" aca="1" ref="P1" ca="1">IFERROR(INDEX('Fournitures &amp; Récap'!$A:$A,MATCH(COLUMN()-3,OFFSET('Fournitures &amp; Récap'!$D:$D,,MATCH('6° A'!$B$1,'Fournitures &amp; Récap'!$D$1:$AJ$1,0)),0),),"")</f>
        <v/>
      </c>
      <c r="Q1" s="24" t="str" cm="1">
        <f t="array" aca="1" ref="Q1" ca="1">IFERROR(INDEX('Fournitures &amp; Récap'!$A:$A,MATCH(COLUMN()-3,OFFSET('Fournitures &amp; Récap'!$D:$D,,MATCH('6° A'!$B$1,'Fournitures &amp; Récap'!$D$1:$AJ$1,0)),0),),"")</f>
        <v/>
      </c>
      <c r="R1" s="24" t="str" cm="1">
        <f t="array" aca="1" ref="R1" ca="1">IFERROR(INDEX('Fournitures &amp; Récap'!$A:$A,MATCH(COLUMN()-3,OFFSET('Fournitures &amp; Récap'!$D:$D,,MATCH('6° A'!$B$1,'Fournitures &amp; Récap'!$D$1:$AJ$1,0)),0),),"")</f>
        <v/>
      </c>
      <c r="S1" s="24" t="str" cm="1">
        <f t="array" aca="1" ref="S1" ca="1">IFERROR(INDEX('Fournitures &amp; Récap'!$A:$A,MATCH(COLUMN()-3,OFFSET('Fournitures &amp; Récap'!$D:$D,,MATCH('6° A'!$B$1,'Fournitures &amp; Récap'!$D$1:$AJ$1,0)),0),),"")</f>
        <v/>
      </c>
      <c r="T1" s="24" t="str" cm="1">
        <f t="array" aca="1" ref="T1" ca="1">IFERROR(INDEX('Fournitures &amp; Récap'!$A:$A,MATCH(COLUMN()-3,OFFSET('Fournitures &amp; Récap'!$D:$D,,MATCH('6° A'!$B$1,'Fournitures &amp; Récap'!$D$1:$AJ$1,0)),0),),"")</f>
        <v/>
      </c>
      <c r="U1" s="25" t="str" cm="1">
        <f t="array" aca="1" ref="U1" ca="1">IFERROR(INDEX('Fournitures &amp; Récap'!$A:$A,MATCH(COLUMN()-3,OFFSET('Fournitures &amp; Récap'!$D:$D,,MATCH('6° A'!$B$1,'Fournitures &amp; Récap'!$D$1:$AJ$1,0)),0),),"")</f>
        <v/>
      </c>
      <c r="V1" s="24" t="str" cm="1">
        <f t="array" aca="1" ref="V1" ca="1">IFERROR(INDEX('Fournitures &amp; Récap'!$A:$A,MATCH(COLUMN()-3,OFFSET('Fournitures &amp; Récap'!$D:$D,,MATCH('6° A'!$B$1,'Fournitures &amp; Récap'!$D$1:$AJ$1,0)),0),),"")</f>
        <v/>
      </c>
      <c r="W1" s="24" t="str" cm="1">
        <f t="array" aca="1" ref="W1" ca="1">IFERROR(INDEX('Fournitures &amp; Récap'!$A:$A,MATCH(COLUMN()-3,OFFSET('Fournitures &amp; Récap'!$D:$D,,MATCH('6° A'!$B$1,'Fournitures &amp; Récap'!$D$1:$AJ$1,0)),0),),"")</f>
        <v/>
      </c>
      <c r="X1" s="24" t="str" cm="1">
        <f t="array" aca="1" ref="X1" ca="1">IFERROR(INDEX('Fournitures &amp; Récap'!$A:$A,MATCH(COLUMN()-3,OFFSET('Fournitures &amp; Récap'!$D:$D,,MATCH('6° A'!$B$1,'Fournitures &amp; Récap'!$D$1:$AJ$1,0)),0),),"")</f>
        <v/>
      </c>
      <c r="Y1" s="24" t="str" cm="1">
        <f t="array" aca="1" ref="Y1" ca="1">IFERROR(INDEX('Fournitures &amp; Récap'!$A:$A,MATCH(COLUMN()-3,OFFSET('Fournitures &amp; Récap'!$D:$D,,MATCH('6° A'!$B$1,'Fournitures &amp; Récap'!$D$1:$AJ$1,0)),0),),"")</f>
        <v/>
      </c>
      <c r="Z1" s="24" t="str" cm="1">
        <f t="array" aca="1" ref="Z1" ca="1">IFERROR(INDEX('Fournitures &amp; Récap'!$A:$A,MATCH(COLUMN()-3,OFFSET('Fournitures &amp; Récap'!$D:$D,,MATCH('6° A'!$B$1,'Fournitures &amp; Récap'!$D$1:$AJ$1,0)),0),),"")</f>
        <v/>
      </c>
      <c r="AA1" s="24" t="str" cm="1">
        <f t="array" aca="1" ref="AA1" ca="1">IFERROR(INDEX('Fournitures &amp; Récap'!$A:$A,MATCH(COLUMN()-3,OFFSET('Fournitures &amp; Récap'!$D:$D,,MATCH('6° A'!$B$1,'Fournitures &amp; Récap'!$D$1:$AJ$1,0)),0),),"")</f>
        <v/>
      </c>
      <c r="AB1" s="24" t="str" cm="1">
        <f t="array" aca="1" ref="AB1" ca="1">IFERROR(INDEX('Fournitures &amp; Récap'!$A:$A,MATCH(COLUMN()-3,OFFSET('Fournitures &amp; Récap'!$D:$D,,MATCH('6° A'!$B$1,'Fournitures &amp; Récap'!$D$1:$AJ$1,0)),0),),"")</f>
        <v/>
      </c>
      <c r="AC1" s="24" t="str" cm="1">
        <f t="array" aca="1" ref="AC1" ca="1">IFERROR(INDEX('Fournitures &amp; Récap'!$A:$A,MATCH(COLUMN()-3,OFFSET('Fournitures &amp; Récap'!$D:$D,,MATCH('6° A'!$B$1,'Fournitures &amp; Récap'!$D$1:$AJ$1,0)),0),),"")</f>
        <v/>
      </c>
      <c r="AD1" s="24" t="str" cm="1">
        <f t="array" aca="1" ref="AD1" ca="1">IFERROR(INDEX('Fournitures &amp; Récap'!$A:$A,MATCH(COLUMN()-3,OFFSET('Fournitures &amp; Récap'!$D:$D,,MATCH('6° A'!$B$1,'Fournitures &amp; Récap'!$D$1:$AJ$1,0)),0),),"")</f>
        <v/>
      </c>
      <c r="AE1" s="24" t="str" cm="1">
        <f t="array" aca="1" ref="AE1" ca="1">IFERROR(INDEX('Fournitures &amp; Récap'!$A:$A,MATCH(COLUMN()-3,OFFSET('Fournitures &amp; Récap'!$D:$D,,MATCH('6° A'!$B$1,'Fournitures &amp; Récap'!$D$1:$AJ$1,0)),0),),"")</f>
        <v/>
      </c>
      <c r="AF1" s="24" t="str" cm="1">
        <f t="array" aca="1" ref="AF1" ca="1">IFERROR(INDEX('Fournitures &amp; Récap'!$A:$A,MATCH(COLUMN()-3,OFFSET('Fournitures &amp; Récap'!$D:$D,,MATCH('6° A'!$B$1,'Fournitures &amp; Récap'!$D$1:$AJ$1,0)),0),),"")</f>
        <v/>
      </c>
      <c r="AG1" s="24" t="str" cm="1">
        <f t="array" aca="1" ref="AG1" ca="1">IFERROR(INDEX('Fournitures &amp; Récap'!$A:$A,MATCH(COLUMN()-3,OFFSET('Fournitures &amp; Récap'!$D:$D,,MATCH('6° A'!$B$1,'Fournitures &amp; Récap'!$D$1:$AJ$1,0)),0),),"")</f>
        <v/>
      </c>
      <c r="AH1" s="24" t="str" cm="1">
        <f t="array" aca="1" ref="AH1" ca="1">IFERROR(INDEX('Fournitures &amp; Récap'!$A:$A,MATCH(COLUMN()-3,OFFSET('Fournitures &amp; Récap'!$D:$D,,MATCH('6° A'!$B$1,'Fournitures &amp; Récap'!$D$1:$AJ$1,0)),0),),"")</f>
        <v/>
      </c>
      <c r="AI1" s="24" t="str" cm="1">
        <f t="array" aca="1" ref="AI1" ca="1">IFERROR(INDEX('Fournitures &amp; Récap'!$A:$A,MATCH(COLUMN()-3,OFFSET('Fournitures &amp; Récap'!$D:$D,,MATCH('6° A'!$B$1,'Fournitures &amp; Récap'!$D$1:$AJ$1,0)),0),),"")</f>
        <v/>
      </c>
      <c r="AJ1" s="24" t="str" cm="1">
        <f t="array" aca="1" ref="AJ1" ca="1">IFERROR(INDEX('Fournitures &amp; Récap'!$A:$A,MATCH(COLUMN()-3,OFFSET('Fournitures &amp; Récap'!$D:$D,,MATCH('6° A'!$B$1,'Fournitures &amp; Récap'!$D$1:$AJ$1,0)),0),),"")</f>
        <v/>
      </c>
      <c r="AK1" s="24" t="str" cm="1">
        <f t="array" aca="1" ref="AK1" ca="1">IFERROR(INDEX('Fournitures &amp; Récap'!$A:$A,MATCH(COLUMN()-3,OFFSET('Fournitures &amp; Récap'!$D:$D,,MATCH('6° A'!$B$1,'Fournitures &amp; Récap'!$D$1:$AJ$1,0)),0),),"")</f>
        <v/>
      </c>
      <c r="AL1" s="24" t="str" cm="1">
        <f t="array" aca="1" ref="AL1" ca="1">IFERROR(INDEX('Fournitures &amp; Récap'!$A:$A,MATCH(COLUMN()-3,OFFSET('Fournitures &amp; Récap'!$D:$D,,MATCH('6° A'!$B$1,'Fournitures &amp; Récap'!$D$1:$AJ$1,0)),0),),"")</f>
        <v/>
      </c>
      <c r="AM1" s="24" t="str" cm="1">
        <f t="array" aca="1" ref="AM1" ca="1">IFERROR(INDEX('Fournitures &amp; Récap'!$A:$A,MATCH(COLUMN()-3,OFFSET('Fournitures &amp; Récap'!$D:$D,,MATCH('6° A'!$B$1,'Fournitures &amp; Récap'!$D$1:$AJ$1,0)),0),),"")</f>
        <v/>
      </c>
      <c r="AN1" s="24" t="str" cm="1">
        <f t="array" aca="1" ref="AN1" ca="1">IFERROR(INDEX('Fournitures &amp; Récap'!$A:$A,MATCH(COLUMN()-3,OFFSET('Fournitures &amp; Récap'!$D:$D,,MATCH('6° A'!$B$1,'Fournitures &amp; Récap'!$D$1:$AJ$1,0)),0),),"")</f>
        <v/>
      </c>
      <c r="AO1" s="24" t="str" cm="1">
        <f t="array" aca="1" ref="AO1" ca="1">IFERROR(INDEX('Fournitures &amp; Récap'!$A:$A,MATCH(COLUMN()-3,OFFSET('Fournitures &amp; Récap'!$D:$D,,MATCH('6° A'!$B$1,'Fournitures &amp; Récap'!$D$1:$AJ$1,0)),0),),"")</f>
        <v/>
      </c>
    </row>
    <row r="2" spans="1:41" s="33" customFormat="1" ht="12.75" customHeight="1" x14ac:dyDescent="0.25">
      <c r="B2" s="34"/>
      <c r="C2" s="34"/>
      <c r="D2" s="35" t="str">
        <f ca="1">IFERROR(VLOOKUP(D1,'Fournitures &amp; Récap'!$A$3:$C$400,2,0),0)</f>
        <v>CG1</v>
      </c>
      <c r="E2" s="35" t="str">
        <f ca="1">IFERROR(VLOOKUP(E1,'Fournitures &amp; Récap'!$A$3:$C$400,2,0),0)</f>
        <v>CG2</v>
      </c>
      <c r="F2" s="35" t="str">
        <f ca="1">IFERROR(VLOOKUP(F1,'Fournitures &amp; Récap'!$A$3:$C$400,2,0),0)</f>
        <v>CG3</v>
      </c>
      <c r="G2" s="35" t="str">
        <f ca="1">IFERROR(VLOOKUP(G1,'Fournitures &amp; Récap'!$A$3:$C$400,2,0),0)</f>
        <v>CG4</v>
      </c>
      <c r="H2" s="35" t="str">
        <f ca="1">IFERROR(VLOOKUP(H1,'Fournitures &amp; Récap'!$A$3:$C$400,2,0),0)</f>
        <v>CG5</v>
      </c>
      <c r="I2" s="35" t="str">
        <f ca="1">IFERROR(VLOOKUP(I1,'Fournitures &amp; Récap'!$A$3:$C$400,2,0),0)</f>
        <v>CG6</v>
      </c>
      <c r="J2" s="35" t="str">
        <f ca="1">IFERROR(VLOOKUP(J1,'Fournitures &amp; Récap'!$A$3:$C$400,2,0),0)</f>
        <v>CG7</v>
      </c>
      <c r="K2" s="35" t="str">
        <f ca="1">IFERROR(VLOOKUP(K1,'Fournitures &amp; Récap'!$A$3:$C$400,2,0),0)</f>
        <v>CG8</v>
      </c>
      <c r="L2" s="35">
        <f ca="1">IFERROR(VLOOKUP(L1,'Fournitures &amp; Récap'!$A$3:$C$400,2,0),0)</f>
        <v>0</v>
      </c>
      <c r="M2" s="35">
        <f ca="1">IFERROR(VLOOKUP(M1,'Fournitures &amp; Récap'!$A$3:$C$400,2,0),0)</f>
        <v>0</v>
      </c>
      <c r="N2" s="35">
        <f ca="1">IFERROR(VLOOKUP(N1,'Fournitures &amp; Récap'!$A$3:$C$400,2,0),0)</f>
        <v>0</v>
      </c>
      <c r="O2" s="35">
        <f ca="1">IFERROR(VLOOKUP(O1,'Fournitures &amp; Récap'!$A$3:$C$400,2,0),0)</f>
        <v>0</v>
      </c>
      <c r="P2" s="35">
        <f ca="1">IFERROR(VLOOKUP(P1,'Fournitures &amp; Récap'!$A$3:$C$400,2,0),0)</f>
        <v>0</v>
      </c>
      <c r="Q2" s="35">
        <f ca="1">IFERROR(VLOOKUP(Q1,'Fournitures &amp; Récap'!$A$3:$C$400,2,0),0)</f>
        <v>0</v>
      </c>
      <c r="R2" s="35">
        <f ca="1">IFERROR(VLOOKUP(R1,'Fournitures &amp; Récap'!$A$3:$C$400,2,0),0)</f>
        <v>0</v>
      </c>
      <c r="S2" s="35">
        <f ca="1">IFERROR(VLOOKUP(S1,'Fournitures &amp; Récap'!$A$3:$C$400,2,0),0)</f>
        <v>0</v>
      </c>
      <c r="T2" s="35">
        <f ca="1">IFERROR(VLOOKUP(T1,'Fournitures &amp; Récap'!$A$3:$C$400,2,0),0)</f>
        <v>0</v>
      </c>
      <c r="U2" s="35">
        <f ca="1">IFERROR(VLOOKUP(U1,'Fournitures &amp; Récap'!$A$3:$C$400,2,0),0)</f>
        <v>0</v>
      </c>
      <c r="V2" s="35">
        <f ca="1">IFERROR(VLOOKUP(V1,'Fournitures &amp; Récap'!$A$3:$C$400,2,0),0)</f>
        <v>0</v>
      </c>
      <c r="W2" s="35">
        <f ca="1">IFERROR(VLOOKUP(W1,'Fournitures &amp; Récap'!$A$3:$C$400,2,0),0)</f>
        <v>0</v>
      </c>
      <c r="X2" s="35">
        <f ca="1">IFERROR(VLOOKUP(X1,'Fournitures &amp; Récap'!$A$3:$C$400,2,0),0)</f>
        <v>0</v>
      </c>
      <c r="Y2" s="35">
        <f ca="1">IFERROR(VLOOKUP(Y1,'Fournitures &amp; Récap'!$A$3:$C$400,2,0),0)</f>
        <v>0</v>
      </c>
      <c r="Z2" s="35">
        <f ca="1">IFERROR(VLOOKUP(Z1,'Fournitures &amp; Récap'!$A$3:$C$400,2,0),0)</f>
        <v>0</v>
      </c>
      <c r="AA2" s="35">
        <f ca="1">IFERROR(VLOOKUP(AA1,'Fournitures &amp; Récap'!$A$3:$C$400,2,0),0)</f>
        <v>0</v>
      </c>
      <c r="AB2" s="35">
        <f ca="1">IFERROR(VLOOKUP(AB1,'Fournitures &amp; Récap'!$A$3:$C$400,2,0),0)</f>
        <v>0</v>
      </c>
      <c r="AC2" s="35">
        <f ca="1">IFERROR(VLOOKUP(AC1,'Fournitures &amp; Récap'!$A$3:$C$400,2,0),0)</f>
        <v>0</v>
      </c>
      <c r="AD2" s="35">
        <f ca="1">IFERROR(VLOOKUP(AD1,'Fournitures &amp; Récap'!$A$3:$C$400,2,0),0)</f>
        <v>0</v>
      </c>
      <c r="AE2" s="35">
        <f ca="1">IFERROR(VLOOKUP(AE1,'Fournitures &amp; Récap'!$A$3:$C$400,2,0),0)</f>
        <v>0</v>
      </c>
      <c r="AF2" s="35">
        <f ca="1">IFERROR(VLOOKUP(AF1,'Fournitures &amp; Récap'!$A$3:$C$400,2,0),0)</f>
        <v>0</v>
      </c>
      <c r="AG2" s="35">
        <f ca="1">IFERROR(VLOOKUP(AG1,'Fournitures &amp; Récap'!$A$3:$C$400,2,0),0)</f>
        <v>0</v>
      </c>
      <c r="AH2" s="35">
        <f ca="1">IFERROR(VLOOKUP(AH1,'Fournitures &amp; Récap'!$A$3:$C$400,2,0),0)</f>
        <v>0</v>
      </c>
      <c r="AI2" s="35">
        <f ca="1">IFERROR(VLOOKUP(AI1,'Fournitures &amp; Récap'!$A$3:$C$400,2,0),0)</f>
        <v>0</v>
      </c>
      <c r="AJ2" s="35">
        <f ca="1">IFERROR(VLOOKUP(AJ1,'Fournitures &amp; Récap'!$A$3:$C$400,2,0),0)</f>
        <v>0</v>
      </c>
      <c r="AK2" s="35">
        <f ca="1">IFERROR(VLOOKUP(AK1,'Fournitures &amp; Récap'!$A$3:$C$400,2,0),0)</f>
        <v>0</v>
      </c>
      <c r="AL2" s="35">
        <f ca="1">IFERROR(VLOOKUP(AL1,'Fournitures &amp; Récap'!$A$3:$C$400,2,0),0)</f>
        <v>0</v>
      </c>
      <c r="AM2" s="35">
        <f ca="1">IFERROR(VLOOKUP(AM1,'Fournitures &amp; Récap'!$A$3:$C$400,2,0),0)</f>
        <v>0</v>
      </c>
      <c r="AN2" s="35">
        <f ca="1">IFERROR(VLOOKUP(AN1,'Fournitures &amp; Récap'!$A$3:$C$400,2,0),0)</f>
        <v>0</v>
      </c>
      <c r="AO2" s="35">
        <f ca="1">IFERROR(VLOOKUP(AO1,'Fournitures &amp; Récap'!$A$3:$C$400,2,0),0)</f>
        <v>0</v>
      </c>
    </row>
    <row r="3" spans="1:41" s="31" customFormat="1" x14ac:dyDescent="0.25">
      <c r="D3" s="32">
        <f ca="1">IFERROR(VLOOKUP(D1,'Fournitures &amp; Récap'!$A$3:$C$400,3,0),0)</f>
        <v>1</v>
      </c>
      <c r="E3" s="32">
        <f ca="1">IFERROR(VLOOKUP(E1,'Fournitures &amp; Récap'!$A$3:$C$400,3,0),0)</f>
        <v>1</v>
      </c>
      <c r="F3" s="32">
        <f ca="1">IFERROR(VLOOKUP(F1,'Fournitures &amp; Récap'!$A$3:$C$400,3,0),0)</f>
        <v>1</v>
      </c>
      <c r="G3" s="32">
        <f ca="1">IFERROR(VLOOKUP(G1,'Fournitures &amp; Récap'!$A$3:$C$400,3,0),0)</f>
        <v>1</v>
      </c>
      <c r="H3" s="32">
        <f ca="1">IFERROR(VLOOKUP(H1,'Fournitures &amp; Récap'!$A$3:$C$400,3,0),0)</f>
        <v>5.7</v>
      </c>
      <c r="I3" s="32">
        <f ca="1">IFERROR(VLOOKUP(I1,'Fournitures &amp; Récap'!$A$3:$C$400,3,0),0)</f>
        <v>5.7</v>
      </c>
      <c r="J3" s="32">
        <f ca="1">IFERROR(VLOOKUP(J1,'Fournitures &amp; Récap'!$A$3:$C$400,3,0),0)</f>
        <v>5.7</v>
      </c>
      <c r="K3" s="32">
        <f ca="1">IFERROR(VLOOKUP(K1,'Fournitures &amp; Récap'!$A$3:$C$400,3,0),0)</f>
        <v>5.7</v>
      </c>
      <c r="L3" s="32">
        <f ca="1">IFERROR(VLOOKUP(L1,'Fournitures &amp; Récap'!$A$3:$C$400,3,0),0)</f>
        <v>0</v>
      </c>
      <c r="M3" s="32">
        <f ca="1">IFERROR(VLOOKUP(M1,'Fournitures &amp; Récap'!$A$3:$C$400,3,0),0)</f>
        <v>0</v>
      </c>
      <c r="N3" s="32">
        <f ca="1">IFERROR(VLOOKUP(N1,'Fournitures &amp; Récap'!$A$3:$C$400,3,0),0)</f>
        <v>0</v>
      </c>
      <c r="O3" s="32">
        <f ca="1">IFERROR(VLOOKUP(O1,'Fournitures &amp; Récap'!$A$3:$C$400,3,0),0)</f>
        <v>0</v>
      </c>
      <c r="P3" s="32">
        <f ca="1">IFERROR(VLOOKUP(P1,'Fournitures &amp; Récap'!$A$3:$C$400,3,0),0)</f>
        <v>0</v>
      </c>
      <c r="Q3" s="32">
        <f ca="1">IFERROR(VLOOKUP(Q1,'Fournitures &amp; Récap'!$A$3:$C$400,3,0),0)</f>
        <v>0</v>
      </c>
      <c r="R3" s="32">
        <f ca="1">IFERROR(VLOOKUP(R1,'Fournitures &amp; Récap'!$A$3:$C$400,3,0),0)</f>
        <v>0</v>
      </c>
      <c r="S3" s="32">
        <f ca="1">IFERROR(VLOOKUP(S1,'Fournitures &amp; Récap'!$A$3:$C$400,3,0),0)</f>
        <v>0</v>
      </c>
      <c r="T3" s="32">
        <f ca="1">IFERROR(VLOOKUP(T1,'Fournitures &amp; Récap'!$A$3:$C$400,3,0),0)</f>
        <v>0</v>
      </c>
      <c r="U3" s="32">
        <f ca="1">IFERROR(VLOOKUP(U1,'Fournitures &amp; Récap'!$A$3:$C$400,3,0),0)</f>
        <v>0</v>
      </c>
      <c r="V3" s="32">
        <f ca="1">IFERROR(VLOOKUP(V1,'Fournitures &amp; Récap'!$A$3:$C$400,3,0),0)</f>
        <v>0</v>
      </c>
      <c r="W3" s="32">
        <f ca="1">IFERROR(VLOOKUP(W1,'Fournitures &amp; Récap'!$A$3:$C$400,3,0),0)</f>
        <v>0</v>
      </c>
      <c r="X3" s="32">
        <f ca="1">IFERROR(VLOOKUP(X1,'Fournitures &amp; Récap'!$A$3:$C$400,3,0),0)</f>
        <v>0</v>
      </c>
      <c r="Y3" s="32">
        <f ca="1">IFERROR(VLOOKUP(Y1,'Fournitures &amp; Récap'!$A$3:$C$400,3,0),0)</f>
        <v>0</v>
      </c>
      <c r="Z3" s="32">
        <f ca="1">IFERROR(VLOOKUP(Z1,'Fournitures &amp; Récap'!$A$3:$C$400,3,0),0)</f>
        <v>0</v>
      </c>
      <c r="AA3" s="32">
        <f ca="1">IFERROR(VLOOKUP(AA1,'Fournitures &amp; Récap'!$A$3:$C$400,3,0),0)</f>
        <v>0</v>
      </c>
      <c r="AB3" s="32">
        <f ca="1">IFERROR(VLOOKUP(AB1,'Fournitures &amp; Récap'!$A$3:$C$400,3,0),0)</f>
        <v>0</v>
      </c>
      <c r="AC3" s="32">
        <f ca="1">IFERROR(VLOOKUP(AC1,'Fournitures &amp; Récap'!$A$3:$C$400,3,0),0)</f>
        <v>0</v>
      </c>
      <c r="AD3" s="32">
        <f ca="1">IFERROR(VLOOKUP(AD1,'Fournitures &amp; Récap'!$A$3:$C$400,3,0),0)</f>
        <v>0</v>
      </c>
      <c r="AE3" s="32">
        <f ca="1">IFERROR(VLOOKUP(AE1,'Fournitures &amp; Récap'!$A$3:$C$400,3,0),0)</f>
        <v>0</v>
      </c>
      <c r="AF3" s="32">
        <f ca="1">IFERROR(VLOOKUP(AF1,'Fournitures &amp; Récap'!$A$3:$C$400,3,0),0)</f>
        <v>0</v>
      </c>
      <c r="AG3" s="32">
        <f ca="1">IFERROR(VLOOKUP(AG1,'Fournitures &amp; Récap'!$A$3:$C$400,3,0),0)</f>
        <v>0</v>
      </c>
      <c r="AH3" s="32">
        <f ca="1">IFERROR(VLOOKUP(AH1,'Fournitures &amp; Récap'!$A$3:$C$400,3,0),0)</f>
        <v>0</v>
      </c>
      <c r="AI3" s="32">
        <f ca="1">IFERROR(VLOOKUP(AI1,'Fournitures &amp; Récap'!$A$3:$C$400,3,0),0)</f>
        <v>0</v>
      </c>
      <c r="AJ3" s="32">
        <f ca="1">IFERROR(VLOOKUP(AJ1,'Fournitures &amp; Récap'!$A$3:$C$400,3,0),0)</f>
        <v>0</v>
      </c>
      <c r="AK3" s="32">
        <f ca="1">IFERROR(VLOOKUP(AK1,'Fournitures &amp; Récap'!$A$3:$C$400,3,0),0)</f>
        <v>0</v>
      </c>
      <c r="AL3" s="32">
        <f ca="1">IFERROR(VLOOKUP(AL1,'Fournitures &amp; Récap'!$A$3:$C$400,3,0),0)</f>
        <v>0</v>
      </c>
      <c r="AM3" s="32">
        <f ca="1">IFERROR(VLOOKUP(AM1,'Fournitures &amp; Récap'!$A$3:$C$400,3,0),0)</f>
        <v>0</v>
      </c>
      <c r="AN3" s="32">
        <f ca="1">IFERROR(VLOOKUP(AN1,'Fournitures &amp; Récap'!$A$3:$C$400,3,0),0)</f>
        <v>0</v>
      </c>
      <c r="AO3" s="32">
        <f ca="1">IFERROR(VLOOKUP(AO1,'Fournitures &amp; Récap'!$A$3:$C$400,3,0),0)</f>
        <v>0</v>
      </c>
    </row>
    <row r="4" spans="1:41" ht="15.75" x14ac:dyDescent="0.25">
      <c r="A4">
        <v>1</v>
      </c>
      <c r="B4" s="1" t="s">
        <v>26</v>
      </c>
      <c r="C4" s="8" cm="1">
        <f t="array" aca="1" ref="C4" ca="1">SUMPRODUCT(D4:AO4*$D$3:$AO$3)</f>
        <v>14</v>
      </c>
      <c r="D4" s="12">
        <v>5</v>
      </c>
      <c r="E4" s="12"/>
      <c r="F4" s="12">
        <v>4</v>
      </c>
      <c r="G4" s="12">
        <v>5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15.75" x14ac:dyDescent="0.25">
      <c r="A5">
        <v>2</v>
      </c>
      <c r="B5" s="1" t="s">
        <v>27</v>
      </c>
      <c r="C5" s="8" cm="1">
        <f t="array" aca="1" ref="C5" ca="1">SUMPRODUCT(D5:AO5*$D$3:$AO$3)</f>
        <v>52.6</v>
      </c>
      <c r="D5" s="13"/>
      <c r="E5" s="13">
        <v>5</v>
      </c>
      <c r="F5" s="13">
        <v>2</v>
      </c>
      <c r="G5" s="13"/>
      <c r="H5" s="13">
        <v>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2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5.75" x14ac:dyDescent="0.25">
      <c r="A6">
        <v>3</v>
      </c>
      <c r="B6" s="1" t="s">
        <v>28</v>
      </c>
      <c r="C6" s="8" cm="1">
        <f t="array" aca="1" ref="C6" ca="1">SUMPRODUCT(D6:AO6*$D$3:$AO$3)</f>
        <v>59.3</v>
      </c>
      <c r="D6" s="13">
        <v>1</v>
      </c>
      <c r="E6" s="13">
        <v>3</v>
      </c>
      <c r="F6" s="13">
        <v>2</v>
      </c>
      <c r="G6" s="13">
        <v>2</v>
      </c>
      <c r="H6" s="13">
        <v>2</v>
      </c>
      <c r="I6" s="13">
        <v>3</v>
      </c>
      <c r="J6" s="13">
        <v>2</v>
      </c>
      <c r="K6" s="13">
        <v>2</v>
      </c>
      <c r="L6" s="13"/>
      <c r="M6" s="13"/>
      <c r="N6" s="13"/>
      <c r="O6" s="13"/>
      <c r="P6" s="13"/>
      <c r="Q6" s="13"/>
      <c r="R6" s="13"/>
      <c r="S6" s="13"/>
      <c r="T6" s="13"/>
      <c r="U6" s="2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5.75" x14ac:dyDescent="0.25">
      <c r="A7">
        <v>4</v>
      </c>
      <c r="B7" s="1" t="s">
        <v>51</v>
      </c>
      <c r="C7" s="8" cm="1">
        <f t="array" aca="1" ref="C7" ca="1">SUMPRODUCT(D7:AO7*$D$3:$AO$3)</f>
        <v>26.8</v>
      </c>
      <c r="D7" s="13"/>
      <c r="E7" s="36">
        <v>4</v>
      </c>
      <c r="F7" s="13"/>
      <c r="G7" s="13"/>
      <c r="H7" s="13">
        <v>4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5.75" x14ac:dyDescent="0.25">
      <c r="A8">
        <v>5</v>
      </c>
      <c r="B8" s="1" t="s">
        <v>29</v>
      </c>
      <c r="C8" s="8" cm="1">
        <f t="array" aca="1" ref="C8" ca="1">SUMPRODUCT(D8:AO8*$D$3:$AO$3)</f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2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15.75" x14ac:dyDescent="0.25">
      <c r="A9">
        <v>6</v>
      </c>
      <c r="B9" s="1" t="s">
        <v>30</v>
      </c>
      <c r="C9" s="8" cm="1">
        <f t="array" aca="1" ref="C9" ca="1">SUMPRODUCT(D9:AO9*$D$3:$AO$3)</f>
        <v>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15.75" x14ac:dyDescent="0.25">
      <c r="A10">
        <v>7</v>
      </c>
      <c r="B10" s="1" t="s">
        <v>31</v>
      </c>
      <c r="C10" s="8" cm="1">
        <f t="array" aca="1" ref="C10" ca="1">SUMPRODUCT(D10:AO10*$D$3:$AO$3)</f>
        <v>0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15.75" x14ac:dyDescent="0.25">
      <c r="A11">
        <v>8</v>
      </c>
      <c r="B11" s="1" t="s">
        <v>32</v>
      </c>
      <c r="C11" s="8" cm="1">
        <f t="array" aca="1" ref="C11" ca="1">SUMPRODUCT(D11:AO11*$D$3:$AO$3)</f>
        <v>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15.75" x14ac:dyDescent="0.25">
      <c r="A12">
        <v>9</v>
      </c>
      <c r="B12" s="1" t="s">
        <v>50</v>
      </c>
      <c r="C12" s="8" cm="1">
        <f t="array" aca="1" ref="C12" ca="1">SUMPRODUCT(D12:AO12*$D$3:$AO$3)</f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2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15.75" x14ac:dyDescent="0.25">
      <c r="A13">
        <v>10</v>
      </c>
      <c r="B13" s="1" t="s">
        <v>33</v>
      </c>
      <c r="C13" s="8" cm="1">
        <f t="array" aca="1" ref="C13" ca="1">SUMPRODUCT(D13:AO13*$D$3:$AO$3)</f>
        <v>0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2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5.75" x14ac:dyDescent="0.25">
      <c r="A14">
        <v>11</v>
      </c>
      <c r="B14" s="1" t="s">
        <v>34</v>
      </c>
      <c r="C14" s="8" cm="1">
        <f t="array" aca="1" ref="C14" ca="1">SUMPRODUCT(D14:AO14*$D$3:$AO$3)</f>
        <v>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2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15.75" x14ac:dyDescent="0.25">
      <c r="A15">
        <v>12</v>
      </c>
      <c r="B15" s="1" t="s">
        <v>35</v>
      </c>
      <c r="C15" s="8" cm="1">
        <f t="array" aca="1" ref="C15" ca="1">SUMPRODUCT(D15:AO15*$D$3:$AO$3)</f>
        <v>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2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15.75" x14ac:dyDescent="0.25">
      <c r="A16">
        <v>13</v>
      </c>
      <c r="B16" s="1" t="s">
        <v>36</v>
      </c>
      <c r="C16" s="8" cm="1">
        <f t="array" aca="1" ref="C16" ca="1">SUMPRODUCT(D16:AO16*$D$3:$AO$3)</f>
        <v>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2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15.75" x14ac:dyDescent="0.25">
      <c r="A17">
        <v>14</v>
      </c>
      <c r="B17" s="1" t="s">
        <v>37</v>
      </c>
      <c r="C17" s="8" cm="1">
        <f t="array" aca="1" ref="C17" ca="1">SUMPRODUCT(D17:AO17*$D$3:$AO$3)</f>
        <v>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2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5.75" x14ac:dyDescent="0.25">
      <c r="A18">
        <v>15</v>
      </c>
      <c r="B18" s="1" t="s">
        <v>38</v>
      </c>
      <c r="C18" s="8" cm="1">
        <f t="array" aca="1" ref="C18" ca="1">SUMPRODUCT(D18:AO18*$D$3:$AO$3)</f>
        <v>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2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15.75" x14ac:dyDescent="0.25">
      <c r="A19">
        <v>16</v>
      </c>
      <c r="B19" s="1" t="s">
        <v>39</v>
      </c>
      <c r="C19" s="8" cm="1">
        <f t="array" aca="1" ref="C19" ca="1">SUMPRODUCT(D19:AO19*$D$3:$AO$3)</f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2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15.75" x14ac:dyDescent="0.25">
      <c r="A20">
        <v>17</v>
      </c>
      <c r="B20" s="1" t="s">
        <v>40</v>
      </c>
      <c r="C20" s="8" cm="1">
        <f t="array" aca="1" ref="C20" ca="1">SUMPRODUCT(D20:AO20*$D$3:$AO$3)</f>
        <v>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2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5.75" x14ac:dyDescent="0.25">
      <c r="A21">
        <v>18</v>
      </c>
      <c r="B21" s="1" t="s">
        <v>41</v>
      </c>
      <c r="C21" s="8" cm="1">
        <f t="array" aca="1" ref="C21" ca="1">SUMPRODUCT(D21:AO21*$D$3:$AO$3)</f>
        <v>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28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15.75" x14ac:dyDescent="0.25">
      <c r="A22">
        <v>19</v>
      </c>
      <c r="B22" s="1" t="s">
        <v>42</v>
      </c>
      <c r="C22" s="8" cm="1">
        <f t="array" aca="1" ref="C22" ca="1">SUMPRODUCT(D22:AO22*$D$3:$AO$3)</f>
        <v>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28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5.75" x14ac:dyDescent="0.25">
      <c r="A23">
        <v>20</v>
      </c>
      <c r="B23" s="1" t="s">
        <v>43</v>
      </c>
      <c r="C23" s="8" cm="1">
        <f t="array" aca="1" ref="C23" ca="1">SUMPRODUCT(D23:AO23*$D$3:$AO$3)</f>
        <v>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28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15.75" x14ac:dyDescent="0.25">
      <c r="A24">
        <v>21</v>
      </c>
      <c r="B24" s="1" t="s">
        <v>44</v>
      </c>
      <c r="C24" s="8" cm="1">
        <f t="array" aca="1" ref="C24" ca="1">SUMPRODUCT(D24:AO24*$D$3:$AO$3)</f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8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5.75" x14ac:dyDescent="0.25">
      <c r="A25">
        <v>22</v>
      </c>
      <c r="B25" s="1" t="s">
        <v>45</v>
      </c>
      <c r="C25" s="8" cm="1">
        <f t="array" aca="1" ref="C25" ca="1">SUMPRODUCT(D25:AO25*$D$3:$AO$3)</f>
        <v>0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28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15.75" x14ac:dyDescent="0.25">
      <c r="A26">
        <v>23</v>
      </c>
      <c r="B26" s="1" t="s">
        <v>46</v>
      </c>
      <c r="C26" s="8" cm="1">
        <f t="array" aca="1" ref="C26" ca="1">SUMPRODUCT(D26:AO26*$D$3:$AO$3)</f>
        <v>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28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15.75" x14ac:dyDescent="0.25">
      <c r="A27">
        <v>24</v>
      </c>
      <c r="B27" s="1" t="s">
        <v>47</v>
      </c>
      <c r="C27" s="8" cm="1">
        <f t="array" aca="1" ref="C27" ca="1">SUMPRODUCT(D27:AO27*$D$3:$AO$3)</f>
        <v>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28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5.75" x14ac:dyDescent="0.25">
      <c r="A28">
        <v>25</v>
      </c>
      <c r="B28" s="1" t="s">
        <v>48</v>
      </c>
      <c r="C28" s="8" cm="1">
        <f t="array" aca="1" ref="C28" ca="1">SUMPRODUCT(D28:AO28*$D$3:$AO$3)</f>
        <v>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28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x14ac:dyDescent="0.25">
      <c r="A29">
        <v>26</v>
      </c>
      <c r="B29" s="1" t="s">
        <v>49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26"/>
    </row>
    <row r="30" spans="1:41" x14ac:dyDescent="0.25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26"/>
    </row>
    <row r="31" spans="1:41" x14ac:dyDescent="0.2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26"/>
    </row>
    <row r="32" spans="1:41" ht="15.75" x14ac:dyDescent="0.25">
      <c r="B32" s="6" t="s">
        <v>23</v>
      </c>
      <c r="C32" s="6"/>
      <c r="D32" s="7">
        <f>SUM(D4:D30)</f>
        <v>6</v>
      </c>
      <c r="E32" s="7">
        <f t="shared" ref="E32:AO32" si="0">SUM(E4:E30)</f>
        <v>12</v>
      </c>
      <c r="F32" s="7">
        <f t="shared" si="0"/>
        <v>8</v>
      </c>
      <c r="G32" s="7">
        <f t="shared" si="0"/>
        <v>7</v>
      </c>
      <c r="H32" s="7">
        <f t="shared" si="0"/>
        <v>14</v>
      </c>
      <c r="I32" s="7">
        <f t="shared" si="0"/>
        <v>3</v>
      </c>
      <c r="J32" s="7">
        <f t="shared" si="0"/>
        <v>2</v>
      </c>
      <c r="K32" s="7">
        <f t="shared" si="0"/>
        <v>2</v>
      </c>
      <c r="L32" s="7">
        <f t="shared" si="0"/>
        <v>0</v>
      </c>
      <c r="M32" s="7">
        <f t="shared" si="0"/>
        <v>0</v>
      </c>
      <c r="N32" s="7">
        <f t="shared" si="0"/>
        <v>0</v>
      </c>
      <c r="O32" s="7">
        <f t="shared" si="0"/>
        <v>0</v>
      </c>
      <c r="P32" s="7">
        <f t="shared" si="0"/>
        <v>0</v>
      </c>
      <c r="Q32" s="7">
        <f t="shared" si="0"/>
        <v>0</v>
      </c>
      <c r="R32" s="7">
        <f t="shared" si="0"/>
        <v>0</v>
      </c>
      <c r="S32" s="7">
        <f t="shared" si="0"/>
        <v>0</v>
      </c>
      <c r="T32" s="7">
        <f t="shared" si="0"/>
        <v>0</v>
      </c>
      <c r="U32" s="7">
        <f t="shared" si="0"/>
        <v>0</v>
      </c>
      <c r="V32" s="7">
        <f t="shared" si="0"/>
        <v>0</v>
      </c>
      <c r="W32" s="7">
        <f t="shared" si="0"/>
        <v>0</v>
      </c>
      <c r="X32" s="7">
        <f t="shared" si="0"/>
        <v>0</v>
      </c>
      <c r="Y32" s="7">
        <f t="shared" si="0"/>
        <v>0</v>
      </c>
      <c r="Z32" s="7">
        <f t="shared" si="0"/>
        <v>0</v>
      </c>
      <c r="AA32" s="7">
        <f t="shared" si="0"/>
        <v>0</v>
      </c>
      <c r="AB32" s="7">
        <f t="shared" si="0"/>
        <v>0</v>
      </c>
      <c r="AC32" s="7">
        <f t="shared" si="0"/>
        <v>0</v>
      </c>
      <c r="AD32" s="7">
        <f t="shared" si="0"/>
        <v>0</v>
      </c>
      <c r="AE32" s="7">
        <f t="shared" si="0"/>
        <v>0</v>
      </c>
      <c r="AF32" s="7">
        <f t="shared" si="0"/>
        <v>0</v>
      </c>
      <c r="AG32" s="7">
        <f t="shared" si="0"/>
        <v>0</v>
      </c>
      <c r="AH32" s="7">
        <f t="shared" si="0"/>
        <v>0</v>
      </c>
      <c r="AI32" s="7">
        <f t="shared" si="0"/>
        <v>0</v>
      </c>
      <c r="AJ32" s="7">
        <f t="shared" si="0"/>
        <v>0</v>
      </c>
      <c r="AK32" s="7">
        <f t="shared" si="0"/>
        <v>0</v>
      </c>
      <c r="AL32" s="7">
        <f t="shared" si="0"/>
        <v>0</v>
      </c>
      <c r="AM32" s="7">
        <f t="shared" si="0"/>
        <v>0</v>
      </c>
      <c r="AN32" s="7">
        <f t="shared" si="0"/>
        <v>0</v>
      </c>
      <c r="AO32" s="7">
        <f t="shared" si="0"/>
        <v>0</v>
      </c>
    </row>
    <row r="33" spans="2:41" x14ac:dyDescent="0.25">
      <c r="D33" s="13" t="str">
        <f ca="1">D2</f>
        <v>CG1</v>
      </c>
      <c r="E33" s="13" t="str">
        <f t="shared" ref="E33:AO33" ca="1" si="1">E2</f>
        <v>CG2</v>
      </c>
      <c r="F33" s="13" t="str">
        <f t="shared" ca="1" si="1"/>
        <v>CG3</v>
      </c>
      <c r="G33" s="13" t="str">
        <f t="shared" ca="1" si="1"/>
        <v>CG4</v>
      </c>
      <c r="H33" s="13" t="str">
        <f t="shared" ca="1" si="1"/>
        <v>CG5</v>
      </c>
      <c r="I33" s="13" t="str">
        <f t="shared" ca="1" si="1"/>
        <v>CG6</v>
      </c>
      <c r="J33" s="13" t="str">
        <f t="shared" ca="1" si="1"/>
        <v>CG7</v>
      </c>
      <c r="K33" s="13" t="str">
        <f t="shared" ca="1" si="1"/>
        <v>CG8</v>
      </c>
      <c r="L33" s="13">
        <f t="shared" ca="1" si="1"/>
        <v>0</v>
      </c>
      <c r="M33" s="13">
        <f t="shared" ca="1" si="1"/>
        <v>0</v>
      </c>
      <c r="N33" s="13">
        <f t="shared" ca="1" si="1"/>
        <v>0</v>
      </c>
      <c r="O33" s="13">
        <f t="shared" ca="1" si="1"/>
        <v>0</v>
      </c>
      <c r="P33" s="13">
        <f t="shared" ca="1" si="1"/>
        <v>0</v>
      </c>
      <c r="Q33" s="13">
        <f t="shared" ca="1" si="1"/>
        <v>0</v>
      </c>
      <c r="R33" s="13">
        <f t="shared" ca="1" si="1"/>
        <v>0</v>
      </c>
      <c r="S33" s="13">
        <f t="shared" ca="1" si="1"/>
        <v>0</v>
      </c>
      <c r="T33" s="13">
        <f t="shared" ca="1" si="1"/>
        <v>0</v>
      </c>
      <c r="U33" s="13">
        <f t="shared" ca="1" si="1"/>
        <v>0</v>
      </c>
      <c r="V33" s="13">
        <f t="shared" ca="1" si="1"/>
        <v>0</v>
      </c>
      <c r="W33" s="13">
        <f t="shared" ca="1" si="1"/>
        <v>0</v>
      </c>
      <c r="X33" s="13">
        <f t="shared" ca="1" si="1"/>
        <v>0</v>
      </c>
      <c r="Y33" s="13">
        <f t="shared" ca="1" si="1"/>
        <v>0</v>
      </c>
      <c r="Z33" s="13">
        <f t="shared" ca="1" si="1"/>
        <v>0</v>
      </c>
      <c r="AA33" s="13">
        <f t="shared" ca="1" si="1"/>
        <v>0</v>
      </c>
      <c r="AB33" s="13">
        <f t="shared" ca="1" si="1"/>
        <v>0</v>
      </c>
      <c r="AC33" s="13">
        <f t="shared" ca="1" si="1"/>
        <v>0</v>
      </c>
      <c r="AD33" s="13">
        <f t="shared" ca="1" si="1"/>
        <v>0</v>
      </c>
      <c r="AE33" s="13">
        <f t="shared" ca="1" si="1"/>
        <v>0</v>
      </c>
      <c r="AF33" s="13">
        <f t="shared" ca="1" si="1"/>
        <v>0</v>
      </c>
      <c r="AG33" s="13">
        <f t="shared" ca="1" si="1"/>
        <v>0</v>
      </c>
      <c r="AH33" s="13">
        <f t="shared" ca="1" si="1"/>
        <v>0</v>
      </c>
      <c r="AI33" s="13">
        <f t="shared" ca="1" si="1"/>
        <v>0</v>
      </c>
      <c r="AJ33" s="13">
        <f t="shared" ca="1" si="1"/>
        <v>0</v>
      </c>
      <c r="AK33" s="13">
        <f t="shared" ca="1" si="1"/>
        <v>0</v>
      </c>
      <c r="AL33" s="13">
        <f t="shared" ca="1" si="1"/>
        <v>0</v>
      </c>
      <c r="AM33" s="13">
        <f t="shared" ca="1" si="1"/>
        <v>0</v>
      </c>
      <c r="AN33" s="13">
        <f t="shared" ca="1" si="1"/>
        <v>0</v>
      </c>
      <c r="AO33" s="13">
        <f t="shared" ca="1" si="1"/>
        <v>0</v>
      </c>
    </row>
    <row r="34" spans="2:41" ht="15.75" x14ac:dyDescent="0.25">
      <c r="B34" s="2" t="s">
        <v>74</v>
      </c>
      <c r="C34" s="29">
        <f ca="1">SUM(C4:C31)</f>
        <v>152.69999999999999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26"/>
    </row>
    <row r="35" spans="2:41" x14ac:dyDescent="0.25"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26"/>
    </row>
    <row r="36" spans="2:41" x14ac:dyDescent="0.25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26"/>
    </row>
    <row r="37" spans="2:41" x14ac:dyDescent="0.25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26"/>
    </row>
    <row r="38" spans="2:41" x14ac:dyDescent="0.25">
      <c r="C38" t="str">
        <f>'Fournitures &amp; Récap'!B3</f>
        <v>CP1</v>
      </c>
      <c r="D38" s="4">
        <f ca="1">IFERROR(INDEX($D$32:$AO$32,MATCH(C38,$D$33:$AO$33,0)),0)</f>
        <v>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26"/>
    </row>
    <row r="39" spans="2:41" x14ac:dyDescent="0.25">
      <c r="C39" t="str">
        <f>'Fournitures &amp; Récap'!B4</f>
        <v>CP2</v>
      </c>
      <c r="D39" s="4">
        <f ca="1">IFERROR(INDEX($D$32:$AO$32,MATCH(C39,$D$33:$AO$33,0)),0)</f>
        <v>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26"/>
    </row>
    <row r="40" spans="2:41" x14ac:dyDescent="0.25">
      <c r="C40" t="str">
        <f>'Fournitures &amp; Récap'!B5</f>
        <v>CP3</v>
      </c>
      <c r="D40" s="4">
        <f ca="1">IFERROR(INDEX($D$32:$AO$32,MATCH(C40,$D$33:$AO$33,0)),0)</f>
        <v>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26"/>
    </row>
    <row r="41" spans="2:41" x14ac:dyDescent="0.25">
      <c r="C41" t="str">
        <f>'Fournitures &amp; Récap'!B6</f>
        <v>CP4</v>
      </c>
      <c r="D41" s="4">
        <f ca="1">IFERROR(INDEX($D$32:$AO$32,MATCH(C41,$D$33:$AO$33,0)),0)</f>
        <v>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26"/>
    </row>
    <row r="42" spans="2:41" x14ac:dyDescent="0.25">
      <c r="C42" t="str">
        <f>'Fournitures &amp; Récap'!B7</f>
        <v>CG1</v>
      </c>
      <c r="D42" s="4">
        <f ca="1">IFERROR(INDEX($D$32:$AO$32,MATCH(C42,$D$33:$AO$33,0)),0)</f>
        <v>6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26"/>
    </row>
    <row r="43" spans="2:41" x14ac:dyDescent="0.25">
      <c r="C43" t="str">
        <f>'Fournitures &amp; Récap'!B8</f>
        <v>CG2</v>
      </c>
      <c r="D43" s="4">
        <f ca="1">IFERROR(INDEX($D$32:$AO$32,MATCH(C43,$D$33:$AO$33,0)),0)</f>
        <v>12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26"/>
    </row>
    <row r="44" spans="2:41" x14ac:dyDescent="0.25">
      <c r="C44" t="str">
        <f>'Fournitures &amp; Récap'!B9</f>
        <v>CG3</v>
      </c>
      <c r="D44" s="4">
        <f ca="1">IFERROR(INDEX($D$32:$AO$32,MATCH(C44,$D$33:$AO$33,0)),0)</f>
        <v>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6"/>
    </row>
    <row r="45" spans="2:41" x14ac:dyDescent="0.25">
      <c r="C45" t="str">
        <f>'Fournitures &amp; Récap'!B10</f>
        <v>CG4</v>
      </c>
      <c r="D45" s="4">
        <f ca="1">IFERROR(INDEX($D$32:$AO$32,MATCH(C45,$D$33:$AO$33,0)),0)</f>
        <v>7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6"/>
    </row>
    <row r="46" spans="2:41" x14ac:dyDescent="0.25">
      <c r="C46" t="str">
        <f>'Fournitures &amp; Récap'!B11</f>
        <v>CP5</v>
      </c>
      <c r="D46" s="4">
        <f ca="1">IFERROR(INDEX($D$32:$AO$32,MATCH(C46,$D$33:$AO$33,0)),0)</f>
        <v>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6"/>
    </row>
    <row r="47" spans="2:41" x14ac:dyDescent="0.25">
      <c r="C47" t="str">
        <f>'Fournitures &amp; Récap'!B12</f>
        <v>CP6</v>
      </c>
      <c r="D47" s="4">
        <f ca="1">IFERROR(INDEX($D$32:$AO$32,MATCH(C47,$D$33:$AO$33,0)),0)</f>
        <v>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26"/>
    </row>
    <row r="48" spans="2:41" x14ac:dyDescent="0.25">
      <c r="C48" t="str">
        <f>'Fournitures &amp; Récap'!B13</f>
        <v>CP7</v>
      </c>
      <c r="D48" s="4">
        <f ca="1">IFERROR(INDEX($D$32:$AO$32,MATCH(C48,$D$33:$AO$33,0)),0)</f>
        <v>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26"/>
    </row>
    <row r="49" spans="3:21" x14ac:dyDescent="0.25">
      <c r="C49" t="str">
        <f>'Fournitures &amp; Récap'!B14</f>
        <v>CP8</v>
      </c>
      <c r="D49" s="4">
        <f ca="1">IFERROR(INDEX($D$32:$AO$32,MATCH(C49,$D$33:$AO$33,0)),0)</f>
        <v>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26"/>
    </row>
    <row r="50" spans="3:21" x14ac:dyDescent="0.25">
      <c r="C50" t="str">
        <f>'Fournitures &amp; Récap'!B15</f>
        <v>CG5</v>
      </c>
      <c r="D50" s="4">
        <f ca="1">IFERROR(INDEX($D$32:$AO$32,MATCH(C50,$D$33:$AO$33,0)),0)</f>
        <v>14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26"/>
    </row>
    <row r="51" spans="3:21" x14ac:dyDescent="0.25">
      <c r="C51" t="str">
        <f>'Fournitures &amp; Récap'!B16</f>
        <v>CG6</v>
      </c>
      <c r="D51" s="4">
        <f ca="1">IFERROR(INDEX($D$32:$AO$32,MATCH(C51,$D$33:$AO$33,0)),0)</f>
        <v>3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6"/>
    </row>
    <row r="52" spans="3:21" x14ac:dyDescent="0.25">
      <c r="C52" t="str">
        <f>'Fournitures &amp; Récap'!B17</f>
        <v>CG7</v>
      </c>
      <c r="D52" s="4">
        <f ca="1">IFERROR(INDEX($D$32:$AO$32,MATCH(C52,$D$33:$AO$33,0)),0)</f>
        <v>2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26"/>
    </row>
    <row r="53" spans="3:21" x14ac:dyDescent="0.25">
      <c r="C53" t="str">
        <f>'Fournitures &amp; Récap'!B18</f>
        <v>CG8</v>
      </c>
      <c r="D53" s="4">
        <f ca="1">IFERROR(INDEX($D$32:$AO$32,MATCH(C53,$D$33:$AO$33,0)),0)</f>
        <v>2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26"/>
    </row>
    <row r="54" spans="3:21" x14ac:dyDescent="0.25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3:21" x14ac:dyDescent="0.25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3:21" x14ac:dyDescent="0.25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3:21" x14ac:dyDescent="0.25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3:21" x14ac:dyDescent="0.25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3:21" x14ac:dyDescent="0.25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3:21" x14ac:dyDescent="0.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3:21" x14ac:dyDescent="0.25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3:21" x14ac:dyDescent="0.25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3:21" x14ac:dyDescent="0.25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3:21" x14ac:dyDescent="0.25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4:20" x14ac:dyDescent="0.25"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4:20" x14ac:dyDescent="0.25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4:20" x14ac:dyDescent="0.25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4:20" x14ac:dyDescent="0.25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4:20" x14ac:dyDescent="0.25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4:20" x14ac:dyDescent="0.25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4:20" x14ac:dyDescent="0.25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4:20" x14ac:dyDescent="0.25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4:20" x14ac:dyDescent="0.25"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4:20" x14ac:dyDescent="0.25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4:20" x14ac:dyDescent="0.25"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4:20" x14ac:dyDescent="0.25"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4:20" x14ac:dyDescent="0.25"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4:20" x14ac:dyDescent="0.25"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4:20" x14ac:dyDescent="0.25"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4:20" x14ac:dyDescent="0.25"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4:20" x14ac:dyDescent="0.25"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4:20" x14ac:dyDescent="0.25"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4:20" x14ac:dyDescent="0.25"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4:20" x14ac:dyDescent="0.25"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4:20" x14ac:dyDescent="0.25"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4:20" x14ac:dyDescent="0.25"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4:20" x14ac:dyDescent="0.25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4:20" x14ac:dyDescent="0.25"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4:20" x14ac:dyDescent="0.25"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4:20" x14ac:dyDescent="0.25"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4:20" x14ac:dyDescent="0.25"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4:20" x14ac:dyDescent="0.25"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4:20" x14ac:dyDescent="0.25"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4:20" x14ac:dyDescent="0.25"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4:20" x14ac:dyDescent="0.25"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4:20" x14ac:dyDescent="0.25"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4:20" x14ac:dyDescent="0.25"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4:20" x14ac:dyDescent="0.25"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4:20" x14ac:dyDescent="0.25"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4:20" x14ac:dyDescent="0.25"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4:20" x14ac:dyDescent="0.25"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4:20" x14ac:dyDescent="0.25"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4:20" x14ac:dyDescent="0.25"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4:20" x14ac:dyDescent="0.25"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4:20" x14ac:dyDescent="0.25"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4:20" x14ac:dyDescent="0.25"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4:20" x14ac:dyDescent="0.25"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4:20" x14ac:dyDescent="0.25"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4:20" x14ac:dyDescent="0.25"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4:20" x14ac:dyDescent="0.25"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4:20" x14ac:dyDescent="0.25"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4:20" x14ac:dyDescent="0.25"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4:20" x14ac:dyDescent="0.25"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4:20" x14ac:dyDescent="0.25"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4:20" x14ac:dyDescent="0.25"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4:20" x14ac:dyDescent="0.25"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4:20" x14ac:dyDescent="0.25"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4:20" x14ac:dyDescent="0.25"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4:20" x14ac:dyDescent="0.25"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4:20" x14ac:dyDescent="0.25"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4:20" x14ac:dyDescent="0.25"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4:20" x14ac:dyDescent="0.25"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4:20" x14ac:dyDescent="0.25"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4:20" x14ac:dyDescent="0.25"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4:20" x14ac:dyDescent="0.25"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4:20" x14ac:dyDescent="0.25"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4:20" x14ac:dyDescent="0.25"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4:20" x14ac:dyDescent="0.25"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4:20" x14ac:dyDescent="0.25"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4:20" x14ac:dyDescent="0.2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4:20" x14ac:dyDescent="0.2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4:20" x14ac:dyDescent="0.2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4:20" x14ac:dyDescent="0.25"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4:20" x14ac:dyDescent="0.25"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4:20" x14ac:dyDescent="0.25"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4:20" x14ac:dyDescent="0.25"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4:20" x14ac:dyDescent="0.25"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4:20" x14ac:dyDescent="0.25"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4:20" x14ac:dyDescent="0.25"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4:20" x14ac:dyDescent="0.25"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4:20" x14ac:dyDescent="0.25"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4:20" x14ac:dyDescent="0.25"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4:20" x14ac:dyDescent="0.25"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4:20" x14ac:dyDescent="0.25"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4:20" x14ac:dyDescent="0.25"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4:20" x14ac:dyDescent="0.25"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4:20" x14ac:dyDescent="0.25"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4:20" x14ac:dyDescent="0.25"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4:20" x14ac:dyDescent="0.25"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4:20" x14ac:dyDescent="0.25"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4:20" x14ac:dyDescent="0.25"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4:20" x14ac:dyDescent="0.25"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4:20" x14ac:dyDescent="0.25"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4:20" x14ac:dyDescent="0.25"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4:20" x14ac:dyDescent="0.25"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4:20" x14ac:dyDescent="0.25"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4:20" x14ac:dyDescent="0.25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4:20" x14ac:dyDescent="0.25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4:20" x14ac:dyDescent="0.25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4:20" x14ac:dyDescent="0.25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4:20" x14ac:dyDescent="0.25"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4:20" x14ac:dyDescent="0.25"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4:20" x14ac:dyDescent="0.25"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4:20" x14ac:dyDescent="0.25"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4:20" x14ac:dyDescent="0.25"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4:20" x14ac:dyDescent="0.25"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4:20" x14ac:dyDescent="0.25"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4:20" x14ac:dyDescent="0.25"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4:20" x14ac:dyDescent="0.25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4:20" x14ac:dyDescent="0.25"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4:20" x14ac:dyDescent="0.25"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4:20" x14ac:dyDescent="0.25"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4:20" x14ac:dyDescent="0.25"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4:20" x14ac:dyDescent="0.25"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4:20" x14ac:dyDescent="0.25"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4:20" x14ac:dyDescent="0.25"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4:20" x14ac:dyDescent="0.25"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4:20" x14ac:dyDescent="0.25"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4:20" x14ac:dyDescent="0.25"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4:20" x14ac:dyDescent="0.25"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4:20" x14ac:dyDescent="0.25"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4:20" x14ac:dyDescent="0.25"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4:20" x14ac:dyDescent="0.25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4:20" x14ac:dyDescent="0.25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4:20" x14ac:dyDescent="0.25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4:20" x14ac:dyDescent="0.25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4:20" x14ac:dyDescent="0.25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4:20" x14ac:dyDescent="0.25"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4:20" x14ac:dyDescent="0.25"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4:20" x14ac:dyDescent="0.25"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4:20" x14ac:dyDescent="0.25"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4:20" x14ac:dyDescent="0.25"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4:20" x14ac:dyDescent="0.25"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4:20" x14ac:dyDescent="0.25"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4:20" x14ac:dyDescent="0.25"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4:20" x14ac:dyDescent="0.25"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4:20" x14ac:dyDescent="0.25"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4:20" x14ac:dyDescent="0.25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4:20" x14ac:dyDescent="0.25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4:20" x14ac:dyDescent="0.25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4:20" x14ac:dyDescent="0.25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4:20" x14ac:dyDescent="0.25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4:20" x14ac:dyDescent="0.25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4:20" x14ac:dyDescent="0.25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4:20" x14ac:dyDescent="0.25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4:20" x14ac:dyDescent="0.25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4:20" x14ac:dyDescent="0.25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4:20" x14ac:dyDescent="0.25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4:20" x14ac:dyDescent="0.25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4:20" x14ac:dyDescent="0.25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4:20" x14ac:dyDescent="0.25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4:20" x14ac:dyDescent="0.25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4:20" x14ac:dyDescent="0.25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4:20" x14ac:dyDescent="0.25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4:20" x14ac:dyDescent="0.25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4:20" x14ac:dyDescent="0.25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4:20" x14ac:dyDescent="0.25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4:20" x14ac:dyDescent="0.25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4:20" x14ac:dyDescent="0.25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4:20" x14ac:dyDescent="0.25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4:20" x14ac:dyDescent="0.25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4:20" x14ac:dyDescent="0.25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4:20" x14ac:dyDescent="0.25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4:20" x14ac:dyDescent="0.25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4:20" x14ac:dyDescent="0.25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4:20" x14ac:dyDescent="0.25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4:20" x14ac:dyDescent="0.25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4:20" x14ac:dyDescent="0.25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4:20" x14ac:dyDescent="0.25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4:20" x14ac:dyDescent="0.25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4:20" x14ac:dyDescent="0.25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4:20" x14ac:dyDescent="0.25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4:20" x14ac:dyDescent="0.25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4:20" x14ac:dyDescent="0.25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4:20" x14ac:dyDescent="0.25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4:20" x14ac:dyDescent="0.25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4:20" x14ac:dyDescent="0.25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4:20" x14ac:dyDescent="0.25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4:20" x14ac:dyDescent="0.25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4:20" x14ac:dyDescent="0.25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4:20" x14ac:dyDescent="0.25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4:20" x14ac:dyDescent="0.25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4:20" x14ac:dyDescent="0.25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4:20" x14ac:dyDescent="0.25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4:20" x14ac:dyDescent="0.25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4:20" x14ac:dyDescent="0.25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4:20" x14ac:dyDescent="0.25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4:20" x14ac:dyDescent="0.25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4:20" x14ac:dyDescent="0.25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4:20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4:20" x14ac:dyDescent="0.25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4:20" x14ac:dyDescent="0.25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4:20" x14ac:dyDescent="0.25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4:20" x14ac:dyDescent="0.25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4:20" x14ac:dyDescent="0.25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4:20" x14ac:dyDescent="0.25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4:20" x14ac:dyDescent="0.25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4:20" x14ac:dyDescent="0.25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4:20" x14ac:dyDescent="0.25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4:20" x14ac:dyDescent="0.25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4:20" x14ac:dyDescent="0.25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4:20" x14ac:dyDescent="0.25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4:20" x14ac:dyDescent="0.25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4:20" x14ac:dyDescent="0.25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4:20" x14ac:dyDescent="0.25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4:20" x14ac:dyDescent="0.25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4:20" x14ac:dyDescent="0.25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4:20" x14ac:dyDescent="0.25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4:20" x14ac:dyDescent="0.25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4:20" x14ac:dyDescent="0.25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4:20" x14ac:dyDescent="0.25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4:20" x14ac:dyDescent="0.25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4:20" x14ac:dyDescent="0.25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4:20" x14ac:dyDescent="0.25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4:20" x14ac:dyDescent="0.25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4:20" x14ac:dyDescent="0.25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4:20" x14ac:dyDescent="0.25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4:20" x14ac:dyDescent="0.25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4:20" x14ac:dyDescent="0.25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4:20" x14ac:dyDescent="0.25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4:20" x14ac:dyDescent="0.25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4:20" x14ac:dyDescent="0.25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4:20" x14ac:dyDescent="0.25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4:20" x14ac:dyDescent="0.25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4:20" x14ac:dyDescent="0.25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4:20" x14ac:dyDescent="0.25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4:20" x14ac:dyDescent="0.25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4:20" x14ac:dyDescent="0.25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4:20" x14ac:dyDescent="0.25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4:20" x14ac:dyDescent="0.25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4:20" x14ac:dyDescent="0.25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4:20" x14ac:dyDescent="0.25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4:20" x14ac:dyDescent="0.25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4:20" x14ac:dyDescent="0.25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4:20" x14ac:dyDescent="0.25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4:20" x14ac:dyDescent="0.25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4:20" x14ac:dyDescent="0.25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4:20" x14ac:dyDescent="0.25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4:20" x14ac:dyDescent="0.25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4:20" x14ac:dyDescent="0.25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4:20" x14ac:dyDescent="0.25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4:20" x14ac:dyDescent="0.25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4:20" x14ac:dyDescent="0.25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4:20" x14ac:dyDescent="0.25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4:20" x14ac:dyDescent="0.25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4:20" x14ac:dyDescent="0.25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4:20" x14ac:dyDescent="0.25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4:20" x14ac:dyDescent="0.25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4:20" x14ac:dyDescent="0.25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4:20" x14ac:dyDescent="0.25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4:20" x14ac:dyDescent="0.25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4:20" x14ac:dyDescent="0.25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4:20" x14ac:dyDescent="0.25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4:20" x14ac:dyDescent="0.25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4:20" x14ac:dyDescent="0.25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4:20" x14ac:dyDescent="0.25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4:20" x14ac:dyDescent="0.25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4:20" x14ac:dyDescent="0.25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4:20" x14ac:dyDescent="0.25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4:20" x14ac:dyDescent="0.25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4:20" x14ac:dyDescent="0.25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4:20" x14ac:dyDescent="0.25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4:20" x14ac:dyDescent="0.25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4:20" x14ac:dyDescent="0.25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4:20" x14ac:dyDescent="0.25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4:20" x14ac:dyDescent="0.25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4:20" x14ac:dyDescent="0.25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4:20" x14ac:dyDescent="0.25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4:20" x14ac:dyDescent="0.25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4:20" x14ac:dyDescent="0.25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4:20" x14ac:dyDescent="0.25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4:20" x14ac:dyDescent="0.25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4:20" x14ac:dyDescent="0.25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4:20" x14ac:dyDescent="0.25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4:20" x14ac:dyDescent="0.25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4:20" x14ac:dyDescent="0.25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4:20" x14ac:dyDescent="0.25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4:20" x14ac:dyDescent="0.25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4:20" x14ac:dyDescent="0.25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4:20" x14ac:dyDescent="0.25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4:20" x14ac:dyDescent="0.25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4:20" x14ac:dyDescent="0.25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4:20" x14ac:dyDescent="0.25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4:20" x14ac:dyDescent="0.25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4:20" x14ac:dyDescent="0.25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4:20" x14ac:dyDescent="0.25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4:20" x14ac:dyDescent="0.25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4:20" x14ac:dyDescent="0.25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4:20" x14ac:dyDescent="0.25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4:20" x14ac:dyDescent="0.25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4:20" x14ac:dyDescent="0.25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4:20" x14ac:dyDescent="0.25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4:20" x14ac:dyDescent="0.25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4:20" x14ac:dyDescent="0.25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4:20" x14ac:dyDescent="0.25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4:20" x14ac:dyDescent="0.25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4:20" x14ac:dyDescent="0.25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4:20" x14ac:dyDescent="0.25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4:20" x14ac:dyDescent="0.25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4:20" x14ac:dyDescent="0.25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4:20" x14ac:dyDescent="0.25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4:20" x14ac:dyDescent="0.25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4:20" x14ac:dyDescent="0.25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4:20" x14ac:dyDescent="0.25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4:20" x14ac:dyDescent="0.25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4:20" x14ac:dyDescent="0.25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4:20" x14ac:dyDescent="0.25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4:20" x14ac:dyDescent="0.25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4:20" x14ac:dyDescent="0.25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4:20" x14ac:dyDescent="0.25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4:20" x14ac:dyDescent="0.25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4:20" x14ac:dyDescent="0.25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4:20" x14ac:dyDescent="0.25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4:20" x14ac:dyDescent="0.25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4:20" x14ac:dyDescent="0.25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4:20" x14ac:dyDescent="0.25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4:20" x14ac:dyDescent="0.25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4:20" x14ac:dyDescent="0.25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4:20" x14ac:dyDescent="0.25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4:20" x14ac:dyDescent="0.25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4:20" x14ac:dyDescent="0.25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4:20" x14ac:dyDescent="0.25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4:20" x14ac:dyDescent="0.25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4:20" x14ac:dyDescent="0.25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4:20" x14ac:dyDescent="0.25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4:20" x14ac:dyDescent="0.25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4:20" x14ac:dyDescent="0.25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4:20" x14ac:dyDescent="0.25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4:20" x14ac:dyDescent="0.25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4:20" x14ac:dyDescent="0.25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4:20" x14ac:dyDescent="0.25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4:20" x14ac:dyDescent="0.25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4:20" x14ac:dyDescent="0.25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4:20" x14ac:dyDescent="0.25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4:20" x14ac:dyDescent="0.25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4:20" x14ac:dyDescent="0.25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4:20" x14ac:dyDescent="0.25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4:20" x14ac:dyDescent="0.25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4:20" x14ac:dyDescent="0.25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4:20" x14ac:dyDescent="0.25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4:20" x14ac:dyDescent="0.25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4:20" x14ac:dyDescent="0.25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4:20" x14ac:dyDescent="0.25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4:20" x14ac:dyDescent="0.25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4:20" x14ac:dyDescent="0.25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4:20" x14ac:dyDescent="0.25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4:20" x14ac:dyDescent="0.25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4:20" x14ac:dyDescent="0.25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4:20" x14ac:dyDescent="0.25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4:20" x14ac:dyDescent="0.25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4:20" x14ac:dyDescent="0.25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4:20" x14ac:dyDescent="0.25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4:20" x14ac:dyDescent="0.25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4:20" x14ac:dyDescent="0.25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4:20" x14ac:dyDescent="0.25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4:20" x14ac:dyDescent="0.25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4:20" x14ac:dyDescent="0.25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4:20" x14ac:dyDescent="0.25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4:20" x14ac:dyDescent="0.25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4:20" x14ac:dyDescent="0.25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4:20" x14ac:dyDescent="0.25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4:20" x14ac:dyDescent="0.25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4:20" x14ac:dyDescent="0.25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4:20" x14ac:dyDescent="0.25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4:20" x14ac:dyDescent="0.25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4:20" x14ac:dyDescent="0.25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4:20" x14ac:dyDescent="0.25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4:20" x14ac:dyDescent="0.25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4:20" x14ac:dyDescent="0.25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4:20" x14ac:dyDescent="0.25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4:20" x14ac:dyDescent="0.25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4:20" x14ac:dyDescent="0.25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4:20" x14ac:dyDescent="0.25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4:20" x14ac:dyDescent="0.25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4:20" x14ac:dyDescent="0.25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4:20" x14ac:dyDescent="0.25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4:20" x14ac:dyDescent="0.25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4:20" x14ac:dyDescent="0.25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4:20" x14ac:dyDescent="0.25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4:20" x14ac:dyDescent="0.25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4:20" x14ac:dyDescent="0.25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4:20" x14ac:dyDescent="0.25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4:20" x14ac:dyDescent="0.25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4:20" x14ac:dyDescent="0.25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4:20" x14ac:dyDescent="0.25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4:20" x14ac:dyDescent="0.25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4:20" x14ac:dyDescent="0.25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4:20" x14ac:dyDescent="0.25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4:20" x14ac:dyDescent="0.25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4:20" x14ac:dyDescent="0.25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4:20" x14ac:dyDescent="0.25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4:20" x14ac:dyDescent="0.25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4:20" x14ac:dyDescent="0.25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4:20" x14ac:dyDescent="0.25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4:20" x14ac:dyDescent="0.25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4:20" x14ac:dyDescent="0.25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4:20" x14ac:dyDescent="0.25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4:20" x14ac:dyDescent="0.25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4:20" x14ac:dyDescent="0.25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4:20" x14ac:dyDescent="0.25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4:20" x14ac:dyDescent="0.25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4:20" x14ac:dyDescent="0.25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4:20" x14ac:dyDescent="0.25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4:20" x14ac:dyDescent="0.25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4:20" x14ac:dyDescent="0.25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4:20" x14ac:dyDescent="0.25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4:20" x14ac:dyDescent="0.25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4:20" x14ac:dyDescent="0.25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4:20" x14ac:dyDescent="0.25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4:20" x14ac:dyDescent="0.25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4:20" x14ac:dyDescent="0.25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4:20" x14ac:dyDescent="0.25"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4:20" x14ac:dyDescent="0.25"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4:20" x14ac:dyDescent="0.25"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4:20" x14ac:dyDescent="0.25"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4:20" x14ac:dyDescent="0.25"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4:20" x14ac:dyDescent="0.25"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4:20" x14ac:dyDescent="0.25"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4:20" x14ac:dyDescent="0.25"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4:20" x14ac:dyDescent="0.25"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4:20" x14ac:dyDescent="0.25"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4:20" x14ac:dyDescent="0.25"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4:20" x14ac:dyDescent="0.25"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4:20" x14ac:dyDescent="0.25"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4:20" x14ac:dyDescent="0.25"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4:20" x14ac:dyDescent="0.25"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4:20" x14ac:dyDescent="0.25"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4:20" x14ac:dyDescent="0.25"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4:20" x14ac:dyDescent="0.25"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4:20" x14ac:dyDescent="0.25"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4:20" x14ac:dyDescent="0.25"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4:20" x14ac:dyDescent="0.25"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4:20" x14ac:dyDescent="0.25"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4:20" x14ac:dyDescent="0.25"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4:20" x14ac:dyDescent="0.25"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4:20" x14ac:dyDescent="0.25"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4:20" x14ac:dyDescent="0.25"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4:20" x14ac:dyDescent="0.25"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4:20" x14ac:dyDescent="0.25"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4:20" x14ac:dyDescent="0.25"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4:20" x14ac:dyDescent="0.25"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4:20" x14ac:dyDescent="0.25"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4:20" x14ac:dyDescent="0.25"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4:20" x14ac:dyDescent="0.25"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4:20" x14ac:dyDescent="0.25"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4:20" x14ac:dyDescent="0.25"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4:20" x14ac:dyDescent="0.25"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4:20" x14ac:dyDescent="0.25"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4:20" x14ac:dyDescent="0.25"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4:20" x14ac:dyDescent="0.25"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4:20" x14ac:dyDescent="0.25"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4:20" x14ac:dyDescent="0.25"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2978-40A2-4118-8B98-D6715E726770}">
  <dimension ref="A2:F34"/>
  <sheetViews>
    <sheetView workbookViewId="0">
      <selection activeCell="C22" sqref="C22"/>
    </sheetView>
  </sheetViews>
  <sheetFormatPr baseColWidth="10" defaultRowHeight="15.75" x14ac:dyDescent="0.25"/>
  <cols>
    <col min="1" max="2" width="11.42578125" style="40"/>
    <col min="3" max="3" width="93.28515625" style="40" bestFit="1" customWidth="1"/>
    <col min="4" max="4" width="11.42578125" style="42"/>
    <col min="5" max="5" width="7.5703125" style="42" customWidth="1"/>
    <col min="6" max="6" width="11.42578125" style="42"/>
    <col min="7" max="16384" width="11.42578125" style="40"/>
  </cols>
  <sheetData>
    <row r="2" spans="1:6" ht="18.75" x14ac:dyDescent="0.3">
      <c r="A2" s="40" t="s">
        <v>97</v>
      </c>
      <c r="B2" s="41" t="s">
        <v>72</v>
      </c>
      <c r="E2" s="46" t="s">
        <v>99</v>
      </c>
      <c r="F2" s="47">
        <f ca="1">SUM(F5:F34)</f>
        <v>23.4</v>
      </c>
    </row>
    <row r="3" spans="1:6" x14ac:dyDescent="0.25">
      <c r="A3" s="40" t="s">
        <v>52</v>
      </c>
      <c r="B3" s="41" t="s">
        <v>1</v>
      </c>
    </row>
    <row r="4" spans="1:6" x14ac:dyDescent="0.25">
      <c r="D4" s="44" t="s">
        <v>24</v>
      </c>
      <c r="E4" s="44" t="s">
        <v>98</v>
      </c>
      <c r="F4" s="44" t="s">
        <v>25</v>
      </c>
    </row>
    <row r="5" spans="1:6" x14ac:dyDescent="0.25">
      <c r="C5" s="43" t="str" cm="1">
        <f t="array" aca="1" ref="C5" ca="1">IF(ROWS(C$5:C5)&gt;INDIRECT("'"&amp;$B$2&amp;"'!C1"),"",INDIRECT("'"&amp;$B$2&amp;"'!"&amp;CHAR(63+ROW())&amp;"1"))</f>
        <v>Cahier Polypro Petit Format  marque MDD
Grands Carreaux 96 Pages ROUGE</v>
      </c>
      <c r="D5" s="45" cm="1">
        <f t="array" aca="1" ref="D5" ca="1">IF(ROWS(C$5:C5)&gt;INDIRECT("'"&amp;$B$2&amp;"'!C1"),"",INDIRECT("'"&amp;$B$2&amp;"'!"&amp;CHAR(63+ROW())&amp;"3"))</f>
        <v>1</v>
      </c>
      <c r="E5" s="44" cm="1">
        <f t="array" aca="1" ref="E5" ca="1">IF(ROWS(C$5:C5)&gt;INDIRECT("'"&amp;$B$2&amp;"'!C1"),"",INDIRECT("'"&amp;$B$2&amp;"'!"&amp;CHAR(63+ROW())&amp;MATCH($B$3,INDIRECT("'"&amp;$B$2&amp;"'!B1:B31"),0)))</f>
        <v>4</v>
      </c>
      <c r="F5" s="45">
        <f ca="1">IFERROR(D5*E5,"")</f>
        <v>4</v>
      </c>
    </row>
    <row r="6" spans="1:6" x14ac:dyDescent="0.25">
      <c r="C6" s="43" t="str" cm="1">
        <f t="array" aca="1" ref="C6" ca="1">IF(ROWS(C$5:C6)&gt;INDIRECT("'"&amp;$B$2&amp;"'!C1"),"",INDIRECT("'"&amp;$B$2&amp;"'!"&amp;CHAR(63+ROW())&amp;"1"))</f>
        <v>Cahier Polypro Petit Format  marque MDD
Grands Carreaux 96 Pages Jaune</v>
      </c>
      <c r="D6" s="45" cm="1">
        <f t="array" aca="1" ref="D6" ca="1">IF(ROWS(C$5:C6)&gt;INDIRECT("'"&amp;$B$2&amp;"'!C1"),"",INDIRECT("'"&amp;$B$2&amp;"'!"&amp;CHAR(63+ROW())&amp;"3"))</f>
        <v>1</v>
      </c>
      <c r="E6" s="44" cm="1">
        <f t="array" aca="1" ref="E6" ca="1">IF(ROWS(C$5:C6)&gt;INDIRECT("'"&amp;$B$2&amp;"'!C1"),"",INDIRECT("'"&amp;$B$2&amp;"'!"&amp;CHAR(63+ROW())&amp;MATCH($B$3,INDIRECT("'"&amp;$B$2&amp;"'!B1:B31"),0)))</f>
        <v>0</v>
      </c>
      <c r="F6" s="45">
        <f t="shared" ref="F6:F34" ca="1" si="0">IFERROR(D6*E6,"")</f>
        <v>0</v>
      </c>
    </row>
    <row r="7" spans="1:6" x14ac:dyDescent="0.25">
      <c r="C7" s="43" t="str" cm="1">
        <f t="array" aca="1" ref="C7" ca="1">IF(ROWS(C$5:C7)&gt;INDIRECT("'"&amp;$B$2&amp;"'!C1"),"",INDIRECT("'"&amp;$B$2&amp;"'!"&amp;CHAR(63+ROW())&amp;"1"))</f>
        <v>Cahier Polypro GRAND Format 24X32 marque MDD
Grands Carreaux 96 Pages Rouge</v>
      </c>
      <c r="D7" s="45" cm="1">
        <f t="array" aca="1" ref="D7" ca="1">IF(ROWS(C$5:C7)&gt;INDIRECT("'"&amp;$B$2&amp;"'!C1"),"",INDIRECT("'"&amp;$B$2&amp;"'!"&amp;CHAR(63+ROW())&amp;"3"))</f>
        <v>1</v>
      </c>
      <c r="E7" s="44" cm="1">
        <f t="array" aca="1" ref="E7" ca="1">IF(ROWS(C$5:C7)&gt;INDIRECT("'"&amp;$B$2&amp;"'!C1"),"",INDIRECT("'"&amp;$B$2&amp;"'!"&amp;CHAR(63+ROW())&amp;MATCH($B$3,INDIRECT("'"&amp;$B$2&amp;"'!B1:B31"),0)))</f>
        <v>2</v>
      </c>
      <c r="F7" s="45">
        <f t="shared" ca="1" si="0"/>
        <v>2</v>
      </c>
    </row>
    <row r="8" spans="1:6" x14ac:dyDescent="0.25">
      <c r="C8" s="43" t="str" cm="1">
        <f t="array" aca="1" ref="C8" ca="1">IF(ROWS(C$5:C8)&gt;INDIRECT("'"&amp;$B$2&amp;"'!C1"),"",INDIRECT("'"&amp;$B$2&amp;"'!"&amp;CHAR(63+ROW())&amp;"1"))</f>
        <v>Cahier Polypro GRAND Format 24X32 marque MDD
Grands Carreaux 96 Pages Bleu</v>
      </c>
      <c r="D8" s="45" cm="1">
        <f t="array" aca="1" ref="D8" ca="1">IF(ROWS(C$5:C8)&gt;INDIRECT("'"&amp;$B$2&amp;"'!C1"),"",INDIRECT("'"&amp;$B$2&amp;"'!"&amp;CHAR(63+ROW())&amp;"3"))</f>
        <v>1</v>
      </c>
      <c r="E8" s="44" cm="1">
        <f t="array" aca="1" ref="E8" ca="1">IF(ROWS(C$5:C8)&gt;INDIRECT("'"&amp;$B$2&amp;"'!C1"),"",INDIRECT("'"&amp;$B$2&amp;"'!"&amp;CHAR(63+ROW())&amp;MATCH($B$3,INDIRECT("'"&amp;$B$2&amp;"'!B1:B31"),0)))</f>
        <v>0</v>
      </c>
      <c r="F8" s="45">
        <f t="shared" ca="1" si="0"/>
        <v>0</v>
      </c>
    </row>
    <row r="9" spans="1:6" x14ac:dyDescent="0.25">
      <c r="C9" s="43" t="str" cm="1">
        <f t="array" aca="1" ref="C9" ca="1">IF(ROWS(C$5:C9)&gt;INDIRECT("'"&amp;$B$2&amp;"'!C1"),"",INDIRECT("'"&amp;$B$2&amp;"'!"&amp;CHAR(63+ROW())&amp;"1"))</f>
        <v>Cahier Polypro GRAND Format 24X32 marque MDD
Grands Carreaux 96 Pages Vert</v>
      </c>
      <c r="D9" s="45" cm="1">
        <f t="array" aca="1" ref="D9" ca="1">IF(ROWS(C$5:C9)&gt;INDIRECT("'"&amp;$B$2&amp;"'!C1"),"",INDIRECT("'"&amp;$B$2&amp;"'!"&amp;CHAR(63+ROW())&amp;"3"))</f>
        <v>1</v>
      </c>
      <c r="E9" s="44" cm="1">
        <f t="array" aca="1" ref="E9" ca="1">IF(ROWS(C$5:C9)&gt;INDIRECT("'"&amp;$B$2&amp;"'!C1"),"",INDIRECT("'"&amp;$B$2&amp;"'!"&amp;CHAR(63+ROW())&amp;MATCH($B$3,INDIRECT("'"&amp;$B$2&amp;"'!B1:B31"),0)))</f>
        <v>0</v>
      </c>
      <c r="F9" s="45">
        <f t="shared" ca="1" si="0"/>
        <v>0</v>
      </c>
    </row>
    <row r="10" spans="1:6" x14ac:dyDescent="0.25">
      <c r="C10" s="43" t="str" cm="1">
        <f t="array" aca="1" ref="C10" ca="1">IF(ROWS(C$5:C10)&gt;INDIRECT("'"&amp;$B$2&amp;"'!C1"),"",INDIRECT("'"&amp;$B$2&amp;"'!"&amp;CHAR(63+ROW())&amp;"1"))</f>
        <v>Cahier Polypro GRAND Format 24X32 marque MDD
Grands Carreaux 96 Pages Transparent</v>
      </c>
      <c r="D10" s="45" cm="1">
        <f t="array" aca="1" ref="D10" ca="1">IF(ROWS(C$5:C10)&gt;INDIRECT("'"&amp;$B$2&amp;"'!C1"),"",INDIRECT("'"&amp;$B$2&amp;"'!"&amp;CHAR(63+ROW())&amp;"3"))</f>
        <v>1</v>
      </c>
      <c r="E10" s="44" cm="1">
        <f t="array" aca="1" ref="E10" ca="1">IF(ROWS(C$5:C10)&gt;INDIRECT("'"&amp;$B$2&amp;"'!C1"),"",INDIRECT("'"&amp;$B$2&amp;"'!"&amp;CHAR(63+ROW())&amp;MATCH($B$3,INDIRECT("'"&amp;$B$2&amp;"'!B1:B31"),0)))</f>
        <v>6</v>
      </c>
      <c r="F10" s="45">
        <f t="shared" ca="1" si="0"/>
        <v>6</v>
      </c>
    </row>
    <row r="11" spans="1:6" x14ac:dyDescent="0.25">
      <c r="C11" s="43" t="str" cm="1">
        <f t="array" aca="1" ref="C11" ca="1">IF(ROWS(C$5:C11)&gt;INDIRECT("'"&amp;$B$2&amp;"'!C1"),"",INDIRECT("'"&amp;$B$2&amp;"'!"&amp;CHAR(63+ROW())&amp;"1"))</f>
        <v>Cahier Polypro Petit Format  marque PREMIUM
Grands Carreaux 96 Pages ROUGE</v>
      </c>
      <c r="D11" s="45" cm="1">
        <f t="array" aca="1" ref="D11" ca="1">IF(ROWS(C$5:C11)&gt;INDIRECT("'"&amp;$B$2&amp;"'!C1"),"",INDIRECT("'"&amp;$B$2&amp;"'!"&amp;CHAR(63+ROW())&amp;"3"))</f>
        <v>5.7</v>
      </c>
      <c r="E11" s="44" cm="1">
        <f t="array" aca="1" ref="E11" ca="1">IF(ROWS(C$5:C11)&gt;INDIRECT("'"&amp;$B$2&amp;"'!C1"),"",INDIRECT("'"&amp;$B$2&amp;"'!"&amp;CHAR(63+ROW())&amp;MATCH($B$3,INDIRECT("'"&amp;$B$2&amp;"'!B1:B31"),0)))</f>
        <v>2</v>
      </c>
      <c r="F11" s="45">
        <f t="shared" ca="1" si="0"/>
        <v>11.4</v>
      </c>
    </row>
    <row r="12" spans="1:6" x14ac:dyDescent="0.25">
      <c r="C12" s="43" t="str" cm="1">
        <f t="array" aca="1" ref="C12" ca="1">IF(ROWS(C$5:C12)&gt;INDIRECT("'"&amp;$B$2&amp;"'!C1"),"",INDIRECT("'"&amp;$B$2&amp;"'!"&amp;CHAR(63+ROW())&amp;"1"))</f>
        <v>Cahier Polypro Petit Format  marque PREMIUM
Grands Carreaux 96 Pages Jaune</v>
      </c>
      <c r="D12" s="45" cm="1">
        <f t="array" aca="1" ref="D12" ca="1">IF(ROWS(C$5:C12)&gt;INDIRECT("'"&amp;$B$2&amp;"'!C1"),"",INDIRECT("'"&amp;$B$2&amp;"'!"&amp;CHAR(63+ROW())&amp;"3"))</f>
        <v>5.7</v>
      </c>
      <c r="E12" s="44" cm="1">
        <f t="array" aca="1" ref="E12" ca="1">IF(ROWS(C$5:C12)&gt;INDIRECT("'"&amp;$B$2&amp;"'!C1"),"",INDIRECT("'"&amp;$B$2&amp;"'!"&amp;CHAR(63+ROW())&amp;MATCH($B$3,INDIRECT("'"&amp;$B$2&amp;"'!B1:B31"),0)))</f>
        <v>0</v>
      </c>
      <c r="F12" s="45">
        <f t="shared" ca="1" si="0"/>
        <v>0</v>
      </c>
    </row>
    <row r="13" spans="1:6" x14ac:dyDescent="0.25">
      <c r="C13" s="43" t="str" cm="1">
        <f t="array" aca="1" ref="C13" ca="1">IF(ROWS(C$5:C13)&gt;INDIRECT("'"&amp;$B$2&amp;"'!C1"),"",INDIRECT("'"&amp;$B$2&amp;"'!"&amp;CHAR(63+ROW())&amp;"1"))</f>
        <v>Cahier Polypro GRAND Format 24X32  marque PREMIUM
Grands Carreaux 96 Pages Rouge</v>
      </c>
      <c r="D13" s="45" cm="1">
        <f t="array" aca="1" ref="D13" ca="1">IF(ROWS(C$5:C13)&gt;INDIRECT("'"&amp;$B$2&amp;"'!C1"),"",INDIRECT("'"&amp;$B$2&amp;"'!"&amp;CHAR(63+ROW())&amp;"3"))</f>
        <v>5.7</v>
      </c>
      <c r="E13" s="44" cm="1">
        <f t="array" aca="1" ref="E13" ca="1">IF(ROWS(C$5:C13)&gt;INDIRECT("'"&amp;$B$2&amp;"'!C1"),"",INDIRECT("'"&amp;$B$2&amp;"'!"&amp;CHAR(63+ROW())&amp;MATCH($B$3,INDIRECT("'"&amp;$B$2&amp;"'!B1:B31"),0)))</f>
        <v>0</v>
      </c>
      <c r="F13" s="45">
        <f t="shared" ca="1" si="0"/>
        <v>0</v>
      </c>
    </row>
    <row r="14" spans="1:6" x14ac:dyDescent="0.25">
      <c r="C14" s="43" t="str" cm="1">
        <f t="array" aca="1" ref="C14" ca="1">IF(ROWS(C$5:C14)&gt;INDIRECT("'"&amp;$B$2&amp;"'!C1"),"",INDIRECT("'"&amp;$B$2&amp;"'!"&amp;CHAR(63+ROW())&amp;"1"))</f>
        <v>Cahier Polypro GRAND Format 24X32  marque PREMIUM
Grands Carreaux 96 Pages Bleu</v>
      </c>
      <c r="D14" s="45" cm="1">
        <f t="array" aca="1" ref="D14" ca="1">IF(ROWS(C$5:C14)&gt;INDIRECT("'"&amp;$B$2&amp;"'!C1"),"",INDIRECT("'"&amp;$B$2&amp;"'!"&amp;CHAR(63+ROW())&amp;"3"))</f>
        <v>5.7</v>
      </c>
      <c r="E14" s="44" cm="1">
        <f t="array" aca="1" ref="E14" ca="1">IF(ROWS(C$5:C14)&gt;INDIRECT("'"&amp;$B$2&amp;"'!C1"),"",INDIRECT("'"&amp;$B$2&amp;"'!"&amp;CHAR(63+ROW())&amp;MATCH($B$3,INDIRECT("'"&amp;$B$2&amp;"'!B1:B31"),0)))</f>
        <v>0</v>
      </c>
      <c r="F14" s="45">
        <f t="shared" ca="1" si="0"/>
        <v>0</v>
      </c>
    </row>
    <row r="15" spans="1:6" x14ac:dyDescent="0.25">
      <c r="C15" s="43" t="str" cm="1">
        <f t="array" aca="1" ref="C15" ca="1">IF(ROWS(C$5:C15)&gt;INDIRECT("'"&amp;$B$2&amp;"'!C1"),"",INDIRECT("'"&amp;$B$2&amp;"'!"&amp;CHAR(63+ROW())&amp;"1"))</f>
        <v>Cahier Polypro GRAND Format 24X32  marque PREMIUM
Grands Carreaux 96 Pages Vert</v>
      </c>
      <c r="D15" s="45" cm="1">
        <f t="array" aca="1" ref="D15" ca="1">IF(ROWS(C$5:C15)&gt;INDIRECT("'"&amp;$B$2&amp;"'!C1"),"",INDIRECT("'"&amp;$B$2&amp;"'!"&amp;CHAR(63+ROW())&amp;"3"))</f>
        <v>5.7</v>
      </c>
      <c r="E15" s="44" cm="1">
        <f t="array" aca="1" ref="E15" ca="1">IF(ROWS(C$5:C15)&gt;INDIRECT("'"&amp;$B$2&amp;"'!C1"),"",INDIRECT("'"&amp;$B$2&amp;"'!"&amp;CHAR(63+ROW())&amp;MATCH($B$3,INDIRECT("'"&amp;$B$2&amp;"'!B1:B31"),0)))</f>
        <v>0</v>
      </c>
      <c r="F15" s="45">
        <f t="shared" ca="1" si="0"/>
        <v>0</v>
      </c>
    </row>
    <row r="16" spans="1:6" x14ac:dyDescent="0.25">
      <c r="C16" s="43" t="str" cm="1">
        <f t="array" aca="1" ref="C16" ca="1">IF(ROWS(C$5:C16)&gt;INDIRECT("'"&amp;$B$2&amp;"'!C1"),"",INDIRECT("'"&amp;$B$2&amp;"'!"&amp;CHAR(63+ROW())&amp;"1"))</f>
        <v>Cahier Polypro GRAND Format 24X32   marque PREMIUM
Grands Carreaux 96 Pages Transparent</v>
      </c>
      <c r="D16" s="45" cm="1">
        <f t="array" aca="1" ref="D16" ca="1">IF(ROWS(C$5:C16)&gt;INDIRECT("'"&amp;$B$2&amp;"'!C1"),"",INDIRECT("'"&amp;$B$2&amp;"'!"&amp;CHAR(63+ROW())&amp;"3"))</f>
        <v>5.7</v>
      </c>
      <c r="E16" s="44" cm="1">
        <f t="array" aca="1" ref="E16" ca="1">IF(ROWS(C$5:C16)&gt;INDIRECT("'"&amp;$B$2&amp;"'!C1"),"",INDIRECT("'"&amp;$B$2&amp;"'!"&amp;CHAR(63+ROW())&amp;MATCH($B$3,INDIRECT("'"&amp;$B$2&amp;"'!B1:B31"),0)))</f>
        <v>0</v>
      </c>
      <c r="F16" s="45">
        <f t="shared" ca="1" si="0"/>
        <v>0</v>
      </c>
    </row>
    <row r="17" spans="3:6" x14ac:dyDescent="0.25">
      <c r="C17" s="43" t="str" cm="1">
        <f t="array" aca="1" ref="C17" ca="1">IF(ROWS(C$5:C17)&gt;INDIRECT("'"&amp;$B$2&amp;"'!C1"),"",INDIRECT("'"&amp;$B$2&amp;"'!"&amp;CHAR(63+ROW())&amp;"1"))</f>
        <v/>
      </c>
      <c r="D17" s="45" t="str" cm="1">
        <f t="array" aca="1" ref="D17" ca="1">IF(ROWS(C$5:C17)&gt;INDIRECT("'"&amp;$B$2&amp;"'!C1"),"",INDIRECT("'"&amp;$B$2&amp;"'!"&amp;CHAR(63+ROW())&amp;"3"))</f>
        <v/>
      </c>
      <c r="E17" s="44" t="str" cm="1">
        <f t="array" aca="1" ref="E17" ca="1">IF(ROWS(C$5:C17)&gt;INDIRECT("'"&amp;$B$2&amp;"'!C1"),"",INDIRECT("'"&amp;$B$2&amp;"'!"&amp;CHAR(63+ROW())&amp;MATCH($B$3,INDIRECT("'"&amp;$B$2&amp;"'!B1:B31"),0)))</f>
        <v/>
      </c>
      <c r="F17" s="45" t="str">
        <f t="shared" ca="1" si="0"/>
        <v/>
      </c>
    </row>
    <row r="18" spans="3:6" x14ac:dyDescent="0.25">
      <c r="C18" s="43" t="str" cm="1">
        <f t="array" aca="1" ref="C18" ca="1">IF(ROWS(C$5:C18)&gt;INDIRECT("'"&amp;$B$2&amp;"'!C1"),"",INDIRECT("'"&amp;$B$2&amp;"'!"&amp;CHAR(63+ROW())&amp;"1"))</f>
        <v/>
      </c>
      <c r="D18" s="45" t="str" cm="1">
        <f t="array" aca="1" ref="D18" ca="1">IF(ROWS(C$5:C18)&gt;INDIRECT("'"&amp;$B$2&amp;"'!C1"),"",INDIRECT("'"&amp;$B$2&amp;"'!"&amp;CHAR(63+ROW())&amp;"3"))</f>
        <v/>
      </c>
      <c r="E18" s="44" t="str" cm="1">
        <f t="array" aca="1" ref="E18" ca="1">IF(ROWS(C$5:C18)&gt;INDIRECT("'"&amp;$B$2&amp;"'!C1"),"",INDIRECT("'"&amp;$B$2&amp;"'!"&amp;CHAR(63+ROW())&amp;MATCH($B$3,INDIRECT("'"&amp;$B$2&amp;"'!B1:B31"),0)))</f>
        <v/>
      </c>
      <c r="F18" s="45" t="str">
        <f t="shared" ca="1" si="0"/>
        <v/>
      </c>
    </row>
    <row r="19" spans="3:6" x14ac:dyDescent="0.25">
      <c r="C19" s="43" t="str" cm="1">
        <f t="array" aca="1" ref="C19" ca="1">IF(ROWS(C$5:C19)&gt;INDIRECT("'"&amp;$B$2&amp;"'!C1"),"",INDIRECT("'"&amp;$B$2&amp;"'!"&amp;CHAR(63+ROW())&amp;"1"))</f>
        <v/>
      </c>
      <c r="D19" s="45" t="str" cm="1">
        <f t="array" aca="1" ref="D19" ca="1">IF(ROWS(C$5:C19)&gt;INDIRECT("'"&amp;$B$2&amp;"'!C1"),"",INDIRECT("'"&amp;$B$2&amp;"'!"&amp;CHAR(63+ROW())&amp;"3"))</f>
        <v/>
      </c>
      <c r="E19" s="44" t="str" cm="1">
        <f t="array" aca="1" ref="E19" ca="1">IF(ROWS(C$5:C19)&gt;INDIRECT("'"&amp;$B$2&amp;"'!C1"),"",INDIRECT("'"&amp;$B$2&amp;"'!"&amp;CHAR(63+ROW())&amp;MATCH($B$3,INDIRECT("'"&amp;$B$2&amp;"'!B1:B31"),0)))</f>
        <v/>
      </c>
      <c r="F19" s="45" t="str">
        <f t="shared" ca="1" si="0"/>
        <v/>
      </c>
    </row>
    <row r="20" spans="3:6" x14ac:dyDescent="0.25">
      <c r="C20" s="43" t="str" cm="1">
        <f t="array" aca="1" ref="C20" ca="1">IF(ROWS(C$5:C20)&gt;INDIRECT("'"&amp;$B$2&amp;"'!C1"),"",INDIRECT("'"&amp;$B$2&amp;"'!"&amp;CHAR(63+ROW())&amp;"1"))</f>
        <v/>
      </c>
      <c r="D20" s="45" t="str" cm="1">
        <f t="array" aca="1" ref="D20" ca="1">IF(ROWS(C$5:C20)&gt;INDIRECT("'"&amp;$B$2&amp;"'!C1"),"",INDIRECT("'"&amp;$B$2&amp;"'!"&amp;CHAR(63+ROW())&amp;"3"))</f>
        <v/>
      </c>
      <c r="E20" s="44" t="str" cm="1">
        <f t="array" aca="1" ref="E20" ca="1">IF(ROWS(C$5:C20)&gt;INDIRECT("'"&amp;$B$2&amp;"'!C1"),"",INDIRECT("'"&amp;$B$2&amp;"'!"&amp;CHAR(63+ROW())&amp;MATCH($B$3,INDIRECT("'"&amp;$B$2&amp;"'!B1:B31"),0)))</f>
        <v/>
      </c>
      <c r="F20" s="45" t="str">
        <f t="shared" ca="1" si="0"/>
        <v/>
      </c>
    </row>
    <row r="21" spans="3:6" x14ac:dyDescent="0.25">
      <c r="C21" s="43" t="str" cm="1">
        <f t="array" aca="1" ref="C21" ca="1">IF(ROWS(C$5:C21)&gt;INDIRECT("'"&amp;$B$2&amp;"'!C1"),"",INDIRECT("'"&amp;$B$2&amp;"'!"&amp;CHAR(63+ROW())&amp;"1"))</f>
        <v/>
      </c>
      <c r="D21" s="45" t="str" cm="1">
        <f t="array" aca="1" ref="D21" ca="1">IF(ROWS(C$5:C21)&gt;INDIRECT("'"&amp;$B$2&amp;"'!C1"),"",INDIRECT("'"&amp;$B$2&amp;"'!"&amp;CHAR(63+ROW())&amp;"3"))</f>
        <v/>
      </c>
      <c r="E21" s="44" t="str" cm="1">
        <f t="array" aca="1" ref="E21" ca="1">IF(ROWS(C$5:C21)&gt;INDIRECT("'"&amp;$B$2&amp;"'!C1"),"",INDIRECT("'"&amp;$B$2&amp;"'!"&amp;CHAR(63+ROW())&amp;MATCH($B$3,INDIRECT("'"&amp;$B$2&amp;"'!B1:B31"),0)))</f>
        <v/>
      </c>
      <c r="F21" s="45" t="str">
        <f t="shared" ca="1" si="0"/>
        <v/>
      </c>
    </row>
    <row r="22" spans="3:6" x14ac:dyDescent="0.25">
      <c r="C22" s="43" t="str" cm="1">
        <f t="array" aca="1" ref="C22" ca="1">IF(ROWS(C$5:C22)&gt;INDIRECT("'"&amp;$B$2&amp;"'!C1"),"",INDIRECT("'"&amp;$B$2&amp;"'!"&amp;CHAR(63+ROW())&amp;"1"))</f>
        <v/>
      </c>
      <c r="D22" s="45" t="str" cm="1">
        <f t="array" aca="1" ref="D22" ca="1">IF(ROWS(C$5:C22)&gt;INDIRECT("'"&amp;$B$2&amp;"'!C1"),"",INDIRECT("'"&amp;$B$2&amp;"'!"&amp;CHAR(63+ROW())&amp;"3"))</f>
        <v/>
      </c>
      <c r="E22" s="44" t="str" cm="1">
        <f t="array" aca="1" ref="E22" ca="1">IF(ROWS(C$5:C22)&gt;INDIRECT("'"&amp;$B$2&amp;"'!C1"),"",INDIRECT("'"&amp;$B$2&amp;"'!"&amp;CHAR(63+ROW())&amp;MATCH($B$3,INDIRECT("'"&amp;$B$2&amp;"'!B1:B31"),0)))</f>
        <v/>
      </c>
      <c r="F22" s="45" t="str">
        <f t="shared" ca="1" si="0"/>
        <v/>
      </c>
    </row>
    <row r="23" spans="3:6" x14ac:dyDescent="0.25">
      <c r="C23" s="43" t="str" cm="1">
        <f t="array" aca="1" ref="C23" ca="1">IF(ROWS(C$5:C23)&gt;INDIRECT("'"&amp;$B$2&amp;"'!C1"),"",INDIRECT("'"&amp;$B$2&amp;"'!"&amp;CHAR(63+ROW())&amp;"1"))</f>
        <v/>
      </c>
      <c r="D23" s="45" t="str" cm="1">
        <f t="array" aca="1" ref="D23" ca="1">IF(ROWS(C$5:C23)&gt;INDIRECT("'"&amp;$B$2&amp;"'!C1"),"",INDIRECT("'"&amp;$B$2&amp;"'!"&amp;CHAR(63+ROW())&amp;"3"))</f>
        <v/>
      </c>
      <c r="E23" s="44" t="str" cm="1">
        <f t="array" aca="1" ref="E23" ca="1">IF(ROWS(C$5:C23)&gt;INDIRECT("'"&amp;$B$2&amp;"'!C1"),"",INDIRECT("'"&amp;$B$2&amp;"'!"&amp;CHAR(63+ROW())&amp;MATCH($B$3,INDIRECT("'"&amp;$B$2&amp;"'!B1:B31"),0)))</f>
        <v/>
      </c>
      <c r="F23" s="45" t="str">
        <f t="shared" ca="1" si="0"/>
        <v/>
      </c>
    </row>
    <row r="24" spans="3:6" x14ac:dyDescent="0.25">
      <c r="C24" s="43" t="str" cm="1">
        <f t="array" aca="1" ref="C24" ca="1">IF(ROWS(C$5:C24)&gt;INDIRECT("'"&amp;$B$2&amp;"'!C1"),"",INDIRECT("'"&amp;$B$2&amp;"'!"&amp;CHAR(63+ROW())&amp;"1"))</f>
        <v/>
      </c>
      <c r="D24" s="45" t="str" cm="1">
        <f t="array" aca="1" ref="D24" ca="1">IF(ROWS(C$5:C24)&gt;INDIRECT("'"&amp;$B$2&amp;"'!C1"),"",INDIRECT("'"&amp;$B$2&amp;"'!"&amp;CHAR(63+ROW())&amp;"3"))</f>
        <v/>
      </c>
      <c r="E24" s="44" t="str" cm="1">
        <f t="array" aca="1" ref="E24" ca="1">IF(ROWS(C$5:C24)&gt;INDIRECT("'"&amp;$B$2&amp;"'!C1"),"",INDIRECT("'"&amp;$B$2&amp;"'!"&amp;CHAR(63+ROW())&amp;MATCH($B$3,INDIRECT("'"&amp;$B$2&amp;"'!B1:B31"),0)))</f>
        <v/>
      </c>
      <c r="F24" s="45" t="str">
        <f t="shared" ca="1" si="0"/>
        <v/>
      </c>
    </row>
    <row r="25" spans="3:6" x14ac:dyDescent="0.25">
      <c r="C25" s="43" t="str" cm="1">
        <f t="array" aca="1" ref="C25" ca="1">IF(ROWS(C$5:C25)&gt;INDIRECT("'"&amp;$B$2&amp;"'!C1"),"",INDIRECT("'"&amp;$B$2&amp;"'!"&amp;CHAR(63+ROW())&amp;"1"))</f>
        <v/>
      </c>
      <c r="D25" s="45" t="str" cm="1">
        <f t="array" aca="1" ref="D25" ca="1">IF(ROWS(C$5:C25)&gt;INDIRECT("'"&amp;$B$2&amp;"'!C1"),"",INDIRECT("'"&amp;$B$2&amp;"'!"&amp;CHAR(63+ROW())&amp;"3"))</f>
        <v/>
      </c>
      <c r="E25" s="44" t="str" cm="1">
        <f t="array" aca="1" ref="E25" ca="1">IF(ROWS(C$5:C25)&gt;INDIRECT("'"&amp;$B$2&amp;"'!C1"),"",INDIRECT("'"&amp;$B$2&amp;"'!"&amp;CHAR(63+ROW())&amp;MATCH($B$3,INDIRECT("'"&amp;$B$2&amp;"'!B1:B31"),0)))</f>
        <v/>
      </c>
      <c r="F25" s="45" t="str">
        <f t="shared" ca="1" si="0"/>
        <v/>
      </c>
    </row>
    <row r="26" spans="3:6" x14ac:dyDescent="0.25">
      <c r="C26" s="43" t="str" cm="1">
        <f t="array" aca="1" ref="C26" ca="1">IF(ROWS(C$5:C26)&gt;INDIRECT("'"&amp;$B$2&amp;"'!C1"),"",INDIRECT("'"&amp;$B$2&amp;"'!"&amp;CHAR(63+ROW())&amp;"1"))</f>
        <v/>
      </c>
      <c r="D26" s="45" t="str" cm="1">
        <f t="array" aca="1" ref="D26" ca="1">IF(ROWS(C$5:C26)&gt;INDIRECT("'"&amp;$B$2&amp;"'!C1"),"",INDIRECT("'"&amp;$B$2&amp;"'!"&amp;CHAR(63+ROW())&amp;"3"))</f>
        <v/>
      </c>
      <c r="E26" s="44" t="str" cm="1">
        <f t="array" aca="1" ref="E26" ca="1">IF(ROWS(C$5:C26)&gt;INDIRECT("'"&amp;$B$2&amp;"'!C1"),"",INDIRECT("'"&amp;$B$2&amp;"'!"&amp;CHAR(63+ROW())&amp;MATCH($B$3,INDIRECT("'"&amp;$B$2&amp;"'!B1:B31"),0)))</f>
        <v/>
      </c>
      <c r="F26" s="45" t="str">
        <f t="shared" ca="1" si="0"/>
        <v/>
      </c>
    </row>
    <row r="27" spans="3:6" x14ac:dyDescent="0.25">
      <c r="C27" s="43" t="str" cm="1">
        <f t="array" aca="1" ref="C27" ca="1">IF(ROWS(C$5:C27)&gt;INDIRECT("'"&amp;$B$2&amp;"'!C1"),"",INDIRECT("'"&amp;$B$2&amp;"'!"&amp;CHAR(63+ROW())&amp;"1"))</f>
        <v/>
      </c>
      <c r="D27" s="45" t="str" cm="1">
        <f t="array" aca="1" ref="D27" ca="1">IF(ROWS(C$5:C27)&gt;INDIRECT("'"&amp;$B$2&amp;"'!C1"),"",INDIRECT("'"&amp;$B$2&amp;"'!"&amp;CHAR(63+ROW())&amp;"3"))</f>
        <v/>
      </c>
      <c r="E27" s="44" t="str" cm="1">
        <f t="array" aca="1" ref="E27" ca="1">IF(ROWS(C$5:C27)&gt;INDIRECT("'"&amp;$B$2&amp;"'!C1"),"",INDIRECT("'"&amp;$B$2&amp;"'!"&amp;CHAR(63+ROW())&amp;MATCH($B$3,INDIRECT("'"&amp;$B$2&amp;"'!B1:B31"),0)))</f>
        <v/>
      </c>
      <c r="F27" s="45" t="str">
        <f t="shared" ca="1" si="0"/>
        <v/>
      </c>
    </row>
    <row r="28" spans="3:6" x14ac:dyDescent="0.25">
      <c r="C28" s="43" t="str" cm="1">
        <f t="array" aca="1" ref="C28" ca="1">IF(ROWS(C$5:C28)&gt;INDIRECT("'"&amp;$B$2&amp;"'!C1"),"",INDIRECT("'"&amp;$B$2&amp;"'!"&amp;CHAR(63+ROW())&amp;"1"))</f>
        <v/>
      </c>
      <c r="D28" s="45" t="str" cm="1">
        <f t="array" aca="1" ref="D28" ca="1">IF(ROWS(C$5:C28)&gt;INDIRECT("'"&amp;$B$2&amp;"'!C1"),"",INDIRECT("'"&amp;$B$2&amp;"'!"&amp;CHAR(63+ROW())&amp;"3"))</f>
        <v/>
      </c>
      <c r="E28" s="44" t="str" cm="1">
        <f t="array" aca="1" ref="E28" ca="1">IF(ROWS(C$5:C28)&gt;INDIRECT("'"&amp;$B$2&amp;"'!C1"),"",INDIRECT("'"&amp;$B$2&amp;"'!"&amp;CHAR(63+ROW())&amp;MATCH($B$3,INDIRECT("'"&amp;$B$2&amp;"'!B1:B31"),0)))</f>
        <v/>
      </c>
      <c r="F28" s="45" t="str">
        <f t="shared" ca="1" si="0"/>
        <v/>
      </c>
    </row>
    <row r="29" spans="3:6" x14ac:dyDescent="0.25">
      <c r="C29" s="43" t="str" cm="1">
        <f t="array" aca="1" ref="C29" ca="1">IF(ROWS(C$5:C29)&gt;INDIRECT("'"&amp;$B$2&amp;"'!C1"),"",INDIRECT("'"&amp;$B$2&amp;"'!"&amp;CHAR(63+ROW())&amp;"1"))</f>
        <v/>
      </c>
      <c r="D29" s="45" t="str" cm="1">
        <f t="array" aca="1" ref="D29" ca="1">IF(ROWS(C$5:C29)&gt;INDIRECT("'"&amp;$B$2&amp;"'!C1"),"",INDIRECT("'"&amp;$B$2&amp;"'!"&amp;CHAR(63+ROW())&amp;"3"))</f>
        <v/>
      </c>
      <c r="E29" s="44" t="str" cm="1">
        <f t="array" aca="1" ref="E29" ca="1">IF(ROWS(C$5:C29)&gt;INDIRECT("'"&amp;$B$2&amp;"'!C1"),"",INDIRECT("'"&amp;$B$2&amp;"'!"&amp;CHAR(63+ROW())&amp;MATCH($B$3,INDIRECT("'"&amp;$B$2&amp;"'!B1:B31"),0)))</f>
        <v/>
      </c>
      <c r="F29" s="45" t="str">
        <f t="shared" ca="1" si="0"/>
        <v/>
      </c>
    </row>
    <row r="30" spans="3:6" x14ac:dyDescent="0.25">
      <c r="C30" s="43" t="str" cm="1">
        <f t="array" aca="1" ref="C30" ca="1">IF(ROWS(C$5:C30)&gt;INDIRECT("'"&amp;$B$2&amp;"'!C1"),"",INDIRECT("'"&amp;$B$2&amp;"'!"&amp;CHAR(63+ROW())&amp;"1"))</f>
        <v/>
      </c>
      <c r="D30" s="45" t="str" cm="1">
        <f t="array" aca="1" ref="D30" ca="1">IF(ROWS(C$5:C30)&gt;INDIRECT("'"&amp;$B$2&amp;"'!C1"),"",INDIRECT("'"&amp;$B$2&amp;"'!"&amp;CHAR(63+ROW())&amp;"3"))</f>
        <v/>
      </c>
      <c r="E30" s="44" t="str" cm="1">
        <f t="array" aca="1" ref="E30" ca="1">IF(ROWS(C$5:C30)&gt;INDIRECT("'"&amp;$B$2&amp;"'!C1"),"",INDIRECT("'"&amp;$B$2&amp;"'!"&amp;CHAR(63+ROW())&amp;MATCH($B$3,INDIRECT("'"&amp;$B$2&amp;"'!B1:B31"),0)))</f>
        <v/>
      </c>
      <c r="F30" s="45" t="str">
        <f t="shared" ca="1" si="0"/>
        <v/>
      </c>
    </row>
    <row r="31" spans="3:6" x14ac:dyDescent="0.25">
      <c r="C31" s="43" t="str" cm="1">
        <f t="array" aca="1" ref="C31" ca="1">IF(ROWS(C$5:C31)&gt;INDIRECT("'"&amp;$B$2&amp;"'!C1"),"",INDIRECT("'"&amp;$B$2&amp;"'!"&amp;CHAR(63+ROW())&amp;"1"))</f>
        <v/>
      </c>
      <c r="D31" s="45" t="str" cm="1">
        <f t="array" aca="1" ref="D31" ca="1">IF(ROWS(C$5:C31)&gt;INDIRECT("'"&amp;$B$2&amp;"'!C1"),"",INDIRECT("'"&amp;$B$2&amp;"'!"&amp;CHAR(63+ROW())&amp;"3"))</f>
        <v/>
      </c>
      <c r="E31" s="44" t="str" cm="1">
        <f t="array" aca="1" ref="E31" ca="1">IF(ROWS(C$5:C31)&gt;INDIRECT("'"&amp;$B$2&amp;"'!C1"),"",INDIRECT("'"&amp;$B$2&amp;"'!"&amp;CHAR(63+ROW())&amp;MATCH($B$3,INDIRECT("'"&amp;$B$2&amp;"'!B1:B31"),0)))</f>
        <v/>
      </c>
      <c r="F31" s="45" t="str">
        <f t="shared" ca="1" si="0"/>
        <v/>
      </c>
    </row>
    <row r="32" spans="3:6" x14ac:dyDescent="0.25">
      <c r="C32" s="43" t="str" cm="1">
        <f t="array" aca="1" ref="C32" ca="1">IF(ROWS(C$5:C32)&gt;INDIRECT("'"&amp;$B$2&amp;"'!C1"),"",INDIRECT("'"&amp;$B$2&amp;"'!"&amp;CHAR(63+ROW())&amp;"1"))</f>
        <v/>
      </c>
      <c r="D32" s="45" t="str" cm="1">
        <f t="array" aca="1" ref="D32" ca="1">IF(ROWS(C$5:C32)&gt;INDIRECT("'"&amp;$B$2&amp;"'!C1"),"",INDIRECT("'"&amp;$B$2&amp;"'!"&amp;CHAR(63+ROW())&amp;"3"))</f>
        <v/>
      </c>
      <c r="E32" s="44" t="str" cm="1">
        <f t="array" aca="1" ref="E32" ca="1">IF(ROWS(C$5:C32)&gt;INDIRECT("'"&amp;$B$2&amp;"'!C1"),"",INDIRECT("'"&amp;$B$2&amp;"'!"&amp;CHAR(63+ROW())&amp;MATCH($B$3,INDIRECT("'"&amp;$B$2&amp;"'!B1:B31"),0)))</f>
        <v/>
      </c>
      <c r="F32" s="45" t="str">
        <f t="shared" ca="1" si="0"/>
        <v/>
      </c>
    </row>
    <row r="33" spans="3:6" x14ac:dyDescent="0.25">
      <c r="C33" s="43" t="str" cm="1">
        <f t="array" aca="1" ref="C33" ca="1">IF(ROWS(C$5:C33)&gt;INDIRECT("'"&amp;$B$2&amp;"'!C1"),"",INDIRECT("'"&amp;$B$2&amp;"'!"&amp;CHAR(63+ROW())&amp;"1"))</f>
        <v/>
      </c>
      <c r="D33" s="45" t="str" cm="1">
        <f t="array" aca="1" ref="D33" ca="1">IF(ROWS(C$5:C33)&gt;INDIRECT("'"&amp;$B$2&amp;"'!C1"),"",INDIRECT("'"&amp;$B$2&amp;"'!"&amp;CHAR(63+ROW())&amp;"3"))</f>
        <v/>
      </c>
      <c r="E33" s="44" t="str" cm="1">
        <f t="array" aca="1" ref="E33" ca="1">IF(ROWS(C$5:C33)&gt;INDIRECT("'"&amp;$B$2&amp;"'!C1"),"",INDIRECT("'"&amp;$B$2&amp;"'!"&amp;CHAR(63+ROW())&amp;MATCH($B$3,INDIRECT("'"&amp;$B$2&amp;"'!B1:B31"),0)))</f>
        <v/>
      </c>
      <c r="F33" s="45" t="str">
        <f t="shared" ca="1" si="0"/>
        <v/>
      </c>
    </row>
    <row r="34" spans="3:6" x14ac:dyDescent="0.25">
      <c r="C34" s="43" t="str" cm="1">
        <f t="array" aca="1" ref="C34" ca="1">IF(ROWS(C$5:C34)&gt;INDIRECT("'"&amp;$B$2&amp;"'!C1"),"",INDIRECT("'"&amp;$B$2&amp;"'!"&amp;CHAR(63+ROW())&amp;"1"))</f>
        <v/>
      </c>
      <c r="D34" s="45" t="str" cm="1">
        <f t="array" aca="1" ref="D34" ca="1">IF(ROWS(C$5:C34)&gt;INDIRECT("'"&amp;$B$2&amp;"'!C1"),"",INDIRECT("'"&amp;$B$2&amp;"'!"&amp;CHAR(63+ROW())&amp;"3"))</f>
        <v/>
      </c>
      <c r="E34" s="44" t="str" cm="1">
        <f t="array" aca="1" ref="E34" ca="1">IF(ROWS(C$5:C34)&gt;INDIRECT("'"&amp;$B$2&amp;"'!C1"),"",INDIRECT("'"&amp;$B$2&amp;"'!"&amp;CHAR(63+ROW())&amp;MATCH($B$3,INDIRECT("'"&amp;$B$2&amp;"'!B1:B31"),0)))</f>
        <v/>
      </c>
      <c r="F34" s="45" t="str">
        <f t="shared" ca="1" si="0"/>
        <v/>
      </c>
    </row>
  </sheetData>
  <dataValidations count="2">
    <dataValidation type="list" allowBlank="1" showInputMessage="1" showErrorMessage="1" sqref="B2" xr:uid="{AA78D454-BEDA-4707-B998-0DFA973CEAAE}">
      <formula1>classes</formula1>
    </dataValidation>
    <dataValidation type="list" allowBlank="1" showInputMessage="1" showErrorMessage="1" sqref="B3" xr:uid="{235DC9BD-95A2-49A9-85A9-986AFD6E3C92}">
      <formula1>INDIRECT("'" &amp;$B$2 &amp;"'!B4:B31")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9B72C-0E14-4F9B-9814-8938406D6FF1}">
  <dimension ref="A1:Y18"/>
  <sheetViews>
    <sheetView tabSelected="1" workbookViewId="0">
      <pane xSplit="3" topLeftCell="D1" activePane="topRight" state="frozen"/>
      <selection pane="topRight" activeCell="W9" sqref="W9"/>
    </sheetView>
  </sheetViews>
  <sheetFormatPr baseColWidth="10" defaultRowHeight="15.75" x14ac:dyDescent="0.25"/>
  <cols>
    <col min="1" max="1" width="51.28515625" style="17" bestFit="1" customWidth="1"/>
    <col min="2" max="2" width="5.42578125" style="17" customWidth="1"/>
    <col min="3" max="3" width="7.42578125" style="15" bestFit="1" customWidth="1"/>
    <col min="4" max="4" width="4.140625" style="22" bestFit="1" customWidth="1"/>
    <col min="5" max="5" width="2.140625" style="22" bestFit="1" customWidth="1"/>
    <col min="6" max="6" width="4.140625" style="22" bestFit="1" customWidth="1"/>
    <col min="7" max="7" width="2.140625" style="22" bestFit="1" customWidth="1"/>
    <col min="8" max="8" width="5" style="22" bestFit="1" customWidth="1"/>
    <col min="9" max="9" width="3.28515625" style="22" bestFit="1" customWidth="1"/>
    <col min="10" max="10" width="5" style="22" bestFit="1" customWidth="1"/>
    <col min="11" max="11" width="3.28515625" style="22" bestFit="1" customWidth="1"/>
    <col min="12" max="12" width="4" style="22" bestFit="1" customWidth="1"/>
    <col min="13" max="13" width="2.140625" style="22" bestFit="1" customWidth="1"/>
    <col min="14" max="14" width="3.85546875" style="22" bestFit="1" customWidth="1"/>
    <col min="15" max="15" width="2.140625" style="22" bestFit="1" customWidth="1"/>
    <col min="16" max="16" width="9.42578125" style="22" customWidth="1"/>
    <col min="17" max="17" width="11.42578125" style="15"/>
    <col min="18" max="18" width="53" style="17" customWidth="1"/>
    <col min="19" max="19" width="9.85546875" style="15" customWidth="1"/>
    <col min="20" max="22" width="11.42578125" style="15"/>
    <col min="23" max="23" width="10.140625" style="15" customWidth="1"/>
    <col min="24" max="24" width="9.5703125" style="37" customWidth="1"/>
    <col min="25" max="25" width="11.42578125" style="37"/>
    <col min="26" max="16384" width="11.42578125" style="15"/>
  </cols>
  <sheetData>
    <row r="1" spans="1:25" s="14" customFormat="1" x14ac:dyDescent="0.25">
      <c r="A1" s="16" t="s">
        <v>96</v>
      </c>
      <c r="B1" s="16"/>
      <c r="D1" s="19" t="s">
        <v>69</v>
      </c>
      <c r="E1" s="20"/>
      <c r="F1" s="19" t="s">
        <v>70</v>
      </c>
      <c r="G1" s="20"/>
      <c r="H1" s="19" t="s">
        <v>71</v>
      </c>
      <c r="I1" s="20"/>
      <c r="J1" s="19" t="s">
        <v>72</v>
      </c>
      <c r="K1" s="20"/>
      <c r="L1" s="19" t="s">
        <v>92</v>
      </c>
      <c r="M1" s="20"/>
      <c r="N1" s="19" t="s">
        <v>93</v>
      </c>
      <c r="O1" s="20"/>
      <c r="P1" s="20"/>
      <c r="R1" s="14" t="s">
        <v>95</v>
      </c>
      <c r="X1" s="51"/>
      <c r="Y1" s="51"/>
    </row>
    <row r="2" spans="1:25" x14ac:dyDescent="0.25">
      <c r="B2" s="30" t="s">
        <v>75</v>
      </c>
      <c r="C2" s="11" t="s">
        <v>24</v>
      </c>
      <c r="D2" s="21"/>
      <c r="F2" s="21"/>
      <c r="H2" s="21"/>
      <c r="J2" s="21"/>
      <c r="L2" s="21"/>
      <c r="N2" s="21"/>
      <c r="S2" s="15" t="s">
        <v>75</v>
      </c>
      <c r="T2" s="15" t="s">
        <v>94</v>
      </c>
      <c r="U2" s="15" t="s">
        <v>25</v>
      </c>
    </row>
    <row r="3" spans="1:25" ht="30" x14ac:dyDescent="0.25">
      <c r="A3" s="18" t="s">
        <v>54</v>
      </c>
      <c r="B3" s="18" t="s">
        <v>76</v>
      </c>
      <c r="C3" s="10">
        <v>1</v>
      </c>
      <c r="D3" s="21" t="s">
        <v>73</v>
      </c>
      <c r="E3" s="22">
        <f>IF(D3="","",MAX(E$2:E2)+1)</f>
        <v>1</v>
      </c>
      <c r="F3" s="21" t="s">
        <v>73</v>
      </c>
      <c r="G3" s="22">
        <f>IF(F3="","",MAX(G$2:G2)+1)</f>
        <v>1</v>
      </c>
      <c r="H3" s="21" t="s">
        <v>73</v>
      </c>
      <c r="I3" s="22">
        <f>IF(H3="","",MAX(I$2:I2)+1)</f>
        <v>1</v>
      </c>
      <c r="J3" s="21" t="s">
        <v>73</v>
      </c>
      <c r="K3" s="22">
        <f>IF(J3="","",MAX(K$2:K2)+1)</f>
        <v>1</v>
      </c>
      <c r="L3" s="21"/>
      <c r="M3" s="22" t="str">
        <f>IF(L3="","",MAX(M$2:M2)+1)</f>
        <v/>
      </c>
      <c r="N3" s="21"/>
      <c r="O3" s="22" t="str">
        <f>IF(N3="","",MAX(O$2:O2)+1)</f>
        <v/>
      </c>
      <c r="R3" s="38" t="str">
        <f>A3</f>
        <v>Cahier Polypro Petit Format  marque MDD
Grands Carreaux 96 Pages ROUGE</v>
      </c>
      <c r="S3" s="39" t="str">
        <f>B3</f>
        <v>CP1</v>
      </c>
      <c r="T3" s="9">
        <f ca="1">SUM('CM2:6° A'!D38)</f>
        <v>8</v>
      </c>
      <c r="U3" s="10">
        <f ca="1">T3*C3</f>
        <v>8</v>
      </c>
      <c r="W3" s="52" t="s">
        <v>6</v>
      </c>
      <c r="X3" s="53" t="s">
        <v>100</v>
      </c>
      <c r="Y3" s="53" t="s">
        <v>101</v>
      </c>
    </row>
    <row r="4" spans="1:25" ht="30" x14ac:dyDescent="0.25">
      <c r="A4" s="18" t="s">
        <v>53</v>
      </c>
      <c r="B4" s="18" t="s">
        <v>77</v>
      </c>
      <c r="C4" s="10">
        <v>1</v>
      </c>
      <c r="D4" s="21" t="s">
        <v>73</v>
      </c>
      <c r="E4" s="22">
        <f>IF(D4="","",MAX(E$2:E3)+1)</f>
        <v>2</v>
      </c>
      <c r="F4" s="21" t="s">
        <v>73</v>
      </c>
      <c r="G4" s="22">
        <f>IF(F4="","",MAX(G$2:G3)+1)</f>
        <v>2</v>
      </c>
      <c r="H4" s="21" t="s">
        <v>73</v>
      </c>
      <c r="I4" s="22">
        <f>IF(H4="","",MAX(I$2:I3)+1)</f>
        <v>2</v>
      </c>
      <c r="J4" s="21" t="s">
        <v>73</v>
      </c>
      <c r="K4" s="22">
        <f>IF(J4="","",MAX(K$2:K3)+1)</f>
        <v>2</v>
      </c>
      <c r="L4" s="21"/>
      <c r="M4" s="22" t="str">
        <f>IF(L4="","",MAX(M$2:M3)+1)</f>
        <v/>
      </c>
      <c r="N4" s="21"/>
      <c r="O4" s="22" t="str">
        <f>IF(N4="","",MAX(O$2:O3)+1)</f>
        <v/>
      </c>
      <c r="R4" s="38" t="str">
        <f t="shared" ref="R4:S18" si="0">A4</f>
        <v>Cahier Polypro Petit Format  marque MDD
Grands Carreaux 96 Pages Jaune</v>
      </c>
      <c r="S4" s="39" t="str">
        <f t="shared" ref="S4:S11" si="1">B4</f>
        <v>CP2</v>
      </c>
      <c r="T4" s="9">
        <f ca="1">SUM('CM2:6° A'!D39)</f>
        <v>3</v>
      </c>
      <c r="U4" s="10">
        <f t="shared" ref="U4:U18" ca="1" si="2">T4*C4</f>
        <v>3</v>
      </c>
      <c r="W4" s="54">
        <f ca="1">SUM(U:U)</f>
        <v>285.29999999999995</v>
      </c>
      <c r="X4" s="55">
        <f ca="1">SUMIF(R3:R200,"*" &amp;"MDD" &amp;"*",U3:U200)</f>
        <v>63</v>
      </c>
      <c r="Y4" s="55">
        <f ca="1">SUMIF(R3:R200,"*" &amp;"PREMIUM" &amp;"*",U3:U200)</f>
        <v>222.3</v>
      </c>
    </row>
    <row r="5" spans="1:25" ht="30" x14ac:dyDescent="0.25">
      <c r="A5" s="18" t="s">
        <v>55</v>
      </c>
      <c r="B5" s="18" t="s">
        <v>78</v>
      </c>
      <c r="C5" s="10">
        <v>1</v>
      </c>
      <c r="D5" s="21" t="s">
        <v>73</v>
      </c>
      <c r="E5" s="22">
        <f>IF(D5="","",MAX(E$2:E4)+1)</f>
        <v>3</v>
      </c>
      <c r="F5" s="21" t="s">
        <v>73</v>
      </c>
      <c r="G5" s="22">
        <f>IF(F5="","",MAX(G$2:G4)+1)</f>
        <v>3</v>
      </c>
      <c r="H5" s="21"/>
      <c r="I5" s="22" t="str">
        <f>IF(H5="","",MAX(I$2:I4)+1)</f>
        <v/>
      </c>
      <c r="J5" s="21"/>
      <c r="K5" s="22" t="str">
        <f>IF(J5="","",MAX(K$2:K4)+1)</f>
        <v/>
      </c>
      <c r="L5" s="21"/>
      <c r="M5" s="22" t="str">
        <f>IF(L5="","",MAX(M$2:M4)+1)</f>
        <v/>
      </c>
      <c r="N5" s="21"/>
      <c r="O5" s="22" t="str">
        <f>IF(N5="","",MAX(O$2:O4)+1)</f>
        <v/>
      </c>
      <c r="R5" s="38" t="str">
        <f t="shared" si="0"/>
        <v>Cahier Polypro Petit Format  marque MDD
Grands Carreaux 48 Pages Vert</v>
      </c>
      <c r="S5" s="39" t="str">
        <f t="shared" si="1"/>
        <v>CP3</v>
      </c>
      <c r="T5" s="9">
        <f ca="1">SUM('CM2:6° A'!D40)</f>
        <v>0</v>
      </c>
      <c r="U5" s="10">
        <f t="shared" ca="1" si="2"/>
        <v>0</v>
      </c>
    </row>
    <row r="6" spans="1:25" ht="30" x14ac:dyDescent="0.25">
      <c r="A6" s="18" t="s">
        <v>56</v>
      </c>
      <c r="B6" s="18" t="s">
        <v>79</v>
      </c>
      <c r="C6" s="10">
        <v>1</v>
      </c>
      <c r="D6" s="21" t="s">
        <v>73</v>
      </c>
      <c r="E6" s="22">
        <f>IF(D6="","",MAX(E$2:E5)+1)</f>
        <v>4</v>
      </c>
      <c r="F6" s="21" t="s">
        <v>73</v>
      </c>
      <c r="G6" s="22">
        <f>IF(F6="","",MAX(G$2:G5)+1)</f>
        <v>4</v>
      </c>
      <c r="H6" s="21"/>
      <c r="I6" s="22" t="str">
        <f>IF(H6="","",MAX(I$2:I5)+1)</f>
        <v/>
      </c>
      <c r="J6" s="21"/>
      <c r="K6" s="22" t="str">
        <f>IF(J6="","",MAX(K$2:K5)+1)</f>
        <v/>
      </c>
      <c r="L6" s="21"/>
      <c r="M6" s="22" t="str">
        <f>IF(L6="","",MAX(M$2:M5)+1)</f>
        <v/>
      </c>
      <c r="N6" s="21"/>
      <c r="O6" s="22" t="str">
        <f>IF(N6="","",MAX(O$2:O5)+1)</f>
        <v/>
      </c>
      <c r="R6" s="38" t="str">
        <f t="shared" si="0"/>
        <v>Cahier Polypro Petit Format marque MDD
Grands Carreaux 48 Pages Noir</v>
      </c>
      <c r="S6" s="39" t="str">
        <f t="shared" si="1"/>
        <v>CP4</v>
      </c>
      <c r="T6" s="9">
        <f ca="1">SUM('CM2:6° A'!D41)</f>
        <v>0</v>
      </c>
      <c r="U6" s="10">
        <f t="shared" ca="1" si="2"/>
        <v>0</v>
      </c>
    </row>
    <row r="7" spans="1:25" ht="30" x14ac:dyDescent="0.25">
      <c r="A7" s="18" t="s">
        <v>57</v>
      </c>
      <c r="B7" s="18" t="s">
        <v>80</v>
      </c>
      <c r="C7" s="10">
        <v>1</v>
      </c>
      <c r="D7" s="21"/>
      <c r="E7" s="22" t="str">
        <f>IF(D7="","",MAX(E$2:E6)+1)</f>
        <v/>
      </c>
      <c r="F7" s="21"/>
      <c r="G7" s="22" t="str">
        <f>IF(F7="","",MAX(G$2:G6)+1)</f>
        <v/>
      </c>
      <c r="H7" s="21" t="s">
        <v>73</v>
      </c>
      <c r="I7" s="22">
        <f>IF(H7="","",MAX(I$2:I6)+1)</f>
        <v>3</v>
      </c>
      <c r="J7" s="21" t="s">
        <v>73</v>
      </c>
      <c r="K7" s="22">
        <f>IF(J7="","",MAX(K$2:K6)+1)</f>
        <v>3</v>
      </c>
      <c r="L7" s="21" t="s">
        <v>73</v>
      </c>
      <c r="M7" s="22">
        <f>IF(L7="","",MAX(M$2:M6)+1)</f>
        <v>1</v>
      </c>
      <c r="N7" s="21" t="s">
        <v>73</v>
      </c>
      <c r="O7" s="22">
        <f>IF(N7="","",MAX(O$2:O6)+1)</f>
        <v>1</v>
      </c>
      <c r="R7" s="38" t="str">
        <f t="shared" si="0"/>
        <v>Cahier Polypro GRAND Format 24X32 marque MDD
Grands Carreaux 96 Pages Rouge</v>
      </c>
      <c r="S7" s="39" t="str">
        <f t="shared" si="1"/>
        <v>CG1</v>
      </c>
      <c r="T7" s="9">
        <f ca="1">SUM('CM2:6° A'!D42)</f>
        <v>12</v>
      </c>
      <c r="U7" s="10">
        <f t="shared" ca="1" si="2"/>
        <v>12</v>
      </c>
    </row>
    <row r="8" spans="1:25" ht="30" x14ac:dyDescent="0.25">
      <c r="A8" s="18" t="s">
        <v>58</v>
      </c>
      <c r="B8" s="18" t="s">
        <v>81</v>
      </c>
      <c r="C8" s="10">
        <v>1</v>
      </c>
      <c r="D8" s="21"/>
      <c r="E8" s="22" t="str">
        <f>IF(D8="","",MAX(E$2:E7)+1)</f>
        <v/>
      </c>
      <c r="F8" s="21"/>
      <c r="G8" s="22" t="str">
        <f>IF(F8="","",MAX(G$2:G7)+1)</f>
        <v/>
      </c>
      <c r="H8" s="21" t="s">
        <v>73</v>
      </c>
      <c r="I8" s="22">
        <f>IF(H8="","",MAX(I$2:I7)+1)</f>
        <v>4</v>
      </c>
      <c r="J8" s="21" t="s">
        <v>73</v>
      </c>
      <c r="K8" s="22">
        <f>IF(J8="","",MAX(K$2:K7)+1)</f>
        <v>4</v>
      </c>
      <c r="L8" s="21" t="s">
        <v>73</v>
      </c>
      <c r="M8" s="22">
        <f>IF(L8="","",MAX(M$2:M7)+1)</f>
        <v>2</v>
      </c>
      <c r="N8" s="21" t="s">
        <v>73</v>
      </c>
      <c r="O8" s="22">
        <f>IF(N8="","",MAX(O$2:O7)+1)</f>
        <v>2</v>
      </c>
      <c r="R8" s="38" t="str">
        <f t="shared" si="0"/>
        <v>Cahier Polypro GRAND Format 24X32 marque MDD
Grands Carreaux 96 Pages Bleu</v>
      </c>
      <c r="S8" s="39" t="str">
        <f t="shared" si="1"/>
        <v>CG2</v>
      </c>
      <c r="T8" s="9">
        <f ca="1">SUM('CM2:6° A'!D43)</f>
        <v>17</v>
      </c>
      <c r="U8" s="10">
        <f t="shared" ca="1" si="2"/>
        <v>17</v>
      </c>
    </row>
    <row r="9" spans="1:25" ht="30" x14ac:dyDescent="0.25">
      <c r="A9" s="18" t="s">
        <v>59</v>
      </c>
      <c r="B9" s="18" t="s">
        <v>82</v>
      </c>
      <c r="C9" s="10">
        <v>1</v>
      </c>
      <c r="D9" s="21"/>
      <c r="E9" s="22" t="str">
        <f>IF(D9="","",MAX(E$2:E8)+1)</f>
        <v/>
      </c>
      <c r="F9" s="21"/>
      <c r="G9" s="22" t="str">
        <f>IF(F9="","",MAX(G$2:G8)+1)</f>
        <v/>
      </c>
      <c r="H9" s="21" t="s">
        <v>73</v>
      </c>
      <c r="I9" s="22">
        <f>IF(H9="","",MAX(I$2:I8)+1)</f>
        <v>5</v>
      </c>
      <c r="J9" s="21" t="s">
        <v>73</v>
      </c>
      <c r="K9" s="22">
        <f>IF(J9="","",MAX(K$2:K8)+1)</f>
        <v>5</v>
      </c>
      <c r="L9" s="21" t="s">
        <v>73</v>
      </c>
      <c r="M9" s="22">
        <f>IF(L9="","",MAX(M$2:M8)+1)</f>
        <v>3</v>
      </c>
      <c r="N9" s="21" t="s">
        <v>73</v>
      </c>
      <c r="O9" s="22">
        <f>IF(N9="","",MAX(O$2:O8)+1)</f>
        <v>3</v>
      </c>
      <c r="R9" s="38" t="str">
        <f t="shared" si="0"/>
        <v>Cahier Polypro GRAND Format 24X32 marque MDD
Grands Carreaux 96 Pages Vert</v>
      </c>
      <c r="S9" s="39" t="str">
        <f t="shared" si="1"/>
        <v>CG3</v>
      </c>
      <c r="T9" s="9">
        <f ca="1">SUM('CM2:6° A'!D44)</f>
        <v>10</v>
      </c>
      <c r="U9" s="10">
        <f t="shared" ca="1" si="2"/>
        <v>10</v>
      </c>
    </row>
    <row r="10" spans="1:25" ht="30" x14ac:dyDescent="0.25">
      <c r="A10" s="18" t="s">
        <v>60</v>
      </c>
      <c r="B10" s="18" t="s">
        <v>83</v>
      </c>
      <c r="C10" s="10">
        <v>1</v>
      </c>
      <c r="D10" s="21"/>
      <c r="E10" s="22" t="str">
        <f>IF(D10="","",MAX(E$2:E9)+1)</f>
        <v/>
      </c>
      <c r="F10" s="21"/>
      <c r="G10" s="22" t="str">
        <f>IF(F10="","",MAX(G$2:G9)+1)</f>
        <v/>
      </c>
      <c r="H10" s="21" t="s">
        <v>73</v>
      </c>
      <c r="I10" s="22">
        <f>IF(H10="","",MAX(I$2:I9)+1)</f>
        <v>6</v>
      </c>
      <c r="J10" s="21" t="s">
        <v>73</v>
      </c>
      <c r="K10" s="22">
        <f>IF(J10="","",MAX(K$2:K9)+1)</f>
        <v>6</v>
      </c>
      <c r="L10" s="21" t="s">
        <v>73</v>
      </c>
      <c r="M10" s="22">
        <f>IF(L10="","",MAX(M$2:M9)+1)</f>
        <v>4</v>
      </c>
      <c r="N10" s="21" t="s">
        <v>73</v>
      </c>
      <c r="O10" s="22">
        <f>IF(N10="","",MAX(O$2:O9)+1)</f>
        <v>4</v>
      </c>
      <c r="R10" s="38" t="str">
        <f t="shared" si="0"/>
        <v>Cahier Polypro GRAND Format 24X32 marque MDD
Grands Carreaux 96 Pages Transparent</v>
      </c>
      <c r="S10" s="39" t="str">
        <f t="shared" si="1"/>
        <v>CG4</v>
      </c>
      <c r="T10" s="9">
        <f ca="1">SUM('CM2:6° A'!D45)</f>
        <v>13</v>
      </c>
      <c r="U10" s="10">
        <f t="shared" ca="1" si="2"/>
        <v>13</v>
      </c>
    </row>
    <row r="11" spans="1:25" ht="30" x14ac:dyDescent="0.25">
      <c r="A11" s="18" t="s">
        <v>61</v>
      </c>
      <c r="B11" s="18" t="s">
        <v>88</v>
      </c>
      <c r="C11" s="10">
        <v>5.7</v>
      </c>
      <c r="D11" s="21"/>
      <c r="E11" s="22" t="str">
        <f>IF(D11="","",MAX(E$2:E10)+1)</f>
        <v/>
      </c>
      <c r="F11" s="21"/>
      <c r="G11" s="22" t="str">
        <f>IF(F11="","",MAX(G$2:G10)+1)</f>
        <v/>
      </c>
      <c r="H11" s="21" t="s">
        <v>73</v>
      </c>
      <c r="I11" s="22">
        <f>IF(H11="","",MAX(I$2:I10)+1)</f>
        <v>7</v>
      </c>
      <c r="J11" s="21" t="s">
        <v>73</v>
      </c>
      <c r="K11" s="22">
        <f>IF(J11="","",MAX(K$2:K10)+1)</f>
        <v>7</v>
      </c>
      <c r="L11" s="21"/>
      <c r="M11" s="22" t="str">
        <f>IF(L11="","",MAX(M$2:M10)+1)</f>
        <v/>
      </c>
      <c r="N11" s="21"/>
      <c r="O11" s="22" t="str">
        <f>IF(N11="","",MAX(O$2:O10)+1)</f>
        <v/>
      </c>
      <c r="R11" s="38" t="str">
        <f t="shared" si="0"/>
        <v>Cahier Polypro Petit Format  marque PREMIUM
Grands Carreaux 96 Pages ROUGE</v>
      </c>
      <c r="S11" s="39" t="str">
        <f t="shared" si="1"/>
        <v>CP5</v>
      </c>
      <c r="T11" s="9">
        <f ca="1">SUM('CM2:6° A'!D46)</f>
        <v>2</v>
      </c>
      <c r="U11" s="10">
        <f t="shared" ca="1" si="2"/>
        <v>11.4</v>
      </c>
    </row>
    <row r="12" spans="1:25" ht="30" x14ac:dyDescent="0.25">
      <c r="A12" s="18" t="s">
        <v>62</v>
      </c>
      <c r="B12" s="18" t="s">
        <v>89</v>
      </c>
      <c r="C12" s="10">
        <v>5.7</v>
      </c>
      <c r="D12" s="21"/>
      <c r="E12" s="22" t="str">
        <f>IF(D12="","",MAX(E$2:E11)+1)</f>
        <v/>
      </c>
      <c r="F12" s="21"/>
      <c r="G12" s="22" t="str">
        <f>IF(F12="","",MAX(G$2:G11)+1)</f>
        <v/>
      </c>
      <c r="H12" s="21" t="s">
        <v>73</v>
      </c>
      <c r="I12" s="22">
        <f>IF(H12="","",MAX(I$2:I11)+1)</f>
        <v>8</v>
      </c>
      <c r="J12" s="21" t="s">
        <v>73</v>
      </c>
      <c r="K12" s="22">
        <f>IF(J12="","",MAX(K$2:K11)+1)</f>
        <v>8</v>
      </c>
      <c r="L12" s="21"/>
      <c r="M12" s="22" t="str">
        <f>IF(L12="","",MAX(M$2:M11)+1)</f>
        <v/>
      </c>
      <c r="N12" s="21"/>
      <c r="O12" s="22" t="str">
        <f>IF(N12="","",MAX(O$2:O11)+1)</f>
        <v/>
      </c>
      <c r="R12" s="38" t="str">
        <f t="shared" si="0"/>
        <v>Cahier Polypro Petit Format  marque PREMIUM
Grands Carreaux 96 Pages Jaune</v>
      </c>
      <c r="S12" s="39" t="str">
        <f>B12</f>
        <v>CP6</v>
      </c>
      <c r="T12" s="9">
        <f ca="1">SUM('CM2:6° A'!D47)</f>
        <v>5</v>
      </c>
      <c r="U12" s="10">
        <f t="shared" ca="1" si="2"/>
        <v>28.5</v>
      </c>
    </row>
    <row r="13" spans="1:25" ht="30" x14ac:dyDescent="0.25">
      <c r="A13" s="18" t="s">
        <v>63</v>
      </c>
      <c r="B13" s="18" t="s">
        <v>90</v>
      </c>
      <c r="C13" s="10">
        <v>5.7</v>
      </c>
      <c r="D13" s="21"/>
      <c r="E13" s="22" t="str">
        <f>IF(D13="","",MAX(E$2:E12)+1)</f>
        <v/>
      </c>
      <c r="F13" s="21"/>
      <c r="G13" s="22" t="str">
        <f>IF(F13="","",MAX(G$2:G12)+1)</f>
        <v/>
      </c>
      <c r="H13" s="21"/>
      <c r="I13" s="22" t="str">
        <f>IF(H13="","",MAX(I$2:I12)+1)</f>
        <v/>
      </c>
      <c r="J13" s="21"/>
      <c r="K13" s="22" t="str">
        <f>IF(J13="","",MAX(K$2:K12)+1)</f>
        <v/>
      </c>
      <c r="L13" s="21"/>
      <c r="M13" s="22" t="str">
        <f>IF(L13="","",MAX(M$2:M12)+1)</f>
        <v/>
      </c>
      <c r="N13" s="21"/>
      <c r="O13" s="22" t="str">
        <f>IF(N13="","",MAX(O$2:O12)+1)</f>
        <v/>
      </c>
      <c r="R13" s="38" t="str">
        <f t="shared" si="0"/>
        <v>Cahier Polypro Petit Format   marque PREMIUM
Grands Carreaux 48 Pages Vert</v>
      </c>
      <c r="S13" s="39" t="str">
        <f>B13</f>
        <v>CP7</v>
      </c>
      <c r="T13" s="9">
        <f ca="1">SUM('CM2:6° A'!D48)</f>
        <v>0</v>
      </c>
      <c r="U13" s="10">
        <f t="shared" ca="1" si="2"/>
        <v>0</v>
      </c>
    </row>
    <row r="14" spans="1:25" ht="30" x14ac:dyDescent="0.25">
      <c r="A14" s="18" t="s">
        <v>64</v>
      </c>
      <c r="B14" s="18" t="s">
        <v>91</v>
      </c>
      <c r="C14" s="10">
        <v>5.7</v>
      </c>
      <c r="D14" s="21"/>
      <c r="E14" s="22" t="str">
        <f>IF(D14="","",MAX(E$2:E13)+1)</f>
        <v/>
      </c>
      <c r="F14" s="21"/>
      <c r="G14" s="22" t="str">
        <f>IF(F14="","",MAX(G$2:G13)+1)</f>
        <v/>
      </c>
      <c r="H14" s="21"/>
      <c r="I14" s="22" t="str">
        <f>IF(H14="","",MAX(I$2:I13)+1)</f>
        <v/>
      </c>
      <c r="J14" s="21"/>
      <c r="K14" s="22" t="str">
        <f>IF(J14="","",MAX(K$2:K13)+1)</f>
        <v/>
      </c>
      <c r="L14" s="21"/>
      <c r="M14" s="22" t="str">
        <f>IF(L14="","",MAX(M$2:M13)+1)</f>
        <v/>
      </c>
      <c r="N14" s="21"/>
      <c r="O14" s="22" t="str">
        <f>IF(N14="","",MAX(O$2:O13)+1)</f>
        <v/>
      </c>
      <c r="R14" s="38" t="str">
        <f t="shared" si="0"/>
        <v>Cahier Polypro Petit Format  marque PREMIUM
Grands Carreaux 48 Pages Noir</v>
      </c>
      <c r="S14" s="39" t="str">
        <f t="shared" si="0"/>
        <v>CP8</v>
      </c>
      <c r="T14" s="9">
        <f ca="1">SUM('CM2:6° A'!D49)</f>
        <v>0</v>
      </c>
      <c r="U14" s="10">
        <f t="shared" ca="1" si="2"/>
        <v>0</v>
      </c>
    </row>
    <row r="15" spans="1:25" ht="30" x14ac:dyDescent="0.25">
      <c r="A15" s="18" t="s">
        <v>65</v>
      </c>
      <c r="B15" s="18" t="s">
        <v>84</v>
      </c>
      <c r="C15" s="10">
        <v>5.7</v>
      </c>
      <c r="D15" s="21"/>
      <c r="E15" s="22" t="str">
        <f>IF(D15="","",MAX(E$2:E14)+1)</f>
        <v/>
      </c>
      <c r="F15" s="21"/>
      <c r="G15" s="22" t="str">
        <f>IF(F15="","",MAX(G$2:G14)+1)</f>
        <v/>
      </c>
      <c r="H15" s="21" t="s">
        <v>73</v>
      </c>
      <c r="I15" s="22">
        <f>IF(H15="","",MAX(I$2:I14)+1)</f>
        <v>9</v>
      </c>
      <c r="J15" s="21" t="s">
        <v>73</v>
      </c>
      <c r="K15" s="22">
        <f>IF(J15="","",MAX(K$2:K14)+1)</f>
        <v>9</v>
      </c>
      <c r="L15" s="21" t="s">
        <v>73</v>
      </c>
      <c r="M15" s="22">
        <f>IF(L15="","",MAX(M$2:M14)+1)</f>
        <v>5</v>
      </c>
      <c r="N15" s="21" t="s">
        <v>73</v>
      </c>
      <c r="O15" s="22">
        <f>IF(N15="","",MAX(O$2:O14)+1)</f>
        <v>5</v>
      </c>
      <c r="R15" s="38" t="str">
        <f t="shared" si="0"/>
        <v>Cahier Polypro GRAND Format 24X32  marque PREMIUM
Grands Carreaux 96 Pages Rouge</v>
      </c>
      <c r="S15" s="39" t="str">
        <f t="shared" si="0"/>
        <v>CG5</v>
      </c>
      <c r="T15" s="9">
        <f ca="1">SUM('CM2:6° A'!D50)</f>
        <v>25</v>
      </c>
      <c r="U15" s="10">
        <f t="shared" ca="1" si="2"/>
        <v>142.5</v>
      </c>
    </row>
    <row r="16" spans="1:25" ht="30" x14ac:dyDescent="0.25">
      <c r="A16" s="18" t="s">
        <v>66</v>
      </c>
      <c r="B16" s="18" t="s">
        <v>85</v>
      </c>
      <c r="C16" s="10">
        <v>5.7</v>
      </c>
      <c r="D16" s="21"/>
      <c r="E16" s="22" t="str">
        <f>IF(D16="","",MAX(E$2:E15)+1)</f>
        <v/>
      </c>
      <c r="F16" s="21"/>
      <c r="G16" s="22" t="str">
        <f>IF(F16="","",MAX(G$2:G15)+1)</f>
        <v/>
      </c>
      <c r="H16" s="21" t="s">
        <v>73</v>
      </c>
      <c r="I16" s="22">
        <f>IF(H16="","",MAX(I$2:I15)+1)</f>
        <v>10</v>
      </c>
      <c r="J16" s="21" t="s">
        <v>73</v>
      </c>
      <c r="K16" s="22">
        <f>IF(J16="","",MAX(K$2:K15)+1)</f>
        <v>10</v>
      </c>
      <c r="L16" s="21" t="s">
        <v>73</v>
      </c>
      <c r="M16" s="22">
        <f>IF(L16="","",MAX(M$2:M15)+1)</f>
        <v>6</v>
      </c>
      <c r="N16" s="21" t="s">
        <v>73</v>
      </c>
      <c r="O16" s="22">
        <f>IF(N16="","",MAX(O$2:O15)+1)</f>
        <v>6</v>
      </c>
      <c r="R16" s="38" t="str">
        <f t="shared" si="0"/>
        <v>Cahier Polypro GRAND Format 24X32  marque PREMIUM
Grands Carreaux 96 Pages Bleu</v>
      </c>
      <c r="S16" s="39" t="str">
        <f t="shared" si="0"/>
        <v>CG6</v>
      </c>
      <c r="T16" s="9">
        <f ca="1">SUM('CM2:6° A'!D51)</f>
        <v>3</v>
      </c>
      <c r="U16" s="10">
        <f t="shared" ca="1" si="2"/>
        <v>17.100000000000001</v>
      </c>
    </row>
    <row r="17" spans="1:21" ht="30" x14ac:dyDescent="0.25">
      <c r="A17" s="18" t="s">
        <v>67</v>
      </c>
      <c r="B17" s="18" t="s">
        <v>86</v>
      </c>
      <c r="C17" s="10">
        <v>5.7</v>
      </c>
      <c r="D17" s="21"/>
      <c r="E17" s="22" t="str">
        <f>IF(D17="","",MAX(E$2:E16)+1)</f>
        <v/>
      </c>
      <c r="F17" s="21"/>
      <c r="G17" s="22" t="str">
        <f>IF(F17="","",MAX(G$2:G16)+1)</f>
        <v/>
      </c>
      <c r="H17" s="21" t="s">
        <v>73</v>
      </c>
      <c r="I17" s="22">
        <f>IF(H17="","",MAX(I$2:I16)+1)</f>
        <v>11</v>
      </c>
      <c r="J17" s="21" t="s">
        <v>73</v>
      </c>
      <c r="K17" s="22">
        <f>IF(J17="","",MAX(K$2:K16)+1)</f>
        <v>11</v>
      </c>
      <c r="L17" s="21" t="s">
        <v>73</v>
      </c>
      <c r="M17" s="22">
        <f>IF(L17="","",MAX(M$2:M16)+1)</f>
        <v>7</v>
      </c>
      <c r="N17" s="21" t="s">
        <v>73</v>
      </c>
      <c r="O17" s="22">
        <f>IF(N17="","",MAX(O$2:O16)+1)</f>
        <v>7</v>
      </c>
      <c r="R17" s="38" t="str">
        <f t="shared" si="0"/>
        <v>Cahier Polypro GRAND Format 24X32  marque PREMIUM
Grands Carreaux 96 Pages Vert</v>
      </c>
      <c r="S17" s="39" t="str">
        <f t="shared" si="0"/>
        <v>CG7</v>
      </c>
      <c r="T17" s="9">
        <f ca="1">SUM('CM2:6° A'!D52)</f>
        <v>2</v>
      </c>
      <c r="U17" s="10">
        <f t="shared" ca="1" si="2"/>
        <v>11.4</v>
      </c>
    </row>
    <row r="18" spans="1:21" ht="30" x14ac:dyDescent="0.25">
      <c r="A18" s="18" t="s">
        <v>68</v>
      </c>
      <c r="B18" s="18" t="s">
        <v>87</v>
      </c>
      <c r="C18" s="10">
        <v>5.7</v>
      </c>
      <c r="D18" s="21"/>
      <c r="E18" s="22" t="str">
        <f>IF(D18="","",MAX(E$2:E17)+1)</f>
        <v/>
      </c>
      <c r="F18" s="21"/>
      <c r="G18" s="22" t="str">
        <f>IF(F18="","",MAX(G$2:G17)+1)</f>
        <v/>
      </c>
      <c r="H18" s="21" t="s">
        <v>73</v>
      </c>
      <c r="I18" s="22">
        <f>IF(H18="","",MAX(I$2:I17)+1)</f>
        <v>12</v>
      </c>
      <c r="J18" s="21" t="s">
        <v>73</v>
      </c>
      <c r="K18" s="22">
        <f>IF(J18="","",MAX(K$2:K17)+1)</f>
        <v>12</v>
      </c>
      <c r="L18" s="21" t="s">
        <v>73</v>
      </c>
      <c r="M18" s="22">
        <f>IF(L18="","",MAX(M$2:M17)+1)</f>
        <v>8</v>
      </c>
      <c r="N18" s="21" t="s">
        <v>73</v>
      </c>
      <c r="O18" s="22">
        <f>IF(N18="","",MAX(O$2:O17)+1)</f>
        <v>8</v>
      </c>
      <c r="R18" s="38" t="str">
        <f t="shared" si="0"/>
        <v>Cahier Polypro GRAND Format 24X32   marque PREMIUM
Grands Carreaux 96 Pages Transparent</v>
      </c>
      <c r="S18" s="39" t="str">
        <f t="shared" si="0"/>
        <v>CG8</v>
      </c>
      <c r="T18" s="9">
        <f ca="1">SUM('CM2:6° A'!D53)</f>
        <v>2</v>
      </c>
      <c r="U18" s="10">
        <f t="shared" ca="1" si="2"/>
        <v>11.4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CM2</vt:lpstr>
      <vt:lpstr>6° A</vt:lpstr>
      <vt:lpstr>Enfant</vt:lpstr>
      <vt:lpstr>Fournitures &amp; Récap</vt:lpstr>
      <vt:lpstr>classes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TISSOT</cp:lastModifiedBy>
  <cp:lastPrinted>2021-04-11T01:46:28Z</cp:lastPrinted>
  <dcterms:created xsi:type="dcterms:W3CDTF">2015-07-02T13:16:04Z</dcterms:created>
  <dcterms:modified xsi:type="dcterms:W3CDTF">2021-04-11T20:47:24Z</dcterms:modified>
</cp:coreProperties>
</file>