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OMME MOI AVEC LE NOM DE TON " sheetId="1" r:id="rId4"/>
    <sheet state="visible" name="Résumé" sheetId="2" r:id="rId5"/>
    <sheet state="visible" name="Shopify Tarifs" sheetId="3" r:id="rId6"/>
    <sheet state="visible" name="Imposition" sheetId="4" r:id="rId7"/>
  </sheets>
  <definedNames/>
  <calcPr/>
</workbook>
</file>

<file path=xl/sharedStrings.xml><?xml version="1.0" encoding="utf-8"?>
<sst xmlns="http://schemas.openxmlformats.org/spreadsheetml/2006/main" count="73" uniqueCount="54">
  <si>
    <t>À remplir</t>
  </si>
  <si>
    <t>Date</t>
  </si>
  <si>
    <t>CA</t>
  </si>
  <si>
    <t>Budget PIN</t>
  </si>
  <si>
    <t>AliExpress</t>
  </si>
  <si>
    <t>Commandes</t>
  </si>
  <si>
    <t>AOV</t>
  </si>
  <si>
    <t>CPA</t>
  </si>
  <si>
    <t>ROAS</t>
  </si>
  <si>
    <t>Stripe / PP</t>
  </si>
  <si>
    <t>Shopify</t>
  </si>
  <si>
    <t>Brute</t>
  </si>
  <si>
    <t>Marge  Avant</t>
  </si>
  <si>
    <t>Impôts</t>
  </si>
  <si>
    <t>Net</t>
  </si>
  <si>
    <t>Marge  Après</t>
  </si>
  <si>
    <t>Trésorerie</t>
  </si>
  <si>
    <t>Rentable ?</t>
  </si>
  <si>
    <t>Observations</t>
  </si>
  <si>
    <t>Décision du lendemain</t>
  </si>
  <si>
    <t>S</t>
  </si>
  <si>
    <t>D</t>
  </si>
  <si>
    <t>L</t>
  </si>
  <si>
    <t>M</t>
  </si>
  <si>
    <t>J</t>
  </si>
  <si>
    <t>V</t>
  </si>
  <si>
    <t>Décisions</t>
  </si>
  <si>
    <t>TOTAL</t>
  </si>
  <si>
    <t>Comment savoir à quel moment changer de plan Shopify</t>
  </si>
  <si>
    <t>CA/jour</t>
  </si>
  <si>
    <t>I</t>
  </si>
  <si>
    <t xml:space="preserve">CA </t>
  </si>
  <si>
    <t>CA HT</t>
  </si>
  <si>
    <t>PV</t>
  </si>
  <si>
    <t>PV HT</t>
  </si>
  <si>
    <t>PA</t>
  </si>
  <si>
    <t>PA HT</t>
  </si>
  <si>
    <t>Fournisseur</t>
  </si>
  <si>
    <t>Fournisseur HT</t>
  </si>
  <si>
    <t>Qts</t>
  </si>
  <si>
    <t>Budget FB</t>
  </si>
  <si>
    <t>Paypal</t>
  </si>
  <si>
    <t>Marge Brute</t>
  </si>
  <si>
    <t>CS</t>
  </si>
  <si>
    <t>Marge Post CS</t>
  </si>
  <si>
    <t>Imposition</t>
  </si>
  <si>
    <t>Net %</t>
  </si>
  <si>
    <t>Commentaires</t>
  </si>
  <si>
    <t>AE / CA + IR</t>
  </si>
  <si>
    <t>Plafond CA : 170 000€</t>
  </si>
  <si>
    <t>EIRL / IR</t>
  </si>
  <si>
    <t>EIRL / IS</t>
  </si>
  <si>
    <t>Pas de CS si pas de dividendes</t>
  </si>
  <si>
    <t>https://www.fiducial.fr/Conseils-juridiques/Modification-des-statuts-entreprise/L-entreprise-individuelle-a-responsabilite-limitee-EIRL-regime-fiscal-et-social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</si>
</sst>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%"/>
    <numFmt numFmtId="165" formatCode="dd/mm"/>
    <numFmt numFmtId="166" formatCode="_ * #,##0.00_)\ &quot;€&quot;_ ;_ * \(#,##0.00\)\ &quot;€&quot;_ ;_ * &quot;-&quot;??_)\ &quot;€&quot;_ ;_ @_ "/>
    <numFmt numFmtId="167" formatCode="#,##0.00\ [$€-1]"/>
    <numFmt numFmtId="168" formatCode="_([$$-409]* #,##0.00_);_([$$-409]* \(#,##0.00\);_([$$-409]* &quot;-&quot;??_);_(@_)"/>
    <numFmt numFmtId="169" formatCode="_-* #,##0.00\ [$€-40C]_-;\-* #,##0.00\ [$€-40C]_-;_-* &quot;-&quot;??\ [$€-40C]_-;_-@"/>
    <numFmt numFmtId="170" formatCode="_-* #,##0\ [$€-40C]_-;\-* #,##0\ [$€-40C]_-;_-* &quot;-&quot;??\ [$€-40C]_-;_-@"/>
    <numFmt numFmtId="171" formatCode="0.0"/>
  </numFmts>
  <fonts count="13">
    <font>
      <sz val="12.0"/>
      <color theme="1"/>
      <name val="Arial"/>
    </font>
    <font>
      <sz val="12.0"/>
      <color theme="1"/>
      <name val="Calibri"/>
    </font>
    <font/>
    <font>
      <b/>
      <sz val="12.0"/>
      <color theme="1"/>
      <name val="Calibri"/>
    </font>
    <font>
      <b/>
      <sz val="12.0"/>
      <color theme="0"/>
      <name val="Calibri"/>
    </font>
    <font>
      <b/>
      <sz val="12.0"/>
      <color rgb="FFFFFFFF"/>
      <name val="Calibri"/>
    </font>
    <font>
      <sz val="12.0"/>
      <color theme="9"/>
      <name val="Calibri"/>
    </font>
    <font>
      <sz val="12.0"/>
      <color rgb="FFCC0000"/>
      <name val="Calibri"/>
    </font>
    <font>
      <sz val="12.0"/>
      <color rgb="FFFFFFFF"/>
      <name val="Calibri"/>
    </font>
    <font>
      <color theme="1"/>
      <name val="Calibri"/>
    </font>
    <font>
      <sz val="12.0"/>
      <color rgb="FF1155CC"/>
      <name val="Arial"/>
    </font>
    <font>
      <sz val="12.0"/>
      <color theme="0"/>
      <name val="Calibri"/>
    </font>
    <font>
      <u/>
      <sz val="12.0"/>
      <color theme="10"/>
      <name val="Arial"/>
    </font>
  </fonts>
  <fills count="2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8FCECE"/>
        <bgColor rgb="FF8FCECE"/>
      </patternFill>
    </fill>
    <fill>
      <patternFill patternType="solid">
        <fgColor rgb="FF4D6EB6"/>
        <bgColor rgb="FF4D6EB6"/>
      </patternFill>
    </fill>
    <fill>
      <patternFill patternType="solid">
        <fgColor rgb="FFD44023"/>
        <bgColor rgb="FFD44023"/>
      </patternFill>
    </fill>
    <fill>
      <patternFill patternType="solid">
        <fgColor rgb="FFE7E6E6"/>
        <bgColor rgb="FFE7E6E6"/>
      </patternFill>
    </fill>
    <fill>
      <patternFill patternType="solid">
        <fgColor rgb="FF7DD1CE"/>
        <bgColor rgb="FF7DD1CE"/>
      </patternFill>
    </fill>
    <fill>
      <patternFill patternType="solid">
        <fgColor rgb="FF465567"/>
        <bgColor rgb="FF465567"/>
      </patternFill>
    </fill>
    <fill>
      <patternFill patternType="solid">
        <fgColor theme="1"/>
        <bgColor theme="1"/>
      </patternFill>
    </fill>
    <fill>
      <patternFill patternType="solid">
        <fgColor rgb="FF46A6E6"/>
        <bgColor rgb="FF46A6E6"/>
      </patternFill>
    </fill>
    <fill>
      <patternFill patternType="solid">
        <fgColor rgb="FFABCD60"/>
        <bgColor rgb="FFABCD60"/>
      </patternFill>
    </fill>
    <fill>
      <patternFill patternType="solid">
        <fgColor rgb="FFAEABAB"/>
        <bgColor rgb="FFAEABAB"/>
      </patternFill>
    </fill>
    <fill>
      <patternFill patternType="solid">
        <fgColor rgb="FF9252FF"/>
        <bgColor rgb="FF9252FF"/>
      </patternFill>
    </fill>
    <fill>
      <patternFill patternType="solid">
        <fgColor rgb="FFFF0000"/>
        <bgColor rgb="FFFF0000"/>
      </patternFill>
    </fill>
    <fill>
      <patternFill patternType="solid">
        <fgColor rgb="FF437EF2"/>
        <bgColor rgb="FF437EF2"/>
      </patternFill>
    </fill>
    <fill>
      <patternFill patternType="solid">
        <fgColor rgb="FFF9DA73"/>
        <bgColor rgb="FFF9DA73"/>
      </patternFill>
    </fill>
    <fill>
      <patternFill patternType="solid">
        <fgColor rgb="FFFF8A3B"/>
        <bgColor rgb="FFFF8A3B"/>
      </patternFill>
    </fill>
    <fill>
      <patternFill patternType="solid">
        <fgColor rgb="FF000000"/>
        <bgColor rgb="FF000000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0029FF"/>
        <bgColor rgb="FF0029FF"/>
      </patternFill>
    </fill>
    <fill>
      <patternFill patternType="solid">
        <fgColor rgb="FF8EAADB"/>
        <bgColor rgb="FF8EAADB"/>
      </patternFill>
    </fill>
    <fill>
      <patternFill patternType="solid">
        <fgColor rgb="FFFF9700"/>
        <bgColor rgb="FFFF9700"/>
      </patternFill>
    </fill>
    <fill>
      <patternFill patternType="solid">
        <fgColor rgb="FFF4B083"/>
        <bgColor rgb="FFF4B083"/>
      </patternFill>
    </fill>
    <fill>
      <patternFill patternType="solid">
        <fgColor rgb="FFC00000"/>
        <bgColor rgb="FFC00000"/>
      </patternFill>
    </fill>
    <fill>
      <patternFill patternType="solid">
        <fgColor rgb="FFFF6C68"/>
        <bgColor rgb="FFFF6C68"/>
      </patternFill>
    </fill>
    <fill>
      <patternFill patternType="solid">
        <fgColor rgb="FFE5E5E5"/>
        <bgColor rgb="FFE5E5E5"/>
      </patternFill>
    </fill>
    <fill>
      <patternFill patternType="solid">
        <fgColor rgb="FFFFC000"/>
        <bgColor rgb="FFFFC000"/>
      </patternFill>
    </fill>
  </fills>
  <borders count="2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0" fontId="1" numFmtId="0" xfId="0" applyAlignment="1" applyBorder="1" applyFont="1">
      <alignment horizontal="center"/>
    </xf>
    <xf borderId="4" fillId="3" fontId="4" numFmtId="0" xfId="0" applyAlignment="1" applyBorder="1" applyFill="1" applyFont="1">
      <alignment horizontal="center"/>
    </xf>
    <xf borderId="4" fillId="4" fontId="5" numFmtId="0" xfId="0" applyAlignment="1" applyBorder="1" applyFill="1" applyFont="1">
      <alignment horizontal="center" readingOrder="0"/>
    </xf>
    <xf borderId="5" fillId="5" fontId="4" numFmtId="0" xfId="0" applyAlignment="1" applyBorder="1" applyFill="1" applyFont="1">
      <alignment horizontal="center"/>
    </xf>
    <xf borderId="5" fillId="6" fontId="3" numFmtId="0" xfId="0" applyAlignment="1" applyBorder="1" applyFill="1" applyFont="1">
      <alignment horizontal="center"/>
    </xf>
    <xf borderId="4" fillId="7" fontId="4" numFmtId="0" xfId="0" applyAlignment="1" applyBorder="1" applyFill="1" applyFont="1">
      <alignment horizontal="center"/>
    </xf>
    <xf borderId="4" fillId="8" fontId="5" numFmtId="0" xfId="0" applyAlignment="1" applyBorder="1" applyFill="1" applyFont="1">
      <alignment horizontal="center"/>
    </xf>
    <xf borderId="4" fillId="9" fontId="4" numFmtId="0" xfId="0" applyAlignment="1" applyBorder="1" applyFill="1" applyFont="1">
      <alignment horizontal="center"/>
    </xf>
    <xf borderId="4" fillId="10" fontId="4" numFmtId="0" xfId="0" applyAlignment="1" applyBorder="1" applyFill="1" applyFont="1">
      <alignment horizontal="center"/>
    </xf>
    <xf borderId="4" fillId="11" fontId="4" numFmtId="0" xfId="0" applyAlignment="1" applyBorder="1" applyFill="1" applyFont="1">
      <alignment horizontal="center"/>
    </xf>
    <xf borderId="4" fillId="12" fontId="4" numFmtId="0" xfId="0" applyAlignment="1" applyBorder="1" applyFill="1" applyFont="1">
      <alignment horizontal="center"/>
    </xf>
    <xf borderId="4" fillId="13" fontId="4" numFmtId="0" xfId="0" applyAlignment="1" applyBorder="1" applyFill="1" applyFont="1">
      <alignment horizontal="center"/>
    </xf>
    <xf borderId="4" fillId="14" fontId="4" numFmtId="0" xfId="0" applyAlignment="1" applyBorder="1" applyFill="1" applyFont="1">
      <alignment horizontal="center"/>
    </xf>
    <xf borderId="4" fillId="15" fontId="4" numFmtId="0" xfId="0" applyAlignment="1" applyBorder="1" applyFill="1" applyFont="1">
      <alignment horizontal="center"/>
    </xf>
    <xf borderId="4" fillId="16" fontId="3" numFmtId="0" xfId="0" applyAlignment="1" applyBorder="1" applyFill="1" applyFont="1">
      <alignment horizontal="center"/>
    </xf>
    <xf borderId="4" fillId="17" fontId="3" numFmtId="0" xfId="0" applyAlignment="1" applyBorder="1" applyFill="1" applyFont="1">
      <alignment horizontal="center"/>
    </xf>
    <xf borderId="6" fillId="18" fontId="5" numFmtId="0" xfId="0" applyAlignment="1" applyBorder="1" applyFill="1" applyFont="1">
      <alignment horizontal="center"/>
    </xf>
    <xf borderId="4" fillId="9" fontId="5" numFmtId="0" xfId="0" applyAlignment="1" applyBorder="1" applyFont="1">
      <alignment horizontal="center"/>
    </xf>
    <xf borderId="7" fillId="0" fontId="1" numFmtId="0" xfId="0" applyBorder="1" applyFont="1"/>
    <xf borderId="7" fillId="0" fontId="1" numFmtId="2" xfId="0" applyBorder="1" applyFont="1" applyNumberFormat="1"/>
    <xf borderId="7" fillId="0" fontId="1" numFmtId="164" xfId="0" applyBorder="1" applyFont="1" applyNumberFormat="1"/>
    <xf borderId="7" fillId="0" fontId="1" numFmtId="0" xfId="0" applyAlignment="1" applyBorder="1" applyFon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166" xfId="0" applyAlignment="1" applyFont="1" applyNumberFormat="1">
      <alignment horizontal="center"/>
    </xf>
    <xf borderId="0" fillId="0" fontId="1" numFmtId="167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0" fontId="1" numFmtId="1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0" fillId="0" fontId="6" numFmtId="2" xfId="0" applyAlignment="1" applyFont="1" applyNumberFormat="1">
      <alignment horizontal="center"/>
    </xf>
    <xf borderId="0" fillId="0" fontId="7" numFmtId="2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8" fillId="18" fontId="8" numFmtId="0" xfId="0" applyAlignment="1" applyBorder="1" applyFont="1">
      <alignment horizontal="center"/>
    </xf>
    <xf borderId="0" fillId="0" fontId="9" numFmtId="0" xfId="0" applyAlignment="1" applyFont="1">
      <alignment readingOrder="0"/>
    </xf>
    <xf borderId="5" fillId="19" fontId="1" numFmtId="168" xfId="0" applyBorder="1" applyFill="1" applyFont="1" applyNumberFormat="1"/>
    <xf borderId="9" fillId="19" fontId="1" numFmtId="168" xfId="0" applyBorder="1" applyFont="1" applyNumberFormat="1"/>
    <xf borderId="6" fillId="19" fontId="1" numFmtId="168" xfId="0" applyBorder="1" applyFont="1" applyNumberFormat="1"/>
    <xf borderId="0" fillId="0" fontId="10" numFmtId="0" xfId="0" applyFont="1"/>
    <xf borderId="0" fillId="0" fontId="1" numFmtId="168" xfId="0" applyFont="1" applyNumberFormat="1"/>
    <xf borderId="0" fillId="0" fontId="1" numFmtId="169" xfId="0" applyFont="1" applyNumberFormat="1"/>
    <xf borderId="10" fillId="0" fontId="1" numFmtId="0" xfId="0" applyAlignment="1" applyBorder="1" applyFont="1">
      <alignment horizontal="center"/>
    </xf>
    <xf borderId="11" fillId="19" fontId="1" numFmtId="169" xfId="0" applyBorder="1" applyFont="1" applyNumberFormat="1"/>
    <xf borderId="7" fillId="0" fontId="1" numFmtId="169" xfId="0" applyBorder="1" applyFont="1" applyNumberFormat="1"/>
    <xf borderId="12" fillId="0" fontId="1" numFmtId="169" xfId="0" applyBorder="1" applyFont="1" applyNumberFormat="1"/>
    <xf borderId="0" fillId="0" fontId="1" numFmtId="170" xfId="0" applyAlignment="1" applyFont="1" applyNumberFormat="1">
      <alignment horizontal="center"/>
    </xf>
    <xf borderId="13" fillId="0" fontId="1" numFmtId="0" xfId="0" applyAlignment="1" applyBorder="1" applyFont="1">
      <alignment horizontal="center"/>
    </xf>
    <xf borderId="8" fillId="19" fontId="1" numFmtId="169" xfId="0" applyBorder="1" applyFont="1" applyNumberFormat="1"/>
    <xf borderId="14" fillId="0" fontId="1" numFmtId="169" xfId="0" applyBorder="1" applyFont="1" applyNumberFormat="1"/>
    <xf borderId="15" fillId="19" fontId="1" numFmtId="169" xfId="0" applyBorder="1" applyFont="1" applyNumberFormat="1"/>
    <xf borderId="16" fillId="0" fontId="1" numFmtId="0" xfId="0" applyAlignment="1" applyBorder="1" applyFont="1">
      <alignment horizontal="center"/>
    </xf>
    <xf borderId="17" fillId="0" fontId="1" numFmtId="169" xfId="0" applyBorder="1" applyFont="1" applyNumberFormat="1"/>
    <xf borderId="18" fillId="0" fontId="1" numFmtId="169" xfId="0" applyBorder="1" applyFont="1" applyNumberFormat="1"/>
    <xf borderId="0" fillId="0" fontId="1" numFmtId="3" xfId="0" applyAlignment="1" applyFont="1" applyNumberFormat="1">
      <alignment horizontal="center"/>
    </xf>
    <xf borderId="4" fillId="20" fontId="4" numFmtId="0" xfId="0" applyAlignment="1" applyBorder="1" applyFill="1" applyFont="1">
      <alignment horizontal="center"/>
    </xf>
    <xf borderId="19" fillId="21" fontId="4" numFmtId="0" xfId="0" applyAlignment="1" applyBorder="1" applyFill="1" applyFont="1">
      <alignment horizontal="center"/>
    </xf>
    <xf borderId="19" fillId="22" fontId="4" numFmtId="0" xfId="0" applyAlignment="1" applyBorder="1" applyFill="1" applyFont="1">
      <alignment horizontal="center"/>
    </xf>
    <xf borderId="19" fillId="23" fontId="4" numFmtId="0" xfId="0" applyAlignment="1" applyBorder="1" applyFill="1" applyFont="1">
      <alignment horizontal="center"/>
    </xf>
    <xf borderId="19" fillId="24" fontId="4" numFmtId="0" xfId="0" applyAlignment="1" applyBorder="1" applyFill="1" applyFont="1">
      <alignment horizontal="center"/>
    </xf>
    <xf borderId="19" fillId="25" fontId="4" numFmtId="0" xfId="0" applyAlignment="1" applyBorder="1" applyFill="1" applyFont="1">
      <alignment horizontal="center"/>
    </xf>
    <xf borderId="19" fillId="26" fontId="4" numFmtId="0" xfId="0" applyAlignment="1" applyBorder="1" applyFill="1" applyFont="1">
      <alignment horizontal="center"/>
    </xf>
    <xf borderId="19" fillId="27" fontId="3" numFmtId="0" xfId="0" applyAlignment="1" applyBorder="1" applyFill="1" applyFont="1">
      <alignment horizontal="center"/>
    </xf>
    <xf borderId="19" fillId="4" fontId="4" numFmtId="0" xfId="0" applyAlignment="1" applyBorder="1" applyFont="1">
      <alignment horizontal="center"/>
    </xf>
    <xf borderId="19" fillId="10" fontId="4" numFmtId="0" xfId="0" applyAlignment="1" applyBorder="1" applyFont="1">
      <alignment horizontal="center"/>
    </xf>
    <xf borderId="19" fillId="11" fontId="4" numFmtId="0" xfId="0" applyAlignment="1" applyBorder="1" applyFont="1">
      <alignment horizontal="center"/>
    </xf>
    <xf borderId="19" fillId="12" fontId="4" numFmtId="0" xfId="0" applyAlignment="1" applyBorder="1" applyFont="1">
      <alignment horizontal="center"/>
    </xf>
    <xf borderId="19" fillId="9" fontId="4" numFmtId="0" xfId="0" applyAlignment="1" applyBorder="1" applyFont="1">
      <alignment horizontal="center"/>
    </xf>
    <xf borderId="19" fillId="28" fontId="4" numFmtId="0" xfId="0" applyAlignment="1" applyBorder="1" applyFill="1" applyFont="1">
      <alignment horizontal="center"/>
    </xf>
    <xf borderId="19" fillId="15" fontId="4" numFmtId="0" xfId="0" applyAlignment="1" applyBorder="1" applyFont="1">
      <alignment horizontal="center"/>
    </xf>
    <xf borderId="19" fillId="13" fontId="4" numFmtId="0" xfId="0" applyAlignment="1" applyBorder="1" applyFont="1">
      <alignment horizontal="center"/>
    </xf>
    <xf borderId="7" fillId="0" fontId="1" numFmtId="10" xfId="0" applyBorder="1" applyFont="1" applyNumberFormat="1"/>
    <xf borderId="2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22" fillId="0" fontId="1" numFmtId="2" xfId="0" applyBorder="1" applyFont="1" applyNumberFormat="1"/>
    <xf borderId="23" fillId="0" fontId="1" numFmtId="2" xfId="0" applyBorder="1" applyFont="1" applyNumberFormat="1"/>
    <xf borderId="23" fillId="0" fontId="1" numFmtId="0" xfId="0" applyBorder="1" applyFont="1"/>
    <xf borderId="23" fillId="0" fontId="1" numFmtId="171" xfId="0" applyBorder="1" applyFont="1" applyNumberFormat="1"/>
    <xf borderId="23" fillId="0" fontId="1" numFmtId="10" xfId="0" applyBorder="1" applyFont="1" applyNumberFormat="1"/>
    <xf borderId="24" fillId="0" fontId="1" numFmtId="0" xfId="0" applyAlignment="1" applyBorder="1" applyFont="1">
      <alignment horizontal="center"/>
    </xf>
    <xf borderId="0" fillId="0" fontId="1" numFmtId="2" xfId="0" applyFont="1" applyNumberFormat="1"/>
    <xf borderId="0" fillId="0" fontId="1" numFmtId="171" xfId="0" applyFont="1" applyNumberFormat="1"/>
    <xf borderId="0" fillId="0" fontId="1" numFmtId="10" xfId="0" applyFont="1" applyNumberFormat="1"/>
    <xf borderId="0" fillId="0" fontId="1" numFmtId="9" xfId="0" applyFont="1" applyNumberFormat="1"/>
    <xf borderId="25" fillId="0" fontId="1" numFmtId="0" xfId="0" applyAlignment="1" applyBorder="1" applyFont="1">
      <alignment horizontal="center"/>
    </xf>
    <xf borderId="8" fillId="26" fontId="11" numFmtId="9" xfId="0" applyBorder="1" applyFont="1" applyNumberFormat="1"/>
    <xf borderId="26" fillId="0" fontId="1" numFmtId="0" xfId="0" applyAlignment="1" applyBorder="1" applyFont="1">
      <alignment horizontal="center"/>
    </xf>
    <xf borderId="0" fillId="0" fontId="12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iducial.fr/Conseils-juridiques/Modification-des-statuts-entreprise/L-entreprise-individuelle-a-responsabilite-limitee-EIRL-regime-fiscal-et-social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700"/>
    <pageSetUpPr/>
  </sheetPr>
  <sheetViews>
    <sheetView workbookViewId="0"/>
  </sheetViews>
  <sheetFormatPr customHeight="1" defaultColWidth="11.22" defaultRowHeight="15.0"/>
  <cols>
    <col customWidth="1" min="1" max="1" width="4.67"/>
    <col customWidth="1" min="2" max="2" width="12.67"/>
    <col customWidth="1" min="3" max="3" width="12.44"/>
    <col customWidth="1" min="4" max="4" width="14.44"/>
    <col customWidth="1" min="5" max="5" width="13.67"/>
    <col customWidth="1" min="6" max="6" width="14.44"/>
    <col customWidth="1" min="7" max="7" width="12.67"/>
    <col customWidth="1" min="8" max="8" width="13.0"/>
    <col customWidth="1" min="9" max="9" width="12.0"/>
    <col customWidth="1" min="10" max="10" width="14.44"/>
    <col customWidth="1" min="11" max="11" width="12.67"/>
    <col customWidth="1" min="12" max="12" width="15.67"/>
    <col customWidth="1" min="13" max="13" width="13.67"/>
    <col customWidth="1" min="14" max="14" width="15.33"/>
    <col customWidth="1" min="15" max="15" width="14.11"/>
    <col customWidth="1" min="16" max="16" width="13.67"/>
    <col customWidth="1" min="17" max="18" width="14.67"/>
    <col customWidth="1" min="19" max="19" width="57.67"/>
    <col customWidth="1" min="20" max="20" width="71.33"/>
    <col customWidth="1" min="21" max="29" width="10.67"/>
  </cols>
  <sheetData>
    <row r="1" ht="15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3"/>
      <c r="T1" s="1"/>
      <c r="U1" s="3"/>
      <c r="V1" s="3"/>
      <c r="W1" s="3"/>
      <c r="X1" s="3"/>
      <c r="Y1" s="3"/>
      <c r="Z1" s="3"/>
      <c r="AA1" s="3"/>
      <c r="AB1" s="3"/>
      <c r="AC1" s="3"/>
    </row>
    <row r="2" ht="15.75" customHeight="1">
      <c r="A2" s="1"/>
      <c r="B2" s="2"/>
      <c r="C2" s="4" t="s">
        <v>0</v>
      </c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3"/>
      <c r="T2" s="1"/>
      <c r="U2" s="3"/>
      <c r="V2" s="3"/>
      <c r="W2" s="3"/>
      <c r="X2" s="3"/>
      <c r="Y2" s="3"/>
      <c r="Z2" s="3"/>
      <c r="AA2" s="3"/>
      <c r="AB2" s="3"/>
      <c r="AC2" s="3"/>
    </row>
    <row r="3" ht="15.75" customHeight="1">
      <c r="A3" s="7"/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4" t="s">
        <v>7</v>
      </c>
      <c r="I3" s="15" t="s">
        <v>8</v>
      </c>
      <c r="J3" s="16" t="s">
        <v>9</v>
      </c>
      <c r="K3" s="17" t="s">
        <v>10</v>
      </c>
      <c r="L3" s="18" t="s">
        <v>11</v>
      </c>
      <c r="M3" s="19" t="s">
        <v>12</v>
      </c>
      <c r="N3" s="20" t="s">
        <v>13</v>
      </c>
      <c r="O3" s="21" t="s">
        <v>14</v>
      </c>
      <c r="P3" s="19" t="s">
        <v>15</v>
      </c>
      <c r="Q3" s="22" t="s">
        <v>16</v>
      </c>
      <c r="R3" s="23" t="s">
        <v>17</v>
      </c>
      <c r="S3" s="24" t="s">
        <v>18</v>
      </c>
      <c r="T3" s="25" t="s">
        <v>19</v>
      </c>
      <c r="U3" s="7"/>
      <c r="V3" s="7"/>
      <c r="W3" s="7"/>
      <c r="X3" s="7"/>
      <c r="Y3" s="7"/>
      <c r="Z3" s="7"/>
      <c r="AA3" s="7"/>
      <c r="AB3" s="7"/>
      <c r="AC3" s="7"/>
    </row>
    <row r="4" ht="15.75" customHeight="1">
      <c r="A4" s="1"/>
      <c r="B4" s="1"/>
      <c r="C4" s="26"/>
      <c r="D4" s="26"/>
      <c r="E4" s="26"/>
      <c r="F4" s="26"/>
      <c r="G4" s="26"/>
      <c r="H4" s="26"/>
      <c r="I4" s="26"/>
      <c r="J4" s="27"/>
      <c r="K4" s="27"/>
      <c r="L4" s="26"/>
      <c r="M4" s="26"/>
      <c r="N4" s="26"/>
      <c r="O4" s="28"/>
      <c r="P4" s="26"/>
      <c r="Q4" s="26"/>
      <c r="R4" s="29"/>
      <c r="T4" s="1"/>
    </row>
    <row r="5" ht="15.75" customHeight="1">
      <c r="A5" s="1" t="s">
        <v>20</v>
      </c>
      <c r="B5" s="30">
        <v>44261.0</v>
      </c>
      <c r="C5" s="31"/>
      <c r="D5" s="32"/>
      <c r="E5" s="33">
        <f t="shared" ref="E5:E21" si="1">8*0</f>
        <v>0</v>
      </c>
      <c r="F5" s="34"/>
      <c r="G5" s="33" t="str">
        <f t="shared" ref="G5:G19" si="2">C5/F5</f>
        <v>#DIV/0!</v>
      </c>
      <c r="H5" s="33" t="str">
        <f t="shared" ref="H5:H19" si="3">D5/F5</f>
        <v>#DIV/0!</v>
      </c>
      <c r="I5" s="33" t="str">
        <f t="shared" ref="I5:I19" si="4">C5/D5</f>
        <v>#DIV/0!</v>
      </c>
      <c r="J5" s="33">
        <f t="shared" ref="J5:J19" si="5">(F5*0.25)+C5*(0.014)</f>
        <v>0</v>
      </c>
      <c r="K5" s="33">
        <f t="shared" ref="K5:K19" si="6">(C5*0.02)+25/30</f>
        <v>0.8333333333</v>
      </c>
      <c r="L5" s="33">
        <f t="shared" ref="L5:L19" si="7">C5-(D5+E5+J5+K5)</f>
        <v>-0.8333333333</v>
      </c>
      <c r="M5" s="35" t="str">
        <f t="shared" ref="M5:M19" si="8">L5/C5</f>
        <v>#DIV/0!</v>
      </c>
      <c r="N5" s="33">
        <f t="shared" ref="N5:N19" si="9">L5*0.3</f>
        <v>-0.25</v>
      </c>
      <c r="O5" s="33">
        <f t="shared" ref="O5:O19" si="10">L5-N5</f>
        <v>-0.5833333333</v>
      </c>
      <c r="P5" s="35" t="str">
        <f t="shared" ref="P5:P19" si="11">O5/C5</f>
        <v>#DIV/0!</v>
      </c>
      <c r="Q5" s="33">
        <f>O4+O5</f>
        <v>-0.5833333333</v>
      </c>
      <c r="R5" s="1" t="str">
        <f>IF(P5&gt;0,"OUI","NON")</f>
        <v>#DIV/0!</v>
      </c>
      <c r="S5" s="1"/>
      <c r="T5" s="1"/>
    </row>
    <row r="6" ht="15.75" customHeight="1">
      <c r="A6" s="1" t="s">
        <v>21</v>
      </c>
      <c r="B6" s="30">
        <v>44262.0</v>
      </c>
      <c r="C6" s="31"/>
      <c r="D6" s="33"/>
      <c r="E6" s="33">
        <f t="shared" si="1"/>
        <v>0</v>
      </c>
      <c r="F6" s="34"/>
      <c r="G6" s="33" t="str">
        <f t="shared" si="2"/>
        <v>#DIV/0!</v>
      </c>
      <c r="H6" s="33" t="str">
        <f t="shared" si="3"/>
        <v>#DIV/0!</v>
      </c>
      <c r="I6" s="33" t="str">
        <f t="shared" si="4"/>
        <v>#DIV/0!</v>
      </c>
      <c r="J6" s="33">
        <f t="shared" si="5"/>
        <v>0</v>
      </c>
      <c r="K6" s="33">
        <f t="shared" si="6"/>
        <v>0.8333333333</v>
      </c>
      <c r="L6" s="33">
        <f t="shared" si="7"/>
        <v>-0.8333333333</v>
      </c>
      <c r="M6" s="35" t="str">
        <f t="shared" si="8"/>
        <v>#DIV/0!</v>
      </c>
      <c r="N6" s="33">
        <f t="shared" si="9"/>
        <v>-0.25</v>
      </c>
      <c r="O6" s="33">
        <f t="shared" si="10"/>
        <v>-0.5833333333</v>
      </c>
      <c r="P6" s="35" t="str">
        <f t="shared" si="11"/>
        <v>#DIV/0!</v>
      </c>
      <c r="Q6" s="33">
        <f t="shared" ref="Q6:Q19" si="12">Q5+O6</f>
        <v>-1.166666667</v>
      </c>
      <c r="R6" s="1" t="str">
        <f t="shared" ref="R6:R19" si="13">IF(O6&gt;0,"OUI","NON")</f>
        <v>NON</v>
      </c>
      <c r="S6" s="1"/>
      <c r="T6" s="1"/>
    </row>
    <row r="7" ht="15.75" customHeight="1">
      <c r="A7" s="1" t="s">
        <v>22</v>
      </c>
      <c r="B7" s="30">
        <v>44263.0</v>
      </c>
      <c r="C7" s="31"/>
      <c r="D7" s="33"/>
      <c r="E7" s="33">
        <f t="shared" si="1"/>
        <v>0</v>
      </c>
      <c r="F7" s="34"/>
      <c r="G7" s="33" t="str">
        <f t="shared" si="2"/>
        <v>#DIV/0!</v>
      </c>
      <c r="H7" s="33" t="str">
        <f t="shared" si="3"/>
        <v>#DIV/0!</v>
      </c>
      <c r="I7" s="33" t="str">
        <f t="shared" si="4"/>
        <v>#DIV/0!</v>
      </c>
      <c r="J7" s="33">
        <f t="shared" si="5"/>
        <v>0</v>
      </c>
      <c r="K7" s="33">
        <f t="shared" si="6"/>
        <v>0.8333333333</v>
      </c>
      <c r="L7" s="33">
        <f t="shared" si="7"/>
        <v>-0.8333333333</v>
      </c>
      <c r="M7" s="35" t="str">
        <f t="shared" si="8"/>
        <v>#DIV/0!</v>
      </c>
      <c r="N7" s="33">
        <f t="shared" si="9"/>
        <v>-0.25</v>
      </c>
      <c r="O7" s="33">
        <f t="shared" si="10"/>
        <v>-0.5833333333</v>
      </c>
      <c r="P7" s="35" t="str">
        <f t="shared" si="11"/>
        <v>#DIV/0!</v>
      </c>
      <c r="Q7" s="33">
        <f t="shared" si="12"/>
        <v>-1.75</v>
      </c>
      <c r="R7" s="1" t="str">
        <f t="shared" si="13"/>
        <v>NON</v>
      </c>
      <c r="S7" s="1"/>
      <c r="T7" s="1"/>
    </row>
    <row r="8" ht="15.75" customHeight="1">
      <c r="A8" s="1" t="s">
        <v>23</v>
      </c>
      <c r="B8" s="30">
        <v>44264.0</v>
      </c>
      <c r="C8" s="31"/>
      <c r="D8" s="33"/>
      <c r="E8" s="33">
        <f t="shared" si="1"/>
        <v>0</v>
      </c>
      <c r="F8" s="34"/>
      <c r="G8" s="33" t="str">
        <f t="shared" si="2"/>
        <v>#DIV/0!</v>
      </c>
      <c r="H8" s="33" t="str">
        <f t="shared" si="3"/>
        <v>#DIV/0!</v>
      </c>
      <c r="I8" s="33" t="str">
        <f t="shared" si="4"/>
        <v>#DIV/0!</v>
      </c>
      <c r="J8" s="33">
        <f t="shared" si="5"/>
        <v>0</v>
      </c>
      <c r="K8" s="33">
        <f t="shared" si="6"/>
        <v>0.8333333333</v>
      </c>
      <c r="L8" s="33">
        <f t="shared" si="7"/>
        <v>-0.8333333333</v>
      </c>
      <c r="M8" s="35" t="str">
        <f t="shared" si="8"/>
        <v>#DIV/0!</v>
      </c>
      <c r="N8" s="33">
        <f t="shared" si="9"/>
        <v>-0.25</v>
      </c>
      <c r="O8" s="33">
        <f t="shared" si="10"/>
        <v>-0.5833333333</v>
      </c>
      <c r="P8" s="35" t="str">
        <f t="shared" si="11"/>
        <v>#DIV/0!</v>
      </c>
      <c r="Q8" s="33">
        <f t="shared" si="12"/>
        <v>-2.333333333</v>
      </c>
      <c r="R8" s="1" t="str">
        <f t="shared" si="13"/>
        <v>NON</v>
      </c>
      <c r="S8" s="1"/>
      <c r="T8" s="1"/>
    </row>
    <row r="9" ht="15.75" customHeight="1">
      <c r="A9" s="1" t="s">
        <v>23</v>
      </c>
      <c r="B9" s="30">
        <v>44265.0</v>
      </c>
      <c r="C9" s="31"/>
      <c r="D9" s="33"/>
      <c r="E9" s="33">
        <f t="shared" si="1"/>
        <v>0</v>
      </c>
      <c r="F9" s="34"/>
      <c r="G9" s="33" t="str">
        <f t="shared" si="2"/>
        <v>#DIV/0!</v>
      </c>
      <c r="H9" s="33" t="str">
        <f t="shared" si="3"/>
        <v>#DIV/0!</v>
      </c>
      <c r="I9" s="33" t="str">
        <f t="shared" si="4"/>
        <v>#DIV/0!</v>
      </c>
      <c r="J9" s="33">
        <f t="shared" si="5"/>
        <v>0</v>
      </c>
      <c r="K9" s="33">
        <f t="shared" si="6"/>
        <v>0.8333333333</v>
      </c>
      <c r="L9" s="33">
        <f t="shared" si="7"/>
        <v>-0.8333333333</v>
      </c>
      <c r="M9" s="35" t="str">
        <f t="shared" si="8"/>
        <v>#DIV/0!</v>
      </c>
      <c r="N9" s="33">
        <f t="shared" si="9"/>
        <v>-0.25</v>
      </c>
      <c r="O9" s="33">
        <f t="shared" si="10"/>
        <v>-0.5833333333</v>
      </c>
      <c r="P9" s="35" t="str">
        <f t="shared" si="11"/>
        <v>#DIV/0!</v>
      </c>
      <c r="Q9" s="33">
        <f t="shared" si="12"/>
        <v>-2.916666667</v>
      </c>
      <c r="R9" s="1" t="str">
        <f t="shared" si="13"/>
        <v>NON</v>
      </c>
      <c r="S9" s="1"/>
      <c r="T9" s="1"/>
    </row>
    <row r="10" ht="15.75" customHeight="1">
      <c r="A10" s="1" t="s">
        <v>24</v>
      </c>
      <c r="B10" s="30">
        <v>44266.0</v>
      </c>
      <c r="C10" s="31"/>
      <c r="D10" s="33"/>
      <c r="E10" s="33">
        <f t="shared" si="1"/>
        <v>0</v>
      </c>
      <c r="F10" s="34"/>
      <c r="G10" s="33" t="str">
        <f t="shared" si="2"/>
        <v>#DIV/0!</v>
      </c>
      <c r="H10" s="33" t="str">
        <f t="shared" si="3"/>
        <v>#DIV/0!</v>
      </c>
      <c r="I10" s="33" t="str">
        <f t="shared" si="4"/>
        <v>#DIV/0!</v>
      </c>
      <c r="J10" s="33">
        <f t="shared" si="5"/>
        <v>0</v>
      </c>
      <c r="K10" s="33">
        <f t="shared" si="6"/>
        <v>0.8333333333</v>
      </c>
      <c r="L10" s="33">
        <f t="shared" si="7"/>
        <v>-0.8333333333</v>
      </c>
      <c r="M10" s="35" t="str">
        <f t="shared" si="8"/>
        <v>#DIV/0!</v>
      </c>
      <c r="N10" s="33">
        <f t="shared" si="9"/>
        <v>-0.25</v>
      </c>
      <c r="O10" s="33">
        <f t="shared" si="10"/>
        <v>-0.5833333333</v>
      </c>
      <c r="P10" s="35" t="str">
        <f t="shared" si="11"/>
        <v>#DIV/0!</v>
      </c>
      <c r="Q10" s="33">
        <f t="shared" si="12"/>
        <v>-3.5</v>
      </c>
      <c r="R10" s="1" t="str">
        <f t="shared" si="13"/>
        <v>NON</v>
      </c>
      <c r="S10" s="1"/>
      <c r="T10" s="1"/>
    </row>
    <row r="11" ht="15.75" customHeight="1">
      <c r="A11" s="1" t="s">
        <v>25</v>
      </c>
      <c r="B11" s="30">
        <v>44267.0</v>
      </c>
      <c r="C11" s="31"/>
      <c r="D11" s="33"/>
      <c r="E11" s="33">
        <f t="shared" si="1"/>
        <v>0</v>
      </c>
      <c r="F11" s="34"/>
      <c r="G11" s="33" t="str">
        <f t="shared" si="2"/>
        <v>#DIV/0!</v>
      </c>
      <c r="H11" s="33" t="str">
        <f t="shared" si="3"/>
        <v>#DIV/0!</v>
      </c>
      <c r="I11" s="33" t="str">
        <f t="shared" si="4"/>
        <v>#DIV/0!</v>
      </c>
      <c r="J11" s="33">
        <f t="shared" si="5"/>
        <v>0</v>
      </c>
      <c r="K11" s="33">
        <f t="shared" si="6"/>
        <v>0.8333333333</v>
      </c>
      <c r="L11" s="33">
        <f t="shared" si="7"/>
        <v>-0.8333333333</v>
      </c>
      <c r="M11" s="35" t="str">
        <f t="shared" si="8"/>
        <v>#DIV/0!</v>
      </c>
      <c r="N11" s="33">
        <f t="shared" si="9"/>
        <v>-0.25</v>
      </c>
      <c r="O11" s="33">
        <f t="shared" si="10"/>
        <v>-0.5833333333</v>
      </c>
      <c r="P11" s="35" t="str">
        <f t="shared" si="11"/>
        <v>#DIV/0!</v>
      </c>
      <c r="Q11" s="33">
        <f t="shared" si="12"/>
        <v>-4.083333333</v>
      </c>
      <c r="R11" s="1" t="str">
        <f t="shared" si="13"/>
        <v>NON</v>
      </c>
      <c r="S11" s="1"/>
      <c r="T11" s="1"/>
    </row>
    <row r="12" ht="15.75" customHeight="1">
      <c r="A12" s="1" t="s">
        <v>20</v>
      </c>
      <c r="B12" s="30">
        <v>44268.0</v>
      </c>
      <c r="C12" s="31"/>
      <c r="D12" s="33"/>
      <c r="E12" s="33">
        <f t="shared" si="1"/>
        <v>0</v>
      </c>
      <c r="F12" s="34"/>
      <c r="G12" s="33" t="str">
        <f t="shared" si="2"/>
        <v>#DIV/0!</v>
      </c>
      <c r="H12" s="33" t="str">
        <f t="shared" si="3"/>
        <v>#DIV/0!</v>
      </c>
      <c r="I12" s="33" t="str">
        <f t="shared" si="4"/>
        <v>#DIV/0!</v>
      </c>
      <c r="J12" s="33">
        <f t="shared" si="5"/>
        <v>0</v>
      </c>
      <c r="K12" s="33">
        <f t="shared" si="6"/>
        <v>0.8333333333</v>
      </c>
      <c r="L12" s="33">
        <f t="shared" si="7"/>
        <v>-0.8333333333</v>
      </c>
      <c r="M12" s="35" t="str">
        <f t="shared" si="8"/>
        <v>#DIV/0!</v>
      </c>
      <c r="N12" s="33">
        <f t="shared" si="9"/>
        <v>-0.25</v>
      </c>
      <c r="O12" s="33">
        <f t="shared" si="10"/>
        <v>-0.5833333333</v>
      </c>
      <c r="P12" s="35" t="str">
        <f t="shared" si="11"/>
        <v>#DIV/0!</v>
      </c>
      <c r="Q12" s="33">
        <f t="shared" si="12"/>
        <v>-4.666666667</v>
      </c>
      <c r="R12" s="1" t="str">
        <f t="shared" si="13"/>
        <v>NON</v>
      </c>
      <c r="S12" s="1"/>
      <c r="T12" s="1"/>
    </row>
    <row r="13" ht="15.75" customHeight="1">
      <c r="A13" s="1" t="s">
        <v>21</v>
      </c>
      <c r="B13" s="30">
        <v>44269.0</v>
      </c>
      <c r="C13" s="31"/>
      <c r="D13" s="33"/>
      <c r="E13" s="33">
        <f t="shared" si="1"/>
        <v>0</v>
      </c>
      <c r="F13" s="34"/>
      <c r="G13" s="33" t="str">
        <f t="shared" si="2"/>
        <v>#DIV/0!</v>
      </c>
      <c r="H13" s="33" t="str">
        <f t="shared" si="3"/>
        <v>#DIV/0!</v>
      </c>
      <c r="I13" s="33" t="str">
        <f t="shared" si="4"/>
        <v>#DIV/0!</v>
      </c>
      <c r="J13" s="33">
        <f t="shared" si="5"/>
        <v>0</v>
      </c>
      <c r="K13" s="33">
        <f t="shared" si="6"/>
        <v>0.8333333333</v>
      </c>
      <c r="L13" s="33">
        <f t="shared" si="7"/>
        <v>-0.8333333333</v>
      </c>
      <c r="M13" s="35" t="str">
        <f t="shared" si="8"/>
        <v>#DIV/0!</v>
      </c>
      <c r="N13" s="33">
        <f t="shared" si="9"/>
        <v>-0.25</v>
      </c>
      <c r="O13" s="33">
        <f t="shared" si="10"/>
        <v>-0.5833333333</v>
      </c>
      <c r="P13" s="35" t="str">
        <f t="shared" si="11"/>
        <v>#DIV/0!</v>
      </c>
      <c r="Q13" s="33">
        <f t="shared" si="12"/>
        <v>-5.25</v>
      </c>
      <c r="R13" s="1" t="str">
        <f t="shared" si="13"/>
        <v>NON</v>
      </c>
      <c r="S13" s="1"/>
      <c r="T13" s="1"/>
    </row>
    <row r="14" ht="15.75" customHeight="1">
      <c r="A14" s="1" t="s">
        <v>22</v>
      </c>
      <c r="B14" s="30">
        <v>44270.0</v>
      </c>
      <c r="C14" s="31"/>
      <c r="D14" s="33"/>
      <c r="E14" s="33">
        <f t="shared" si="1"/>
        <v>0</v>
      </c>
      <c r="F14" s="34"/>
      <c r="G14" s="33" t="str">
        <f t="shared" si="2"/>
        <v>#DIV/0!</v>
      </c>
      <c r="H14" s="33" t="str">
        <f t="shared" si="3"/>
        <v>#DIV/0!</v>
      </c>
      <c r="I14" s="33" t="str">
        <f t="shared" si="4"/>
        <v>#DIV/0!</v>
      </c>
      <c r="J14" s="33">
        <f t="shared" si="5"/>
        <v>0</v>
      </c>
      <c r="K14" s="33">
        <f t="shared" si="6"/>
        <v>0.8333333333</v>
      </c>
      <c r="L14" s="33">
        <f t="shared" si="7"/>
        <v>-0.8333333333</v>
      </c>
      <c r="M14" s="35" t="str">
        <f t="shared" si="8"/>
        <v>#DIV/0!</v>
      </c>
      <c r="N14" s="33">
        <f t="shared" si="9"/>
        <v>-0.25</v>
      </c>
      <c r="O14" s="33">
        <f t="shared" si="10"/>
        <v>-0.5833333333</v>
      </c>
      <c r="P14" s="35" t="str">
        <f t="shared" si="11"/>
        <v>#DIV/0!</v>
      </c>
      <c r="Q14" s="33">
        <f t="shared" si="12"/>
        <v>-5.833333333</v>
      </c>
      <c r="R14" s="1" t="str">
        <f t="shared" si="13"/>
        <v>NON</v>
      </c>
      <c r="S14" s="1"/>
      <c r="T14" s="1"/>
    </row>
    <row r="15" ht="15.75" customHeight="1">
      <c r="A15" s="1" t="s">
        <v>23</v>
      </c>
      <c r="B15" s="30">
        <v>44271.0</v>
      </c>
      <c r="C15" s="31"/>
      <c r="D15" s="33"/>
      <c r="E15" s="33">
        <f t="shared" si="1"/>
        <v>0</v>
      </c>
      <c r="F15" s="34"/>
      <c r="G15" s="33" t="str">
        <f t="shared" si="2"/>
        <v>#DIV/0!</v>
      </c>
      <c r="H15" s="33" t="str">
        <f t="shared" si="3"/>
        <v>#DIV/0!</v>
      </c>
      <c r="I15" s="33" t="str">
        <f t="shared" si="4"/>
        <v>#DIV/0!</v>
      </c>
      <c r="J15" s="33">
        <f t="shared" si="5"/>
        <v>0</v>
      </c>
      <c r="K15" s="33">
        <f t="shared" si="6"/>
        <v>0.8333333333</v>
      </c>
      <c r="L15" s="33">
        <f t="shared" si="7"/>
        <v>-0.8333333333</v>
      </c>
      <c r="M15" s="35" t="str">
        <f t="shared" si="8"/>
        <v>#DIV/0!</v>
      </c>
      <c r="N15" s="33">
        <f t="shared" si="9"/>
        <v>-0.25</v>
      </c>
      <c r="O15" s="33">
        <f t="shared" si="10"/>
        <v>-0.5833333333</v>
      </c>
      <c r="P15" s="35" t="str">
        <f t="shared" si="11"/>
        <v>#DIV/0!</v>
      </c>
      <c r="Q15" s="33">
        <f t="shared" si="12"/>
        <v>-6.416666667</v>
      </c>
      <c r="R15" s="1" t="str">
        <f t="shared" si="13"/>
        <v>NON</v>
      </c>
      <c r="S15" s="1"/>
      <c r="T15" s="1"/>
    </row>
    <row r="16" ht="16.5" customHeight="1">
      <c r="A16" s="1" t="s">
        <v>23</v>
      </c>
      <c r="B16" s="30">
        <v>44272.0</v>
      </c>
      <c r="C16" s="31"/>
      <c r="D16" s="33"/>
      <c r="E16" s="33">
        <f t="shared" si="1"/>
        <v>0</v>
      </c>
      <c r="F16" s="34"/>
      <c r="G16" s="33" t="str">
        <f t="shared" si="2"/>
        <v>#DIV/0!</v>
      </c>
      <c r="H16" s="33" t="str">
        <f t="shared" si="3"/>
        <v>#DIV/0!</v>
      </c>
      <c r="I16" s="33" t="str">
        <f t="shared" si="4"/>
        <v>#DIV/0!</v>
      </c>
      <c r="J16" s="33">
        <f t="shared" si="5"/>
        <v>0</v>
      </c>
      <c r="K16" s="33">
        <f t="shared" si="6"/>
        <v>0.8333333333</v>
      </c>
      <c r="L16" s="33">
        <f t="shared" si="7"/>
        <v>-0.8333333333</v>
      </c>
      <c r="M16" s="35" t="str">
        <f t="shared" si="8"/>
        <v>#DIV/0!</v>
      </c>
      <c r="N16" s="33">
        <f t="shared" si="9"/>
        <v>-0.25</v>
      </c>
      <c r="O16" s="33">
        <f t="shared" si="10"/>
        <v>-0.5833333333</v>
      </c>
      <c r="P16" s="35" t="str">
        <f t="shared" si="11"/>
        <v>#DIV/0!</v>
      </c>
      <c r="Q16" s="33">
        <f t="shared" si="12"/>
        <v>-7</v>
      </c>
      <c r="R16" s="1" t="str">
        <f t="shared" si="13"/>
        <v>NON</v>
      </c>
      <c r="S16" s="1"/>
      <c r="T16" s="1"/>
    </row>
    <row r="17" ht="16.5" customHeight="1">
      <c r="A17" s="1" t="s">
        <v>24</v>
      </c>
      <c r="B17" s="30">
        <v>44273.0</v>
      </c>
      <c r="C17" s="31"/>
      <c r="D17" s="33"/>
      <c r="E17" s="33">
        <f t="shared" si="1"/>
        <v>0</v>
      </c>
      <c r="F17" s="34"/>
      <c r="G17" s="33" t="str">
        <f t="shared" si="2"/>
        <v>#DIV/0!</v>
      </c>
      <c r="H17" s="33" t="str">
        <f t="shared" si="3"/>
        <v>#DIV/0!</v>
      </c>
      <c r="I17" s="33" t="str">
        <f t="shared" si="4"/>
        <v>#DIV/0!</v>
      </c>
      <c r="J17" s="33">
        <f t="shared" si="5"/>
        <v>0</v>
      </c>
      <c r="K17" s="33">
        <f t="shared" si="6"/>
        <v>0.8333333333</v>
      </c>
      <c r="L17" s="33">
        <f t="shared" si="7"/>
        <v>-0.8333333333</v>
      </c>
      <c r="M17" s="35" t="str">
        <f t="shared" si="8"/>
        <v>#DIV/0!</v>
      </c>
      <c r="N17" s="33">
        <f t="shared" si="9"/>
        <v>-0.25</v>
      </c>
      <c r="O17" s="33">
        <f t="shared" si="10"/>
        <v>-0.5833333333</v>
      </c>
      <c r="P17" s="35" t="str">
        <f t="shared" si="11"/>
        <v>#DIV/0!</v>
      </c>
      <c r="Q17" s="33">
        <f t="shared" si="12"/>
        <v>-7.583333333</v>
      </c>
      <c r="R17" s="1" t="str">
        <f t="shared" si="13"/>
        <v>NON</v>
      </c>
      <c r="S17" s="1"/>
      <c r="T17" s="1"/>
    </row>
    <row r="18" ht="16.5" customHeight="1">
      <c r="A18" s="1" t="s">
        <v>25</v>
      </c>
      <c r="B18" s="30">
        <v>44274.0</v>
      </c>
      <c r="C18" s="31"/>
      <c r="D18" s="33"/>
      <c r="E18" s="33">
        <f t="shared" si="1"/>
        <v>0</v>
      </c>
      <c r="F18" s="34"/>
      <c r="G18" s="33" t="str">
        <f t="shared" si="2"/>
        <v>#DIV/0!</v>
      </c>
      <c r="H18" s="33" t="str">
        <f t="shared" si="3"/>
        <v>#DIV/0!</v>
      </c>
      <c r="I18" s="33" t="str">
        <f t="shared" si="4"/>
        <v>#DIV/0!</v>
      </c>
      <c r="J18" s="33">
        <f t="shared" si="5"/>
        <v>0</v>
      </c>
      <c r="K18" s="33">
        <f t="shared" si="6"/>
        <v>0.8333333333</v>
      </c>
      <c r="L18" s="33">
        <f t="shared" si="7"/>
        <v>-0.8333333333</v>
      </c>
      <c r="M18" s="35" t="str">
        <f t="shared" si="8"/>
        <v>#DIV/0!</v>
      </c>
      <c r="N18" s="33">
        <f t="shared" si="9"/>
        <v>-0.25</v>
      </c>
      <c r="O18" s="33">
        <f t="shared" si="10"/>
        <v>-0.5833333333</v>
      </c>
      <c r="P18" s="35" t="str">
        <f t="shared" si="11"/>
        <v>#DIV/0!</v>
      </c>
      <c r="Q18" s="33">
        <f t="shared" si="12"/>
        <v>-8.166666667</v>
      </c>
      <c r="R18" s="1" t="str">
        <f t="shared" si="13"/>
        <v>NON</v>
      </c>
      <c r="S18" s="1"/>
      <c r="T18" s="1"/>
    </row>
    <row r="19" ht="16.5" customHeight="1">
      <c r="A19" s="1" t="s">
        <v>20</v>
      </c>
      <c r="B19" s="30">
        <v>44275.0</v>
      </c>
      <c r="C19" s="31"/>
      <c r="D19" s="33"/>
      <c r="E19" s="33">
        <f t="shared" si="1"/>
        <v>0</v>
      </c>
      <c r="F19" s="34"/>
      <c r="G19" s="33" t="str">
        <f t="shared" si="2"/>
        <v>#DIV/0!</v>
      </c>
      <c r="H19" s="33" t="str">
        <f t="shared" si="3"/>
        <v>#DIV/0!</v>
      </c>
      <c r="I19" s="33" t="str">
        <f t="shared" si="4"/>
        <v>#DIV/0!</v>
      </c>
      <c r="J19" s="33">
        <f t="shared" si="5"/>
        <v>0</v>
      </c>
      <c r="K19" s="33">
        <f t="shared" si="6"/>
        <v>0.8333333333</v>
      </c>
      <c r="L19" s="33">
        <f t="shared" si="7"/>
        <v>-0.8333333333</v>
      </c>
      <c r="M19" s="35" t="str">
        <f t="shared" si="8"/>
        <v>#DIV/0!</v>
      </c>
      <c r="N19" s="33">
        <f t="shared" si="9"/>
        <v>-0.25</v>
      </c>
      <c r="O19" s="33">
        <f t="shared" si="10"/>
        <v>-0.5833333333</v>
      </c>
      <c r="P19" s="35" t="str">
        <f t="shared" si="11"/>
        <v>#DIV/0!</v>
      </c>
      <c r="Q19" s="33">
        <f t="shared" si="12"/>
        <v>-8.75</v>
      </c>
      <c r="R19" s="1" t="str">
        <f t="shared" si="13"/>
        <v>NON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6.5" customHeight="1">
      <c r="A20" s="1" t="s">
        <v>21</v>
      </c>
      <c r="B20" s="30">
        <v>44276.0</v>
      </c>
      <c r="C20" s="31"/>
      <c r="D20" s="33"/>
      <c r="E20" s="33">
        <f t="shared" si="1"/>
        <v>0</v>
      </c>
      <c r="F20" s="34"/>
      <c r="G20" s="36"/>
      <c r="H20" s="37"/>
      <c r="I20" s="33"/>
      <c r="J20" s="33"/>
      <c r="K20" s="33"/>
      <c r="L20" s="33"/>
      <c r="M20" s="35"/>
      <c r="N20" s="33"/>
      <c r="O20" s="33"/>
      <c r="P20" s="35"/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5.75" customHeight="1">
      <c r="A21" s="1" t="s">
        <v>22</v>
      </c>
      <c r="B21" s="30">
        <v>44277.0</v>
      </c>
      <c r="C21" s="31"/>
      <c r="D21" s="33"/>
      <c r="E21" s="33">
        <f t="shared" si="1"/>
        <v>0</v>
      </c>
      <c r="F21" s="34"/>
      <c r="G21" s="36"/>
      <c r="H21" s="37"/>
      <c r="I21" s="33"/>
      <c r="J21" s="33"/>
      <c r="K21" s="33"/>
      <c r="L21" s="33"/>
      <c r="M21" s="35"/>
      <c r="N21" s="33"/>
      <c r="O21" s="33"/>
      <c r="P21" s="35"/>
      <c r="Q21" s="33"/>
      <c r="R21" s="1"/>
      <c r="S21" s="1"/>
      <c r="T21" s="1"/>
    </row>
    <row r="22" ht="15.75" customHeight="1">
      <c r="A22" s="1" t="s">
        <v>23</v>
      </c>
      <c r="B22" s="1"/>
      <c r="C22" s="31"/>
      <c r="D22" s="33"/>
      <c r="E22" s="33"/>
      <c r="F22" s="34"/>
      <c r="G22" s="36"/>
      <c r="H22" s="37"/>
      <c r="I22" s="33"/>
      <c r="J22" s="33"/>
      <c r="K22" s="33"/>
      <c r="L22" s="33"/>
      <c r="M22" s="35"/>
      <c r="N22" s="33"/>
      <c r="O22" s="33"/>
      <c r="P22" s="35"/>
      <c r="Q22" s="33"/>
      <c r="R22" s="1"/>
      <c r="T22" s="1"/>
    </row>
    <row r="23" ht="15.75" customHeight="1">
      <c r="A23" s="1" t="s">
        <v>23</v>
      </c>
      <c r="B23" s="1"/>
      <c r="C23" s="31"/>
      <c r="D23" s="33"/>
      <c r="E23" s="33"/>
      <c r="F23" s="34"/>
      <c r="G23" s="36"/>
      <c r="H23" s="37"/>
      <c r="I23" s="33"/>
      <c r="J23" s="33"/>
      <c r="K23" s="33"/>
      <c r="L23" s="33"/>
      <c r="M23" s="35"/>
      <c r="N23" s="33"/>
      <c r="O23" s="33"/>
      <c r="P23" s="35"/>
      <c r="Q23" s="33"/>
      <c r="R23" s="1"/>
      <c r="T23" s="1"/>
    </row>
    <row r="24" ht="15.75" customHeight="1">
      <c r="A24" s="1" t="s">
        <v>24</v>
      </c>
      <c r="B24" s="1"/>
      <c r="C24" s="31"/>
      <c r="D24" s="33"/>
      <c r="E24" s="33"/>
      <c r="F24" s="34"/>
      <c r="G24" s="36"/>
      <c r="H24" s="37"/>
      <c r="I24" s="33"/>
      <c r="J24" s="33"/>
      <c r="K24" s="33"/>
      <c r="L24" s="33"/>
      <c r="M24" s="35"/>
      <c r="N24" s="33"/>
      <c r="O24" s="33"/>
      <c r="P24" s="35"/>
      <c r="Q24" s="33"/>
      <c r="R24" s="1"/>
      <c r="T24" s="1"/>
    </row>
    <row r="25" ht="15.75" customHeight="1">
      <c r="A25" s="1" t="s">
        <v>25</v>
      </c>
      <c r="B25" s="1"/>
      <c r="C25" s="31"/>
      <c r="D25" s="33"/>
      <c r="E25" s="33"/>
      <c r="F25" s="34"/>
      <c r="G25" s="36"/>
      <c r="H25" s="37"/>
      <c r="I25" s="33"/>
      <c r="J25" s="33"/>
      <c r="K25" s="33"/>
      <c r="L25" s="33"/>
      <c r="M25" s="35"/>
      <c r="N25" s="33"/>
      <c r="O25" s="33"/>
      <c r="P25" s="35"/>
      <c r="Q25" s="33"/>
      <c r="R25" s="1"/>
      <c r="T25" s="1"/>
    </row>
    <row r="26" ht="15.75" customHeight="1">
      <c r="A26" s="1" t="s">
        <v>20</v>
      </c>
      <c r="B26" s="1"/>
      <c r="C26" s="31"/>
      <c r="D26" s="33"/>
      <c r="E26" s="33"/>
      <c r="F26" s="34"/>
      <c r="G26" s="36"/>
      <c r="H26" s="37"/>
      <c r="I26" s="33"/>
      <c r="J26" s="33"/>
      <c r="K26" s="33"/>
      <c r="L26" s="33"/>
      <c r="M26" s="35"/>
      <c r="N26" s="33"/>
      <c r="O26" s="33"/>
      <c r="P26" s="35"/>
      <c r="Q26" s="33"/>
      <c r="R26" s="1"/>
      <c r="T26" s="1"/>
    </row>
    <row r="27" ht="15.75" customHeight="1">
      <c r="A27" s="1" t="s">
        <v>21</v>
      </c>
      <c r="B27" s="1"/>
      <c r="C27" s="31"/>
      <c r="D27" s="33"/>
      <c r="E27" s="33"/>
      <c r="F27" s="34"/>
      <c r="G27" s="36"/>
      <c r="H27" s="37"/>
      <c r="I27" s="33"/>
      <c r="J27" s="33"/>
      <c r="K27" s="33"/>
      <c r="L27" s="33"/>
      <c r="M27" s="35"/>
      <c r="N27" s="33"/>
      <c r="O27" s="33"/>
      <c r="P27" s="35"/>
      <c r="Q27" s="33"/>
      <c r="R27" s="1"/>
      <c r="T27" s="1"/>
    </row>
    <row r="28" ht="15.75" customHeight="1">
      <c r="A28" s="1"/>
      <c r="B28" s="1"/>
      <c r="C28" s="31"/>
      <c r="D28" s="33"/>
      <c r="E28" s="33"/>
      <c r="F28" s="34"/>
      <c r="G28" s="36"/>
      <c r="H28" s="37"/>
      <c r="I28" s="33"/>
      <c r="J28" s="33"/>
      <c r="K28" s="33"/>
      <c r="L28" s="33"/>
      <c r="M28" s="35"/>
      <c r="N28" s="33"/>
      <c r="O28" s="33"/>
      <c r="P28" s="35"/>
      <c r="Q28" s="33"/>
      <c r="R28" s="1"/>
      <c r="T28" s="1"/>
    </row>
    <row r="29" ht="15.75" customHeight="1">
      <c r="A29" s="1"/>
      <c r="B29" s="1"/>
      <c r="C29" s="31"/>
      <c r="D29" s="33"/>
      <c r="E29" s="33"/>
      <c r="F29" s="34"/>
      <c r="G29" s="36"/>
      <c r="H29" s="37"/>
      <c r="I29" s="33"/>
      <c r="J29" s="33"/>
      <c r="K29" s="33"/>
      <c r="L29" s="33"/>
      <c r="M29" s="35"/>
      <c r="N29" s="33"/>
      <c r="O29" s="33"/>
      <c r="P29" s="35"/>
      <c r="Q29" s="33"/>
      <c r="R29" s="1"/>
      <c r="T29" s="1"/>
    </row>
    <row r="30" ht="15.75" customHeight="1">
      <c r="A30" s="1"/>
      <c r="B30" s="1"/>
      <c r="C30" s="31"/>
      <c r="D30" s="33"/>
      <c r="E30" s="33"/>
      <c r="F30" s="34"/>
      <c r="G30" s="36"/>
      <c r="H30" s="37"/>
      <c r="I30" s="33"/>
      <c r="J30" s="33"/>
      <c r="K30" s="33"/>
      <c r="L30" s="33"/>
      <c r="M30" s="35"/>
      <c r="N30" s="33"/>
      <c r="O30" s="33"/>
      <c r="P30" s="35"/>
      <c r="Q30" s="33"/>
      <c r="R30" s="1"/>
      <c r="T30" s="1"/>
    </row>
    <row r="31" ht="15.75" customHeight="1">
      <c r="A31" s="1"/>
      <c r="B31" s="1"/>
      <c r="C31" s="31"/>
      <c r="D31" s="33"/>
      <c r="E31" s="33"/>
      <c r="F31" s="34"/>
      <c r="G31" s="36"/>
      <c r="H31" s="37"/>
      <c r="I31" s="33"/>
      <c r="J31" s="33"/>
      <c r="K31" s="33"/>
      <c r="L31" s="33"/>
      <c r="M31" s="35"/>
      <c r="N31" s="33"/>
      <c r="O31" s="33"/>
      <c r="P31" s="35"/>
      <c r="Q31" s="33"/>
      <c r="R31" s="1"/>
      <c r="T31" s="1"/>
    </row>
    <row r="32" ht="15.75" customHeight="1">
      <c r="A32" s="1"/>
      <c r="B32" s="1"/>
      <c r="C32" s="31"/>
      <c r="D32" s="33"/>
      <c r="E32" s="33"/>
      <c r="F32" s="34"/>
      <c r="G32" s="36"/>
      <c r="H32" s="37"/>
      <c r="I32" s="33"/>
      <c r="J32" s="33"/>
      <c r="K32" s="33"/>
      <c r="L32" s="33"/>
      <c r="M32" s="35"/>
      <c r="N32" s="33"/>
      <c r="O32" s="33"/>
      <c r="P32" s="35"/>
      <c r="Q32" s="33"/>
      <c r="R32" s="1"/>
      <c r="T32" s="1"/>
    </row>
    <row r="33" ht="15.75" customHeight="1">
      <c r="A33" s="1"/>
      <c r="B33" s="1"/>
      <c r="C33" s="31"/>
      <c r="D33" s="33"/>
      <c r="E33" s="33"/>
      <c r="F33" s="34"/>
      <c r="G33" s="36"/>
      <c r="H33" s="37"/>
      <c r="I33" s="33"/>
      <c r="J33" s="33"/>
      <c r="K33" s="33"/>
      <c r="L33" s="33"/>
      <c r="M33" s="35"/>
      <c r="N33" s="33"/>
      <c r="O33" s="33"/>
      <c r="P33" s="35"/>
      <c r="Q33" s="33"/>
      <c r="R33" s="1"/>
      <c r="T33" s="1"/>
    </row>
    <row r="34" ht="15.75" customHeight="1">
      <c r="A34" s="1"/>
      <c r="B34" s="1"/>
      <c r="C34" s="31"/>
      <c r="D34" s="33"/>
      <c r="E34" s="33"/>
      <c r="F34" s="34"/>
      <c r="G34" s="36"/>
      <c r="H34" s="37"/>
      <c r="I34" s="33"/>
      <c r="J34" s="33"/>
      <c r="K34" s="33"/>
      <c r="L34" s="33"/>
      <c r="M34" s="35"/>
      <c r="N34" s="33"/>
      <c r="O34" s="33"/>
      <c r="P34" s="35"/>
      <c r="Q34" s="33"/>
      <c r="R34" s="1"/>
      <c r="T34" s="1"/>
    </row>
    <row r="35" ht="15.75" customHeight="1">
      <c r="A35" s="1"/>
      <c r="B35" s="1"/>
      <c r="C35" s="31"/>
      <c r="D35" s="33"/>
      <c r="E35" s="33"/>
      <c r="F35" s="34"/>
      <c r="G35" s="36"/>
      <c r="H35" s="37"/>
      <c r="I35" s="33"/>
      <c r="J35" s="33"/>
      <c r="K35" s="33"/>
      <c r="L35" s="33"/>
      <c r="M35" s="35"/>
      <c r="N35" s="33"/>
      <c r="O35" s="33"/>
      <c r="P35" s="35"/>
      <c r="Q35" s="33"/>
      <c r="R35" s="1"/>
      <c r="T35" s="1"/>
    </row>
    <row r="36" ht="15.75" customHeight="1">
      <c r="A36" s="1"/>
      <c r="B36" s="1"/>
      <c r="C36" s="31"/>
      <c r="D36" s="33"/>
      <c r="E36" s="33"/>
      <c r="F36" s="34"/>
      <c r="G36" s="36"/>
      <c r="H36" s="37"/>
      <c r="I36" s="33"/>
      <c r="J36" s="33"/>
      <c r="K36" s="33"/>
      <c r="L36" s="33"/>
      <c r="M36" s="35"/>
      <c r="N36" s="33"/>
      <c r="O36" s="33"/>
      <c r="P36" s="35"/>
      <c r="Q36" s="33"/>
      <c r="R36" s="1"/>
      <c r="T36" s="1"/>
    </row>
    <row r="37" ht="15.75" customHeight="1">
      <c r="A37" s="1"/>
      <c r="B37" s="1"/>
      <c r="C37" s="31"/>
      <c r="D37" s="33"/>
      <c r="E37" s="33"/>
      <c r="F37" s="34"/>
      <c r="G37" s="36"/>
      <c r="H37" s="37"/>
      <c r="I37" s="33"/>
      <c r="J37" s="33"/>
      <c r="K37" s="33"/>
      <c r="L37" s="33"/>
      <c r="M37" s="35"/>
      <c r="N37" s="33"/>
      <c r="O37" s="33"/>
      <c r="P37" s="35"/>
      <c r="Q37" s="33"/>
      <c r="R37" s="1"/>
      <c r="T37" s="1"/>
    </row>
    <row r="38" ht="15.75" customHeight="1">
      <c r="A38" s="1"/>
      <c r="B38" s="1"/>
      <c r="C38" s="31"/>
      <c r="D38" s="33"/>
      <c r="E38" s="33"/>
      <c r="F38" s="34"/>
      <c r="G38" s="36"/>
      <c r="H38" s="37"/>
      <c r="I38" s="33"/>
      <c r="J38" s="33"/>
      <c r="K38" s="33"/>
      <c r="L38" s="33"/>
      <c r="M38" s="35"/>
      <c r="N38" s="33"/>
      <c r="O38" s="33"/>
      <c r="P38" s="35"/>
      <c r="Q38" s="33"/>
      <c r="R38" s="1"/>
      <c r="T38" s="1"/>
    </row>
    <row r="39" ht="15.75" customHeight="1">
      <c r="A39" s="1"/>
      <c r="B39" s="1"/>
      <c r="C39" s="31"/>
      <c r="D39" s="33"/>
      <c r="E39" s="33"/>
      <c r="F39" s="34"/>
      <c r="G39" s="36"/>
      <c r="H39" s="37"/>
      <c r="I39" s="33"/>
      <c r="J39" s="33"/>
      <c r="K39" s="33"/>
      <c r="L39" s="33"/>
      <c r="M39" s="35"/>
      <c r="N39" s="33"/>
      <c r="O39" s="33"/>
      <c r="P39" s="35"/>
      <c r="Q39" s="33"/>
      <c r="R39" s="1"/>
      <c r="T39" s="1"/>
    </row>
    <row r="40" ht="15.75" customHeight="1">
      <c r="A40" s="1"/>
      <c r="B40" s="1"/>
      <c r="C40" s="31"/>
      <c r="D40" s="33"/>
      <c r="E40" s="33"/>
      <c r="F40" s="34"/>
      <c r="G40" s="36"/>
      <c r="H40" s="37"/>
      <c r="I40" s="33"/>
      <c r="J40" s="33"/>
      <c r="K40" s="33"/>
      <c r="L40" s="33"/>
      <c r="M40" s="35"/>
      <c r="N40" s="33"/>
      <c r="O40" s="33"/>
      <c r="P40" s="35"/>
      <c r="Q40" s="33"/>
      <c r="R40" s="1"/>
      <c r="T40" s="1"/>
    </row>
    <row r="41" ht="15.75" customHeight="1">
      <c r="A41" s="1"/>
      <c r="B41" s="1"/>
      <c r="C41" s="31"/>
      <c r="D41" s="33"/>
      <c r="E41" s="33"/>
      <c r="F41" s="34"/>
      <c r="G41" s="36"/>
      <c r="H41" s="37"/>
      <c r="I41" s="33"/>
      <c r="J41" s="33"/>
      <c r="K41" s="33"/>
      <c r="L41" s="33"/>
      <c r="M41" s="35"/>
      <c r="N41" s="33"/>
      <c r="O41" s="33"/>
      <c r="P41" s="35"/>
      <c r="Q41" s="33"/>
      <c r="R41" s="1"/>
      <c r="T41" s="1"/>
    </row>
    <row r="42" ht="15.75" customHeight="1">
      <c r="A42" s="1"/>
      <c r="B42" s="1"/>
      <c r="C42" s="31"/>
      <c r="D42" s="33"/>
      <c r="E42" s="33"/>
      <c r="F42" s="34"/>
      <c r="G42" s="36"/>
      <c r="H42" s="37"/>
      <c r="I42" s="33"/>
      <c r="J42" s="33"/>
      <c r="K42" s="33"/>
      <c r="L42" s="33"/>
      <c r="M42" s="35"/>
      <c r="N42" s="33"/>
      <c r="O42" s="33"/>
      <c r="P42" s="35"/>
      <c r="Q42" s="33"/>
      <c r="R42" s="1"/>
      <c r="T42" s="1"/>
    </row>
    <row r="43" ht="15.75" customHeight="1">
      <c r="A43" s="1"/>
      <c r="B43" s="1"/>
      <c r="C43" s="31"/>
      <c r="D43" s="33"/>
      <c r="E43" s="33"/>
      <c r="F43" s="34"/>
      <c r="G43" s="36"/>
      <c r="H43" s="37"/>
      <c r="I43" s="33"/>
      <c r="J43" s="33"/>
      <c r="K43" s="33"/>
      <c r="L43" s="33"/>
      <c r="M43" s="35"/>
      <c r="N43" s="33"/>
      <c r="O43" s="33"/>
      <c r="P43" s="35"/>
      <c r="Q43" s="33"/>
      <c r="R43" s="1"/>
      <c r="T43" s="1"/>
    </row>
    <row r="44" ht="15.75" customHeight="1">
      <c r="A44" s="1"/>
      <c r="B44" s="1"/>
      <c r="C44" s="31"/>
      <c r="D44" s="33"/>
      <c r="E44" s="33"/>
      <c r="F44" s="34"/>
      <c r="G44" s="36"/>
      <c r="H44" s="37"/>
      <c r="I44" s="33"/>
      <c r="J44" s="33"/>
      <c r="K44" s="33"/>
      <c r="L44" s="33"/>
      <c r="M44" s="35"/>
      <c r="N44" s="33"/>
      <c r="O44" s="33"/>
      <c r="P44" s="35"/>
      <c r="Q44" s="33"/>
      <c r="R44" s="1"/>
      <c r="T44" s="1"/>
    </row>
    <row r="45" ht="15.75" customHeight="1">
      <c r="A45" s="1"/>
      <c r="B45" s="1"/>
      <c r="C45" s="31"/>
      <c r="D45" s="33"/>
      <c r="E45" s="33"/>
      <c r="F45" s="34"/>
      <c r="G45" s="36"/>
      <c r="H45" s="37"/>
      <c r="I45" s="33"/>
      <c r="J45" s="33"/>
      <c r="K45" s="33"/>
      <c r="L45" s="33"/>
      <c r="M45" s="35"/>
      <c r="N45" s="33"/>
      <c r="O45" s="33"/>
      <c r="P45" s="35"/>
      <c r="Q45" s="33"/>
      <c r="R45" s="1"/>
      <c r="T45" s="1"/>
    </row>
    <row r="46" ht="15.75" customHeight="1">
      <c r="A46" s="1"/>
      <c r="B46" s="1"/>
      <c r="C46" s="31"/>
      <c r="D46" s="33"/>
      <c r="E46" s="33"/>
      <c r="F46" s="34"/>
      <c r="G46" s="36"/>
      <c r="H46" s="37"/>
      <c r="I46" s="33"/>
      <c r="J46" s="33"/>
      <c r="K46" s="33"/>
      <c r="L46" s="33"/>
      <c r="M46" s="35"/>
      <c r="N46" s="33"/>
      <c r="O46" s="33"/>
      <c r="P46" s="35"/>
      <c r="Q46" s="33"/>
      <c r="R46" s="1"/>
      <c r="T46" s="1"/>
    </row>
    <row r="47" ht="15.75" customHeight="1">
      <c r="A47" s="1"/>
      <c r="B47" s="1"/>
      <c r="C47" s="31"/>
      <c r="D47" s="33"/>
      <c r="E47" s="33"/>
      <c r="F47" s="34"/>
      <c r="G47" s="36"/>
      <c r="H47" s="37"/>
      <c r="I47" s="33"/>
      <c r="J47" s="33"/>
      <c r="K47" s="33"/>
      <c r="L47" s="33"/>
      <c r="M47" s="35"/>
      <c r="N47" s="33"/>
      <c r="O47" s="33"/>
      <c r="P47" s="35"/>
      <c r="Q47" s="33"/>
      <c r="R47" s="1"/>
      <c r="T47" s="1"/>
    </row>
    <row r="48" ht="15.75" customHeight="1">
      <c r="A48" s="1"/>
      <c r="B48" s="1"/>
      <c r="C48" s="31"/>
      <c r="D48" s="33"/>
      <c r="E48" s="33"/>
      <c r="F48" s="34"/>
      <c r="G48" s="36"/>
      <c r="H48" s="37"/>
      <c r="I48" s="33"/>
      <c r="J48" s="33"/>
      <c r="K48" s="33"/>
      <c r="L48" s="33"/>
      <c r="M48" s="35"/>
      <c r="N48" s="33"/>
      <c r="O48" s="33"/>
      <c r="P48" s="35"/>
      <c r="Q48" s="33"/>
      <c r="R48" s="1"/>
      <c r="T48" s="1"/>
    </row>
    <row r="49" ht="15.75" customHeight="1">
      <c r="A49" s="1"/>
      <c r="B49" s="1"/>
      <c r="C49" s="31"/>
      <c r="D49" s="33"/>
      <c r="E49" s="33"/>
      <c r="F49" s="34"/>
      <c r="G49" s="36"/>
      <c r="H49" s="37"/>
      <c r="I49" s="33"/>
      <c r="J49" s="33"/>
      <c r="K49" s="33"/>
      <c r="L49" s="33"/>
      <c r="M49" s="35"/>
      <c r="N49" s="33"/>
      <c r="O49" s="33"/>
      <c r="P49" s="35"/>
      <c r="Q49" s="33"/>
      <c r="R49" s="1"/>
      <c r="T49" s="1"/>
    </row>
    <row r="50" ht="15.75" customHeight="1">
      <c r="A50" s="1"/>
      <c r="B50" s="1"/>
      <c r="C50" s="31"/>
      <c r="D50" s="33"/>
      <c r="E50" s="33"/>
      <c r="F50" s="34"/>
      <c r="G50" s="36"/>
      <c r="H50" s="37"/>
      <c r="I50" s="33"/>
      <c r="J50" s="33"/>
      <c r="K50" s="33"/>
      <c r="L50" s="33"/>
      <c r="M50" s="35"/>
      <c r="N50" s="33"/>
      <c r="O50" s="33"/>
      <c r="P50" s="35"/>
      <c r="Q50" s="33"/>
      <c r="R50" s="1"/>
      <c r="T50" s="1"/>
    </row>
    <row r="51" ht="15.75" customHeight="1">
      <c r="A51" s="1"/>
      <c r="B51" s="1"/>
      <c r="C51" s="31"/>
      <c r="D51" s="33"/>
      <c r="E51" s="33"/>
      <c r="F51" s="34"/>
      <c r="G51" s="36"/>
      <c r="H51" s="37"/>
      <c r="I51" s="33"/>
      <c r="J51" s="33"/>
      <c r="K51" s="33"/>
      <c r="L51" s="33"/>
      <c r="M51" s="35"/>
      <c r="N51" s="33"/>
      <c r="O51" s="33"/>
      <c r="P51" s="35"/>
      <c r="Q51" s="33"/>
      <c r="R51" s="1"/>
      <c r="T51" s="1"/>
    </row>
    <row r="52" ht="15.75" customHeight="1">
      <c r="A52" s="1"/>
      <c r="B52" s="1"/>
      <c r="C52" s="31"/>
      <c r="D52" s="33"/>
      <c r="E52" s="33"/>
      <c r="F52" s="34"/>
      <c r="G52" s="36"/>
      <c r="H52" s="37"/>
      <c r="I52" s="33"/>
      <c r="J52" s="33"/>
      <c r="K52" s="33"/>
      <c r="L52" s="33"/>
      <c r="M52" s="35"/>
      <c r="N52" s="33"/>
      <c r="O52" s="33"/>
      <c r="P52" s="35"/>
      <c r="Q52" s="33"/>
      <c r="R52" s="1"/>
      <c r="T52" s="1"/>
    </row>
    <row r="53" ht="15.75" customHeight="1">
      <c r="A53" s="1"/>
      <c r="B53" s="1"/>
      <c r="C53" s="31"/>
      <c r="D53" s="33"/>
      <c r="E53" s="33"/>
      <c r="F53" s="34"/>
      <c r="G53" s="36"/>
      <c r="H53" s="37"/>
      <c r="I53" s="33"/>
      <c r="J53" s="33"/>
      <c r="K53" s="33"/>
      <c r="L53" s="33"/>
      <c r="M53" s="35"/>
      <c r="N53" s="33"/>
      <c r="O53" s="33"/>
      <c r="P53" s="35"/>
      <c r="Q53" s="33"/>
      <c r="R53" s="1"/>
      <c r="T53" s="1"/>
    </row>
    <row r="54" ht="15.75" customHeight="1">
      <c r="A54" s="1"/>
      <c r="B54" s="1"/>
      <c r="C54" s="31"/>
      <c r="D54" s="33"/>
      <c r="E54" s="33"/>
      <c r="F54" s="34"/>
      <c r="G54" s="36"/>
      <c r="H54" s="37"/>
      <c r="I54" s="33"/>
      <c r="J54" s="33"/>
      <c r="K54" s="33"/>
      <c r="L54" s="33"/>
      <c r="M54" s="35"/>
      <c r="N54" s="33"/>
      <c r="O54" s="33"/>
      <c r="P54" s="35"/>
      <c r="Q54" s="33"/>
      <c r="R54" s="1"/>
      <c r="T54" s="1"/>
    </row>
    <row r="55" ht="15.75" customHeight="1">
      <c r="A55" s="1"/>
      <c r="B55" s="1"/>
      <c r="C55" s="31"/>
      <c r="D55" s="33"/>
      <c r="E55" s="33"/>
      <c r="F55" s="34"/>
      <c r="G55" s="36"/>
      <c r="H55" s="37"/>
      <c r="I55" s="33"/>
      <c r="J55" s="33"/>
      <c r="K55" s="33"/>
      <c r="L55" s="33"/>
      <c r="M55" s="35"/>
      <c r="N55" s="33"/>
      <c r="O55" s="33"/>
      <c r="P55" s="35"/>
      <c r="Q55" s="33"/>
      <c r="R55" s="1"/>
      <c r="T55" s="1"/>
    </row>
    <row r="56" ht="15.75" customHeight="1">
      <c r="A56" s="1"/>
      <c r="B56" s="1"/>
      <c r="C56" s="31"/>
      <c r="D56" s="33"/>
      <c r="E56" s="33"/>
      <c r="F56" s="34"/>
      <c r="G56" s="36"/>
      <c r="H56" s="37"/>
      <c r="I56" s="33"/>
      <c r="J56" s="33"/>
      <c r="K56" s="33"/>
      <c r="L56" s="33"/>
      <c r="M56" s="35"/>
      <c r="N56" s="33"/>
      <c r="O56" s="33"/>
      <c r="P56" s="35"/>
      <c r="Q56" s="33"/>
      <c r="R56" s="1"/>
      <c r="T56" s="1"/>
    </row>
    <row r="57" ht="15.75" customHeight="1">
      <c r="A57" s="1"/>
      <c r="B57" s="1"/>
      <c r="E57" s="33"/>
      <c r="G57" s="36"/>
      <c r="H57" s="37"/>
      <c r="I57" s="33"/>
      <c r="J57" s="33"/>
      <c r="K57" s="33"/>
      <c r="L57" s="33"/>
      <c r="M57" s="35"/>
      <c r="N57" s="33"/>
      <c r="O57" s="33"/>
      <c r="P57" s="35"/>
      <c r="Q57" s="33"/>
      <c r="R57" s="1"/>
      <c r="T57" s="1"/>
    </row>
    <row r="58" ht="15.75" customHeight="1">
      <c r="A58" s="1"/>
      <c r="B58" s="1"/>
      <c r="E58" s="33"/>
      <c r="G58" s="36"/>
      <c r="H58" s="37"/>
      <c r="I58" s="33"/>
      <c r="J58" s="33"/>
      <c r="K58" s="33"/>
      <c r="L58" s="33"/>
      <c r="M58" s="35"/>
      <c r="N58" s="33"/>
      <c r="O58" s="33"/>
      <c r="P58" s="35"/>
      <c r="Q58" s="33"/>
      <c r="R58" s="1"/>
      <c r="T58" s="1"/>
    </row>
    <row r="59" ht="15.75" customHeight="1">
      <c r="A59" s="1"/>
      <c r="B59" s="1"/>
      <c r="E59" s="33"/>
      <c r="G59" s="36"/>
      <c r="H59" s="37"/>
      <c r="I59" s="33"/>
      <c r="J59" s="33"/>
      <c r="K59" s="33"/>
      <c r="L59" s="33"/>
      <c r="M59" s="35"/>
      <c r="N59" s="33"/>
      <c r="O59" s="33"/>
      <c r="P59" s="35"/>
      <c r="Q59" s="33"/>
      <c r="R59" s="1"/>
      <c r="T59" s="1"/>
    </row>
    <row r="60" ht="15.75" customHeight="1">
      <c r="A60" s="1"/>
      <c r="B60" s="2"/>
      <c r="R60" s="1"/>
      <c r="T60" s="1"/>
    </row>
    <row r="61" ht="15.75" customHeight="1">
      <c r="A61" s="1"/>
      <c r="B61" s="2"/>
      <c r="R61" s="1"/>
      <c r="T61" s="1"/>
    </row>
    <row r="62" ht="15.75" customHeight="1">
      <c r="A62" s="1"/>
      <c r="B62" s="2"/>
      <c r="R62" s="1"/>
      <c r="T62" s="1"/>
    </row>
    <row r="63" ht="15.75" customHeight="1">
      <c r="A63" s="1"/>
      <c r="B63" s="38"/>
      <c r="R63" s="1"/>
      <c r="T63" s="1"/>
    </row>
    <row r="64" ht="15.75" customHeight="1">
      <c r="A64" s="1"/>
      <c r="B64" s="2"/>
      <c r="R64" s="1"/>
      <c r="T64" s="1"/>
    </row>
    <row r="65" ht="15.75" customHeight="1">
      <c r="A65" s="1"/>
      <c r="B65" s="2"/>
      <c r="R65" s="1"/>
      <c r="T65" s="1"/>
    </row>
    <row r="66" ht="15.75" customHeight="1">
      <c r="A66" s="1"/>
      <c r="B66" s="2"/>
      <c r="R66" s="1"/>
      <c r="T66" s="1"/>
    </row>
    <row r="67" ht="15.75" customHeight="1">
      <c r="A67" s="1"/>
      <c r="B67" s="2"/>
      <c r="R67" s="1"/>
      <c r="T67" s="1"/>
    </row>
    <row r="68" ht="15.75" customHeight="1">
      <c r="A68" s="1"/>
      <c r="B68" s="2"/>
      <c r="R68" s="1"/>
      <c r="T68" s="1"/>
    </row>
    <row r="69" ht="15.75" customHeight="1">
      <c r="A69" s="1"/>
      <c r="B69" s="2"/>
      <c r="R69" s="1"/>
      <c r="T69" s="1"/>
    </row>
    <row r="70" ht="15.75" customHeight="1">
      <c r="A70" s="1"/>
      <c r="B70" s="2"/>
      <c r="R70" s="1"/>
      <c r="T70" s="1"/>
    </row>
    <row r="71" ht="15.75" customHeight="1">
      <c r="A71" s="1"/>
      <c r="B71" s="2"/>
      <c r="R71" s="1"/>
      <c r="T71" s="1"/>
    </row>
    <row r="72" ht="15.75" customHeight="1">
      <c r="A72" s="1"/>
      <c r="B72" s="2"/>
      <c r="R72" s="1"/>
      <c r="T72" s="1"/>
    </row>
    <row r="73" ht="15.75" customHeight="1">
      <c r="A73" s="1"/>
      <c r="B73" s="2"/>
      <c r="R73" s="1"/>
      <c r="T73" s="1"/>
    </row>
    <row r="74" ht="15.75" customHeight="1">
      <c r="A74" s="1"/>
      <c r="B74" s="2"/>
      <c r="R74" s="1"/>
      <c r="T74" s="1"/>
    </row>
    <row r="75" ht="15.75" customHeight="1">
      <c r="A75" s="1"/>
      <c r="B75" s="2"/>
      <c r="R75" s="1"/>
      <c r="T75" s="1"/>
    </row>
    <row r="76" ht="15.75" customHeight="1">
      <c r="A76" s="1"/>
      <c r="B76" s="2"/>
      <c r="R76" s="1"/>
      <c r="T76" s="1"/>
    </row>
    <row r="77" ht="15.75" customHeight="1">
      <c r="A77" s="1"/>
      <c r="B77" s="2"/>
      <c r="R77" s="1"/>
      <c r="T77" s="1"/>
    </row>
    <row r="78" ht="15.75" customHeight="1">
      <c r="A78" s="1"/>
      <c r="B78" s="2"/>
      <c r="R78" s="1"/>
      <c r="T78" s="1"/>
    </row>
    <row r="79" ht="15.75" customHeight="1">
      <c r="A79" s="1"/>
      <c r="B79" s="2"/>
      <c r="R79" s="1"/>
      <c r="T79" s="1"/>
    </row>
    <row r="80" ht="15.75" customHeight="1">
      <c r="A80" s="1"/>
      <c r="B80" s="2"/>
      <c r="R80" s="1"/>
      <c r="T80" s="1"/>
    </row>
    <row r="81" ht="15.75" customHeight="1">
      <c r="A81" s="1"/>
      <c r="B81" s="2"/>
      <c r="R81" s="1"/>
      <c r="T81" s="1"/>
    </row>
    <row r="82" ht="15.75" customHeight="1">
      <c r="A82" s="1"/>
      <c r="B82" s="2"/>
      <c r="R82" s="1"/>
      <c r="T82" s="1"/>
    </row>
    <row r="83" ht="15.75" customHeight="1">
      <c r="A83" s="1"/>
      <c r="B83" s="2"/>
      <c r="R83" s="1"/>
      <c r="T83" s="1"/>
    </row>
    <row r="84" ht="15.75" customHeight="1">
      <c r="A84" s="1"/>
      <c r="B84" s="2"/>
      <c r="R84" s="1"/>
      <c r="T84" s="1"/>
    </row>
    <row r="85" ht="15.75" customHeight="1">
      <c r="A85" s="1"/>
      <c r="B85" s="2"/>
      <c r="R85" s="1"/>
      <c r="T85" s="1"/>
    </row>
    <row r="86" ht="15.75" customHeight="1">
      <c r="A86" s="1"/>
      <c r="B86" s="2"/>
      <c r="R86" s="1"/>
      <c r="T86" s="1"/>
    </row>
    <row r="87" ht="15.75" customHeight="1">
      <c r="A87" s="1"/>
      <c r="B87" s="2"/>
      <c r="R87" s="1"/>
      <c r="T87" s="1"/>
    </row>
    <row r="88" ht="15.75" customHeight="1">
      <c r="A88" s="1"/>
      <c r="B88" s="2"/>
      <c r="R88" s="1"/>
      <c r="T88" s="1"/>
    </row>
    <row r="89" ht="15.75" customHeight="1">
      <c r="A89" s="1"/>
      <c r="B89" s="2"/>
      <c r="R89" s="1"/>
      <c r="T89" s="1"/>
    </row>
    <row r="90" ht="15.75" customHeight="1">
      <c r="A90" s="1"/>
      <c r="B90" s="2"/>
      <c r="R90" s="1"/>
      <c r="T90" s="1"/>
    </row>
    <row r="91" ht="15.75" customHeight="1">
      <c r="A91" s="1"/>
      <c r="B91" s="2"/>
      <c r="R91" s="1"/>
      <c r="T91" s="1"/>
    </row>
    <row r="92" ht="15.75" customHeight="1">
      <c r="A92" s="1"/>
      <c r="B92" s="2"/>
      <c r="R92" s="1"/>
      <c r="T92" s="1"/>
    </row>
    <row r="93" ht="15.75" customHeight="1">
      <c r="A93" s="1"/>
      <c r="B93" s="2"/>
      <c r="R93" s="1"/>
      <c r="T93" s="1"/>
    </row>
    <row r="94" ht="15.75" customHeight="1">
      <c r="A94" s="1"/>
      <c r="B94" s="2"/>
      <c r="R94" s="1"/>
      <c r="T94" s="1"/>
    </row>
    <row r="95" ht="15.75" customHeight="1">
      <c r="A95" s="1"/>
      <c r="B95" s="2"/>
      <c r="R95" s="1"/>
      <c r="T95" s="1"/>
    </row>
    <row r="96" ht="15.75" customHeight="1">
      <c r="A96" s="1"/>
      <c r="B96" s="2"/>
      <c r="R96" s="1"/>
      <c r="T96" s="1"/>
    </row>
    <row r="97" ht="15.75" customHeight="1">
      <c r="A97" s="1"/>
      <c r="B97" s="2"/>
      <c r="R97" s="1"/>
      <c r="T97" s="1"/>
    </row>
    <row r="98" ht="15.75" customHeight="1">
      <c r="A98" s="1"/>
      <c r="B98" s="2"/>
      <c r="R98" s="1"/>
      <c r="T98" s="1"/>
    </row>
    <row r="99" ht="15.75" customHeight="1">
      <c r="A99" s="1"/>
      <c r="B99" s="2"/>
      <c r="R99" s="1"/>
      <c r="T99" s="1"/>
    </row>
    <row r="100" ht="15.75" customHeight="1">
      <c r="A100" s="1"/>
      <c r="B100" s="2"/>
      <c r="R100" s="1"/>
      <c r="T100" s="1"/>
    </row>
    <row r="101" ht="15.75" customHeight="1">
      <c r="A101" s="1"/>
      <c r="B101" s="2"/>
      <c r="R101" s="1"/>
      <c r="T101" s="1"/>
    </row>
    <row r="102" ht="15.75" customHeight="1">
      <c r="A102" s="1"/>
      <c r="B102" s="2"/>
      <c r="R102" s="1"/>
      <c r="T102" s="1"/>
    </row>
    <row r="103" ht="15.75" customHeight="1">
      <c r="A103" s="1"/>
      <c r="B103" s="2"/>
      <c r="R103" s="1"/>
      <c r="T103" s="1"/>
    </row>
    <row r="104" ht="15.75" customHeight="1">
      <c r="A104" s="1"/>
      <c r="B104" s="2"/>
      <c r="R104" s="1"/>
      <c r="T104" s="1"/>
    </row>
    <row r="105" ht="15.75" customHeight="1">
      <c r="A105" s="1"/>
      <c r="B105" s="2"/>
      <c r="R105" s="1"/>
      <c r="T105" s="1"/>
    </row>
    <row r="106" ht="15.75" customHeight="1">
      <c r="A106" s="1"/>
      <c r="B106" s="2"/>
      <c r="R106" s="1"/>
      <c r="T106" s="1"/>
    </row>
    <row r="107" ht="15.75" customHeight="1">
      <c r="A107" s="1"/>
      <c r="B107" s="2"/>
      <c r="R107" s="1"/>
      <c r="T107" s="1"/>
    </row>
    <row r="108" ht="15.75" customHeight="1">
      <c r="A108" s="1"/>
      <c r="B108" s="2"/>
      <c r="R108" s="1"/>
      <c r="T108" s="1"/>
    </row>
    <row r="109" ht="15.75" customHeight="1">
      <c r="A109" s="1"/>
      <c r="B109" s="2"/>
      <c r="R109" s="1"/>
      <c r="T109" s="1"/>
    </row>
    <row r="110" ht="15.75" customHeight="1">
      <c r="A110" s="1"/>
      <c r="B110" s="2"/>
      <c r="R110" s="1"/>
      <c r="T110" s="1"/>
    </row>
    <row r="111" ht="15.75" customHeight="1">
      <c r="A111" s="1"/>
      <c r="B111" s="2"/>
      <c r="R111" s="1"/>
      <c r="T111" s="1"/>
    </row>
    <row r="112" ht="15.75" customHeight="1">
      <c r="A112" s="1"/>
      <c r="B112" s="2"/>
      <c r="R112" s="1"/>
      <c r="T112" s="1"/>
    </row>
    <row r="113" ht="15.75" customHeight="1">
      <c r="A113" s="1"/>
      <c r="B113" s="2"/>
      <c r="R113" s="1"/>
      <c r="T113" s="1"/>
    </row>
    <row r="114" ht="15.75" customHeight="1">
      <c r="A114" s="1"/>
      <c r="B114" s="2"/>
      <c r="R114" s="1"/>
      <c r="T114" s="1"/>
    </row>
    <row r="115" ht="15.75" customHeight="1">
      <c r="A115" s="1"/>
      <c r="B115" s="2"/>
      <c r="R115" s="1"/>
      <c r="T115" s="1"/>
    </row>
    <row r="116" ht="15.75" customHeight="1">
      <c r="A116" s="1"/>
      <c r="B116" s="2"/>
      <c r="R116" s="1"/>
      <c r="T116" s="1"/>
    </row>
    <row r="117" ht="15.75" customHeight="1">
      <c r="A117" s="1"/>
      <c r="B117" s="2"/>
      <c r="R117" s="1"/>
      <c r="T117" s="1"/>
    </row>
    <row r="118" ht="15.75" customHeight="1">
      <c r="A118" s="1"/>
      <c r="B118" s="2"/>
      <c r="R118" s="1"/>
      <c r="T118" s="1"/>
    </row>
    <row r="119" ht="15.75" customHeight="1">
      <c r="A119" s="1"/>
      <c r="B119" s="2"/>
      <c r="R119" s="1"/>
      <c r="T119" s="1"/>
    </row>
    <row r="120" ht="15.75" customHeight="1">
      <c r="A120" s="1"/>
      <c r="B120" s="2"/>
      <c r="R120" s="1"/>
      <c r="T120" s="1"/>
    </row>
    <row r="121" ht="15.75" customHeight="1">
      <c r="A121" s="1"/>
      <c r="B121" s="2"/>
      <c r="R121" s="1"/>
      <c r="T121" s="1"/>
    </row>
    <row r="122" ht="15.75" customHeight="1">
      <c r="A122" s="1"/>
      <c r="B122" s="2"/>
      <c r="R122" s="1"/>
      <c r="T122" s="1"/>
    </row>
    <row r="123" ht="15.75" customHeight="1">
      <c r="A123" s="1"/>
      <c r="B123" s="2"/>
      <c r="R123" s="1"/>
      <c r="T123" s="1"/>
    </row>
    <row r="124" ht="15.75" customHeight="1">
      <c r="A124" s="1"/>
      <c r="B124" s="2"/>
      <c r="R124" s="1"/>
      <c r="T124" s="1"/>
    </row>
    <row r="125" ht="15.75" customHeight="1">
      <c r="A125" s="1"/>
      <c r="B125" s="2"/>
      <c r="R125" s="1"/>
      <c r="T125" s="1"/>
    </row>
    <row r="126" ht="15.75" customHeight="1">
      <c r="A126" s="1"/>
      <c r="B126" s="2"/>
      <c r="R126" s="1"/>
      <c r="T126" s="1"/>
    </row>
    <row r="127" ht="15.75" customHeight="1">
      <c r="A127" s="1"/>
      <c r="B127" s="2"/>
      <c r="R127" s="1"/>
      <c r="T127" s="1"/>
    </row>
    <row r="128" ht="15.75" customHeight="1">
      <c r="A128" s="1"/>
      <c r="B128" s="2"/>
      <c r="R128" s="1"/>
      <c r="T128" s="1"/>
    </row>
    <row r="129" ht="15.75" customHeight="1">
      <c r="A129" s="1"/>
      <c r="B129" s="2"/>
      <c r="R129" s="1"/>
      <c r="T129" s="1"/>
    </row>
    <row r="130" ht="15.75" customHeight="1">
      <c r="A130" s="1"/>
      <c r="B130" s="2"/>
      <c r="R130" s="1"/>
      <c r="T130" s="1"/>
    </row>
    <row r="131" ht="15.75" customHeight="1">
      <c r="A131" s="1"/>
      <c r="B131" s="2"/>
      <c r="R131" s="1"/>
      <c r="T131" s="1"/>
    </row>
    <row r="132" ht="15.75" customHeight="1">
      <c r="A132" s="1"/>
      <c r="B132" s="2"/>
      <c r="R132" s="1"/>
      <c r="T132" s="1"/>
    </row>
    <row r="133" ht="15.75" customHeight="1">
      <c r="A133" s="1"/>
      <c r="B133" s="2"/>
      <c r="R133" s="1"/>
      <c r="T133" s="1"/>
    </row>
    <row r="134" ht="15.75" customHeight="1">
      <c r="A134" s="1"/>
      <c r="B134" s="2"/>
      <c r="R134" s="1"/>
      <c r="T134" s="1"/>
    </row>
    <row r="135" ht="15.75" customHeight="1">
      <c r="A135" s="1"/>
      <c r="B135" s="2"/>
      <c r="R135" s="1"/>
      <c r="T135" s="1"/>
    </row>
    <row r="136" ht="15.75" customHeight="1">
      <c r="A136" s="1"/>
      <c r="B136" s="2"/>
      <c r="R136" s="1"/>
      <c r="T136" s="1"/>
    </row>
    <row r="137" ht="15.75" customHeight="1">
      <c r="A137" s="1"/>
      <c r="B137" s="2"/>
      <c r="R137" s="1"/>
      <c r="T137" s="1"/>
    </row>
    <row r="138" ht="15.75" customHeight="1">
      <c r="A138" s="1"/>
      <c r="B138" s="2"/>
      <c r="R138" s="1"/>
      <c r="T138" s="1"/>
    </row>
    <row r="139" ht="15.75" customHeight="1">
      <c r="A139" s="1"/>
      <c r="B139" s="2"/>
      <c r="R139" s="1"/>
      <c r="T139" s="1"/>
    </row>
    <row r="140" ht="15.75" customHeight="1">
      <c r="A140" s="1"/>
      <c r="B140" s="2"/>
      <c r="R140" s="1"/>
      <c r="T140" s="1"/>
    </row>
    <row r="141" ht="15.75" customHeight="1">
      <c r="A141" s="1"/>
      <c r="B141" s="2"/>
      <c r="R141" s="1"/>
      <c r="T141" s="1"/>
    </row>
    <row r="142" ht="15.75" customHeight="1">
      <c r="A142" s="1"/>
      <c r="B142" s="2"/>
      <c r="R142" s="1"/>
      <c r="T142" s="1"/>
    </row>
    <row r="143" ht="15.75" customHeight="1">
      <c r="A143" s="1"/>
      <c r="B143" s="2"/>
      <c r="R143" s="1"/>
      <c r="T143" s="1"/>
    </row>
    <row r="144" ht="15.75" customHeight="1">
      <c r="A144" s="1"/>
      <c r="B144" s="2"/>
      <c r="R144" s="1"/>
      <c r="T144" s="1"/>
    </row>
    <row r="145" ht="15.75" customHeight="1">
      <c r="A145" s="1"/>
      <c r="B145" s="2"/>
      <c r="R145" s="1"/>
      <c r="T145" s="1"/>
    </row>
    <row r="146" ht="15.75" customHeight="1">
      <c r="A146" s="1"/>
      <c r="B146" s="2"/>
      <c r="R146" s="1"/>
      <c r="T146" s="1"/>
    </row>
    <row r="147" ht="15.75" customHeight="1">
      <c r="A147" s="1"/>
      <c r="B147" s="2"/>
      <c r="R147" s="1"/>
      <c r="T147" s="1"/>
    </row>
    <row r="148" ht="15.75" customHeight="1">
      <c r="A148" s="1"/>
      <c r="B148" s="2"/>
      <c r="R148" s="1"/>
      <c r="T148" s="1"/>
    </row>
    <row r="149" ht="15.75" customHeight="1">
      <c r="A149" s="1"/>
      <c r="B149" s="2"/>
      <c r="R149" s="1"/>
      <c r="T149" s="1"/>
    </row>
    <row r="150" ht="15.75" customHeight="1">
      <c r="A150" s="1"/>
      <c r="B150" s="2"/>
      <c r="R150" s="1"/>
      <c r="T150" s="1"/>
    </row>
    <row r="151" ht="15.75" customHeight="1">
      <c r="A151" s="1"/>
      <c r="B151" s="2"/>
      <c r="R151" s="1"/>
      <c r="T151" s="1"/>
    </row>
    <row r="152" ht="15.75" customHeight="1">
      <c r="A152" s="1"/>
      <c r="B152" s="2"/>
      <c r="R152" s="1"/>
      <c r="T152" s="1"/>
    </row>
    <row r="153" ht="15.75" customHeight="1">
      <c r="A153" s="1"/>
      <c r="B153" s="2"/>
      <c r="R153" s="1"/>
      <c r="T153" s="1"/>
    </row>
    <row r="154" ht="15.75" customHeight="1">
      <c r="A154" s="1"/>
      <c r="B154" s="2"/>
      <c r="R154" s="1"/>
      <c r="T154" s="1"/>
    </row>
    <row r="155" ht="15.75" customHeight="1">
      <c r="A155" s="1"/>
      <c r="B155" s="2"/>
      <c r="R155" s="1"/>
      <c r="T155" s="1"/>
    </row>
    <row r="156" ht="15.75" customHeight="1">
      <c r="A156" s="1"/>
      <c r="B156" s="2"/>
      <c r="R156" s="1"/>
      <c r="T156" s="1"/>
    </row>
    <row r="157" ht="15.75" customHeight="1">
      <c r="A157" s="1"/>
      <c r="B157" s="2"/>
      <c r="R157" s="1"/>
      <c r="T157" s="1"/>
    </row>
    <row r="158" ht="15.75" customHeight="1">
      <c r="A158" s="1"/>
      <c r="B158" s="2"/>
      <c r="R158" s="1"/>
      <c r="T158" s="1"/>
    </row>
    <row r="159" ht="15.75" customHeight="1">
      <c r="A159" s="1"/>
      <c r="B159" s="2"/>
      <c r="R159" s="1"/>
      <c r="T159" s="1"/>
    </row>
    <row r="160" ht="15.75" customHeight="1">
      <c r="A160" s="1"/>
      <c r="B160" s="2"/>
      <c r="R160" s="1"/>
      <c r="T160" s="1"/>
    </row>
    <row r="161" ht="15.75" customHeight="1">
      <c r="A161" s="1"/>
      <c r="B161" s="2"/>
      <c r="R161" s="1"/>
      <c r="T161" s="1"/>
    </row>
    <row r="162" ht="15.75" customHeight="1">
      <c r="A162" s="1"/>
      <c r="B162" s="2"/>
      <c r="R162" s="1"/>
      <c r="T162" s="1"/>
    </row>
    <row r="163" ht="15.75" customHeight="1">
      <c r="A163" s="1"/>
      <c r="B163" s="2"/>
      <c r="R163" s="1"/>
      <c r="T163" s="1"/>
    </row>
    <row r="164" ht="15.75" customHeight="1">
      <c r="A164" s="1"/>
      <c r="B164" s="2"/>
      <c r="R164" s="1"/>
      <c r="T164" s="1"/>
    </row>
    <row r="165" ht="15.75" customHeight="1">
      <c r="A165" s="1"/>
      <c r="B165" s="2"/>
      <c r="R165" s="1"/>
      <c r="T165" s="1"/>
    </row>
    <row r="166" ht="15.75" customHeight="1">
      <c r="A166" s="1"/>
      <c r="B166" s="2"/>
      <c r="R166" s="1"/>
      <c r="T166" s="1"/>
    </row>
    <row r="167" ht="15.75" customHeight="1">
      <c r="A167" s="1"/>
      <c r="B167" s="2"/>
      <c r="R167" s="1"/>
      <c r="T167" s="1"/>
    </row>
    <row r="168" ht="15.75" customHeight="1">
      <c r="A168" s="1"/>
      <c r="B168" s="2"/>
      <c r="R168" s="1"/>
      <c r="T168" s="1"/>
    </row>
    <row r="169" ht="15.75" customHeight="1">
      <c r="A169" s="1"/>
      <c r="B169" s="2"/>
      <c r="R169" s="1"/>
      <c r="T169" s="1"/>
    </row>
    <row r="170" ht="15.75" customHeight="1">
      <c r="A170" s="1"/>
      <c r="B170" s="2"/>
      <c r="R170" s="1"/>
      <c r="T170" s="1"/>
    </row>
    <row r="171" ht="15.75" customHeight="1">
      <c r="A171" s="1"/>
      <c r="B171" s="2"/>
      <c r="R171" s="1"/>
      <c r="T171" s="1"/>
    </row>
    <row r="172" ht="15.75" customHeight="1">
      <c r="A172" s="1"/>
      <c r="B172" s="2"/>
      <c r="R172" s="1"/>
      <c r="T172" s="1"/>
    </row>
    <row r="173" ht="15.75" customHeight="1">
      <c r="A173" s="1"/>
      <c r="B173" s="2"/>
      <c r="R173" s="1"/>
      <c r="T173" s="1"/>
    </row>
    <row r="174" ht="15.75" customHeight="1">
      <c r="A174" s="1"/>
      <c r="B174" s="2"/>
      <c r="R174" s="1"/>
      <c r="T174" s="1"/>
    </row>
    <row r="175" ht="15.75" customHeight="1">
      <c r="A175" s="1"/>
      <c r="B175" s="2"/>
      <c r="R175" s="1"/>
      <c r="T175" s="1"/>
    </row>
    <row r="176" ht="15.75" customHeight="1">
      <c r="A176" s="1"/>
      <c r="B176" s="2"/>
      <c r="R176" s="1"/>
      <c r="T176" s="1"/>
    </row>
    <row r="177" ht="15.75" customHeight="1">
      <c r="A177" s="1"/>
      <c r="B177" s="2"/>
      <c r="R177" s="1"/>
      <c r="T177" s="1"/>
    </row>
    <row r="178" ht="15.75" customHeight="1">
      <c r="A178" s="1"/>
      <c r="B178" s="2"/>
      <c r="R178" s="1"/>
      <c r="T178" s="1"/>
    </row>
    <row r="179" ht="15.75" customHeight="1">
      <c r="A179" s="1"/>
      <c r="B179" s="2"/>
      <c r="R179" s="1"/>
      <c r="T179" s="1"/>
    </row>
    <row r="180" ht="15.75" customHeight="1">
      <c r="A180" s="1"/>
      <c r="B180" s="2"/>
      <c r="R180" s="1"/>
      <c r="T180" s="1"/>
    </row>
    <row r="181" ht="15.75" customHeight="1">
      <c r="A181" s="1"/>
      <c r="B181" s="2"/>
      <c r="R181" s="1"/>
      <c r="T181" s="1"/>
    </row>
    <row r="182" ht="15.75" customHeight="1">
      <c r="A182" s="1"/>
      <c r="B182" s="2"/>
      <c r="R182" s="1"/>
      <c r="T182" s="1"/>
    </row>
    <row r="183" ht="15.75" customHeight="1">
      <c r="A183" s="1"/>
      <c r="B183" s="2"/>
      <c r="R183" s="1"/>
      <c r="T183" s="1"/>
    </row>
    <row r="184" ht="15.75" customHeight="1">
      <c r="A184" s="1"/>
      <c r="B184" s="2"/>
      <c r="R184" s="1"/>
      <c r="T184" s="1"/>
    </row>
    <row r="185" ht="15.75" customHeight="1">
      <c r="A185" s="1"/>
      <c r="B185" s="2"/>
      <c r="R185" s="1"/>
      <c r="T185" s="1"/>
    </row>
    <row r="186" ht="15.75" customHeight="1">
      <c r="A186" s="1"/>
      <c r="B186" s="2"/>
      <c r="R186" s="1"/>
      <c r="T186" s="1"/>
    </row>
    <row r="187" ht="15.75" customHeight="1">
      <c r="A187" s="1"/>
      <c r="B187" s="2"/>
      <c r="R187" s="1"/>
      <c r="T187" s="1"/>
    </row>
    <row r="188" ht="15.75" customHeight="1">
      <c r="A188" s="1"/>
      <c r="B188" s="2"/>
      <c r="R188" s="1"/>
      <c r="T188" s="1"/>
    </row>
    <row r="189" ht="15.75" customHeight="1">
      <c r="A189" s="1"/>
      <c r="B189" s="2"/>
      <c r="R189" s="1"/>
      <c r="T189" s="1"/>
    </row>
    <row r="190" ht="15.75" customHeight="1">
      <c r="A190" s="1"/>
      <c r="B190" s="2"/>
      <c r="R190" s="1"/>
      <c r="T190" s="1"/>
    </row>
    <row r="191" ht="15.75" customHeight="1">
      <c r="A191" s="1"/>
      <c r="B191" s="2"/>
      <c r="R191" s="1"/>
      <c r="T191" s="1"/>
    </row>
    <row r="192" ht="15.75" customHeight="1">
      <c r="A192" s="1"/>
      <c r="B192" s="2"/>
      <c r="R192" s="1"/>
      <c r="T192" s="1"/>
    </row>
    <row r="193" ht="15.75" customHeight="1">
      <c r="A193" s="1"/>
      <c r="B193" s="2"/>
      <c r="R193" s="1"/>
      <c r="T193" s="1"/>
    </row>
    <row r="194" ht="15.75" customHeight="1">
      <c r="A194" s="1"/>
      <c r="B194" s="2"/>
      <c r="R194" s="1"/>
      <c r="T194" s="1"/>
    </row>
    <row r="195" ht="15.75" customHeight="1">
      <c r="A195" s="1"/>
      <c r="B195" s="2"/>
      <c r="R195" s="1"/>
      <c r="T195" s="1"/>
    </row>
    <row r="196" ht="15.75" customHeight="1">
      <c r="A196" s="1"/>
      <c r="B196" s="2"/>
      <c r="R196" s="1"/>
      <c r="T196" s="1"/>
    </row>
    <row r="197" ht="15.75" customHeight="1">
      <c r="A197" s="1"/>
      <c r="B197" s="2"/>
      <c r="R197" s="1"/>
      <c r="T197" s="1"/>
    </row>
    <row r="198" ht="15.75" customHeight="1">
      <c r="A198" s="1"/>
      <c r="B198" s="2"/>
      <c r="R198" s="1"/>
      <c r="T198" s="1"/>
    </row>
    <row r="199" ht="15.75" customHeight="1">
      <c r="A199" s="1"/>
      <c r="B199" s="2"/>
      <c r="R199" s="1"/>
      <c r="T199" s="1"/>
    </row>
    <row r="200" ht="15.75" customHeight="1">
      <c r="A200" s="1"/>
      <c r="B200" s="2"/>
      <c r="R200" s="1"/>
      <c r="T200" s="1"/>
    </row>
    <row r="201" ht="15.75" customHeight="1">
      <c r="A201" s="1"/>
      <c r="B201" s="2"/>
      <c r="R201" s="1"/>
      <c r="T201" s="1"/>
    </row>
    <row r="202" ht="15.75" customHeight="1">
      <c r="A202" s="1"/>
      <c r="B202" s="2"/>
      <c r="R202" s="1"/>
      <c r="T202" s="1"/>
    </row>
    <row r="203" ht="15.75" customHeight="1">
      <c r="A203" s="1"/>
      <c r="B203" s="2"/>
      <c r="R203" s="1"/>
      <c r="T203" s="1"/>
    </row>
    <row r="204" ht="15.75" customHeight="1">
      <c r="A204" s="1"/>
      <c r="B204" s="2"/>
      <c r="R204" s="1"/>
      <c r="T204" s="1"/>
    </row>
    <row r="205" ht="15.75" customHeight="1">
      <c r="A205" s="1"/>
      <c r="B205" s="2"/>
      <c r="R205" s="1"/>
      <c r="T205" s="1"/>
    </row>
    <row r="206" ht="15.75" customHeight="1">
      <c r="A206" s="1"/>
      <c r="B206" s="2"/>
      <c r="R206" s="1"/>
      <c r="T206" s="1"/>
    </row>
    <row r="207" ht="15.75" customHeight="1">
      <c r="A207" s="1"/>
      <c r="B207" s="2"/>
      <c r="R207" s="1"/>
      <c r="T207" s="1"/>
    </row>
    <row r="208" ht="15.75" customHeight="1">
      <c r="A208" s="1"/>
      <c r="B208" s="2"/>
      <c r="R208" s="1"/>
      <c r="T208" s="1"/>
    </row>
    <row r="209" ht="15.75" customHeight="1">
      <c r="A209" s="1"/>
      <c r="B209" s="2"/>
      <c r="R209" s="1"/>
      <c r="T209" s="1"/>
    </row>
    <row r="210" ht="15.75" customHeight="1">
      <c r="A210" s="1"/>
      <c r="B210" s="2"/>
      <c r="R210" s="1"/>
      <c r="T210" s="1"/>
    </row>
    <row r="211" ht="15.75" customHeight="1">
      <c r="A211" s="1"/>
      <c r="B211" s="2"/>
      <c r="R211" s="1"/>
      <c r="T211" s="1"/>
    </row>
    <row r="212" ht="15.75" customHeight="1">
      <c r="A212" s="1"/>
      <c r="B212" s="2"/>
      <c r="R212" s="1"/>
      <c r="T212" s="1"/>
    </row>
    <row r="213" ht="15.75" customHeight="1">
      <c r="A213" s="1"/>
      <c r="B213" s="2"/>
      <c r="R213" s="1"/>
      <c r="T213" s="1"/>
    </row>
    <row r="214" ht="15.75" customHeight="1">
      <c r="A214" s="1"/>
      <c r="B214" s="2"/>
      <c r="R214" s="1"/>
      <c r="T214" s="1"/>
    </row>
    <row r="215" ht="15.75" customHeight="1">
      <c r="A215" s="1"/>
      <c r="B215" s="2"/>
      <c r="R215" s="1"/>
      <c r="T215" s="1"/>
    </row>
    <row r="216" ht="15.75" customHeight="1">
      <c r="A216" s="1"/>
      <c r="B216" s="2"/>
      <c r="R216" s="1"/>
      <c r="T216" s="1"/>
    </row>
    <row r="217" ht="15.75" customHeight="1">
      <c r="A217" s="1"/>
      <c r="B217" s="2"/>
      <c r="R217" s="1"/>
      <c r="T217" s="1"/>
    </row>
    <row r="218" ht="15.75" customHeight="1">
      <c r="A218" s="1"/>
      <c r="B218" s="2"/>
      <c r="R218" s="1"/>
      <c r="T218" s="1"/>
    </row>
    <row r="219" ht="15.75" customHeight="1">
      <c r="A219" s="1"/>
      <c r="B219" s="2"/>
      <c r="R219" s="1"/>
      <c r="T219" s="1"/>
    </row>
    <row r="220" ht="15.75" customHeight="1">
      <c r="A220" s="1"/>
      <c r="B220" s="2"/>
      <c r="R220" s="1"/>
      <c r="T220" s="1"/>
    </row>
    <row r="221" ht="15.75" customHeight="1">
      <c r="A221" s="1"/>
      <c r="B221" s="2"/>
      <c r="R221" s="1"/>
      <c r="T221" s="1"/>
    </row>
    <row r="222" ht="15.75" customHeight="1">
      <c r="A222" s="1"/>
      <c r="B222" s="2"/>
      <c r="R222" s="1"/>
      <c r="T222" s="1"/>
    </row>
    <row r="223" ht="15.75" customHeight="1">
      <c r="A223" s="1"/>
      <c r="B223" s="2"/>
      <c r="R223" s="1"/>
      <c r="T223" s="1"/>
    </row>
    <row r="224" ht="15.75" customHeight="1">
      <c r="A224" s="1"/>
      <c r="B224" s="2"/>
      <c r="R224" s="1"/>
      <c r="T224" s="1"/>
    </row>
    <row r="225" ht="15.75" customHeight="1">
      <c r="A225" s="1"/>
      <c r="B225" s="2"/>
      <c r="R225" s="1"/>
      <c r="T225" s="1"/>
    </row>
    <row r="226" ht="15.75" customHeight="1">
      <c r="A226" s="1"/>
      <c r="B226" s="2"/>
      <c r="R226" s="1"/>
      <c r="T226" s="1"/>
    </row>
    <row r="227" ht="15.75" customHeight="1">
      <c r="A227" s="1"/>
      <c r="B227" s="2"/>
      <c r="R227" s="1"/>
      <c r="T227" s="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F2"/>
  </mergeCells>
  <conditionalFormatting sqref="R1:R1000">
    <cfRule type="containsText" dxfId="0" priority="1" operator="containsText" text="NON">
      <formula>NOT(ISERROR(SEARCH(("NON"),(R1))))</formula>
    </cfRule>
  </conditionalFormatting>
  <conditionalFormatting sqref="R1:R1000">
    <cfRule type="containsText" dxfId="1" priority="2" operator="containsText" text="OUI">
      <formula>NOT(ISERROR(SEARCH(("OUI"),(R1))))</formula>
    </cfRule>
  </conditionalFormatting>
  <conditionalFormatting sqref="I5:I1000">
    <cfRule type="cellIs" dxfId="1" priority="3" operator="greaterThan">
      <formula>1.5</formula>
    </cfRule>
  </conditionalFormatting>
  <conditionalFormatting sqref="I1:I1000">
    <cfRule type="cellIs" dxfId="1" priority="4" operator="greaterThan">
      <formula>1.19</formula>
    </cfRule>
  </conditionalFormatting>
  <conditionalFormatting sqref="I1:I1000">
    <cfRule type="cellIs" dxfId="0" priority="5" operator="between">
      <formula>0.01</formula>
      <formula>1.49</formula>
    </cfRule>
  </conditionalFormatting>
  <conditionalFormatting sqref="Q1:Q1000">
    <cfRule type="cellIs" dxfId="0" priority="6" operator="lessThan">
      <formula>0</formula>
    </cfRule>
  </conditionalFormatting>
  <conditionalFormatting sqref="Q5:Q59">
    <cfRule type="cellIs" dxfId="1" priority="7" operator="greaterThan">
      <formula>0</formula>
    </cfRule>
  </conditionalFormatting>
  <conditionalFormatting sqref="P4:P59">
    <cfRule type="cellIs" dxfId="0" priority="8" operator="lessThan">
      <formula>0</formula>
    </cfRule>
  </conditionalFormatting>
  <conditionalFormatting sqref="P4:P59">
    <cfRule type="cellIs" dxfId="1" priority="9" operator="greaterThan">
      <formula>0</formula>
    </cfRule>
  </conditionalFormatting>
  <conditionalFormatting sqref="R24:R59">
    <cfRule type="containsText" dxfId="0" priority="10" operator="containsText" text="NON">
      <formula>NOT(ISERROR(SEARCH(("NON"),(R24))))</formula>
    </cfRule>
  </conditionalFormatting>
  <conditionalFormatting sqref="R24:R59">
    <cfRule type="containsText" dxfId="1" priority="11" operator="containsText" text="OUI">
      <formula>NOT(ISERROR(SEARCH(("OUI"),(R24))))</formula>
    </cfRule>
  </conditionalFormatting>
  <conditionalFormatting sqref="I24:I59">
    <cfRule type="cellIs" dxfId="1" priority="12" operator="greaterThan">
      <formula>1.5</formula>
    </cfRule>
  </conditionalFormatting>
  <conditionalFormatting sqref="I24:I59">
    <cfRule type="cellIs" dxfId="1" priority="13" operator="greaterThan">
      <formula>1.19</formula>
    </cfRule>
  </conditionalFormatting>
  <conditionalFormatting sqref="I24:I59">
    <cfRule type="cellIs" dxfId="0" priority="14" operator="between">
      <formula>0.01</formula>
      <formula>1.49</formula>
    </cfRule>
  </conditionalFormatting>
  <conditionalFormatting sqref="Q24:Q59">
    <cfRule type="cellIs" dxfId="0" priority="15" operator="lessThan">
      <formula>0</formula>
    </cfRule>
  </conditionalFormatting>
  <conditionalFormatting sqref="Q24:Q59">
    <cfRule type="cellIs" dxfId="1" priority="16" operator="greaterThan">
      <formula>0</formula>
    </cfRule>
  </conditionalFormatting>
  <conditionalFormatting sqref="P24:P59">
    <cfRule type="cellIs" dxfId="0" priority="17" operator="lessThan">
      <formula>0</formula>
    </cfRule>
  </conditionalFormatting>
  <conditionalFormatting sqref="P24:P59">
    <cfRule type="cellIs" dxfId="1" priority="18" operator="greaterThan">
      <formula>0</formula>
    </cfRule>
  </conditionalFormatting>
  <conditionalFormatting sqref="R15:R59">
    <cfRule type="containsText" dxfId="0" priority="19" operator="containsText" text="NON">
      <formula>NOT(ISERROR(SEARCH(("NON"),(R15))))</formula>
    </cfRule>
  </conditionalFormatting>
  <conditionalFormatting sqref="R15:R59">
    <cfRule type="containsText" dxfId="1" priority="20" operator="containsText" text="OUI">
      <formula>NOT(ISERROR(SEARCH(("OUI"),(R15))))</formula>
    </cfRule>
  </conditionalFormatting>
  <conditionalFormatting sqref="I15:I59">
    <cfRule type="cellIs" dxfId="1" priority="21" operator="greaterThan">
      <formula>1.5</formula>
    </cfRule>
  </conditionalFormatting>
  <conditionalFormatting sqref="I15:I59">
    <cfRule type="cellIs" dxfId="1" priority="22" operator="greaterThan">
      <formula>1.19</formula>
    </cfRule>
  </conditionalFormatting>
  <conditionalFormatting sqref="I15:I59">
    <cfRule type="cellIs" dxfId="0" priority="23" operator="between">
      <formula>0.01</formula>
      <formula>1.49</formula>
    </cfRule>
  </conditionalFormatting>
  <conditionalFormatting sqref="Q15:Q59">
    <cfRule type="cellIs" dxfId="0" priority="24" operator="lessThan">
      <formula>0</formula>
    </cfRule>
  </conditionalFormatting>
  <conditionalFormatting sqref="Q15:Q59">
    <cfRule type="cellIs" dxfId="1" priority="25" operator="greaterThan">
      <formula>0</formula>
    </cfRule>
  </conditionalFormatting>
  <conditionalFormatting sqref="P15:P59">
    <cfRule type="cellIs" dxfId="0" priority="26" operator="lessThan">
      <formula>0</formula>
    </cfRule>
  </conditionalFormatting>
  <conditionalFormatting sqref="P15:P59">
    <cfRule type="cellIs" dxfId="1" priority="27" operator="greaterThan">
      <formula>0</formula>
    </cfRule>
  </conditionalFormatting>
  <conditionalFormatting sqref="R18:R59">
    <cfRule type="containsText" dxfId="0" priority="28" operator="containsText" text="NON">
      <formula>NOT(ISERROR(SEARCH(("NON"),(R18))))</formula>
    </cfRule>
  </conditionalFormatting>
  <conditionalFormatting sqref="R18:R59">
    <cfRule type="containsText" dxfId="1" priority="29" operator="containsText" text="OUI">
      <formula>NOT(ISERROR(SEARCH(("OUI"),(R18))))</formula>
    </cfRule>
  </conditionalFormatting>
  <conditionalFormatting sqref="I18:I59">
    <cfRule type="cellIs" dxfId="1" priority="30" operator="greaterThan">
      <formula>1.5</formula>
    </cfRule>
  </conditionalFormatting>
  <conditionalFormatting sqref="I18:I59">
    <cfRule type="cellIs" dxfId="1" priority="31" operator="greaterThan">
      <formula>1.19</formula>
    </cfRule>
  </conditionalFormatting>
  <conditionalFormatting sqref="I18:I59">
    <cfRule type="cellIs" dxfId="0" priority="32" operator="between">
      <formula>0.01</formula>
      <formula>1.49</formula>
    </cfRule>
  </conditionalFormatting>
  <conditionalFormatting sqref="Q18:Q59">
    <cfRule type="cellIs" dxfId="0" priority="33" operator="lessThan">
      <formula>0</formula>
    </cfRule>
  </conditionalFormatting>
  <conditionalFormatting sqref="Q18:Q59">
    <cfRule type="cellIs" dxfId="1" priority="34" operator="greaterThan">
      <formula>0</formula>
    </cfRule>
  </conditionalFormatting>
  <conditionalFormatting sqref="P18:P59">
    <cfRule type="cellIs" dxfId="0" priority="35" operator="lessThan">
      <formula>0</formula>
    </cfRule>
  </conditionalFormatting>
  <conditionalFormatting sqref="P18:P59">
    <cfRule type="cellIs" dxfId="1" priority="36" operator="greaterThan">
      <formula>0</formula>
    </cfRule>
  </conditionalFormatting>
  <conditionalFormatting sqref="R19:R59">
    <cfRule type="containsText" dxfId="0" priority="37" operator="containsText" text="NON">
      <formula>NOT(ISERROR(SEARCH(("NON"),(R19))))</formula>
    </cfRule>
  </conditionalFormatting>
  <conditionalFormatting sqref="R19:R59">
    <cfRule type="containsText" dxfId="1" priority="38" operator="containsText" text="OUI">
      <formula>NOT(ISERROR(SEARCH(("OUI"),(R19))))</formula>
    </cfRule>
  </conditionalFormatting>
  <conditionalFormatting sqref="I19:I59">
    <cfRule type="cellIs" dxfId="1" priority="39" operator="greaterThan">
      <formula>1.5</formula>
    </cfRule>
  </conditionalFormatting>
  <conditionalFormatting sqref="I19:I59">
    <cfRule type="cellIs" dxfId="1" priority="40" operator="greaterThan">
      <formula>1.19</formula>
    </cfRule>
  </conditionalFormatting>
  <conditionalFormatting sqref="I19:I59">
    <cfRule type="cellIs" dxfId="0" priority="41" operator="between">
      <formula>0.01</formula>
      <formula>1.49</formula>
    </cfRule>
  </conditionalFormatting>
  <conditionalFormatting sqref="Q19:Q59">
    <cfRule type="cellIs" dxfId="0" priority="42" operator="lessThan">
      <formula>0</formula>
    </cfRule>
  </conditionalFormatting>
  <conditionalFormatting sqref="Q19:Q59">
    <cfRule type="cellIs" dxfId="1" priority="43" operator="greaterThan">
      <formula>0</formula>
    </cfRule>
  </conditionalFormatting>
  <conditionalFormatting sqref="P19:P59">
    <cfRule type="cellIs" dxfId="0" priority="44" operator="lessThan">
      <formula>0</formula>
    </cfRule>
  </conditionalFormatting>
  <conditionalFormatting sqref="P19:P59">
    <cfRule type="cellIs" dxfId="1" priority="45" operator="greaterThan">
      <formula>0</formula>
    </cfRule>
  </conditionalFormatting>
  <conditionalFormatting sqref="M4:M59">
    <cfRule type="cellIs" dxfId="0" priority="46" operator="lessThan">
      <formula>0</formula>
    </cfRule>
  </conditionalFormatting>
  <conditionalFormatting sqref="M4:M59">
    <cfRule type="cellIs" dxfId="1" priority="47" operator="greaterThan">
      <formula>0</formula>
    </cfRule>
  </conditionalFormatting>
  <conditionalFormatting sqref="M24:M59">
    <cfRule type="cellIs" dxfId="0" priority="48" operator="lessThan">
      <formula>0</formula>
    </cfRule>
  </conditionalFormatting>
  <conditionalFormatting sqref="M24:M59">
    <cfRule type="cellIs" dxfId="1" priority="49" operator="greaterThan">
      <formula>0</formula>
    </cfRule>
  </conditionalFormatting>
  <conditionalFormatting sqref="M15:M59">
    <cfRule type="cellIs" dxfId="0" priority="50" operator="lessThan">
      <formula>0</formula>
    </cfRule>
  </conditionalFormatting>
  <conditionalFormatting sqref="M15:M59">
    <cfRule type="cellIs" dxfId="1" priority="51" operator="greaterThan">
      <formula>0</formula>
    </cfRule>
  </conditionalFormatting>
  <conditionalFormatting sqref="M18:M59">
    <cfRule type="cellIs" dxfId="0" priority="52" operator="lessThan">
      <formula>0</formula>
    </cfRule>
  </conditionalFormatting>
  <conditionalFormatting sqref="M18:M59">
    <cfRule type="cellIs" dxfId="1" priority="53" operator="greaterThan">
      <formula>0</formula>
    </cfRule>
  </conditionalFormatting>
  <conditionalFormatting sqref="M19:M59">
    <cfRule type="cellIs" dxfId="0" priority="54" operator="lessThan">
      <formula>0</formula>
    </cfRule>
  </conditionalFormatting>
  <conditionalFormatting sqref="M19:M59">
    <cfRule type="cellIs" dxfId="1" priority="55" operator="greater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3" width="11.33"/>
    <col customWidth="1" min="4" max="4" width="84.89"/>
    <col customWidth="1" min="5" max="26" width="11.33"/>
  </cols>
  <sheetData>
    <row r="1">
      <c r="A1" s="30">
        <v>44261.0</v>
      </c>
      <c r="B1" s="33" t="str">
        <f>'RENOMME MOI AVEC LE NOM DE TON '!O5+#REF!+#REF!+#REF!+#REF!</f>
        <v>#REF!</v>
      </c>
      <c r="C1" s="1"/>
      <c r="D1" s="39" t="s">
        <v>26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30">
        <v>44262.0</v>
      </c>
      <c r="B2" s="33" t="str">
        <f>'RENOMME MOI AVEC LE NOM DE TON '!O6+#REF!+#REF!+#REF!+#REF!</f>
        <v>#REF!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30">
        <v>44263.0</v>
      </c>
      <c r="B3" s="33" t="str">
        <f>'RENOMME MOI AVEC LE NOM DE TON '!O7+#REF!+#REF!+#REF!+#REF!</f>
        <v>#REF!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30">
        <v>44264.0</v>
      </c>
      <c r="B4" s="33" t="str">
        <f>'RENOMME MOI AVEC LE NOM DE TON '!O8+#REF!+#REF!+#REF!+#REF!</f>
        <v>#REF!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30">
        <v>44265.0</v>
      </c>
      <c r="B5" s="33" t="str">
        <f>'RENOMME MOI AVEC LE NOM DE TON '!O9+#REF!+#REF!+#REF!+#REF!</f>
        <v>#REF!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30">
        <v>44266.0</v>
      </c>
      <c r="B6" s="33" t="str">
        <f>'RENOMME MOI AVEC LE NOM DE TON '!O10+#REF!+#REF!+#REF!+#REF!</f>
        <v>#REF!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30">
        <v>44267.0</v>
      </c>
      <c r="B7" s="33" t="str">
        <f>'RENOMME MOI AVEC LE NOM DE TON '!O11+#REF!+#REF!+#REF!+#REF!</f>
        <v>#REF!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30">
        <v>44268.0</v>
      </c>
      <c r="B8" s="33" t="str">
        <f>'RENOMME MOI AVEC LE NOM DE TON '!O12+#REF!+#REF!+#REF!+#REF!</f>
        <v>#REF!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30">
        <v>44269.0</v>
      </c>
      <c r="B9" s="33" t="str">
        <f>'RENOMME MOI AVEC LE NOM DE TON '!O13+#REF!+#REF!+#REF!+#REF!</f>
        <v>#REF!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30">
        <v>44270.0</v>
      </c>
      <c r="B10" s="33" t="str">
        <f>'RENOMME MOI AVEC LE NOM DE TON '!O14+#REF!+#REF!+#REF!+#REF!</f>
        <v>#REF!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30">
        <v>44271.0</v>
      </c>
      <c r="B11" s="33" t="str">
        <f>'RENOMME MOI AVEC LE NOM DE TON '!O15+#REF!+#REF!+#REF!+#REF!</f>
        <v>#REF!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30">
        <v>44272.0</v>
      </c>
      <c r="B12" s="33" t="str">
        <f>'RENOMME MOI AVEC LE NOM DE TON '!O16+#REF!+#REF!+#REF!+#REF!</f>
        <v>#REF!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30">
        <v>44273.0</v>
      </c>
      <c r="B13" s="33" t="str">
        <f>'RENOMME MOI AVEC LE NOM DE TON '!O17+#REF!+#REF!+#REF!+#REF!</f>
        <v>#REF!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30">
        <v>44274.0</v>
      </c>
      <c r="B14" s="33" t="str">
        <f>'RENOMME MOI AVEC LE NOM DE TON '!O18+#REF!+#REF!+#REF!+#REF!</f>
        <v>#REF!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30">
        <v>44275.0</v>
      </c>
      <c r="B15" s="33" t="str">
        <f>'RENOMME MOI AVEC LE NOM DE TON '!O19+#REF!+#REF!+#REF!+#REF!</f>
        <v>#REF!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30">
        <v>44276.0</v>
      </c>
      <c r="B16" s="33" t="str">
        <f>'RENOMME MOI AVEC LE NOM DE TON '!O20+#REF!+#REF!+#REF!+#REF!</f>
        <v>#REF!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30">
        <v>44277.0</v>
      </c>
      <c r="B17" s="33" t="str">
        <f>'RENOMME MOI AVEC LE NOM DE TON '!O21+#REF!+#REF!+#REF!+#REF!</f>
        <v>#REF!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 t="s">
        <v>27</v>
      </c>
      <c r="B19" s="33" t="str">
        <f>SUM(B1:B17)</f>
        <v>#REF!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8" width="10.67"/>
    <col customWidth="1" min="9" max="26" width="11.33"/>
  </cols>
  <sheetData>
    <row r="1" ht="15.75" customHeight="1">
      <c r="A1" s="40" t="s">
        <v>28</v>
      </c>
      <c r="B1" s="1"/>
      <c r="F1" s="1"/>
    </row>
    <row r="2" ht="15.75" customHeight="1">
      <c r="B2" s="1"/>
      <c r="F2" s="1"/>
    </row>
    <row r="3" ht="15.75" customHeight="1">
      <c r="B3" s="1"/>
      <c r="C3" s="41">
        <v>29.0</v>
      </c>
      <c r="D3" s="42">
        <v>79.0</v>
      </c>
      <c r="E3" s="43">
        <v>299.0</v>
      </c>
      <c r="F3" s="1" t="s">
        <v>29</v>
      </c>
      <c r="H3" s="44"/>
    </row>
    <row r="4" ht="15.75" customHeight="1">
      <c r="B4" s="1"/>
      <c r="C4" s="45"/>
      <c r="D4" s="45"/>
      <c r="E4" s="45"/>
      <c r="F4" s="1"/>
    </row>
    <row r="5" ht="15.75" customHeight="1">
      <c r="B5" s="1"/>
      <c r="C5" s="46">
        <f>$C3*0.9</f>
        <v>26.1</v>
      </c>
      <c r="D5" s="46">
        <f t="shared" ref="D5:E5" si="1">D3*0.9</f>
        <v>71.1</v>
      </c>
      <c r="E5" s="46">
        <f t="shared" si="1"/>
        <v>269.1</v>
      </c>
      <c r="F5" s="1"/>
    </row>
    <row r="6" ht="15.75" customHeight="1">
      <c r="B6" s="1"/>
      <c r="F6" s="1"/>
    </row>
    <row r="7" ht="15.75" customHeight="1">
      <c r="A7" s="1"/>
      <c r="B7" s="47">
        <v>1000.0</v>
      </c>
      <c r="C7" s="48">
        <f t="shared" ref="C7:C17" si="2">(B7*0.02)+$C$5</f>
        <v>46.1</v>
      </c>
      <c r="D7" s="49">
        <f t="shared" ref="D7:D17" si="3">(B7*0.01)+$D$5</f>
        <v>81.1</v>
      </c>
      <c r="E7" s="50">
        <f t="shared" ref="E7:E17" si="4">(B7*0.005)+$E$5</f>
        <v>274.1</v>
      </c>
      <c r="F7" s="51">
        <f t="shared" ref="F7:F17" si="5">B7/30</f>
        <v>33.33333333</v>
      </c>
    </row>
    <row r="8" ht="15.75" customHeight="1">
      <c r="B8" s="52">
        <v>5000.0</v>
      </c>
      <c r="C8" s="46">
        <f t="shared" si="2"/>
        <v>126.1</v>
      </c>
      <c r="D8" s="53">
        <f t="shared" si="3"/>
        <v>121.1</v>
      </c>
      <c r="E8" s="54">
        <f t="shared" si="4"/>
        <v>294.1</v>
      </c>
      <c r="F8" s="51">
        <f t="shared" si="5"/>
        <v>166.6666667</v>
      </c>
    </row>
    <row r="9" ht="15.75" customHeight="1">
      <c r="B9" s="52">
        <v>10000.0</v>
      </c>
      <c r="C9" s="46">
        <f t="shared" si="2"/>
        <v>226.1</v>
      </c>
      <c r="D9" s="46">
        <f t="shared" si="3"/>
        <v>171.1</v>
      </c>
      <c r="E9" s="54">
        <f t="shared" si="4"/>
        <v>319.1</v>
      </c>
      <c r="F9" s="51">
        <f t="shared" si="5"/>
        <v>333.3333333</v>
      </c>
    </row>
    <row r="10" ht="15.75" customHeight="1">
      <c r="B10" s="52">
        <v>15000.0</v>
      </c>
      <c r="C10" s="46">
        <f t="shared" si="2"/>
        <v>326.1</v>
      </c>
      <c r="D10" s="46">
        <f t="shared" si="3"/>
        <v>221.1</v>
      </c>
      <c r="E10" s="54">
        <f t="shared" si="4"/>
        <v>344.1</v>
      </c>
      <c r="F10" s="51">
        <f t="shared" si="5"/>
        <v>500</v>
      </c>
    </row>
    <row r="11" ht="15.75" customHeight="1">
      <c r="B11" s="52">
        <v>20000.0</v>
      </c>
      <c r="C11" s="46">
        <f t="shared" si="2"/>
        <v>426.1</v>
      </c>
      <c r="D11" s="46">
        <f t="shared" si="3"/>
        <v>271.1</v>
      </c>
      <c r="E11" s="54">
        <f t="shared" si="4"/>
        <v>369.1</v>
      </c>
      <c r="F11" s="51">
        <f t="shared" si="5"/>
        <v>666.6666667</v>
      </c>
    </row>
    <row r="12" ht="15.75" customHeight="1">
      <c r="B12" s="52">
        <v>25000.0</v>
      </c>
      <c r="C12" s="46">
        <f t="shared" si="2"/>
        <v>526.1</v>
      </c>
      <c r="D12" s="46">
        <f t="shared" si="3"/>
        <v>321.1</v>
      </c>
      <c r="E12" s="54">
        <f t="shared" si="4"/>
        <v>394.1</v>
      </c>
      <c r="F12" s="51">
        <f t="shared" si="5"/>
        <v>833.3333333</v>
      </c>
    </row>
    <row r="13" ht="15.75" customHeight="1">
      <c r="B13" s="52">
        <v>30000.0</v>
      </c>
      <c r="C13" s="46">
        <f t="shared" si="2"/>
        <v>626.1</v>
      </c>
      <c r="D13" s="46">
        <f t="shared" si="3"/>
        <v>371.1</v>
      </c>
      <c r="E13" s="54">
        <f t="shared" si="4"/>
        <v>419.1</v>
      </c>
      <c r="F13" s="51">
        <f t="shared" si="5"/>
        <v>1000</v>
      </c>
    </row>
    <row r="14" ht="15.75" customHeight="1">
      <c r="B14" s="52">
        <v>35000.0</v>
      </c>
      <c r="C14" s="46">
        <f t="shared" si="2"/>
        <v>726.1</v>
      </c>
      <c r="D14" s="46">
        <f t="shared" si="3"/>
        <v>421.1</v>
      </c>
      <c r="E14" s="54">
        <f t="shared" si="4"/>
        <v>444.1</v>
      </c>
      <c r="F14" s="51">
        <f t="shared" si="5"/>
        <v>1166.666667</v>
      </c>
    </row>
    <row r="15" ht="15.75" customHeight="1">
      <c r="B15" s="52">
        <v>40000.0</v>
      </c>
      <c r="C15" s="46">
        <f t="shared" si="2"/>
        <v>826.1</v>
      </c>
      <c r="D15" s="46">
        <f t="shared" si="3"/>
        <v>471.1</v>
      </c>
      <c r="E15" s="55">
        <f t="shared" si="4"/>
        <v>469.1</v>
      </c>
      <c r="F15" s="51">
        <f t="shared" si="5"/>
        <v>1333.333333</v>
      </c>
    </row>
    <row r="16" ht="15.75" customHeight="1">
      <c r="B16" s="52">
        <v>45000.0</v>
      </c>
      <c r="C16" s="46">
        <f t="shared" si="2"/>
        <v>926.1</v>
      </c>
      <c r="D16" s="46">
        <f t="shared" si="3"/>
        <v>521.1</v>
      </c>
      <c r="E16" s="54">
        <f t="shared" si="4"/>
        <v>494.1</v>
      </c>
      <c r="F16" s="51">
        <f t="shared" si="5"/>
        <v>1500</v>
      </c>
    </row>
    <row r="17" ht="15.75" customHeight="1">
      <c r="B17" s="56">
        <v>50000.0</v>
      </c>
      <c r="C17" s="57">
        <f t="shared" si="2"/>
        <v>1026.1</v>
      </c>
      <c r="D17" s="57">
        <f t="shared" si="3"/>
        <v>571.1</v>
      </c>
      <c r="E17" s="58">
        <f t="shared" si="4"/>
        <v>519.1</v>
      </c>
      <c r="F17" s="51">
        <f t="shared" si="5"/>
        <v>1666.666667</v>
      </c>
    </row>
    <row r="18" ht="15.75" customHeight="1">
      <c r="B18" s="1"/>
      <c r="C18" s="46"/>
      <c r="F18" s="1"/>
    </row>
    <row r="19" ht="15.75" customHeight="1">
      <c r="B19" s="1"/>
      <c r="F19" s="1"/>
    </row>
    <row r="20" ht="15.75" customHeight="1">
      <c r="B20" s="1"/>
      <c r="F20" s="1"/>
    </row>
    <row r="21" ht="15.75" customHeight="1">
      <c r="B21" s="1"/>
      <c r="F21" s="1"/>
    </row>
    <row r="22" ht="15.75" customHeight="1">
      <c r="B22" s="1"/>
      <c r="F22" s="1"/>
    </row>
    <row r="23" ht="15.75" customHeight="1">
      <c r="B23" s="1"/>
      <c r="F23" s="1"/>
    </row>
    <row r="24" ht="15.75" customHeight="1">
      <c r="B24" s="1"/>
      <c r="F24" s="1"/>
    </row>
    <row r="25" ht="15.75" customHeight="1">
      <c r="B25" s="1"/>
      <c r="F25" s="1"/>
    </row>
    <row r="26" ht="15.75" customHeight="1">
      <c r="B26" s="1"/>
      <c r="F26" s="1"/>
    </row>
    <row r="27" ht="15.75" customHeight="1">
      <c r="B27" s="1"/>
      <c r="F27" s="1"/>
    </row>
    <row r="28" ht="15.75" customHeight="1">
      <c r="B28" s="1"/>
      <c r="F28" s="1"/>
    </row>
    <row r="29" ht="15.75" customHeight="1">
      <c r="B29" s="1"/>
      <c r="F29" s="1"/>
    </row>
    <row r="30" ht="15.75" customHeight="1">
      <c r="B30" s="1"/>
      <c r="F30" s="1"/>
    </row>
    <row r="31" ht="15.75" customHeight="1">
      <c r="B31" s="1"/>
      <c r="F31" s="1"/>
    </row>
    <row r="32" ht="15.75" customHeight="1">
      <c r="B32" s="1"/>
      <c r="F32" s="1"/>
    </row>
    <row r="33" ht="15.75" customHeight="1">
      <c r="B33" s="1"/>
      <c r="F33" s="1"/>
    </row>
    <row r="34" ht="15.75" customHeight="1">
      <c r="B34" s="1"/>
      <c r="F34" s="1"/>
    </row>
    <row r="35" ht="15.75" customHeight="1">
      <c r="B35" s="1"/>
      <c r="F35" s="1"/>
    </row>
    <row r="36" ht="15.75" customHeight="1">
      <c r="B36" s="1"/>
      <c r="F36" s="1"/>
    </row>
    <row r="37" ht="15.75" customHeight="1">
      <c r="B37" s="1"/>
      <c r="F37" s="1"/>
    </row>
    <row r="38" ht="15.75" customHeight="1">
      <c r="B38" s="1"/>
      <c r="F38" s="1"/>
    </row>
    <row r="39" ht="15.75" customHeight="1">
      <c r="B39" s="1"/>
      <c r="F39" s="1"/>
    </row>
    <row r="40" ht="15.75" customHeight="1">
      <c r="B40" s="1"/>
      <c r="F40" s="1"/>
    </row>
    <row r="41" ht="15.75" customHeight="1">
      <c r="B41" s="1"/>
      <c r="F41" s="1"/>
    </row>
    <row r="42" ht="15.75" customHeight="1">
      <c r="B42" s="1"/>
      <c r="F42" s="1"/>
    </row>
    <row r="43" ht="15.75" customHeight="1">
      <c r="B43" s="1"/>
      <c r="F43" s="1"/>
    </row>
    <row r="44" ht="15.75" customHeight="1">
      <c r="B44" s="1"/>
      <c r="F44" s="1"/>
    </row>
    <row r="45" ht="15.75" customHeight="1">
      <c r="B45" s="1"/>
      <c r="F45" s="1"/>
    </row>
    <row r="46" ht="15.75" customHeight="1">
      <c r="B46" s="1"/>
      <c r="F46" s="1"/>
    </row>
    <row r="47" ht="15.75" customHeight="1">
      <c r="B47" s="1"/>
      <c r="F47" s="1"/>
    </row>
    <row r="48" ht="15.75" customHeight="1">
      <c r="B48" s="1"/>
      <c r="F48" s="1"/>
    </row>
    <row r="49" ht="15.75" customHeight="1">
      <c r="B49" s="1"/>
      <c r="F49" s="1"/>
    </row>
    <row r="50" ht="15.75" customHeight="1">
      <c r="B50" s="1"/>
      <c r="F50" s="1"/>
    </row>
    <row r="51" ht="15.75" customHeight="1">
      <c r="B51" s="1"/>
      <c r="F51" s="1"/>
    </row>
    <row r="52" ht="15.75" customHeight="1">
      <c r="B52" s="1"/>
      <c r="F52" s="1"/>
    </row>
    <row r="53" ht="15.75" customHeight="1">
      <c r="B53" s="1"/>
      <c r="F53" s="1"/>
    </row>
    <row r="54" ht="15.75" customHeight="1">
      <c r="B54" s="1"/>
      <c r="F54" s="1"/>
    </row>
    <row r="55" ht="15.75" customHeight="1">
      <c r="B55" s="1"/>
      <c r="F55" s="1"/>
    </row>
    <row r="56" ht="15.75" customHeight="1">
      <c r="B56" s="1"/>
      <c r="F56" s="1"/>
    </row>
    <row r="57" ht="15.75" customHeight="1">
      <c r="B57" s="1"/>
      <c r="F57" s="1"/>
    </row>
    <row r="58" ht="15.75" customHeight="1">
      <c r="B58" s="1"/>
      <c r="F58" s="1"/>
    </row>
    <row r="59" ht="15.75" customHeight="1">
      <c r="B59" s="1"/>
      <c r="F59" s="1"/>
    </row>
    <row r="60" ht="15.75" customHeight="1">
      <c r="B60" s="1"/>
      <c r="F60" s="1"/>
    </row>
    <row r="61" ht="15.75" customHeight="1">
      <c r="B61" s="1"/>
      <c r="F61" s="1"/>
    </row>
    <row r="62" ht="15.75" customHeight="1">
      <c r="B62" s="1"/>
      <c r="F62" s="1"/>
    </row>
    <row r="63" ht="15.75" customHeight="1">
      <c r="B63" s="1"/>
      <c r="F63" s="1"/>
    </row>
    <row r="64" ht="15.75" customHeight="1">
      <c r="B64" s="1"/>
      <c r="F64" s="1"/>
    </row>
    <row r="65" ht="15.75" customHeight="1">
      <c r="B65" s="1"/>
      <c r="F65" s="1"/>
    </row>
    <row r="66" ht="15.75" customHeight="1">
      <c r="B66" s="1"/>
      <c r="F66" s="1"/>
    </row>
    <row r="67" ht="15.75" customHeight="1">
      <c r="B67" s="1"/>
      <c r="F67" s="1"/>
    </row>
    <row r="68" ht="15.75" customHeight="1">
      <c r="B68" s="1"/>
      <c r="F68" s="1"/>
    </row>
    <row r="69" ht="15.75" customHeight="1">
      <c r="B69" s="1"/>
      <c r="F69" s="1"/>
    </row>
    <row r="70" ht="15.75" customHeight="1">
      <c r="B70" s="1"/>
      <c r="F70" s="1"/>
    </row>
    <row r="71" ht="15.75" customHeight="1">
      <c r="B71" s="1"/>
      <c r="F71" s="1"/>
    </row>
    <row r="72" ht="15.75" customHeight="1">
      <c r="B72" s="1"/>
      <c r="F72" s="1"/>
    </row>
    <row r="73" ht="15.75" customHeight="1">
      <c r="B73" s="1"/>
      <c r="F73" s="1"/>
    </row>
    <row r="74" ht="15.75" customHeight="1">
      <c r="B74" s="1"/>
      <c r="F74" s="1"/>
    </row>
    <row r="75" ht="15.75" customHeight="1">
      <c r="B75" s="1"/>
      <c r="F75" s="1"/>
    </row>
    <row r="76" ht="15.75" customHeight="1">
      <c r="B76" s="1"/>
      <c r="F76" s="1"/>
    </row>
    <row r="77" ht="15.75" customHeight="1">
      <c r="B77" s="1"/>
      <c r="F77" s="1"/>
    </row>
    <row r="78" ht="15.75" customHeight="1">
      <c r="B78" s="1"/>
      <c r="F78" s="1"/>
    </row>
    <row r="79" ht="15.75" customHeight="1">
      <c r="B79" s="1"/>
      <c r="F79" s="1"/>
    </row>
    <row r="80" ht="15.75" customHeight="1">
      <c r="B80" s="1"/>
      <c r="F80" s="1"/>
    </row>
    <row r="81" ht="15.75" customHeight="1">
      <c r="B81" s="1"/>
      <c r="F81" s="1"/>
    </row>
    <row r="82" ht="15.75" customHeight="1">
      <c r="B82" s="1"/>
      <c r="F82" s="1"/>
    </row>
    <row r="83" ht="15.75" customHeight="1">
      <c r="B83" s="1"/>
      <c r="F83" s="1"/>
    </row>
    <row r="84" ht="15.75" customHeight="1">
      <c r="B84" s="1"/>
      <c r="F84" s="1"/>
    </row>
    <row r="85" ht="15.75" customHeight="1">
      <c r="B85" s="1"/>
      <c r="F85" s="1"/>
    </row>
    <row r="86" ht="15.75" customHeight="1">
      <c r="B86" s="1"/>
      <c r="F86" s="1"/>
    </row>
    <row r="87" ht="15.75" customHeight="1">
      <c r="B87" s="1"/>
      <c r="F87" s="1"/>
    </row>
    <row r="88" ht="15.75" customHeight="1">
      <c r="B88" s="1"/>
      <c r="F88" s="1"/>
    </row>
    <row r="89" ht="15.75" customHeight="1">
      <c r="B89" s="1"/>
      <c r="F89" s="1"/>
    </row>
    <row r="90" ht="15.75" customHeight="1">
      <c r="B90" s="1"/>
      <c r="F90" s="1"/>
    </row>
    <row r="91" ht="15.75" customHeight="1">
      <c r="B91" s="1"/>
      <c r="F91" s="1"/>
    </row>
    <row r="92" ht="15.75" customHeight="1">
      <c r="B92" s="1"/>
      <c r="F92" s="1"/>
    </row>
    <row r="93" ht="15.75" customHeight="1">
      <c r="B93" s="1"/>
      <c r="F93" s="1"/>
    </row>
    <row r="94" ht="15.75" customHeight="1">
      <c r="B94" s="1"/>
      <c r="F94" s="1"/>
    </row>
    <row r="95" ht="15.75" customHeight="1">
      <c r="B95" s="1"/>
      <c r="F95" s="1"/>
    </row>
    <row r="96" ht="15.75" customHeight="1">
      <c r="B96" s="1"/>
      <c r="F96" s="1"/>
    </row>
    <row r="97" ht="15.75" customHeight="1">
      <c r="B97" s="1"/>
      <c r="F97" s="1"/>
    </row>
    <row r="98" ht="15.75" customHeight="1">
      <c r="B98" s="1"/>
      <c r="F98" s="1"/>
    </row>
    <row r="99" ht="15.75" customHeight="1">
      <c r="B99" s="1"/>
      <c r="F99" s="1"/>
    </row>
    <row r="100" ht="15.75" customHeight="1">
      <c r="B100" s="1"/>
      <c r="F100" s="1"/>
    </row>
    <row r="101" ht="15.75" customHeight="1">
      <c r="B101" s="1"/>
      <c r="F101" s="1"/>
    </row>
    <row r="102" ht="15.75" customHeight="1">
      <c r="B102" s="1"/>
      <c r="F102" s="1"/>
    </row>
    <row r="103" ht="15.75" customHeight="1">
      <c r="B103" s="1"/>
      <c r="F103" s="1"/>
    </row>
    <row r="104" ht="15.75" customHeight="1">
      <c r="B104" s="1"/>
      <c r="F104" s="1"/>
    </row>
    <row r="105" ht="15.75" customHeight="1">
      <c r="B105" s="1"/>
      <c r="F105" s="1"/>
    </row>
    <row r="106" ht="15.75" customHeight="1">
      <c r="B106" s="1"/>
      <c r="F106" s="1"/>
    </row>
    <row r="107" ht="15.75" customHeight="1">
      <c r="B107" s="1"/>
      <c r="F107" s="1"/>
    </row>
    <row r="108" ht="15.75" customHeight="1">
      <c r="B108" s="1"/>
      <c r="F108" s="1"/>
    </row>
    <row r="109" ht="15.75" customHeight="1">
      <c r="B109" s="1"/>
      <c r="F109" s="1"/>
    </row>
    <row r="110" ht="15.75" customHeight="1">
      <c r="B110" s="1"/>
      <c r="F110" s="1"/>
    </row>
    <row r="111" ht="15.75" customHeight="1">
      <c r="B111" s="1"/>
      <c r="F111" s="1"/>
    </row>
    <row r="112" ht="15.75" customHeight="1">
      <c r="B112" s="1"/>
      <c r="F112" s="1"/>
    </row>
    <row r="113" ht="15.75" customHeight="1">
      <c r="B113" s="1"/>
      <c r="F113" s="1"/>
    </row>
    <row r="114" ht="15.75" customHeight="1">
      <c r="B114" s="1"/>
      <c r="F114" s="1"/>
    </row>
    <row r="115" ht="15.75" customHeight="1">
      <c r="B115" s="1"/>
      <c r="F115" s="1"/>
    </row>
    <row r="116" ht="15.75" customHeight="1">
      <c r="B116" s="1"/>
      <c r="F116" s="1"/>
    </row>
    <row r="117" ht="15.75" customHeight="1">
      <c r="B117" s="1"/>
      <c r="F117" s="1"/>
    </row>
    <row r="118" ht="15.75" customHeight="1">
      <c r="B118" s="1"/>
      <c r="F118" s="1"/>
    </row>
    <row r="119" ht="15.75" customHeight="1">
      <c r="B119" s="1"/>
      <c r="F119" s="1"/>
    </row>
    <row r="120" ht="15.75" customHeight="1">
      <c r="B120" s="1"/>
      <c r="F120" s="1"/>
    </row>
    <row r="121" ht="15.75" customHeight="1">
      <c r="B121" s="1"/>
      <c r="F121" s="1"/>
    </row>
    <row r="122" ht="15.75" customHeight="1">
      <c r="B122" s="1"/>
      <c r="F122" s="1"/>
    </row>
    <row r="123" ht="15.75" customHeight="1">
      <c r="B123" s="1"/>
      <c r="F123" s="1"/>
    </row>
    <row r="124" ht="15.75" customHeight="1">
      <c r="B124" s="1"/>
      <c r="F124" s="1"/>
    </row>
    <row r="125" ht="15.75" customHeight="1">
      <c r="B125" s="1"/>
      <c r="F125" s="1"/>
    </row>
    <row r="126" ht="15.75" customHeight="1">
      <c r="B126" s="1"/>
      <c r="F126" s="1"/>
    </row>
    <row r="127" ht="15.75" customHeight="1">
      <c r="B127" s="1"/>
      <c r="F127" s="1"/>
    </row>
    <row r="128" ht="15.75" customHeight="1">
      <c r="B128" s="1"/>
      <c r="F128" s="1"/>
    </row>
    <row r="129" ht="15.75" customHeight="1">
      <c r="B129" s="1"/>
      <c r="F129" s="1"/>
    </row>
    <row r="130" ht="15.75" customHeight="1">
      <c r="B130" s="1"/>
      <c r="F130" s="1"/>
    </row>
    <row r="131" ht="15.75" customHeight="1">
      <c r="B131" s="1"/>
      <c r="F131" s="1"/>
    </row>
    <row r="132" ht="15.75" customHeight="1">
      <c r="B132" s="1"/>
      <c r="F132" s="1"/>
    </row>
    <row r="133" ht="15.75" customHeight="1">
      <c r="B133" s="1"/>
      <c r="F133" s="1"/>
    </row>
    <row r="134" ht="15.75" customHeight="1">
      <c r="B134" s="1"/>
      <c r="F134" s="1"/>
    </row>
    <row r="135" ht="15.75" customHeight="1">
      <c r="B135" s="1"/>
      <c r="F135" s="1"/>
    </row>
    <row r="136" ht="15.75" customHeight="1">
      <c r="B136" s="1"/>
      <c r="F136" s="1"/>
    </row>
    <row r="137" ht="15.75" customHeight="1">
      <c r="B137" s="1"/>
      <c r="F137" s="1"/>
    </row>
    <row r="138" ht="15.75" customHeight="1">
      <c r="B138" s="1"/>
      <c r="F138" s="1"/>
    </row>
    <row r="139" ht="15.75" customHeight="1">
      <c r="B139" s="1"/>
      <c r="F139" s="1"/>
    </row>
    <row r="140" ht="15.75" customHeight="1">
      <c r="B140" s="1"/>
      <c r="F140" s="1"/>
    </row>
    <row r="141" ht="15.75" customHeight="1">
      <c r="B141" s="1"/>
      <c r="F141" s="1"/>
    </row>
    <row r="142" ht="15.75" customHeight="1">
      <c r="B142" s="1"/>
      <c r="F142" s="1"/>
    </row>
    <row r="143" ht="15.75" customHeight="1">
      <c r="B143" s="1"/>
      <c r="F143" s="1"/>
    </row>
    <row r="144" ht="15.75" customHeight="1">
      <c r="B144" s="1"/>
      <c r="F144" s="1"/>
    </row>
    <row r="145" ht="15.75" customHeight="1">
      <c r="B145" s="1"/>
      <c r="F145" s="1"/>
    </row>
    <row r="146" ht="15.75" customHeight="1">
      <c r="B146" s="1"/>
      <c r="F146" s="1"/>
    </row>
    <row r="147" ht="15.75" customHeight="1">
      <c r="B147" s="1"/>
      <c r="F147" s="1"/>
    </row>
    <row r="148" ht="15.75" customHeight="1">
      <c r="B148" s="1"/>
      <c r="F148" s="1"/>
    </row>
    <row r="149" ht="15.75" customHeight="1">
      <c r="B149" s="1"/>
      <c r="F149" s="1"/>
    </row>
    <row r="150" ht="15.75" customHeight="1">
      <c r="B150" s="1"/>
      <c r="F150" s="1"/>
    </row>
    <row r="151" ht="15.75" customHeight="1">
      <c r="B151" s="1"/>
      <c r="F151" s="1"/>
    </row>
    <row r="152" ht="15.75" customHeight="1">
      <c r="B152" s="1"/>
      <c r="F152" s="1"/>
    </row>
    <row r="153" ht="15.75" customHeight="1">
      <c r="B153" s="1"/>
      <c r="F153" s="1"/>
    </row>
    <row r="154" ht="15.75" customHeight="1">
      <c r="B154" s="1"/>
      <c r="F154" s="1"/>
    </row>
    <row r="155" ht="15.75" customHeight="1">
      <c r="B155" s="1"/>
      <c r="F155" s="1"/>
    </row>
    <row r="156" ht="15.75" customHeight="1">
      <c r="B156" s="1"/>
      <c r="F156" s="1"/>
    </row>
    <row r="157" ht="15.75" customHeight="1">
      <c r="B157" s="1"/>
      <c r="F157" s="1"/>
    </row>
    <row r="158" ht="15.75" customHeight="1">
      <c r="B158" s="1"/>
      <c r="F158" s="1"/>
    </row>
    <row r="159" ht="15.75" customHeight="1">
      <c r="B159" s="1"/>
      <c r="F159" s="1"/>
    </row>
    <row r="160" ht="15.75" customHeight="1">
      <c r="B160" s="1"/>
      <c r="F160" s="1"/>
    </row>
    <row r="161" ht="15.75" customHeight="1">
      <c r="B161" s="1"/>
      <c r="F161" s="1"/>
    </row>
    <row r="162" ht="15.75" customHeight="1">
      <c r="B162" s="1"/>
      <c r="F162" s="1"/>
    </row>
    <row r="163" ht="15.75" customHeight="1">
      <c r="B163" s="1"/>
      <c r="F163" s="1"/>
    </row>
    <row r="164" ht="15.75" customHeight="1">
      <c r="B164" s="1"/>
      <c r="F164" s="1"/>
    </row>
    <row r="165" ht="15.75" customHeight="1">
      <c r="B165" s="1"/>
      <c r="F165" s="1"/>
    </row>
    <row r="166" ht="15.75" customHeight="1">
      <c r="B166" s="1"/>
      <c r="F166" s="1"/>
    </row>
    <row r="167" ht="15.75" customHeight="1">
      <c r="B167" s="1"/>
      <c r="F167" s="1"/>
    </row>
    <row r="168" ht="15.75" customHeight="1">
      <c r="B168" s="1"/>
      <c r="F168" s="1"/>
    </row>
    <row r="169" ht="15.75" customHeight="1">
      <c r="B169" s="1"/>
      <c r="F169" s="1"/>
    </row>
    <row r="170" ht="15.75" customHeight="1">
      <c r="B170" s="1"/>
      <c r="F170" s="1"/>
    </row>
    <row r="171" ht="15.75" customHeight="1">
      <c r="B171" s="1"/>
      <c r="F171" s="1"/>
    </row>
    <row r="172" ht="15.75" customHeight="1">
      <c r="B172" s="1"/>
      <c r="F172" s="1"/>
    </row>
    <row r="173" ht="15.75" customHeight="1">
      <c r="B173" s="1"/>
      <c r="F173" s="1"/>
    </row>
    <row r="174" ht="15.75" customHeight="1">
      <c r="B174" s="1"/>
      <c r="F174" s="1"/>
    </row>
    <row r="175" ht="15.75" customHeight="1">
      <c r="B175" s="1"/>
      <c r="F175" s="1"/>
    </row>
    <row r="176" ht="15.75" customHeight="1">
      <c r="B176" s="1"/>
      <c r="F176" s="1"/>
    </row>
    <row r="177" ht="15.75" customHeight="1">
      <c r="B177" s="1"/>
      <c r="F177" s="1"/>
    </row>
    <row r="178" ht="15.75" customHeight="1">
      <c r="B178" s="1"/>
      <c r="F178" s="1"/>
    </row>
    <row r="179" ht="15.75" customHeight="1">
      <c r="B179" s="1"/>
      <c r="F179" s="1"/>
    </row>
    <row r="180" ht="15.75" customHeight="1">
      <c r="B180" s="1"/>
      <c r="F180" s="1"/>
    </row>
    <row r="181" ht="15.75" customHeight="1">
      <c r="B181" s="1"/>
      <c r="F181" s="1"/>
    </row>
    <row r="182" ht="15.75" customHeight="1">
      <c r="B182" s="1"/>
      <c r="F182" s="1"/>
    </row>
    <row r="183" ht="15.75" customHeight="1">
      <c r="B183" s="1"/>
      <c r="F183" s="1"/>
    </row>
    <row r="184" ht="15.75" customHeight="1">
      <c r="B184" s="1"/>
      <c r="F184" s="1"/>
    </row>
    <row r="185" ht="15.75" customHeight="1">
      <c r="B185" s="1"/>
      <c r="F185" s="1"/>
    </row>
    <row r="186" ht="15.75" customHeight="1">
      <c r="B186" s="1"/>
      <c r="F186" s="1"/>
    </row>
    <row r="187" ht="15.75" customHeight="1">
      <c r="B187" s="1"/>
      <c r="F187" s="1"/>
    </row>
    <row r="188" ht="15.75" customHeight="1">
      <c r="B188" s="1"/>
      <c r="F188" s="1"/>
    </row>
    <row r="189" ht="15.75" customHeight="1">
      <c r="B189" s="1"/>
      <c r="F189" s="1"/>
    </row>
    <row r="190" ht="15.75" customHeight="1">
      <c r="B190" s="1"/>
      <c r="F190" s="1"/>
    </row>
    <row r="191" ht="15.75" customHeight="1">
      <c r="B191" s="1"/>
      <c r="F191" s="1"/>
    </row>
    <row r="192" ht="15.75" customHeight="1">
      <c r="B192" s="1"/>
      <c r="F192" s="1"/>
    </row>
    <row r="193" ht="15.75" customHeight="1">
      <c r="B193" s="1"/>
      <c r="F193" s="1"/>
    </row>
    <row r="194" ht="15.75" customHeight="1">
      <c r="B194" s="1"/>
      <c r="F194" s="1"/>
    </row>
    <row r="195" ht="15.75" customHeight="1">
      <c r="B195" s="1"/>
      <c r="F195" s="1"/>
    </row>
    <row r="196" ht="15.75" customHeight="1">
      <c r="B196" s="1"/>
      <c r="F196" s="1"/>
    </row>
    <row r="197" ht="15.75" customHeight="1">
      <c r="B197" s="1"/>
      <c r="F197" s="1"/>
    </row>
    <row r="198" ht="15.75" customHeight="1">
      <c r="B198" s="1"/>
      <c r="F198" s="1"/>
    </row>
    <row r="199" ht="15.75" customHeight="1">
      <c r="B199" s="1"/>
      <c r="F199" s="1"/>
    </row>
    <row r="200" ht="15.75" customHeight="1">
      <c r="B200" s="1"/>
      <c r="F200" s="1"/>
    </row>
    <row r="201" ht="15.75" customHeight="1">
      <c r="B201" s="1"/>
      <c r="F201" s="1"/>
    </row>
    <row r="202" ht="15.75" customHeight="1">
      <c r="B202" s="1"/>
      <c r="F202" s="1"/>
    </row>
    <row r="203" ht="15.75" customHeight="1">
      <c r="B203" s="1"/>
      <c r="F203" s="1"/>
    </row>
    <row r="204" ht="15.75" customHeight="1">
      <c r="B204" s="1"/>
      <c r="F204" s="1"/>
    </row>
    <row r="205" ht="15.75" customHeight="1">
      <c r="B205" s="1"/>
      <c r="F205" s="1"/>
    </row>
    <row r="206" ht="15.75" customHeight="1">
      <c r="B206" s="1"/>
      <c r="F206" s="1"/>
    </row>
    <row r="207" ht="15.75" customHeight="1">
      <c r="B207" s="1"/>
      <c r="F207" s="1"/>
    </row>
    <row r="208" ht="15.75" customHeight="1">
      <c r="B208" s="1"/>
      <c r="F208" s="1"/>
    </row>
    <row r="209" ht="15.75" customHeight="1">
      <c r="B209" s="1"/>
      <c r="F209" s="1"/>
    </row>
    <row r="210" ht="15.75" customHeight="1">
      <c r="B210" s="1"/>
      <c r="F210" s="1"/>
    </row>
    <row r="211" ht="15.75" customHeight="1">
      <c r="B211" s="1"/>
      <c r="F211" s="1"/>
    </row>
    <row r="212" ht="15.75" customHeight="1">
      <c r="B212" s="1"/>
      <c r="F212" s="1"/>
    </row>
    <row r="213" ht="15.75" customHeight="1">
      <c r="B213" s="1"/>
      <c r="F213" s="1"/>
    </row>
    <row r="214" ht="15.75" customHeight="1">
      <c r="B214" s="1"/>
      <c r="F214" s="1"/>
    </row>
    <row r="215" ht="15.75" customHeight="1">
      <c r="B215" s="1"/>
      <c r="F215" s="1"/>
    </row>
    <row r="216" ht="15.75" customHeight="1">
      <c r="B216" s="1"/>
      <c r="F216" s="1"/>
    </row>
    <row r="217" ht="15.75" customHeight="1">
      <c r="B217" s="1"/>
      <c r="F217" s="1"/>
    </row>
    <row r="218" ht="15.75" customHeight="1">
      <c r="B218" s="1"/>
      <c r="F218" s="1"/>
    </row>
    <row r="219" ht="15.75" customHeight="1">
      <c r="B219" s="1"/>
      <c r="F219" s="1"/>
    </row>
    <row r="220" ht="15.75" customHeight="1">
      <c r="B220" s="1"/>
      <c r="F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67"/>
    <col customWidth="1" min="4" max="4" width="13.11"/>
    <col customWidth="1" min="5" max="6" width="10.67"/>
    <col customWidth="1" min="7" max="8" width="13.67"/>
    <col customWidth="1" min="9" max="9" width="10.67"/>
    <col customWidth="1" min="10" max="10" width="11.0"/>
    <col customWidth="1" min="11" max="11" width="10.67"/>
    <col customWidth="1" min="12" max="12" width="14.67"/>
    <col customWidth="1" min="13" max="16" width="10.67"/>
    <col customWidth="1" min="17" max="17" width="12.44"/>
    <col customWidth="1" min="18" max="18" width="10.67"/>
    <col customWidth="1" min="19" max="19" width="13.33"/>
    <col customWidth="1" min="20" max="20" width="12.33"/>
    <col customWidth="1" min="21" max="22" width="10.67"/>
    <col customWidth="1" min="23" max="23" width="42.44"/>
    <col customWidth="1" min="24" max="26" width="10.67"/>
  </cols>
  <sheetData>
    <row r="1" ht="15.75" customHeight="1">
      <c r="D1" s="1"/>
      <c r="O1" s="3" t="s">
        <v>30</v>
      </c>
      <c r="W1" s="1"/>
    </row>
    <row r="2" ht="15.75" customHeight="1">
      <c r="D2" s="1"/>
      <c r="W2" s="1"/>
    </row>
    <row r="3" ht="15.75" customHeight="1">
      <c r="D3" s="1"/>
      <c r="W3" s="1"/>
    </row>
    <row r="4" ht="15.75" customHeight="1">
      <c r="D4" s="1"/>
      <c r="W4" s="1"/>
    </row>
    <row r="5" ht="15.75" customHeight="1">
      <c r="D5" s="59"/>
      <c r="E5" s="9" t="s">
        <v>31</v>
      </c>
      <c r="F5" s="60" t="s">
        <v>32</v>
      </c>
      <c r="G5" s="61" t="s">
        <v>33</v>
      </c>
      <c r="H5" s="62" t="s">
        <v>34</v>
      </c>
      <c r="I5" s="63" t="s">
        <v>35</v>
      </c>
      <c r="J5" s="64" t="s">
        <v>36</v>
      </c>
      <c r="K5" s="65" t="s">
        <v>37</v>
      </c>
      <c r="L5" s="66" t="s">
        <v>38</v>
      </c>
      <c r="M5" s="67" t="s">
        <v>39</v>
      </c>
      <c r="N5" s="68" t="s">
        <v>40</v>
      </c>
      <c r="O5" s="69" t="s">
        <v>41</v>
      </c>
      <c r="P5" s="70" t="s">
        <v>10</v>
      </c>
      <c r="Q5" s="71" t="s">
        <v>42</v>
      </c>
      <c r="R5" s="62" t="s">
        <v>43</v>
      </c>
      <c r="S5" s="72" t="s">
        <v>44</v>
      </c>
      <c r="T5" s="73" t="s">
        <v>45</v>
      </c>
      <c r="U5" s="74" t="s">
        <v>14</v>
      </c>
      <c r="V5" s="75" t="s">
        <v>46</v>
      </c>
      <c r="W5" s="8" t="s">
        <v>47</v>
      </c>
    </row>
    <row r="6" ht="15.75" customHeight="1">
      <c r="D6" s="59"/>
      <c r="E6" s="3"/>
      <c r="F6" s="3"/>
      <c r="G6" s="26">
        <v>14.95</v>
      </c>
      <c r="H6" s="27"/>
      <c r="I6" s="26">
        <v>6.95</v>
      </c>
      <c r="J6" s="26"/>
      <c r="K6" s="26"/>
      <c r="L6" s="26"/>
      <c r="M6" s="26"/>
      <c r="N6" s="26"/>
      <c r="O6" s="27">
        <f>($G$6*0.034)+0.25</f>
        <v>0.7583</v>
      </c>
      <c r="P6" s="27">
        <f>((G6*M6)*0.02)+75.9</f>
        <v>75.9</v>
      </c>
      <c r="Q6" s="26"/>
      <c r="R6" s="28">
        <v>0.128</v>
      </c>
      <c r="S6" s="28"/>
      <c r="T6" s="76">
        <f>1/100</f>
        <v>0.01</v>
      </c>
      <c r="U6" s="28"/>
      <c r="V6" s="26"/>
      <c r="W6" s="77"/>
    </row>
    <row r="7" ht="15.75" customHeight="1">
      <c r="D7" s="78" t="s">
        <v>48</v>
      </c>
      <c r="E7" s="79">
        <v>920.0</v>
      </c>
      <c r="F7" s="80"/>
      <c r="G7" s="81">
        <v>14.95</v>
      </c>
      <c r="H7" s="80"/>
      <c r="I7" s="81">
        <v>6.95</v>
      </c>
      <c r="J7" s="81"/>
      <c r="K7" s="80">
        <f>I7*M7</f>
        <v>427.6923077</v>
      </c>
      <c r="L7" s="80"/>
      <c r="M7" s="82">
        <f>E7/G7</f>
        <v>61.53846154</v>
      </c>
      <c r="N7" s="81">
        <v>197.0</v>
      </c>
      <c r="O7" s="80">
        <f>O6*M7</f>
        <v>46.66461538</v>
      </c>
      <c r="P7" s="80">
        <f>(E7*0.02)+(75.9/30)</f>
        <v>20.93</v>
      </c>
      <c r="Q7" s="80">
        <f>E7-K7-N7-O7-P7</f>
        <v>227.7130769</v>
      </c>
      <c r="R7" s="80">
        <f>E7*R6</f>
        <v>117.76</v>
      </c>
      <c r="S7" s="80"/>
      <c r="T7" s="80">
        <f>E7*T6</f>
        <v>9.2</v>
      </c>
      <c r="U7" s="80">
        <f>Q7-R7-T7</f>
        <v>100.7530769</v>
      </c>
      <c r="V7" s="83">
        <f>U7/E7</f>
        <v>0.109514214</v>
      </c>
      <c r="W7" s="84" t="s">
        <v>49</v>
      </c>
    </row>
    <row r="8" ht="15.75" customHeight="1">
      <c r="D8" s="1"/>
      <c r="E8" s="85"/>
      <c r="F8" s="85"/>
      <c r="G8" s="3"/>
      <c r="H8" s="85"/>
      <c r="I8" s="3"/>
      <c r="J8" s="3"/>
      <c r="K8" s="85"/>
      <c r="L8" s="85"/>
      <c r="M8" s="86"/>
      <c r="N8" s="3"/>
      <c r="O8" s="85"/>
      <c r="P8" s="85"/>
      <c r="Q8" s="85"/>
      <c r="R8" s="85"/>
      <c r="S8" s="85"/>
      <c r="T8" s="85"/>
      <c r="U8" s="85"/>
      <c r="V8" s="87"/>
      <c r="W8" s="84"/>
    </row>
    <row r="9" ht="15.75" customHeight="1">
      <c r="D9" s="1"/>
      <c r="E9" s="85"/>
      <c r="F9" s="85"/>
      <c r="G9" s="3"/>
      <c r="H9" s="85"/>
      <c r="I9" s="3"/>
      <c r="J9" s="3"/>
      <c r="K9" s="85"/>
      <c r="L9" s="85"/>
      <c r="M9" s="86"/>
      <c r="N9" s="3"/>
      <c r="O9" s="85"/>
      <c r="P9" s="85"/>
      <c r="Q9" s="85"/>
      <c r="R9" s="88">
        <v>0.35</v>
      </c>
      <c r="S9" s="88"/>
      <c r="T9" s="88">
        <v>0.28</v>
      </c>
      <c r="U9" s="85"/>
      <c r="V9" s="87"/>
      <c r="W9" s="84"/>
    </row>
    <row r="10" ht="15.75" customHeight="1">
      <c r="D10" s="89" t="s">
        <v>50</v>
      </c>
      <c r="E10" s="81">
        <v>920.0</v>
      </c>
      <c r="F10" s="80">
        <f>E10/1.2</f>
        <v>766.6666667</v>
      </c>
      <c r="G10" s="80">
        <v>14.95</v>
      </c>
      <c r="H10" s="80">
        <f>G10/1.2</f>
        <v>12.45833333</v>
      </c>
      <c r="I10" s="81">
        <v>6.95</v>
      </c>
      <c r="J10" s="80">
        <f>I10/1.2</f>
        <v>5.791666667</v>
      </c>
      <c r="K10" s="80">
        <f>I10*M10</f>
        <v>427.425</v>
      </c>
      <c r="L10" s="80">
        <f>K10/1.2</f>
        <v>356.1875</v>
      </c>
      <c r="M10" s="82">
        <v>61.5</v>
      </c>
      <c r="N10" s="81">
        <v>197.0</v>
      </c>
      <c r="O10" s="80">
        <f>O6*M10</f>
        <v>46.63545</v>
      </c>
      <c r="P10" s="80">
        <f>(E10*0.02)+(75.9/30)</f>
        <v>20.93</v>
      </c>
      <c r="Q10" s="80">
        <f>F10-L10-N10-O10-P10</f>
        <v>145.9137167</v>
      </c>
      <c r="R10" s="80">
        <f>Q10*R9</f>
        <v>51.06980083</v>
      </c>
      <c r="S10" s="80">
        <f>Q10-R10</f>
        <v>94.84391583</v>
      </c>
      <c r="T10" s="80">
        <f>S10*T9</f>
        <v>26.55629643</v>
      </c>
      <c r="U10" s="80">
        <f>S10-T10</f>
        <v>68.2876194</v>
      </c>
      <c r="V10" s="83">
        <f>U10/E10</f>
        <v>0.07422567326</v>
      </c>
      <c r="W10" s="84"/>
    </row>
    <row r="11" ht="15.75" customHeight="1">
      <c r="C11" s="3"/>
      <c r="D11" s="1"/>
      <c r="E11" s="3"/>
      <c r="F11" s="3"/>
      <c r="G11" s="3"/>
      <c r="H11" s="8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84"/>
      <c r="X11" s="3"/>
      <c r="Y11" s="3"/>
      <c r="Z11" s="3"/>
    </row>
    <row r="12" ht="15.75" customHeight="1">
      <c r="C12" s="3"/>
      <c r="D12" s="1"/>
      <c r="E12" s="85"/>
      <c r="F12" s="85"/>
      <c r="G12" s="3"/>
      <c r="H12" s="85"/>
      <c r="I12" s="3"/>
      <c r="J12" s="3"/>
      <c r="K12" s="85"/>
      <c r="L12" s="85"/>
      <c r="M12" s="86"/>
      <c r="N12" s="3"/>
      <c r="O12" s="85"/>
      <c r="P12" s="85"/>
      <c r="Q12" s="85"/>
      <c r="R12" s="90">
        <f>0/100</f>
        <v>0</v>
      </c>
      <c r="S12" s="88"/>
      <c r="T12" s="88">
        <v>0.28</v>
      </c>
      <c r="U12" s="85"/>
      <c r="V12" s="87"/>
      <c r="W12" s="84"/>
      <c r="X12" s="3"/>
      <c r="Y12" s="3"/>
      <c r="Z12" s="3"/>
    </row>
    <row r="13" ht="15.75" customHeight="1">
      <c r="C13" s="3"/>
      <c r="D13" s="89" t="s">
        <v>51</v>
      </c>
      <c r="E13" s="81">
        <v>920.0</v>
      </c>
      <c r="F13" s="80">
        <f>E13/1.2</f>
        <v>766.6666667</v>
      </c>
      <c r="G13" s="80">
        <v>14.95</v>
      </c>
      <c r="H13" s="80">
        <f>G13/1.2</f>
        <v>12.45833333</v>
      </c>
      <c r="I13" s="81">
        <v>6.95</v>
      </c>
      <c r="J13" s="80">
        <f>I13/1.2</f>
        <v>5.791666667</v>
      </c>
      <c r="K13" s="80">
        <f>I13*M13</f>
        <v>427.425</v>
      </c>
      <c r="L13" s="80">
        <f>K13/1.2</f>
        <v>356.1875</v>
      </c>
      <c r="M13" s="82">
        <v>61.5</v>
      </c>
      <c r="N13" s="81">
        <v>197.0</v>
      </c>
      <c r="O13" s="80">
        <f>O6*M13</f>
        <v>46.63545</v>
      </c>
      <c r="P13" s="80">
        <f>(E13*0.02)+(75.9/30)</f>
        <v>20.93</v>
      </c>
      <c r="Q13" s="80">
        <f>F13-L13-N13-O13-P13</f>
        <v>145.9137167</v>
      </c>
      <c r="R13" s="80">
        <v>0.0</v>
      </c>
      <c r="S13" s="80">
        <f>Q13-R13</f>
        <v>145.9137167</v>
      </c>
      <c r="T13" s="80">
        <f>S13*T12</f>
        <v>40.85584067</v>
      </c>
      <c r="U13" s="80">
        <f>S13-T13</f>
        <v>105.057876</v>
      </c>
      <c r="V13" s="83">
        <f>U13/E13</f>
        <v>0.1141933435</v>
      </c>
      <c r="W13" s="91" t="s">
        <v>52</v>
      </c>
      <c r="X13" s="92" t="s">
        <v>53</v>
      </c>
      <c r="Y13" s="3"/>
      <c r="Z13" s="3"/>
    </row>
    <row r="14" ht="15.75" customHeight="1">
      <c r="C14" s="3"/>
      <c r="D14" s="1"/>
      <c r="E14" s="3"/>
      <c r="F14" s="3"/>
      <c r="G14" s="3"/>
      <c r="H14" s="8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"/>
      <c r="X14" s="3"/>
      <c r="Y14" s="3"/>
      <c r="Z14" s="3"/>
    </row>
    <row r="15" ht="15.75" customHeight="1">
      <c r="D15" s="1"/>
      <c r="W15" s="1"/>
    </row>
    <row r="16" ht="15.75" customHeight="1">
      <c r="D16" s="1"/>
      <c r="W16" s="1"/>
    </row>
    <row r="17" ht="15.75" customHeight="1">
      <c r="D17" s="1"/>
      <c r="W17" s="1"/>
    </row>
    <row r="18" ht="15.75" customHeight="1">
      <c r="D18" s="1"/>
      <c r="W18" s="1"/>
    </row>
    <row r="19" ht="15.75" customHeight="1">
      <c r="D19" s="1"/>
      <c r="W19" s="1"/>
    </row>
    <row r="20" ht="15.75" customHeight="1">
      <c r="D20" s="1"/>
      <c r="W20" s="1"/>
    </row>
    <row r="21" ht="15.75" customHeight="1">
      <c r="D21" s="1"/>
      <c r="W21" s="1"/>
    </row>
    <row r="22" ht="15.75" customHeight="1">
      <c r="D22" s="1"/>
      <c r="W22" s="1"/>
    </row>
    <row r="23" ht="15.75" customHeight="1">
      <c r="D23" s="1"/>
      <c r="W23" s="1"/>
    </row>
    <row r="24" ht="15.75" customHeight="1">
      <c r="D24" s="1"/>
      <c r="W24" s="1"/>
    </row>
    <row r="25" ht="15.75" customHeight="1">
      <c r="D25" s="1"/>
      <c r="W25" s="1"/>
    </row>
    <row r="26" ht="15.75" customHeight="1">
      <c r="D26" s="1"/>
      <c r="W26" s="1"/>
    </row>
    <row r="27" ht="15.75" customHeight="1">
      <c r="D27" s="1"/>
      <c r="W27" s="1"/>
    </row>
    <row r="28" ht="15.75" customHeight="1">
      <c r="D28" s="1"/>
      <c r="W28" s="1"/>
    </row>
    <row r="29" ht="15.75" customHeight="1">
      <c r="D29" s="1"/>
      <c r="W29" s="1"/>
    </row>
    <row r="30" ht="15.75" customHeight="1">
      <c r="D30" s="1"/>
      <c r="W30" s="1"/>
    </row>
    <row r="31" ht="15.75" customHeight="1">
      <c r="D31" s="1"/>
      <c r="W31" s="1"/>
    </row>
    <row r="32" ht="15.75" customHeight="1">
      <c r="D32" s="1"/>
      <c r="W32" s="1"/>
    </row>
    <row r="33" ht="15.75" customHeight="1">
      <c r="D33" s="1"/>
      <c r="W33" s="1"/>
    </row>
    <row r="34" ht="15.75" customHeight="1">
      <c r="D34" s="1"/>
      <c r="W34" s="1"/>
    </row>
    <row r="35" ht="15.75" customHeight="1">
      <c r="D35" s="1"/>
      <c r="W35" s="1"/>
    </row>
    <row r="36" ht="15.75" customHeight="1">
      <c r="D36" s="1"/>
      <c r="W36" s="1"/>
    </row>
    <row r="37" ht="15.75" customHeight="1">
      <c r="D37" s="1"/>
      <c r="W37" s="1"/>
    </row>
    <row r="38" ht="15.75" customHeight="1">
      <c r="D38" s="1"/>
      <c r="W38" s="1"/>
    </row>
    <row r="39" ht="15.75" customHeight="1">
      <c r="D39" s="1"/>
      <c r="W39" s="1"/>
    </row>
    <row r="40" ht="15.75" customHeight="1">
      <c r="D40" s="1"/>
      <c r="W40" s="1"/>
    </row>
    <row r="41" ht="15.75" customHeight="1">
      <c r="D41" s="1"/>
      <c r="W41" s="1"/>
    </row>
    <row r="42" ht="15.75" customHeight="1">
      <c r="D42" s="1"/>
      <c r="W42" s="1"/>
    </row>
    <row r="43" ht="15.75" customHeight="1">
      <c r="D43" s="1"/>
      <c r="W43" s="1"/>
    </row>
    <row r="44" ht="15.75" customHeight="1">
      <c r="D44" s="1"/>
      <c r="W44" s="1"/>
    </row>
    <row r="45" ht="15.75" customHeight="1">
      <c r="D45" s="1"/>
      <c r="W45" s="1"/>
    </row>
    <row r="46" ht="15.75" customHeight="1">
      <c r="D46" s="1"/>
      <c r="W46" s="1"/>
    </row>
    <row r="47" ht="15.75" customHeight="1">
      <c r="D47" s="1"/>
      <c r="W47" s="1"/>
    </row>
    <row r="48" ht="15.75" customHeight="1">
      <c r="D48" s="1"/>
      <c r="W48" s="1"/>
    </row>
    <row r="49" ht="15.75" customHeight="1">
      <c r="D49" s="1"/>
      <c r="W49" s="1"/>
    </row>
    <row r="50" ht="15.75" customHeight="1">
      <c r="D50" s="1"/>
      <c r="W50" s="1"/>
    </row>
    <row r="51" ht="15.75" customHeight="1">
      <c r="D51" s="1"/>
      <c r="W51" s="1"/>
    </row>
    <row r="52" ht="15.75" customHeight="1">
      <c r="D52" s="1"/>
      <c r="W52" s="1"/>
    </row>
    <row r="53" ht="15.75" customHeight="1">
      <c r="D53" s="1"/>
      <c r="W53" s="1"/>
    </row>
    <row r="54" ht="15.75" customHeight="1">
      <c r="D54" s="1"/>
      <c r="W54" s="1"/>
    </row>
    <row r="55" ht="15.75" customHeight="1">
      <c r="D55" s="1"/>
      <c r="W55" s="1"/>
    </row>
    <row r="56" ht="15.75" customHeight="1">
      <c r="D56" s="1"/>
      <c r="W56" s="1"/>
    </row>
    <row r="57" ht="15.75" customHeight="1">
      <c r="D57" s="1"/>
      <c r="W57" s="1"/>
    </row>
    <row r="58" ht="15.75" customHeight="1">
      <c r="D58" s="1"/>
      <c r="W58" s="1"/>
    </row>
    <row r="59" ht="15.75" customHeight="1">
      <c r="D59" s="1"/>
      <c r="W59" s="1"/>
    </row>
    <row r="60" ht="15.75" customHeight="1">
      <c r="D60" s="1"/>
      <c r="W60" s="1"/>
    </row>
    <row r="61" ht="15.75" customHeight="1">
      <c r="D61" s="1"/>
      <c r="W61" s="1"/>
    </row>
    <row r="62" ht="15.75" customHeight="1">
      <c r="D62" s="1"/>
      <c r="W62" s="1"/>
    </row>
    <row r="63" ht="15.75" customHeight="1">
      <c r="D63" s="1"/>
      <c r="W63" s="1"/>
    </row>
    <row r="64" ht="15.75" customHeight="1">
      <c r="D64" s="1"/>
      <c r="W64" s="1"/>
    </row>
    <row r="65" ht="15.75" customHeight="1">
      <c r="D65" s="1"/>
      <c r="W65" s="1"/>
    </row>
    <row r="66" ht="15.75" customHeight="1">
      <c r="D66" s="1"/>
      <c r="W66" s="1"/>
    </row>
    <row r="67" ht="15.75" customHeight="1">
      <c r="D67" s="1"/>
      <c r="W67" s="1"/>
    </row>
    <row r="68" ht="15.75" customHeight="1">
      <c r="D68" s="1"/>
      <c r="W68" s="1"/>
    </row>
    <row r="69" ht="15.75" customHeight="1">
      <c r="D69" s="1"/>
      <c r="W69" s="1"/>
    </row>
    <row r="70" ht="15.75" customHeight="1">
      <c r="D70" s="1"/>
      <c r="W70" s="1"/>
    </row>
    <row r="71" ht="15.75" customHeight="1">
      <c r="D71" s="1"/>
      <c r="W71" s="1"/>
    </row>
    <row r="72" ht="15.75" customHeight="1">
      <c r="D72" s="1"/>
      <c r="W72" s="1"/>
    </row>
    <row r="73" ht="15.75" customHeight="1">
      <c r="D73" s="1"/>
      <c r="W73" s="1"/>
    </row>
    <row r="74" ht="15.75" customHeight="1">
      <c r="D74" s="1"/>
      <c r="W74" s="1"/>
    </row>
    <row r="75" ht="15.75" customHeight="1">
      <c r="D75" s="1"/>
      <c r="W75" s="1"/>
    </row>
    <row r="76" ht="15.75" customHeight="1">
      <c r="D76" s="1"/>
      <c r="W76" s="1"/>
    </row>
    <row r="77" ht="15.75" customHeight="1">
      <c r="D77" s="1"/>
      <c r="W77" s="1"/>
    </row>
    <row r="78" ht="15.75" customHeight="1">
      <c r="D78" s="1"/>
      <c r="W78" s="1"/>
    </row>
    <row r="79" ht="15.75" customHeight="1">
      <c r="D79" s="1"/>
      <c r="W79" s="1"/>
    </row>
    <row r="80" ht="15.75" customHeight="1">
      <c r="D80" s="1"/>
      <c r="W80" s="1"/>
    </row>
    <row r="81" ht="15.75" customHeight="1">
      <c r="D81" s="1"/>
      <c r="W81" s="1"/>
    </row>
    <row r="82" ht="15.75" customHeight="1">
      <c r="D82" s="1"/>
      <c r="W82" s="1"/>
    </row>
    <row r="83" ht="15.75" customHeight="1">
      <c r="D83" s="1"/>
      <c r="W83" s="1"/>
    </row>
    <row r="84" ht="15.75" customHeight="1">
      <c r="D84" s="1"/>
      <c r="W84" s="1"/>
    </row>
    <row r="85" ht="15.75" customHeight="1">
      <c r="D85" s="1"/>
      <c r="W85" s="1"/>
    </row>
    <row r="86" ht="15.75" customHeight="1">
      <c r="D86" s="1"/>
      <c r="W86" s="1"/>
    </row>
    <row r="87" ht="15.75" customHeight="1">
      <c r="D87" s="1"/>
      <c r="W87" s="1"/>
    </row>
    <row r="88" ht="15.75" customHeight="1">
      <c r="D88" s="1"/>
      <c r="W88" s="1"/>
    </row>
    <row r="89" ht="15.75" customHeight="1">
      <c r="D89" s="1"/>
      <c r="W89" s="1"/>
    </row>
    <row r="90" ht="15.75" customHeight="1">
      <c r="D90" s="1"/>
      <c r="W90" s="1"/>
    </row>
    <row r="91" ht="15.75" customHeight="1">
      <c r="D91" s="1"/>
      <c r="W91" s="1"/>
    </row>
    <row r="92" ht="15.75" customHeight="1">
      <c r="D92" s="1"/>
      <c r="W92" s="1"/>
    </row>
    <row r="93" ht="15.75" customHeight="1">
      <c r="D93" s="1"/>
      <c r="W93" s="1"/>
    </row>
    <row r="94" ht="15.75" customHeight="1">
      <c r="D94" s="1"/>
      <c r="W94" s="1"/>
    </row>
    <row r="95" ht="15.75" customHeight="1">
      <c r="D95" s="1"/>
      <c r="W95" s="1"/>
    </row>
    <row r="96" ht="15.75" customHeight="1">
      <c r="D96" s="1"/>
      <c r="W96" s="1"/>
    </row>
    <row r="97" ht="15.75" customHeight="1">
      <c r="D97" s="1"/>
      <c r="W97" s="1"/>
    </row>
    <row r="98" ht="15.75" customHeight="1">
      <c r="D98" s="1"/>
      <c r="W98" s="1"/>
    </row>
    <row r="99" ht="15.75" customHeight="1">
      <c r="D99" s="1"/>
      <c r="W99" s="1"/>
    </row>
    <row r="100" ht="15.75" customHeight="1">
      <c r="D100" s="1"/>
      <c r="W100" s="1"/>
    </row>
    <row r="101" ht="15.75" customHeight="1">
      <c r="D101" s="1"/>
      <c r="W101" s="1"/>
    </row>
    <row r="102" ht="15.75" customHeight="1">
      <c r="D102" s="1"/>
      <c r="W102" s="1"/>
    </row>
    <row r="103" ht="15.75" customHeight="1">
      <c r="D103" s="1"/>
      <c r="W103" s="1"/>
    </row>
    <row r="104" ht="15.75" customHeight="1">
      <c r="D104" s="1"/>
      <c r="W104" s="1"/>
    </row>
    <row r="105" ht="15.75" customHeight="1">
      <c r="D105" s="1"/>
      <c r="W105" s="1"/>
    </row>
    <row r="106" ht="15.75" customHeight="1">
      <c r="D106" s="1"/>
      <c r="W106" s="1"/>
    </row>
    <row r="107" ht="15.75" customHeight="1">
      <c r="D107" s="1"/>
      <c r="W107" s="1"/>
    </row>
    <row r="108" ht="15.75" customHeight="1">
      <c r="D108" s="1"/>
      <c r="W108" s="1"/>
    </row>
    <row r="109" ht="15.75" customHeight="1">
      <c r="D109" s="1"/>
      <c r="W109" s="1"/>
    </row>
    <row r="110" ht="15.75" customHeight="1">
      <c r="D110" s="1"/>
      <c r="W110" s="1"/>
    </row>
    <row r="111" ht="15.75" customHeight="1">
      <c r="D111" s="1"/>
      <c r="W111" s="1"/>
    </row>
    <row r="112" ht="15.75" customHeight="1">
      <c r="D112" s="1"/>
      <c r="W112" s="1"/>
    </row>
    <row r="113" ht="15.75" customHeight="1">
      <c r="D113" s="1"/>
      <c r="W113" s="1"/>
    </row>
    <row r="114" ht="15.75" customHeight="1">
      <c r="D114" s="1"/>
      <c r="W114" s="1"/>
    </row>
    <row r="115" ht="15.75" customHeight="1">
      <c r="D115" s="1"/>
      <c r="W115" s="1"/>
    </row>
    <row r="116" ht="15.75" customHeight="1">
      <c r="D116" s="1"/>
      <c r="W116" s="1"/>
    </row>
    <row r="117" ht="15.75" customHeight="1">
      <c r="D117" s="1"/>
      <c r="W117" s="1"/>
    </row>
    <row r="118" ht="15.75" customHeight="1">
      <c r="D118" s="1"/>
      <c r="W118" s="1"/>
    </row>
    <row r="119" ht="15.75" customHeight="1">
      <c r="D119" s="1"/>
      <c r="W119" s="1"/>
    </row>
    <row r="120" ht="15.75" customHeight="1">
      <c r="D120" s="1"/>
      <c r="W120" s="1"/>
    </row>
    <row r="121" ht="15.75" customHeight="1">
      <c r="D121" s="1"/>
      <c r="W121" s="1"/>
    </row>
    <row r="122" ht="15.75" customHeight="1">
      <c r="D122" s="1"/>
      <c r="W122" s="1"/>
    </row>
    <row r="123" ht="15.75" customHeight="1">
      <c r="D123" s="1"/>
      <c r="W123" s="1"/>
    </row>
    <row r="124" ht="15.75" customHeight="1">
      <c r="D124" s="1"/>
      <c r="W124" s="1"/>
    </row>
    <row r="125" ht="15.75" customHeight="1">
      <c r="D125" s="1"/>
      <c r="W125" s="1"/>
    </row>
    <row r="126" ht="15.75" customHeight="1">
      <c r="D126" s="1"/>
      <c r="W126" s="1"/>
    </row>
    <row r="127" ht="15.75" customHeight="1">
      <c r="D127" s="1"/>
      <c r="W127" s="1"/>
    </row>
    <row r="128" ht="15.75" customHeight="1">
      <c r="D128" s="1"/>
      <c r="W128" s="1"/>
    </row>
    <row r="129" ht="15.75" customHeight="1">
      <c r="D129" s="1"/>
      <c r="W129" s="1"/>
    </row>
    <row r="130" ht="15.75" customHeight="1">
      <c r="D130" s="1"/>
      <c r="W130" s="1"/>
    </row>
    <row r="131" ht="15.75" customHeight="1">
      <c r="D131" s="1"/>
      <c r="W131" s="1"/>
    </row>
    <row r="132" ht="15.75" customHeight="1">
      <c r="D132" s="1"/>
      <c r="W132" s="1"/>
    </row>
    <row r="133" ht="15.75" customHeight="1">
      <c r="D133" s="1"/>
      <c r="W133" s="1"/>
    </row>
    <row r="134" ht="15.75" customHeight="1">
      <c r="D134" s="1"/>
      <c r="W134" s="1"/>
    </row>
    <row r="135" ht="15.75" customHeight="1">
      <c r="D135" s="1"/>
      <c r="W135" s="1"/>
    </row>
    <row r="136" ht="15.75" customHeight="1">
      <c r="D136" s="1"/>
      <c r="W136" s="1"/>
    </row>
    <row r="137" ht="15.75" customHeight="1">
      <c r="D137" s="1"/>
      <c r="W137" s="1"/>
    </row>
    <row r="138" ht="15.75" customHeight="1">
      <c r="D138" s="1"/>
      <c r="W138" s="1"/>
    </row>
    <row r="139" ht="15.75" customHeight="1">
      <c r="D139" s="1"/>
      <c r="W139" s="1"/>
    </row>
    <row r="140" ht="15.75" customHeight="1">
      <c r="D140" s="1"/>
      <c r="W140" s="1"/>
    </row>
    <row r="141" ht="15.75" customHeight="1">
      <c r="D141" s="1"/>
      <c r="W141" s="1"/>
    </row>
    <row r="142" ht="15.75" customHeight="1">
      <c r="D142" s="1"/>
      <c r="W142" s="1"/>
    </row>
    <row r="143" ht="15.75" customHeight="1">
      <c r="D143" s="1"/>
      <c r="W143" s="1"/>
    </row>
    <row r="144" ht="15.75" customHeight="1">
      <c r="D144" s="1"/>
      <c r="W144" s="1"/>
    </row>
    <row r="145" ht="15.75" customHeight="1">
      <c r="D145" s="1"/>
      <c r="W145" s="1"/>
    </row>
    <row r="146" ht="15.75" customHeight="1">
      <c r="D146" s="1"/>
      <c r="W146" s="1"/>
    </row>
    <row r="147" ht="15.75" customHeight="1">
      <c r="D147" s="1"/>
      <c r="W147" s="1"/>
    </row>
    <row r="148" ht="15.75" customHeight="1">
      <c r="D148" s="1"/>
      <c r="W148" s="1"/>
    </row>
    <row r="149" ht="15.75" customHeight="1">
      <c r="D149" s="1"/>
      <c r="W149" s="1"/>
    </row>
    <row r="150" ht="15.75" customHeight="1">
      <c r="D150" s="1"/>
      <c r="W150" s="1"/>
    </row>
    <row r="151" ht="15.75" customHeight="1">
      <c r="D151" s="1"/>
      <c r="W151" s="1"/>
    </row>
    <row r="152" ht="15.75" customHeight="1">
      <c r="D152" s="1"/>
      <c r="W152" s="1"/>
    </row>
    <row r="153" ht="15.75" customHeight="1">
      <c r="D153" s="1"/>
      <c r="W153" s="1"/>
    </row>
    <row r="154" ht="15.75" customHeight="1">
      <c r="D154" s="1"/>
      <c r="W154" s="1"/>
    </row>
    <row r="155" ht="15.75" customHeight="1">
      <c r="D155" s="1"/>
      <c r="W155" s="1"/>
    </row>
    <row r="156" ht="15.75" customHeight="1">
      <c r="D156" s="1"/>
      <c r="W156" s="1"/>
    </row>
    <row r="157" ht="15.75" customHeight="1">
      <c r="D157" s="1"/>
      <c r="W157" s="1"/>
    </row>
    <row r="158" ht="15.75" customHeight="1">
      <c r="D158" s="1"/>
      <c r="W158" s="1"/>
    </row>
    <row r="159" ht="15.75" customHeight="1">
      <c r="D159" s="1"/>
      <c r="W159" s="1"/>
    </row>
    <row r="160" ht="15.75" customHeight="1">
      <c r="D160" s="1"/>
      <c r="W160" s="1"/>
    </row>
    <row r="161" ht="15.75" customHeight="1">
      <c r="D161" s="1"/>
      <c r="W161" s="1"/>
    </row>
    <row r="162" ht="15.75" customHeight="1">
      <c r="D162" s="1"/>
      <c r="W162" s="1"/>
    </row>
    <row r="163" ht="15.75" customHeight="1">
      <c r="D163" s="1"/>
      <c r="W163" s="1"/>
    </row>
    <row r="164" ht="15.75" customHeight="1">
      <c r="D164" s="1"/>
      <c r="W164" s="1"/>
    </row>
    <row r="165" ht="15.75" customHeight="1">
      <c r="D165" s="1"/>
      <c r="W165" s="1"/>
    </row>
    <row r="166" ht="15.75" customHeight="1">
      <c r="D166" s="1"/>
      <c r="W166" s="1"/>
    </row>
    <row r="167" ht="15.75" customHeight="1">
      <c r="D167" s="1"/>
      <c r="W167" s="1"/>
    </row>
    <row r="168" ht="15.75" customHeight="1">
      <c r="D168" s="1"/>
      <c r="W168" s="1"/>
    </row>
    <row r="169" ht="15.75" customHeight="1">
      <c r="D169" s="1"/>
      <c r="W169" s="1"/>
    </row>
    <row r="170" ht="15.75" customHeight="1">
      <c r="D170" s="1"/>
      <c r="W170" s="1"/>
    </row>
    <row r="171" ht="15.75" customHeight="1">
      <c r="D171" s="1"/>
      <c r="W171" s="1"/>
    </row>
    <row r="172" ht="15.75" customHeight="1">
      <c r="D172" s="1"/>
      <c r="W172" s="1"/>
    </row>
    <row r="173" ht="15.75" customHeight="1">
      <c r="D173" s="1"/>
      <c r="W173" s="1"/>
    </row>
    <row r="174" ht="15.75" customHeight="1">
      <c r="D174" s="1"/>
      <c r="W174" s="1"/>
    </row>
    <row r="175" ht="15.75" customHeight="1">
      <c r="D175" s="1"/>
      <c r="W175" s="1"/>
    </row>
    <row r="176" ht="15.75" customHeight="1">
      <c r="D176" s="1"/>
      <c r="W176" s="1"/>
    </row>
    <row r="177" ht="15.75" customHeight="1">
      <c r="D177" s="1"/>
      <c r="W177" s="1"/>
    </row>
    <row r="178" ht="15.75" customHeight="1">
      <c r="D178" s="1"/>
      <c r="W178" s="1"/>
    </row>
    <row r="179" ht="15.75" customHeight="1">
      <c r="D179" s="1"/>
      <c r="W179" s="1"/>
    </row>
    <row r="180" ht="15.75" customHeight="1">
      <c r="D180" s="1"/>
      <c r="W180" s="1"/>
    </row>
    <row r="181" ht="15.75" customHeight="1">
      <c r="D181" s="1"/>
      <c r="W181" s="1"/>
    </row>
    <row r="182" ht="15.75" customHeight="1">
      <c r="D182" s="1"/>
      <c r="W182" s="1"/>
    </row>
    <row r="183" ht="15.75" customHeight="1">
      <c r="D183" s="1"/>
      <c r="W183" s="1"/>
    </row>
    <row r="184" ht="15.75" customHeight="1">
      <c r="D184" s="1"/>
      <c r="W184" s="1"/>
    </row>
    <row r="185" ht="15.75" customHeight="1">
      <c r="D185" s="1"/>
      <c r="W185" s="1"/>
    </row>
    <row r="186" ht="15.75" customHeight="1">
      <c r="D186" s="1"/>
      <c r="W186" s="1"/>
    </row>
    <row r="187" ht="15.75" customHeight="1">
      <c r="D187" s="1"/>
      <c r="W187" s="1"/>
    </row>
    <row r="188" ht="15.75" customHeight="1">
      <c r="D188" s="1"/>
      <c r="W188" s="1"/>
    </row>
    <row r="189" ht="15.75" customHeight="1">
      <c r="D189" s="1"/>
      <c r="W189" s="1"/>
    </row>
    <row r="190" ht="15.75" customHeight="1">
      <c r="D190" s="1"/>
      <c r="W190" s="1"/>
    </row>
    <row r="191" ht="15.75" customHeight="1">
      <c r="D191" s="1"/>
      <c r="W191" s="1"/>
    </row>
    <row r="192" ht="15.75" customHeight="1">
      <c r="D192" s="1"/>
      <c r="W192" s="1"/>
    </row>
    <row r="193" ht="15.75" customHeight="1">
      <c r="D193" s="1"/>
      <c r="W193" s="1"/>
    </row>
    <row r="194" ht="15.75" customHeight="1">
      <c r="D194" s="1"/>
      <c r="W194" s="1"/>
    </row>
    <row r="195" ht="15.75" customHeight="1">
      <c r="D195" s="1"/>
      <c r="W195" s="1"/>
    </row>
    <row r="196" ht="15.75" customHeight="1">
      <c r="D196" s="1"/>
      <c r="W196" s="1"/>
    </row>
    <row r="197" ht="15.75" customHeight="1">
      <c r="D197" s="1"/>
      <c r="W197" s="1"/>
    </row>
    <row r="198" ht="15.75" customHeight="1">
      <c r="D198" s="1"/>
      <c r="W198" s="1"/>
    </row>
    <row r="199" ht="15.75" customHeight="1">
      <c r="D199" s="1"/>
      <c r="W199" s="1"/>
    </row>
    <row r="200" ht="15.75" customHeight="1">
      <c r="D200" s="1"/>
      <c r="W200" s="1"/>
    </row>
    <row r="201" ht="15.75" customHeight="1">
      <c r="D201" s="1"/>
      <c r="W201" s="1"/>
    </row>
    <row r="202" ht="15.75" customHeight="1">
      <c r="D202" s="1"/>
      <c r="W202" s="1"/>
    </row>
    <row r="203" ht="15.75" customHeight="1">
      <c r="D203" s="1"/>
      <c r="W203" s="1"/>
    </row>
    <row r="204" ht="15.75" customHeight="1">
      <c r="D204" s="1"/>
      <c r="W204" s="1"/>
    </row>
    <row r="205" ht="15.75" customHeight="1">
      <c r="D205" s="1"/>
      <c r="W205" s="1"/>
    </row>
    <row r="206" ht="15.75" customHeight="1">
      <c r="D206" s="1"/>
      <c r="W206" s="1"/>
    </row>
    <row r="207" ht="15.75" customHeight="1">
      <c r="D207" s="1"/>
      <c r="W207" s="1"/>
    </row>
    <row r="208" ht="15.75" customHeight="1">
      <c r="D208" s="1"/>
      <c r="W208" s="1"/>
    </row>
    <row r="209" ht="15.75" customHeight="1">
      <c r="D209" s="1"/>
      <c r="W209" s="1"/>
    </row>
    <row r="210" ht="15.75" customHeight="1">
      <c r="D210" s="1"/>
      <c r="W210" s="1"/>
    </row>
    <row r="211" ht="15.75" customHeight="1">
      <c r="D211" s="1"/>
      <c r="W211" s="1"/>
    </row>
    <row r="212" ht="15.75" customHeight="1">
      <c r="D212" s="1"/>
      <c r="W212" s="1"/>
    </row>
    <row r="213" ht="15.75" customHeight="1">
      <c r="D213" s="1"/>
      <c r="W213" s="1"/>
    </row>
    <row r="214" ht="15.75" customHeight="1">
      <c r="D214" s="1"/>
      <c r="W214" s="1"/>
    </row>
    <row r="215" ht="15.75" customHeight="1">
      <c r="D215" s="1"/>
      <c r="W215" s="1"/>
    </row>
    <row r="216" ht="15.75" customHeight="1">
      <c r="D216" s="1"/>
      <c r="W216" s="1"/>
    </row>
    <row r="217" ht="15.75" customHeight="1">
      <c r="D217" s="1"/>
      <c r="W217" s="1"/>
    </row>
    <row r="218" ht="15.75" customHeight="1">
      <c r="D218" s="1"/>
      <c r="W218" s="1"/>
    </row>
    <row r="219" ht="15.75" customHeight="1">
      <c r="D219" s="1"/>
      <c r="W219" s="1"/>
    </row>
    <row r="220" ht="15.75" customHeight="1">
      <c r="D220" s="1"/>
      <c r="W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U7:U9">
    <cfRule type="cellIs" dxfId="1" priority="1" operator="greaterThan">
      <formula>0</formula>
    </cfRule>
  </conditionalFormatting>
  <conditionalFormatting sqref="U7:U9">
    <cfRule type="cellIs" dxfId="0" priority="2" operator="lessThan">
      <formula>0</formula>
    </cfRule>
  </conditionalFormatting>
  <conditionalFormatting sqref="U6:U9">
    <cfRule type="cellIs" dxfId="0" priority="3" operator="lessThan">
      <formula>0</formula>
    </cfRule>
  </conditionalFormatting>
  <conditionalFormatting sqref="U6:U9">
    <cfRule type="cellIs" dxfId="1" priority="4" operator="greaterThan">
      <formula>0</formula>
    </cfRule>
  </conditionalFormatting>
  <conditionalFormatting sqref="V5:V9">
    <cfRule type="cellIs" dxfId="0" priority="5" operator="lessThan">
      <formula>0</formula>
    </cfRule>
  </conditionalFormatting>
  <conditionalFormatting sqref="V5:V9">
    <cfRule type="cellIs" dxfId="1" priority="6" operator="greaterThan">
      <formula>0</formula>
    </cfRule>
  </conditionalFormatting>
  <conditionalFormatting sqref="R7:T9">
    <cfRule type="cellIs" dxfId="1" priority="7" operator="greaterThan">
      <formula>0</formula>
    </cfRule>
  </conditionalFormatting>
  <conditionalFormatting sqref="R7:T9">
    <cfRule type="cellIs" dxfId="0" priority="8" operator="lessThan">
      <formula>0</formula>
    </cfRule>
  </conditionalFormatting>
  <conditionalFormatting sqref="R6:T9">
    <cfRule type="cellIs" dxfId="0" priority="9" operator="lessThan">
      <formula>0</formula>
    </cfRule>
  </conditionalFormatting>
  <conditionalFormatting sqref="R6:T9">
    <cfRule type="cellIs" dxfId="1" priority="10" operator="greaterThan">
      <formula>0</formula>
    </cfRule>
  </conditionalFormatting>
  <conditionalFormatting sqref="U12">
    <cfRule type="cellIs" dxfId="1" priority="11" operator="greaterThan">
      <formula>0</formula>
    </cfRule>
  </conditionalFormatting>
  <conditionalFormatting sqref="U12">
    <cfRule type="cellIs" dxfId="0" priority="12" operator="lessThan">
      <formula>0</formula>
    </cfRule>
  </conditionalFormatting>
  <conditionalFormatting sqref="U12">
    <cfRule type="cellIs" dxfId="0" priority="13" operator="lessThan">
      <formula>0</formula>
    </cfRule>
  </conditionalFormatting>
  <conditionalFormatting sqref="U12">
    <cfRule type="cellIs" dxfId="1" priority="14" operator="greaterThan">
      <formula>0</formula>
    </cfRule>
  </conditionalFormatting>
  <conditionalFormatting sqref="V12">
    <cfRule type="cellIs" dxfId="0" priority="15" operator="lessThan">
      <formula>0</formula>
    </cfRule>
  </conditionalFormatting>
  <conditionalFormatting sqref="V12">
    <cfRule type="cellIs" dxfId="1" priority="16" operator="greaterThan">
      <formula>0</formula>
    </cfRule>
  </conditionalFormatting>
  <conditionalFormatting sqref="R12:T12">
    <cfRule type="cellIs" dxfId="1" priority="17" operator="greaterThan">
      <formula>0</formula>
    </cfRule>
  </conditionalFormatting>
  <conditionalFormatting sqref="R12:T12">
    <cfRule type="cellIs" dxfId="0" priority="18" operator="lessThan">
      <formula>0</formula>
    </cfRule>
  </conditionalFormatting>
  <conditionalFormatting sqref="R12:T12">
    <cfRule type="cellIs" dxfId="0" priority="19" operator="lessThan">
      <formula>0</formula>
    </cfRule>
  </conditionalFormatting>
  <conditionalFormatting sqref="R12:T12">
    <cfRule type="cellIs" dxfId="1" priority="20" operator="greaterThan">
      <formula>0</formula>
    </cfRule>
  </conditionalFormatting>
  <conditionalFormatting sqref="V1:V1000">
    <cfRule type="cellIs" dxfId="1" priority="21" operator="greaterThan">
      <formula>0.1</formula>
    </cfRule>
  </conditionalFormatting>
  <conditionalFormatting sqref="V1:V1000">
    <cfRule type="cellIs" dxfId="1" priority="22" operator="greaterThan">
      <formula>10</formula>
    </cfRule>
  </conditionalFormatting>
  <conditionalFormatting sqref="V1:V1000">
    <cfRule type="cellIs" dxfId="1" priority="23" operator="greaterThan">
      <formula>10</formula>
    </cfRule>
  </conditionalFormatting>
  <hyperlinks>
    <hyperlink r:id="rId1" ref="X13"/>
  </hyperlinks>
  <printOptions/>
  <pageMargins bottom="0.75" footer="0.0" header="0.0" left="0.7" right="0.7" top="0.75"/>
  <pageSetup orientation="landscape"/>
  <drawing r:id="rId2"/>
</worksheet>
</file>