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64885729-8664-4305-86F7-E3766DA5D45D}" xr6:coauthVersionLast="45" xr6:coauthVersionMax="45" xr10:uidLastSave="{00000000-0000-0000-0000-000000000000}"/>
  <bookViews>
    <workbookView xWindow="705" yWindow="705" windowWidth="18900" windowHeight="11175" xr2:uid="{D3B46CE4-837F-4638-AF1B-7E979FA2B0CF}"/>
  </bookViews>
  <sheets>
    <sheet name="Feuil1" sheetId="1" r:id="rId1"/>
  </sheets>
  <definedNames>
    <definedName name="ActiveRow">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3" i="1"/>
  <c r="G23" i="1" a="1"/>
  <c r="C23" i="1" a="1"/>
  <c r="G23" i="1" l="1"/>
  <c r="C23" i="1"/>
  <c r="G2" i="1"/>
  <c r="K2" i="1"/>
  <c r="O2" i="1" s="1"/>
  <c r="S2" i="1" s="1"/>
  <c r="W2" i="1" s="1"/>
  <c r="AA2" i="1" s="1"/>
  <c r="AE2" i="1" s="1"/>
  <c r="AI2" i="1" s="1"/>
  <c r="AM2" i="1" s="1"/>
  <c r="AQ2" i="1" s="1"/>
  <c r="AU2" i="1" s="1"/>
  <c r="AY2" i="1" s="1"/>
  <c r="BC2" i="1" s="1"/>
  <c r="BG2" i="1" s="1"/>
  <c r="BK2" i="1" s="1"/>
  <c r="BO2" i="1" s="1"/>
  <c r="BS2" i="1" s="1"/>
  <c r="BW2" i="1" s="1"/>
  <c r="CA2" i="1" s="1"/>
  <c r="CE2" i="1" s="1"/>
  <c r="CI2" i="1" s="1"/>
  <c r="CM2" i="1" s="1"/>
  <c r="CQ2" i="1" s="1"/>
  <c r="CU2" i="1" s="1"/>
  <c r="CY2" i="1" s="1"/>
  <c r="DC2" i="1" s="1"/>
  <c r="DG2" i="1" s="1"/>
  <c r="DK2" i="1" s="1"/>
  <c r="DO2" i="1" s="1"/>
  <c r="DS2" i="1" s="1"/>
  <c r="E4" i="1"/>
  <c r="I4" i="1"/>
  <c r="M4" i="1"/>
  <c r="Q4" i="1"/>
  <c r="DV4" i="1"/>
  <c r="DY4" i="1" s="1"/>
  <c r="DW4" i="1"/>
  <c r="DX4" i="1"/>
  <c r="E5" i="1"/>
  <c r="I5" i="1"/>
  <c r="M5" i="1"/>
  <c r="DV5" i="1" s="1"/>
  <c r="DY5" i="1" s="1"/>
  <c r="Q5" i="1"/>
  <c r="DW5" i="1"/>
  <c r="DX5" i="1"/>
  <c r="E6" i="1"/>
  <c r="I6" i="1"/>
  <c r="M6" i="1"/>
  <c r="Q6" i="1"/>
  <c r="DW6" i="1"/>
  <c r="DX6" i="1"/>
  <c r="DX20" i="1" s="1"/>
  <c r="E7" i="1"/>
  <c r="G7" i="1"/>
  <c r="I7" i="1"/>
  <c r="M7" i="1"/>
  <c r="O7" i="1"/>
  <c r="DW7" i="1" s="1"/>
  <c r="DX7" i="1"/>
  <c r="E8" i="1"/>
  <c r="I8" i="1"/>
  <c r="K8" i="1"/>
  <c r="M8" i="1"/>
  <c r="O8" i="1"/>
  <c r="Q8" i="1" s="1"/>
  <c r="DV8" i="1" s="1"/>
  <c r="DX8" i="1"/>
  <c r="E9" i="1"/>
  <c r="I9" i="1"/>
  <c r="K9" i="1"/>
  <c r="K20" i="1" s="1"/>
  <c r="AE23" i="1" s="1"/>
  <c r="Q9" i="1"/>
  <c r="DX9" i="1"/>
  <c r="E10" i="1"/>
  <c r="I10" i="1"/>
  <c r="M10" i="1"/>
  <c r="Q10" i="1"/>
  <c r="DV10" i="1" s="1"/>
  <c r="DY10" i="1" s="1"/>
  <c r="DW10" i="1"/>
  <c r="DX10" i="1"/>
  <c r="E11" i="1"/>
  <c r="I11" i="1"/>
  <c r="M11" i="1"/>
  <c r="Q11" i="1"/>
  <c r="DW11" i="1"/>
  <c r="DX11" i="1"/>
  <c r="E12" i="1"/>
  <c r="I12" i="1"/>
  <c r="M12" i="1"/>
  <c r="Q12" i="1"/>
  <c r="DW12" i="1"/>
  <c r="DX12" i="1"/>
  <c r="E13" i="1"/>
  <c r="I13" i="1"/>
  <c r="DV13" i="1" s="1"/>
  <c r="DY13" i="1" s="1"/>
  <c r="M13" i="1"/>
  <c r="Q13" i="1"/>
  <c r="DW13" i="1"/>
  <c r="DX13" i="1"/>
  <c r="E14" i="1"/>
  <c r="I14" i="1"/>
  <c r="M14" i="1"/>
  <c r="DV14" i="1" s="1"/>
  <c r="Q14" i="1"/>
  <c r="DW14" i="1"/>
  <c r="DX14" i="1"/>
  <c r="E15" i="1"/>
  <c r="DV15" i="1" s="1"/>
  <c r="I15" i="1"/>
  <c r="M15" i="1"/>
  <c r="Q15" i="1"/>
  <c r="DW15" i="1"/>
  <c r="DX15" i="1"/>
  <c r="C16" i="1"/>
  <c r="E16" i="1" s="1"/>
  <c r="DV16" i="1" s="1"/>
  <c r="DY16" i="1" s="1"/>
  <c r="I16" i="1"/>
  <c r="M16" i="1"/>
  <c r="Q16" i="1"/>
  <c r="DW16" i="1"/>
  <c r="DX16" i="1"/>
  <c r="E17" i="1"/>
  <c r="I17" i="1"/>
  <c r="M17" i="1"/>
  <c r="DV17" i="1" s="1"/>
  <c r="DY17" i="1" s="1"/>
  <c r="Q17" i="1"/>
  <c r="DW17" i="1"/>
  <c r="DX17" i="1"/>
  <c r="E18" i="1"/>
  <c r="DV18" i="1" s="1"/>
  <c r="DY18" i="1" s="1"/>
  <c r="I18" i="1"/>
  <c r="M18" i="1"/>
  <c r="O18" i="1"/>
  <c r="Q18" i="1"/>
  <c r="DW18" i="1"/>
  <c r="DX18" i="1"/>
  <c r="E19" i="1"/>
  <c r="I19" i="1"/>
  <c r="M19" i="1"/>
  <c r="Q19" i="1"/>
  <c r="DV19" i="1" s="1"/>
  <c r="DY19" i="1" s="1"/>
  <c r="DW19" i="1"/>
  <c r="DX19" i="1"/>
  <c r="B20" i="1"/>
  <c r="C20" i="1"/>
  <c r="D20" i="1"/>
  <c r="F20" i="1"/>
  <c r="G20" i="1"/>
  <c r="H20" i="1"/>
  <c r="J20" i="1"/>
  <c r="L20" i="1"/>
  <c r="N20" i="1"/>
  <c r="O20" i="1"/>
  <c r="P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M22" i="1" s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CI23" i="1" s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DK23" i="1" s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AI23" i="1"/>
  <c r="AM23" i="1"/>
  <c r="BG23" i="1"/>
  <c r="AE24" i="1"/>
  <c r="CI24" i="1"/>
  <c r="DK24" i="1"/>
  <c r="AM25" i="1"/>
  <c r="AH26" i="1"/>
  <c r="BJ26" i="1"/>
  <c r="CL26" i="1"/>
  <c r="DM26" i="1"/>
  <c r="DU26" i="1"/>
  <c r="DV12" i="1" l="1"/>
  <c r="DY12" i="1" s="1"/>
  <c r="DY15" i="1"/>
  <c r="DV11" i="1"/>
  <c r="DY11" i="1" s="1"/>
  <c r="I20" i="1"/>
  <c r="A26" i="1"/>
  <c r="DY14" i="1"/>
  <c r="DU23" i="1"/>
  <c r="E20" i="1"/>
  <c r="DY8" i="1"/>
  <c r="DU22" i="1"/>
  <c r="BG24" i="1"/>
  <c r="M9" i="1"/>
  <c r="DV9" i="1" s="1"/>
  <c r="DY9" i="1" s="1"/>
  <c r="DW8" i="1"/>
  <c r="DW20" i="1" s="1"/>
  <c r="Q7" i="1"/>
  <c r="Q20" i="1" s="1"/>
  <c r="M20" i="1"/>
  <c r="DW9" i="1"/>
  <c r="DV6" i="1"/>
  <c r="DY6" i="1" s="1"/>
  <c r="DV7" i="1" l="1"/>
  <c r="DY7" i="1" s="1"/>
  <c r="DV20" i="1"/>
  <c r="DV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HEDIN, PATRICE</author>
  </authors>
  <commentList>
    <comment ref="C9" authorId="0" shapeId="0" xr:uid="{74222E53-08B0-46B8-B150-D6CD57DF2F31}">
      <text>
        <r>
          <rPr>
            <b/>
            <sz val="9"/>
            <color indexed="81"/>
            <rFont val="Tahoma"/>
            <family val="2"/>
          </rPr>
          <t xml:space="preserve">1 MONTANT
</t>
        </r>
      </text>
    </comment>
    <comment ref="C16" authorId="0" shapeId="0" xr:uid="{D3D85D52-C456-4CDB-A4D2-65B42D9AB740}">
      <text>
        <r>
          <rPr>
            <b/>
            <sz val="9"/>
            <color indexed="81"/>
            <rFont val="Tahoma"/>
            <family val="2"/>
          </rPr>
          <t>5 MONTANTS</t>
        </r>
      </text>
    </comment>
    <comment ref="C22" authorId="0" shapeId="0" xr:uid="{5003077B-C949-4A8A-B612-B65C39489991}">
      <text>
        <r>
          <rPr>
            <b/>
            <sz val="9"/>
            <color indexed="81"/>
            <rFont val="Tahoma"/>
            <family val="2"/>
          </rPr>
          <t>5+1=
6 MONTANTS CB</t>
        </r>
      </text>
    </comment>
  </commentList>
</comments>
</file>

<file path=xl/sharedStrings.xml><?xml version="1.0" encoding="utf-8"?>
<sst xmlns="http://schemas.openxmlformats.org/spreadsheetml/2006/main" count="200" uniqueCount="28">
  <si>
    <t>TOTAL NBRE CB</t>
  </si>
  <si>
    <t>Du 30/11 au 06/12</t>
  </si>
  <si>
    <t>Du 23 au 29/11</t>
  </si>
  <si>
    <t>Du 16 au 22/11</t>
  </si>
  <si>
    <t>Du 9 au 15/11</t>
  </si>
  <si>
    <t>Du 2 au 8/11</t>
  </si>
  <si>
    <t>Total</t>
  </si>
  <si>
    <t>Boitier 3</t>
  </si>
  <si>
    <t>Boitier 2</t>
  </si>
  <si>
    <t>Boitier 1</t>
  </si>
  <si>
    <t>TOTAL CB MENSUEL</t>
  </si>
  <si>
    <t>Nombre semaine CB</t>
  </si>
  <si>
    <t>Total semaines</t>
  </si>
  <si>
    <t>Total CB</t>
  </si>
  <si>
    <t xml:space="preserve">Nombre CB jour </t>
  </si>
  <si>
    <t xml:space="preserve">Nbre CB jr </t>
  </si>
  <si>
    <t>TOTAL ESPECES MENSUEL</t>
  </si>
  <si>
    <t>TOTAL PAR JOUR &gt;&gt;&gt;</t>
  </si>
  <si>
    <t>TOTAL</t>
  </si>
  <si>
    <t>CHEQUES</t>
  </si>
  <si>
    <t>CB</t>
  </si>
  <si>
    <t>ESPECES</t>
  </si>
  <si>
    <t>ESP</t>
  </si>
  <si>
    <t>CH</t>
  </si>
  <si>
    <t>RECAP. MENSUEL PAR AGENTS</t>
  </si>
  <si>
    <t>TOTAL JOUR</t>
  </si>
  <si>
    <t>NOMS</t>
  </si>
  <si>
    <t>vnb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</si>
</sst>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&quot;€&quot;_-;\-* #,##0.00\ &quot;€&quot;_-;_-* &quot;-&quot;\ &quot;€&quot;_-;_-@_-"/>
    <numFmt numFmtId="165" formatCode="#,##0_ ;\-#,##0\ "/>
    <numFmt numFmtId="166" formatCode="#,##0.00\ &quot;€&quot;"/>
    <numFmt numFmtId="167" formatCode="_-* #,##0.00\ _€_-;\-* #,##0.00\ _€_-;_-* &quot;-&quot;??\ _€_-;_-@_-"/>
    <numFmt numFmtId="168" formatCode="_-* #,##0.00_-;\-* #,##0.00_-;_-* &quot;-&quot;_-;_-@_-"/>
    <numFmt numFmtId="169" formatCode="_-* #,##0.00_-;\-* #,##0.00_-;_-* &quot;&quot;_-;_-@_-"/>
    <numFmt numFmtId="170" formatCode="#,##0.00_ ;\-#,##0.00\ "/>
    <numFmt numFmtId="171" formatCode="dddd\ dd\ mmmm"/>
  </numFmts>
  <fonts count="15">
    <font>
      <sz val="10"/>
      <name val="Arial"/>
      <family val="2"/>
    </font>
    <font>
      <sz val="10"/>
      <name val="Comic Sans MS"/>
      <family val="4"/>
    </font>
    <font>
      <sz val="10"/>
      <color rgb="FFFF0000"/>
      <name val="Comic Sans MS"/>
      <family val="4"/>
    </font>
    <font>
      <sz val="9"/>
      <name val="Comic Sans MS"/>
      <family val="4"/>
    </font>
    <font>
      <b/>
      <sz val="16"/>
      <name val="Comic Sans MS"/>
      <family val="4"/>
    </font>
    <font>
      <u/>
      <sz val="10"/>
      <name val="Comic Sans MS"/>
      <family val="4"/>
    </font>
    <font>
      <u val="singleAccounting"/>
      <sz val="9"/>
      <name val="Comic Sans MS"/>
      <family val="4"/>
    </font>
    <font>
      <sz val="12"/>
      <color rgb="FF171717"/>
      <name val="Segoe UI"/>
      <family val="2"/>
    </font>
    <font>
      <sz val="10"/>
      <color rgb="FF141414"/>
      <name val="Inherit"/>
    </font>
    <font>
      <sz val="10"/>
      <color indexed="10"/>
      <name val="Comic Sans MS"/>
      <family val="4"/>
    </font>
    <font>
      <b/>
      <sz val="10"/>
      <name val="Comic Sans MS"/>
      <family val="4"/>
    </font>
    <font>
      <b/>
      <sz val="10"/>
      <color rgb="FFFF0000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2" borderId="2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4" fontId="1" fillId="0" borderId="0" xfId="0" applyNumberFormat="1" applyFont="1"/>
    <xf numFmtId="167" fontId="5" fillId="0" borderId="0" xfId="0" applyNumberFormat="1" applyFont="1"/>
    <xf numFmtId="0" fontId="5" fillId="0" borderId="0" xfId="0" applyFont="1" applyAlignment="1">
      <alignment horizontal="right"/>
    </xf>
    <xf numFmtId="167" fontId="6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/>
    <xf numFmtId="167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 readingOrder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168" fontId="10" fillId="0" borderId="11" xfId="0" applyNumberFormat="1" applyFont="1" applyBorder="1" applyAlignment="1">
      <alignment vertical="center"/>
    </xf>
    <xf numFmtId="168" fontId="10" fillId="3" borderId="1" xfId="0" applyNumberFormat="1" applyFont="1" applyFill="1" applyBorder="1" applyAlignment="1">
      <alignment vertical="center"/>
    </xf>
    <xf numFmtId="168" fontId="10" fillId="3" borderId="12" xfId="0" applyNumberFormat="1" applyFont="1" applyFill="1" applyBorder="1"/>
    <xf numFmtId="168" fontId="11" fillId="4" borderId="13" xfId="0" applyNumberFormat="1" applyFont="1" applyFill="1" applyBorder="1" applyAlignment="1">
      <alignment vertical="center"/>
    </xf>
    <xf numFmtId="168" fontId="10" fillId="4" borderId="1" xfId="0" applyNumberFormat="1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vertical="center"/>
    </xf>
    <xf numFmtId="168" fontId="10" fillId="5" borderId="12" xfId="0" applyNumberFormat="1" applyFont="1" applyFill="1" applyBorder="1" applyAlignment="1">
      <alignment vertical="center"/>
    </xf>
    <xf numFmtId="168" fontId="11" fillId="0" borderId="14" xfId="0" applyNumberFormat="1" applyFont="1" applyBorder="1" applyAlignment="1">
      <alignment vertical="center"/>
    </xf>
    <xf numFmtId="168" fontId="10" fillId="0" borderId="1" xfId="0" applyNumberFormat="1" applyFont="1" applyBorder="1" applyAlignment="1">
      <alignment vertical="center"/>
    </xf>
    <xf numFmtId="168" fontId="10" fillId="0" borderId="14" xfId="0" applyNumberFormat="1" applyFont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166" fontId="10" fillId="5" borderId="12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/>
    </xf>
    <xf numFmtId="168" fontId="1" fillId="6" borderId="1" xfId="0" applyNumberFormat="1" applyFont="1" applyFill="1" applyBorder="1"/>
    <xf numFmtId="168" fontId="1" fillId="7" borderId="1" xfId="0" applyNumberFormat="1" applyFont="1" applyFill="1" applyBorder="1" applyAlignment="1">
      <alignment horizontal="right"/>
    </xf>
    <xf numFmtId="168" fontId="1" fillId="7" borderId="1" xfId="0" applyNumberFormat="1" applyFont="1" applyFill="1" applyBorder="1"/>
    <xf numFmtId="168" fontId="1" fillId="7" borderId="12" xfId="0" applyNumberFormat="1" applyFont="1" applyFill="1" applyBorder="1"/>
    <xf numFmtId="169" fontId="2" fillId="8" borderId="13" xfId="0" applyNumberFormat="1" applyFont="1" applyFill="1" applyBorder="1"/>
    <xf numFmtId="170" fontId="1" fillId="8" borderId="1" xfId="0" applyNumberFormat="1" applyFont="1" applyFill="1" applyBorder="1"/>
    <xf numFmtId="170" fontId="1" fillId="8" borderId="14" xfId="0" applyNumberFormat="1" applyFont="1" applyFill="1" applyBorder="1"/>
    <xf numFmtId="170" fontId="1" fillId="6" borderId="12" xfId="0" applyNumberFormat="1" applyFont="1" applyFill="1" applyBorder="1"/>
    <xf numFmtId="169" fontId="2" fillId="0" borderId="1" xfId="0" applyNumberFormat="1" applyFont="1" applyBorder="1"/>
    <xf numFmtId="170" fontId="1" fillId="0" borderId="1" xfId="0" applyNumberFormat="1" applyFont="1" applyBorder="1"/>
    <xf numFmtId="170" fontId="1" fillId="0" borderId="14" xfId="0" applyNumberFormat="1" applyFont="1" applyBorder="1"/>
    <xf numFmtId="170" fontId="1" fillId="8" borderId="14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0" fontId="10" fillId="0" borderId="13" xfId="0" applyFont="1" applyBorder="1"/>
    <xf numFmtId="168" fontId="2" fillId="6" borderId="1" xfId="0" applyNumberFormat="1" applyFont="1" applyFill="1" applyBorder="1"/>
    <xf numFmtId="168" fontId="2" fillId="7" borderId="1" xfId="0" applyNumberFormat="1" applyFont="1" applyFill="1" applyBorder="1"/>
    <xf numFmtId="168" fontId="2" fillId="7" borderId="12" xfId="0" applyNumberFormat="1" applyFont="1" applyFill="1" applyBorder="1"/>
    <xf numFmtId="170" fontId="2" fillId="0" borderId="12" xfId="0" applyNumberFormat="1" applyFont="1" applyBorder="1"/>
    <xf numFmtId="0" fontId="1" fillId="5" borderId="15" xfId="0" applyFont="1" applyFill="1" applyBorder="1" applyAlignment="1">
      <alignment horizontal="center" vertical="center"/>
    </xf>
    <xf numFmtId="16" fontId="1" fillId="9" borderId="15" xfId="0" applyNumberFormat="1" applyFont="1" applyFill="1" applyBorder="1" applyAlignment="1">
      <alignment horizontal="center" vertical="center"/>
    </xf>
    <xf numFmtId="16" fontId="1" fillId="9" borderId="16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16" fontId="10" fillId="8" borderId="1" xfId="0" applyNumberFormat="1" applyFont="1" applyFill="1" applyBorder="1" applyAlignment="1">
      <alignment horizontal="center"/>
    </xf>
    <xf numFmtId="16" fontId="10" fillId="8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16" fontId="10" fillId="0" borderId="14" xfId="0" applyNumberFormat="1" applyFont="1" applyBorder="1" applyAlignment="1">
      <alignment horizontal="center"/>
    </xf>
    <xf numFmtId="16" fontId="10" fillId="8" borderId="14" xfId="0" applyNumberFormat="1" applyFont="1" applyFill="1" applyBorder="1" applyAlignment="1">
      <alignment horizontal="center" vertical="center"/>
    </xf>
    <xf numFmtId="171" fontId="1" fillId="8" borderId="20" xfId="0" applyNumberFormat="1" applyFont="1" applyFill="1" applyBorder="1" applyAlignment="1">
      <alignment horizontal="center"/>
    </xf>
    <xf numFmtId="171" fontId="1" fillId="8" borderId="18" xfId="0" applyNumberFormat="1" applyFont="1" applyFill="1" applyBorder="1" applyAlignment="1">
      <alignment horizontal="center"/>
    </xf>
    <xf numFmtId="171" fontId="1" fillId="8" borderId="13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171" fontId="12" fillId="5" borderId="16" xfId="0" applyNumberFormat="1" applyFont="1" applyFill="1" applyBorder="1" applyAlignment="1">
      <alignment horizontal="center" wrapText="1"/>
    </xf>
    <xf numFmtId="171" fontId="12" fillId="5" borderId="17" xfId="0" applyNumberFormat="1" applyFont="1" applyFill="1" applyBorder="1" applyAlignment="1">
      <alignment horizontal="center" wrapText="1"/>
    </xf>
    <xf numFmtId="171" fontId="1" fillId="4" borderId="13" xfId="0" applyNumberFormat="1" applyFont="1" applyFill="1" applyBorder="1" applyAlignment="1">
      <alignment horizontal="center"/>
    </xf>
    <xf numFmtId="171" fontId="1" fillId="4" borderId="18" xfId="0" applyNumberFormat="1" applyFont="1" applyFill="1" applyBorder="1" applyAlignment="1">
      <alignment horizontal="center"/>
    </xf>
    <xf numFmtId="171" fontId="1" fillId="4" borderId="20" xfId="0" applyNumberFormat="1" applyFont="1" applyFill="1" applyBorder="1" applyAlignment="1">
      <alignment horizontal="center"/>
    </xf>
    <xf numFmtId="171" fontId="1" fillId="8" borderId="13" xfId="0" applyNumberFormat="1" applyFont="1" applyFill="1" applyBorder="1" applyAlignment="1">
      <alignment horizontal="center"/>
    </xf>
    <xf numFmtId="171" fontId="1" fillId="8" borderId="18" xfId="0" applyNumberFormat="1" applyFont="1" applyFill="1" applyBorder="1" applyAlignment="1">
      <alignment horizontal="center"/>
    </xf>
    <xf numFmtId="171" fontId="1" fillId="8" borderId="20" xfId="0" applyNumberFormat="1" applyFont="1" applyFill="1" applyBorder="1" applyAlignment="1">
      <alignment horizontal="center"/>
    </xf>
    <xf numFmtId="166" fontId="12" fillId="5" borderId="16" xfId="0" applyNumberFormat="1" applyFont="1" applyFill="1" applyBorder="1" applyAlignment="1">
      <alignment horizontal="center" vertical="center" wrapText="1"/>
    </xf>
    <xf numFmtId="166" fontId="12" fillId="5" borderId="17" xfId="0" applyNumberFormat="1" applyFont="1" applyFill="1" applyBorder="1" applyAlignment="1">
      <alignment horizontal="center" vertical="center" wrapText="1"/>
    </xf>
    <xf numFmtId="16" fontId="10" fillId="0" borderId="19" xfId="0" applyNumberFormat="1" applyFont="1" applyBorder="1" applyAlignment="1">
      <alignment horizontal="center" vertical="center"/>
    </xf>
    <xf numFmtId="16" fontId="10" fillId="0" borderId="18" xfId="0" applyNumberFormat="1" applyFont="1" applyBorder="1" applyAlignment="1">
      <alignment horizontal="center" vertical="center"/>
    </xf>
    <xf numFmtId="16" fontId="10" fillId="0" borderId="1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3" fillId="10" borderId="0" xfId="0" applyFont="1" applyFill="1" applyAlignment="1">
      <alignment wrapText="1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6">
    <dxf>
      <font>
        <b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8F99-763A-4D56-917F-07A8C706C145}">
  <dimension ref="A2:DY27"/>
  <sheetViews>
    <sheetView tabSelected="1" topLeftCell="A10" workbookViewId="0">
      <selection activeCell="E25" sqref="E25"/>
    </sheetView>
  </sheetViews>
  <sheetFormatPr baseColWidth="10" defaultRowHeight="12.75"/>
  <cols>
    <col min="1" max="1" width="19.28515625" customWidth="1"/>
  </cols>
  <sheetData>
    <row r="2" spans="1:129" s="1" customFormat="1" ht="16.5" customHeight="1">
      <c r="A2" s="72" t="s">
        <v>26</v>
      </c>
      <c r="B2" s="73" t="s">
        <v>25</v>
      </c>
      <c r="C2" s="75">
        <v>44197</v>
      </c>
      <c r="D2" s="76"/>
      <c r="E2" s="77"/>
      <c r="F2" s="73" t="s">
        <v>25</v>
      </c>
      <c r="G2" s="78">
        <f>C2+1</f>
        <v>44198</v>
      </c>
      <c r="H2" s="79"/>
      <c r="I2" s="80"/>
      <c r="J2" s="73" t="s">
        <v>25</v>
      </c>
      <c r="K2" s="75">
        <f>G2+1</f>
        <v>44199</v>
      </c>
      <c r="L2" s="76"/>
      <c r="M2" s="77"/>
      <c r="N2" s="73" t="s">
        <v>25</v>
      </c>
      <c r="O2" s="78">
        <f>K2+1</f>
        <v>44200</v>
      </c>
      <c r="P2" s="79"/>
      <c r="Q2" s="80"/>
      <c r="R2" s="73" t="s">
        <v>25</v>
      </c>
      <c r="S2" s="75">
        <f>O2+1</f>
        <v>44201</v>
      </c>
      <c r="T2" s="76"/>
      <c r="U2" s="77"/>
      <c r="V2" s="73" t="s">
        <v>25</v>
      </c>
      <c r="W2" s="78">
        <f>S2+1</f>
        <v>44202</v>
      </c>
      <c r="X2" s="79"/>
      <c r="Y2" s="80"/>
      <c r="Z2" s="73" t="s">
        <v>25</v>
      </c>
      <c r="AA2" s="75">
        <f>W2+1</f>
        <v>44203</v>
      </c>
      <c r="AB2" s="76"/>
      <c r="AC2" s="77"/>
      <c r="AD2" s="73" t="s">
        <v>25</v>
      </c>
      <c r="AE2" s="78">
        <f>AA2+1</f>
        <v>44204</v>
      </c>
      <c r="AF2" s="79"/>
      <c r="AG2" s="80"/>
      <c r="AH2" s="81" t="s">
        <v>25</v>
      </c>
      <c r="AI2" s="75">
        <f>AE2+1</f>
        <v>44205</v>
      </c>
      <c r="AJ2" s="76"/>
      <c r="AK2" s="77"/>
      <c r="AL2" s="73" t="s">
        <v>25</v>
      </c>
      <c r="AM2" s="78">
        <f>AI2+1</f>
        <v>44206</v>
      </c>
      <c r="AN2" s="79"/>
      <c r="AO2" s="80"/>
      <c r="AP2" s="73" t="s">
        <v>25</v>
      </c>
      <c r="AQ2" s="75">
        <f>AM2+1</f>
        <v>44207</v>
      </c>
      <c r="AR2" s="76"/>
      <c r="AS2" s="77"/>
      <c r="AT2" s="73" t="s">
        <v>25</v>
      </c>
      <c r="AU2" s="71">
        <f>AQ2+1</f>
        <v>44208</v>
      </c>
      <c r="AV2" s="70"/>
      <c r="AW2" s="69"/>
      <c r="AX2" s="73" t="s">
        <v>25</v>
      </c>
      <c r="AY2" s="75">
        <f>AU2+1</f>
        <v>44209</v>
      </c>
      <c r="AZ2" s="76"/>
      <c r="BA2" s="77"/>
      <c r="BB2" s="73" t="s">
        <v>25</v>
      </c>
      <c r="BC2" s="78">
        <f>AY2+1</f>
        <v>44210</v>
      </c>
      <c r="BD2" s="79"/>
      <c r="BE2" s="80"/>
      <c r="BF2" s="73" t="s">
        <v>25</v>
      </c>
      <c r="BG2" s="75">
        <f>BC2+1</f>
        <v>44211</v>
      </c>
      <c r="BH2" s="76"/>
      <c r="BI2" s="77"/>
      <c r="BJ2" s="73" t="s">
        <v>25</v>
      </c>
      <c r="BK2" s="78">
        <f>BG2+1</f>
        <v>44212</v>
      </c>
      <c r="BL2" s="79"/>
      <c r="BM2" s="80"/>
      <c r="BN2" s="73" t="s">
        <v>25</v>
      </c>
      <c r="BO2" s="75">
        <f>BK2+1</f>
        <v>44213</v>
      </c>
      <c r="BP2" s="76"/>
      <c r="BQ2" s="77"/>
      <c r="BR2" s="73" t="s">
        <v>25</v>
      </c>
      <c r="BS2" s="78">
        <f>BO2+1</f>
        <v>44214</v>
      </c>
      <c r="BT2" s="79"/>
      <c r="BU2" s="80"/>
      <c r="BV2" s="73" t="s">
        <v>25</v>
      </c>
      <c r="BW2" s="75">
        <f>BS2+1</f>
        <v>44215</v>
      </c>
      <c r="BX2" s="76"/>
      <c r="BY2" s="77"/>
      <c r="BZ2" s="73" t="s">
        <v>25</v>
      </c>
      <c r="CA2" s="78">
        <f>BW2+1</f>
        <v>44216</v>
      </c>
      <c r="CB2" s="79"/>
      <c r="CC2" s="80"/>
      <c r="CD2" s="73" t="s">
        <v>25</v>
      </c>
      <c r="CE2" s="75">
        <f>CA2+1</f>
        <v>44217</v>
      </c>
      <c r="CF2" s="76"/>
      <c r="CG2" s="77"/>
      <c r="CH2" s="73" t="s">
        <v>25</v>
      </c>
      <c r="CI2" s="78">
        <f>CE2+1</f>
        <v>44218</v>
      </c>
      <c r="CJ2" s="79"/>
      <c r="CK2" s="80"/>
      <c r="CL2" s="73" t="s">
        <v>25</v>
      </c>
      <c r="CM2" s="75">
        <f>CI2+1</f>
        <v>44219</v>
      </c>
      <c r="CN2" s="76"/>
      <c r="CO2" s="77"/>
      <c r="CP2" s="73" t="s">
        <v>25</v>
      </c>
      <c r="CQ2" s="78">
        <f>CM2+1</f>
        <v>44220</v>
      </c>
      <c r="CR2" s="79"/>
      <c r="CS2" s="80"/>
      <c r="CT2" s="73" t="s">
        <v>25</v>
      </c>
      <c r="CU2" s="75">
        <f>CQ2+1</f>
        <v>44221</v>
      </c>
      <c r="CV2" s="76"/>
      <c r="CW2" s="77"/>
      <c r="CX2" s="73" t="s">
        <v>25</v>
      </c>
      <c r="CY2" s="78">
        <f>CU2+1</f>
        <v>44222</v>
      </c>
      <c r="CZ2" s="79"/>
      <c r="DA2" s="80"/>
      <c r="DB2" s="73" t="s">
        <v>25</v>
      </c>
      <c r="DC2" s="75">
        <f>CY2+1</f>
        <v>44223</v>
      </c>
      <c r="DD2" s="76"/>
      <c r="DE2" s="77"/>
      <c r="DF2" s="73" t="s">
        <v>25</v>
      </c>
      <c r="DG2" s="78">
        <f>DC2+1</f>
        <v>44224</v>
      </c>
      <c r="DH2" s="79"/>
      <c r="DI2" s="80"/>
      <c r="DJ2" s="73" t="s">
        <v>25</v>
      </c>
      <c r="DK2" s="75">
        <f>DG2+1</f>
        <v>44225</v>
      </c>
      <c r="DL2" s="76"/>
      <c r="DM2" s="77"/>
      <c r="DN2" s="73" t="s">
        <v>25</v>
      </c>
      <c r="DO2" s="78">
        <f>DK2+1</f>
        <v>44226</v>
      </c>
      <c r="DP2" s="79"/>
      <c r="DQ2" s="80"/>
      <c r="DR2" s="73" t="s">
        <v>25</v>
      </c>
      <c r="DS2" s="75">
        <f>DO2+1</f>
        <v>44227</v>
      </c>
      <c r="DT2" s="76"/>
      <c r="DU2" s="77"/>
      <c r="DV2" s="83" t="s">
        <v>24</v>
      </c>
      <c r="DW2" s="84"/>
      <c r="DX2" s="84"/>
      <c r="DY2" s="85"/>
    </row>
    <row r="3" spans="1:129" s="1" customFormat="1" ht="16.5" customHeight="1">
      <c r="A3" s="54"/>
      <c r="B3" s="74"/>
      <c r="C3" s="64" t="s">
        <v>20</v>
      </c>
      <c r="D3" s="63" t="s">
        <v>23</v>
      </c>
      <c r="E3" s="62" t="s">
        <v>22</v>
      </c>
      <c r="F3" s="74"/>
      <c r="G3" s="67" t="s">
        <v>20</v>
      </c>
      <c r="H3" s="66" t="s">
        <v>23</v>
      </c>
      <c r="I3" s="65" t="s">
        <v>22</v>
      </c>
      <c r="J3" s="74"/>
      <c r="K3" s="64" t="s">
        <v>20</v>
      </c>
      <c r="L3" s="63" t="s">
        <v>23</v>
      </c>
      <c r="M3" s="62" t="s">
        <v>22</v>
      </c>
      <c r="N3" s="74"/>
      <c r="O3" s="67" t="s">
        <v>20</v>
      </c>
      <c r="P3" s="66" t="s">
        <v>23</v>
      </c>
      <c r="Q3" s="65" t="s">
        <v>22</v>
      </c>
      <c r="R3" s="74"/>
      <c r="S3" s="64" t="s">
        <v>20</v>
      </c>
      <c r="T3" s="63" t="s">
        <v>23</v>
      </c>
      <c r="U3" s="62" t="s">
        <v>22</v>
      </c>
      <c r="V3" s="74"/>
      <c r="W3" s="67" t="s">
        <v>20</v>
      </c>
      <c r="X3" s="66" t="s">
        <v>23</v>
      </c>
      <c r="Y3" s="65" t="s">
        <v>22</v>
      </c>
      <c r="Z3" s="74"/>
      <c r="AA3" s="64" t="s">
        <v>20</v>
      </c>
      <c r="AB3" s="63" t="s">
        <v>23</v>
      </c>
      <c r="AC3" s="62" t="s">
        <v>22</v>
      </c>
      <c r="AD3" s="74"/>
      <c r="AE3" s="67" t="s">
        <v>20</v>
      </c>
      <c r="AF3" s="66" t="s">
        <v>23</v>
      </c>
      <c r="AG3" s="65" t="s">
        <v>22</v>
      </c>
      <c r="AH3" s="82"/>
      <c r="AI3" s="68" t="s">
        <v>20</v>
      </c>
      <c r="AJ3" s="63" t="s">
        <v>23</v>
      </c>
      <c r="AK3" s="62" t="s">
        <v>22</v>
      </c>
      <c r="AL3" s="74"/>
      <c r="AM3" s="67" t="s">
        <v>20</v>
      </c>
      <c r="AN3" s="66" t="s">
        <v>23</v>
      </c>
      <c r="AO3" s="65" t="s">
        <v>22</v>
      </c>
      <c r="AP3" s="74"/>
      <c r="AQ3" s="64" t="s">
        <v>20</v>
      </c>
      <c r="AR3" s="63" t="s">
        <v>23</v>
      </c>
      <c r="AS3" s="62" t="s">
        <v>22</v>
      </c>
      <c r="AT3" s="74"/>
      <c r="AU3" s="67" t="s">
        <v>20</v>
      </c>
      <c r="AV3" s="66" t="s">
        <v>23</v>
      </c>
      <c r="AW3" s="65" t="s">
        <v>22</v>
      </c>
      <c r="AX3" s="74"/>
      <c r="AY3" s="64" t="s">
        <v>20</v>
      </c>
      <c r="AZ3" s="63" t="s">
        <v>23</v>
      </c>
      <c r="BA3" s="62" t="s">
        <v>22</v>
      </c>
      <c r="BB3" s="74"/>
      <c r="BC3" s="67" t="s">
        <v>20</v>
      </c>
      <c r="BD3" s="66" t="s">
        <v>23</v>
      </c>
      <c r="BE3" s="65" t="s">
        <v>22</v>
      </c>
      <c r="BF3" s="74"/>
      <c r="BG3" s="64" t="s">
        <v>20</v>
      </c>
      <c r="BH3" s="63" t="s">
        <v>23</v>
      </c>
      <c r="BI3" s="62" t="s">
        <v>22</v>
      </c>
      <c r="BJ3" s="74"/>
      <c r="BK3" s="67" t="s">
        <v>20</v>
      </c>
      <c r="BL3" s="66" t="s">
        <v>23</v>
      </c>
      <c r="BM3" s="65" t="s">
        <v>22</v>
      </c>
      <c r="BN3" s="74"/>
      <c r="BO3" s="64" t="s">
        <v>20</v>
      </c>
      <c r="BP3" s="63" t="s">
        <v>23</v>
      </c>
      <c r="BQ3" s="62" t="s">
        <v>22</v>
      </c>
      <c r="BR3" s="74"/>
      <c r="BS3" s="67" t="s">
        <v>20</v>
      </c>
      <c r="BT3" s="66" t="s">
        <v>23</v>
      </c>
      <c r="BU3" s="65" t="s">
        <v>22</v>
      </c>
      <c r="BV3" s="74"/>
      <c r="BW3" s="64" t="s">
        <v>20</v>
      </c>
      <c r="BX3" s="63" t="s">
        <v>23</v>
      </c>
      <c r="BY3" s="62" t="s">
        <v>22</v>
      </c>
      <c r="BZ3" s="74"/>
      <c r="CA3" s="67" t="s">
        <v>20</v>
      </c>
      <c r="CB3" s="66" t="s">
        <v>23</v>
      </c>
      <c r="CC3" s="65" t="s">
        <v>22</v>
      </c>
      <c r="CD3" s="74"/>
      <c r="CE3" s="64" t="s">
        <v>20</v>
      </c>
      <c r="CF3" s="63" t="s">
        <v>23</v>
      </c>
      <c r="CG3" s="62" t="s">
        <v>22</v>
      </c>
      <c r="CH3" s="74"/>
      <c r="CI3" s="67" t="s">
        <v>20</v>
      </c>
      <c r="CJ3" s="66" t="s">
        <v>23</v>
      </c>
      <c r="CK3" s="65" t="s">
        <v>22</v>
      </c>
      <c r="CL3" s="74"/>
      <c r="CM3" s="64" t="s">
        <v>20</v>
      </c>
      <c r="CN3" s="63" t="s">
        <v>23</v>
      </c>
      <c r="CO3" s="62" t="s">
        <v>22</v>
      </c>
      <c r="CP3" s="74"/>
      <c r="CQ3" s="67" t="s">
        <v>20</v>
      </c>
      <c r="CR3" s="66" t="s">
        <v>23</v>
      </c>
      <c r="CS3" s="65" t="s">
        <v>22</v>
      </c>
      <c r="CT3" s="74"/>
      <c r="CU3" s="64" t="s">
        <v>20</v>
      </c>
      <c r="CV3" s="63" t="s">
        <v>23</v>
      </c>
      <c r="CW3" s="62" t="s">
        <v>22</v>
      </c>
      <c r="CX3" s="74"/>
      <c r="CY3" s="67" t="s">
        <v>20</v>
      </c>
      <c r="CZ3" s="66" t="s">
        <v>23</v>
      </c>
      <c r="DA3" s="65" t="s">
        <v>22</v>
      </c>
      <c r="DB3" s="74"/>
      <c r="DC3" s="64" t="s">
        <v>20</v>
      </c>
      <c r="DD3" s="63" t="s">
        <v>23</v>
      </c>
      <c r="DE3" s="62" t="s">
        <v>22</v>
      </c>
      <c r="DF3" s="74"/>
      <c r="DG3" s="67" t="s">
        <v>20</v>
      </c>
      <c r="DH3" s="66" t="s">
        <v>23</v>
      </c>
      <c r="DI3" s="65" t="s">
        <v>22</v>
      </c>
      <c r="DJ3" s="74"/>
      <c r="DK3" s="64" t="s">
        <v>20</v>
      </c>
      <c r="DL3" s="63" t="s">
        <v>23</v>
      </c>
      <c r="DM3" s="62" t="s">
        <v>22</v>
      </c>
      <c r="DN3" s="74"/>
      <c r="DO3" s="67" t="s">
        <v>20</v>
      </c>
      <c r="DP3" s="66" t="s">
        <v>23</v>
      </c>
      <c r="DQ3" s="65" t="s">
        <v>22</v>
      </c>
      <c r="DR3" s="74"/>
      <c r="DS3" s="64" t="s">
        <v>20</v>
      </c>
      <c r="DT3" s="63" t="s">
        <v>23</v>
      </c>
      <c r="DU3" s="62" t="s">
        <v>22</v>
      </c>
      <c r="DV3" s="61" t="s">
        <v>21</v>
      </c>
      <c r="DW3" s="60" t="s">
        <v>20</v>
      </c>
      <c r="DX3" s="60" t="s">
        <v>19</v>
      </c>
      <c r="DY3" s="59" t="s">
        <v>18</v>
      </c>
    </row>
    <row r="4" spans="1:129" s="1" customFormat="1" ht="16.5">
      <c r="A4" s="54"/>
      <c r="B4" s="48"/>
      <c r="C4" s="47"/>
      <c r="D4" s="46"/>
      <c r="E4" s="45">
        <f t="shared" ref="E4:E19" si="0">B4-C4-D4</f>
        <v>0</v>
      </c>
      <c r="F4" s="48"/>
      <c r="G4" s="51"/>
      <c r="H4" s="50"/>
      <c r="I4" s="49">
        <f t="shared" ref="I4:I19" si="1">F4-G4-H4</f>
        <v>0</v>
      </c>
      <c r="J4" s="48"/>
      <c r="K4" s="47"/>
      <c r="L4" s="46"/>
      <c r="M4" s="45">
        <f t="shared" ref="M4:M19" si="2">J4-K4-L4</f>
        <v>0</v>
      </c>
      <c r="N4" s="48"/>
      <c r="O4" s="51"/>
      <c r="P4" s="50"/>
      <c r="Q4" s="49">
        <f t="shared" ref="Q4:Q19" si="3">N4-O4-P4</f>
        <v>0</v>
      </c>
      <c r="R4" s="48"/>
      <c r="S4" s="47"/>
      <c r="T4" s="46"/>
      <c r="U4" s="45"/>
      <c r="V4" s="48"/>
      <c r="W4" s="51"/>
      <c r="X4" s="50"/>
      <c r="Y4" s="49"/>
      <c r="Z4" s="48"/>
      <c r="AA4" s="47"/>
      <c r="AB4" s="46"/>
      <c r="AC4" s="45"/>
      <c r="AD4" s="48"/>
      <c r="AE4" s="51"/>
      <c r="AF4" s="50"/>
      <c r="AG4" s="49"/>
      <c r="AH4" s="53"/>
      <c r="AI4" s="52"/>
      <c r="AJ4" s="46"/>
      <c r="AK4" s="45"/>
      <c r="AL4" s="48"/>
      <c r="AM4" s="51"/>
      <c r="AN4" s="50"/>
      <c r="AO4" s="49"/>
      <c r="AP4" s="48"/>
      <c r="AQ4" s="47"/>
      <c r="AR4" s="46"/>
      <c r="AS4" s="45"/>
      <c r="AT4" s="48"/>
      <c r="AU4" s="51"/>
      <c r="AV4" s="50"/>
      <c r="AW4" s="49"/>
      <c r="AX4" s="48"/>
      <c r="AY4" s="47"/>
      <c r="AZ4" s="46"/>
      <c r="BA4" s="45"/>
      <c r="BB4" s="48"/>
      <c r="BC4" s="51"/>
      <c r="BD4" s="50"/>
      <c r="BE4" s="49"/>
      <c r="BF4" s="48"/>
      <c r="BG4" s="47"/>
      <c r="BH4" s="46"/>
      <c r="BI4" s="45"/>
      <c r="BJ4" s="48"/>
      <c r="BK4" s="51"/>
      <c r="BL4" s="50"/>
      <c r="BM4" s="49"/>
      <c r="BN4" s="48"/>
      <c r="BO4" s="47"/>
      <c r="BP4" s="46"/>
      <c r="BQ4" s="45"/>
      <c r="BR4" s="48"/>
      <c r="BS4" s="51"/>
      <c r="BT4" s="50"/>
      <c r="BU4" s="49"/>
      <c r="BV4" s="48"/>
      <c r="BW4" s="47"/>
      <c r="BX4" s="46"/>
      <c r="BY4" s="45"/>
      <c r="BZ4" s="48"/>
      <c r="CA4" s="51"/>
      <c r="CB4" s="50"/>
      <c r="CC4" s="49"/>
      <c r="CD4" s="48"/>
      <c r="CE4" s="47"/>
      <c r="CF4" s="46"/>
      <c r="CG4" s="45"/>
      <c r="CH4" s="48"/>
      <c r="CI4" s="51"/>
      <c r="CJ4" s="50"/>
      <c r="CK4" s="49"/>
      <c r="CL4" s="48"/>
      <c r="CM4" s="47"/>
      <c r="CN4" s="46"/>
      <c r="CO4" s="45"/>
      <c r="CP4" s="48"/>
      <c r="CQ4" s="51"/>
      <c r="CR4" s="50"/>
      <c r="CS4" s="49"/>
      <c r="CT4" s="48"/>
      <c r="CU4" s="47"/>
      <c r="CV4" s="46"/>
      <c r="CW4" s="45"/>
      <c r="CX4" s="48"/>
      <c r="CY4" s="51"/>
      <c r="CZ4" s="50"/>
      <c r="DA4" s="49"/>
      <c r="DB4" s="48"/>
      <c r="DC4" s="47"/>
      <c r="DD4" s="46"/>
      <c r="DE4" s="45"/>
      <c r="DF4" s="48"/>
      <c r="DG4" s="51"/>
      <c r="DH4" s="50"/>
      <c r="DI4" s="49"/>
      <c r="DJ4" s="48"/>
      <c r="DK4" s="47"/>
      <c r="DL4" s="46"/>
      <c r="DM4" s="45"/>
      <c r="DN4" s="48"/>
      <c r="DO4" s="51"/>
      <c r="DP4" s="50"/>
      <c r="DQ4" s="49"/>
      <c r="DR4" s="48"/>
      <c r="DS4" s="47"/>
      <c r="DT4" s="46"/>
      <c r="DU4" s="45"/>
      <c r="DV4" s="44">
        <f t="shared" ref="DV4:DV19" si="4">SUM(E4,I4,M4,Q4,U4,Y4,AC4,AG4,AK4,AO4,AS4,AW4,BA4,BE4,BI4,BM4,BQ4,BU4,BY4,CC4,CG4,CK4,CO4,CS4,CW4,DA4,DE4,DI4,DM4,DQ4,DU4)</f>
        <v>0</v>
      </c>
      <c r="DW4" s="43">
        <f t="shared" ref="DW4:DW19" si="5">SUM(C4,G4,K4,O4,S4,W4,AA4,AE4,AI4,AM4,AQ4,AU4,AY4,BC4,BG4,BK4,BO4,BS4,BW4,CA4,CE4,CI4,CM4,CQ4,CU4,CY4,DC4,DG4,DK4,DO4,DS4)</f>
        <v>0</v>
      </c>
      <c r="DX4" s="42">
        <f t="shared" ref="DX4:DX19" si="6">SUM(D4,H4,L4,P4,T4,X4,AB4,AF4,AJ4,AN4,AR4,AV4,AZ4,BD4,BH4,BL4,BP4,BT4,BX4,CB4,CF4,CJ4,CN4,CR4,CV4,CZ4,DD4,DH4,DL4,DP4,DT4)</f>
        <v>0</v>
      </c>
      <c r="DY4" s="41">
        <f t="shared" ref="DY4:DY19" si="7">SUM(DV4,DW4,DX4)</f>
        <v>0</v>
      </c>
    </row>
    <row r="5" spans="1:129" s="1" customFormat="1" ht="16.5">
      <c r="A5" s="54"/>
      <c r="B5" s="48"/>
      <c r="C5" s="47"/>
      <c r="D5" s="46"/>
      <c r="E5" s="45">
        <f t="shared" si="0"/>
        <v>0</v>
      </c>
      <c r="F5" s="48"/>
      <c r="G5" s="51"/>
      <c r="H5" s="50"/>
      <c r="I5" s="49">
        <f t="shared" si="1"/>
        <v>0</v>
      </c>
      <c r="J5" s="48"/>
      <c r="K5" s="47"/>
      <c r="L5" s="46"/>
      <c r="M5" s="45">
        <f t="shared" si="2"/>
        <v>0</v>
      </c>
      <c r="N5" s="48"/>
      <c r="O5" s="51"/>
      <c r="P5" s="50"/>
      <c r="Q5" s="49">
        <f t="shared" si="3"/>
        <v>0</v>
      </c>
      <c r="R5" s="48"/>
      <c r="S5" s="47"/>
      <c r="T5" s="46"/>
      <c r="U5" s="45"/>
      <c r="V5" s="48"/>
      <c r="W5" s="51"/>
      <c r="X5" s="50"/>
      <c r="Y5" s="49"/>
      <c r="Z5" s="48"/>
      <c r="AA5" s="47"/>
      <c r="AB5" s="46"/>
      <c r="AC5" s="45"/>
      <c r="AD5" s="48"/>
      <c r="AE5" s="51"/>
      <c r="AF5" s="50"/>
      <c r="AG5" s="49"/>
      <c r="AH5" s="53"/>
      <c r="AI5" s="52"/>
      <c r="AJ5" s="46"/>
      <c r="AK5" s="45"/>
      <c r="AL5" s="48"/>
      <c r="AM5" s="51"/>
      <c r="AN5" s="50"/>
      <c r="AO5" s="49"/>
      <c r="AP5" s="48"/>
      <c r="AQ5" s="47"/>
      <c r="AR5" s="46"/>
      <c r="AS5" s="45"/>
      <c r="AT5" s="48"/>
      <c r="AU5" s="51"/>
      <c r="AV5" s="50"/>
      <c r="AW5" s="49"/>
      <c r="AX5" s="48"/>
      <c r="AY5" s="47"/>
      <c r="AZ5" s="46"/>
      <c r="BA5" s="45"/>
      <c r="BB5" s="48"/>
      <c r="BC5" s="51"/>
      <c r="BD5" s="50"/>
      <c r="BE5" s="49"/>
      <c r="BF5" s="48"/>
      <c r="BG5" s="47"/>
      <c r="BH5" s="46"/>
      <c r="BI5" s="45"/>
      <c r="BJ5" s="48"/>
      <c r="BK5" s="51"/>
      <c r="BL5" s="50"/>
      <c r="BM5" s="49"/>
      <c r="BN5" s="48"/>
      <c r="BO5" s="47"/>
      <c r="BP5" s="46"/>
      <c r="BQ5" s="45"/>
      <c r="BR5" s="48"/>
      <c r="BS5" s="51"/>
      <c r="BT5" s="50"/>
      <c r="BU5" s="49"/>
      <c r="BV5" s="48"/>
      <c r="BW5" s="47"/>
      <c r="BX5" s="46"/>
      <c r="BY5" s="45"/>
      <c r="BZ5" s="48"/>
      <c r="CA5" s="51"/>
      <c r="CB5" s="50"/>
      <c r="CC5" s="49"/>
      <c r="CD5" s="48"/>
      <c r="CE5" s="47"/>
      <c r="CF5" s="46"/>
      <c r="CG5" s="45"/>
      <c r="CH5" s="48"/>
      <c r="CI5" s="51"/>
      <c r="CJ5" s="50"/>
      <c r="CK5" s="49"/>
      <c r="CL5" s="48"/>
      <c r="CM5" s="47"/>
      <c r="CN5" s="46"/>
      <c r="CO5" s="45"/>
      <c r="CP5" s="48"/>
      <c r="CQ5" s="51"/>
      <c r="CR5" s="50"/>
      <c r="CS5" s="49"/>
      <c r="CT5" s="48"/>
      <c r="CU5" s="47"/>
      <c r="CV5" s="46"/>
      <c r="CW5" s="45"/>
      <c r="CX5" s="48"/>
      <c r="CY5" s="51"/>
      <c r="CZ5" s="50"/>
      <c r="DA5" s="49"/>
      <c r="DB5" s="48"/>
      <c r="DC5" s="47"/>
      <c r="DD5" s="46"/>
      <c r="DE5" s="45"/>
      <c r="DF5" s="48"/>
      <c r="DG5" s="51"/>
      <c r="DH5" s="50"/>
      <c r="DI5" s="49"/>
      <c r="DJ5" s="48"/>
      <c r="DK5" s="47"/>
      <c r="DL5" s="46"/>
      <c r="DM5" s="45"/>
      <c r="DN5" s="48"/>
      <c r="DO5" s="51"/>
      <c r="DP5" s="50"/>
      <c r="DQ5" s="49"/>
      <c r="DR5" s="48"/>
      <c r="DS5" s="47"/>
      <c r="DT5" s="46"/>
      <c r="DU5" s="45"/>
      <c r="DV5" s="44">
        <f t="shared" si="4"/>
        <v>0</v>
      </c>
      <c r="DW5" s="43">
        <f t="shared" si="5"/>
        <v>0</v>
      </c>
      <c r="DX5" s="42">
        <f t="shared" si="6"/>
        <v>0</v>
      </c>
      <c r="DY5" s="41">
        <f t="shared" si="7"/>
        <v>0</v>
      </c>
    </row>
    <row r="6" spans="1:129" s="1" customFormat="1" ht="16.5">
      <c r="A6" s="54"/>
      <c r="B6" s="48"/>
      <c r="C6" s="47"/>
      <c r="D6" s="46"/>
      <c r="E6" s="45">
        <f t="shared" si="0"/>
        <v>0</v>
      </c>
      <c r="F6" s="48"/>
      <c r="G6" s="51"/>
      <c r="H6" s="50"/>
      <c r="I6" s="49">
        <f t="shared" si="1"/>
        <v>0</v>
      </c>
      <c r="J6" s="48"/>
      <c r="K6" s="47"/>
      <c r="L6" s="46"/>
      <c r="M6" s="45">
        <f t="shared" si="2"/>
        <v>0</v>
      </c>
      <c r="N6" s="48"/>
      <c r="O6" s="51"/>
      <c r="P6" s="50"/>
      <c r="Q6" s="49">
        <f t="shared" si="3"/>
        <v>0</v>
      </c>
      <c r="R6" s="48"/>
      <c r="S6" s="47"/>
      <c r="T6" s="46"/>
      <c r="U6" s="45"/>
      <c r="V6" s="48"/>
      <c r="W6" s="51"/>
      <c r="X6" s="50"/>
      <c r="Y6" s="49"/>
      <c r="Z6" s="48"/>
      <c r="AA6" s="47"/>
      <c r="AB6" s="46"/>
      <c r="AC6" s="45"/>
      <c r="AD6" s="48"/>
      <c r="AE6" s="51"/>
      <c r="AF6" s="50"/>
      <c r="AG6" s="49"/>
      <c r="AH6" s="53"/>
      <c r="AI6" s="52"/>
      <c r="AJ6" s="46"/>
      <c r="AK6" s="45"/>
      <c r="AL6" s="48"/>
      <c r="AM6" s="51"/>
      <c r="AN6" s="50"/>
      <c r="AO6" s="49"/>
      <c r="AP6" s="48"/>
      <c r="AQ6" s="47"/>
      <c r="AR6" s="46"/>
      <c r="AS6" s="45"/>
      <c r="AT6" s="48"/>
      <c r="AU6" s="51"/>
      <c r="AV6" s="50"/>
      <c r="AW6" s="49"/>
      <c r="AX6" s="48"/>
      <c r="AY6" s="47"/>
      <c r="AZ6" s="46"/>
      <c r="BA6" s="45"/>
      <c r="BB6" s="48"/>
      <c r="BC6" s="51"/>
      <c r="BD6" s="50"/>
      <c r="BE6" s="49"/>
      <c r="BF6" s="48"/>
      <c r="BG6" s="47"/>
      <c r="BH6" s="46"/>
      <c r="BI6" s="45"/>
      <c r="BJ6" s="48"/>
      <c r="BK6" s="51"/>
      <c r="BL6" s="50"/>
      <c r="BM6" s="49"/>
      <c r="BN6" s="48"/>
      <c r="BO6" s="47"/>
      <c r="BP6" s="46"/>
      <c r="BQ6" s="45"/>
      <c r="BR6" s="48"/>
      <c r="BS6" s="51"/>
      <c r="BT6" s="50"/>
      <c r="BU6" s="49"/>
      <c r="BV6" s="48"/>
      <c r="BW6" s="47"/>
      <c r="BX6" s="46"/>
      <c r="BY6" s="45"/>
      <c r="BZ6" s="48"/>
      <c r="CA6" s="51"/>
      <c r="CB6" s="50"/>
      <c r="CC6" s="49"/>
      <c r="CD6" s="48"/>
      <c r="CE6" s="47"/>
      <c r="CF6" s="46"/>
      <c r="CG6" s="45"/>
      <c r="CH6" s="48"/>
      <c r="CI6" s="51"/>
      <c r="CJ6" s="50"/>
      <c r="CK6" s="49"/>
      <c r="CL6" s="48"/>
      <c r="CM6" s="47"/>
      <c r="CN6" s="46"/>
      <c r="CO6" s="45"/>
      <c r="CP6" s="48"/>
      <c r="CQ6" s="51"/>
      <c r="CR6" s="50"/>
      <c r="CS6" s="49"/>
      <c r="CT6" s="48"/>
      <c r="CU6" s="47"/>
      <c r="CV6" s="46"/>
      <c r="CW6" s="45"/>
      <c r="CX6" s="48"/>
      <c r="CY6" s="51"/>
      <c r="CZ6" s="50"/>
      <c r="DA6" s="49"/>
      <c r="DB6" s="48"/>
      <c r="DC6" s="47"/>
      <c r="DD6" s="46"/>
      <c r="DE6" s="45"/>
      <c r="DF6" s="48"/>
      <c r="DG6" s="51"/>
      <c r="DH6" s="50"/>
      <c r="DI6" s="49"/>
      <c r="DJ6" s="48"/>
      <c r="DK6" s="47"/>
      <c r="DL6" s="46"/>
      <c r="DM6" s="45"/>
      <c r="DN6" s="48"/>
      <c r="DO6" s="51"/>
      <c r="DP6" s="50"/>
      <c r="DQ6" s="49"/>
      <c r="DR6" s="48"/>
      <c r="DS6" s="47"/>
      <c r="DT6" s="46"/>
      <c r="DU6" s="45"/>
      <c r="DV6" s="44">
        <f t="shared" si="4"/>
        <v>0</v>
      </c>
      <c r="DW6" s="43">
        <f t="shared" si="5"/>
        <v>0</v>
      </c>
      <c r="DX6" s="42">
        <f t="shared" si="6"/>
        <v>0</v>
      </c>
      <c r="DY6" s="41">
        <f t="shared" si="7"/>
        <v>0</v>
      </c>
    </row>
    <row r="7" spans="1:129" s="1" customFormat="1" ht="16.5">
      <c r="A7" s="54"/>
      <c r="B7" s="48"/>
      <c r="C7" s="47"/>
      <c r="D7" s="46"/>
      <c r="E7" s="45">
        <f t="shared" si="0"/>
        <v>0</v>
      </c>
      <c r="F7" s="48">
        <v>83.7</v>
      </c>
      <c r="G7" s="51">
        <f>21.8+9.8</f>
        <v>31.6</v>
      </c>
      <c r="H7" s="50"/>
      <c r="I7" s="49">
        <f t="shared" si="1"/>
        <v>52.1</v>
      </c>
      <c r="J7" s="48">
        <v>10.6</v>
      </c>
      <c r="K7" s="47">
        <v>7</v>
      </c>
      <c r="L7" s="46"/>
      <c r="M7" s="45">
        <f t="shared" si="2"/>
        <v>3.5999999999999996</v>
      </c>
      <c r="N7" s="48">
        <v>78.599999999999994</v>
      </c>
      <c r="O7" s="51">
        <f>9.8+9.8+19.6+39.4</f>
        <v>78.599999999999994</v>
      </c>
      <c r="P7" s="50"/>
      <c r="Q7" s="49">
        <f t="shared" si="3"/>
        <v>0</v>
      </c>
      <c r="R7" s="48"/>
      <c r="S7" s="47"/>
      <c r="T7" s="46"/>
      <c r="U7" s="45"/>
      <c r="V7" s="48"/>
      <c r="W7" s="51"/>
      <c r="X7" s="50"/>
      <c r="Y7" s="49"/>
      <c r="Z7" s="48"/>
      <c r="AA7" s="47"/>
      <c r="AB7" s="46"/>
      <c r="AC7" s="45"/>
      <c r="AD7" s="48"/>
      <c r="AE7" s="51"/>
      <c r="AF7" s="50"/>
      <c r="AG7" s="49"/>
      <c r="AH7" s="53"/>
      <c r="AI7" s="52"/>
      <c r="AJ7" s="46"/>
      <c r="AK7" s="45"/>
      <c r="AL7" s="48"/>
      <c r="AM7" s="51"/>
      <c r="AN7" s="50"/>
      <c r="AO7" s="49"/>
      <c r="AP7" s="48"/>
      <c r="AQ7" s="47"/>
      <c r="AR7" s="46"/>
      <c r="AS7" s="45"/>
      <c r="AT7" s="48"/>
      <c r="AU7" s="51"/>
      <c r="AV7" s="50"/>
      <c r="AW7" s="49"/>
      <c r="AX7" s="48"/>
      <c r="AY7" s="47"/>
      <c r="AZ7" s="46"/>
      <c r="BA7" s="45"/>
      <c r="BB7" s="48"/>
      <c r="BC7" s="51"/>
      <c r="BD7" s="50"/>
      <c r="BE7" s="49"/>
      <c r="BF7" s="48"/>
      <c r="BG7" s="47"/>
      <c r="BH7" s="46"/>
      <c r="BI7" s="45"/>
      <c r="BJ7" s="48"/>
      <c r="BK7" s="51"/>
      <c r="BL7" s="50"/>
      <c r="BM7" s="49"/>
      <c r="BN7" s="48"/>
      <c r="BO7" s="47"/>
      <c r="BP7" s="46"/>
      <c r="BQ7" s="45"/>
      <c r="BR7" s="48"/>
      <c r="BS7" s="51"/>
      <c r="BT7" s="50"/>
      <c r="BU7" s="49"/>
      <c r="BV7" s="48"/>
      <c r="BW7" s="47"/>
      <c r="BX7" s="46"/>
      <c r="BY7" s="45"/>
      <c r="BZ7" s="48"/>
      <c r="CA7" s="51"/>
      <c r="CB7" s="50"/>
      <c r="CC7" s="49"/>
      <c r="CD7" s="48"/>
      <c r="CE7" s="47"/>
      <c r="CF7" s="46"/>
      <c r="CG7" s="45"/>
      <c r="CH7" s="48"/>
      <c r="CI7" s="51"/>
      <c r="CJ7" s="50"/>
      <c r="CK7" s="49"/>
      <c r="CL7" s="48"/>
      <c r="CM7" s="47"/>
      <c r="CN7" s="46"/>
      <c r="CO7" s="45"/>
      <c r="CP7" s="48"/>
      <c r="CQ7" s="51"/>
      <c r="CR7" s="50"/>
      <c r="CS7" s="49"/>
      <c r="CT7" s="48"/>
      <c r="CU7" s="47"/>
      <c r="CV7" s="46"/>
      <c r="CW7" s="45"/>
      <c r="CX7" s="48"/>
      <c r="CY7" s="51"/>
      <c r="CZ7" s="50"/>
      <c r="DA7" s="49"/>
      <c r="DB7" s="48"/>
      <c r="DC7" s="47"/>
      <c r="DD7" s="46"/>
      <c r="DE7" s="45"/>
      <c r="DF7" s="48"/>
      <c r="DG7" s="51"/>
      <c r="DH7" s="50"/>
      <c r="DI7" s="49"/>
      <c r="DJ7" s="48"/>
      <c r="DK7" s="47"/>
      <c r="DL7" s="46"/>
      <c r="DM7" s="45"/>
      <c r="DN7" s="48"/>
      <c r="DO7" s="51"/>
      <c r="DP7" s="50"/>
      <c r="DQ7" s="49"/>
      <c r="DR7" s="48"/>
      <c r="DS7" s="47"/>
      <c r="DT7" s="46"/>
      <c r="DU7" s="45"/>
      <c r="DV7" s="44">
        <f t="shared" si="4"/>
        <v>55.7</v>
      </c>
      <c r="DW7" s="43">
        <f t="shared" si="5"/>
        <v>117.19999999999999</v>
      </c>
      <c r="DX7" s="42">
        <f t="shared" si="6"/>
        <v>0</v>
      </c>
      <c r="DY7" s="41">
        <f t="shared" si="7"/>
        <v>172.89999999999998</v>
      </c>
    </row>
    <row r="8" spans="1:129" s="1" customFormat="1" ht="16.5">
      <c r="A8" s="54"/>
      <c r="B8" s="48"/>
      <c r="C8" s="47"/>
      <c r="D8" s="46"/>
      <c r="E8" s="45">
        <f t="shared" si="0"/>
        <v>0</v>
      </c>
      <c r="F8" s="48">
        <v>64.099999999999994</v>
      </c>
      <c r="G8" s="51">
        <v>9.8000000000000007</v>
      </c>
      <c r="H8" s="50"/>
      <c r="I8" s="49">
        <f t="shared" si="1"/>
        <v>54.3</v>
      </c>
      <c r="J8" s="48">
        <v>80.900000000000006</v>
      </c>
      <c r="K8" s="47">
        <f>7+16.8+9.8</f>
        <v>33.6</v>
      </c>
      <c r="L8" s="46"/>
      <c r="M8" s="45">
        <f t="shared" si="2"/>
        <v>47.300000000000004</v>
      </c>
      <c r="N8" s="48">
        <v>28.9</v>
      </c>
      <c r="O8" s="51">
        <f>4.9+7</f>
        <v>11.9</v>
      </c>
      <c r="P8" s="50"/>
      <c r="Q8" s="49">
        <f t="shared" si="3"/>
        <v>17</v>
      </c>
      <c r="R8" s="48"/>
      <c r="S8" s="47"/>
      <c r="T8" s="46"/>
      <c r="U8" s="45"/>
      <c r="V8" s="48"/>
      <c r="W8" s="51"/>
      <c r="X8" s="50"/>
      <c r="Y8" s="49"/>
      <c r="Z8" s="48"/>
      <c r="AA8" s="47"/>
      <c r="AB8" s="46"/>
      <c r="AC8" s="45"/>
      <c r="AD8" s="48"/>
      <c r="AE8" s="51"/>
      <c r="AF8" s="50"/>
      <c r="AG8" s="49"/>
      <c r="AH8" s="53"/>
      <c r="AI8" s="52"/>
      <c r="AJ8" s="46"/>
      <c r="AK8" s="45"/>
      <c r="AL8" s="48"/>
      <c r="AM8" s="51"/>
      <c r="AN8" s="50"/>
      <c r="AO8" s="49"/>
      <c r="AP8" s="48"/>
      <c r="AQ8" s="47"/>
      <c r="AR8" s="46"/>
      <c r="AS8" s="45"/>
      <c r="AT8" s="48"/>
      <c r="AU8" s="51"/>
      <c r="AV8" s="50"/>
      <c r="AW8" s="49"/>
      <c r="AX8" s="48"/>
      <c r="AY8" s="47"/>
      <c r="AZ8" s="46"/>
      <c r="BA8" s="45"/>
      <c r="BB8" s="48"/>
      <c r="BC8" s="51"/>
      <c r="BD8" s="50"/>
      <c r="BE8" s="49"/>
      <c r="BF8" s="48"/>
      <c r="BG8" s="47"/>
      <c r="BH8" s="46"/>
      <c r="BI8" s="45"/>
      <c r="BJ8" s="48"/>
      <c r="BK8" s="51"/>
      <c r="BL8" s="50"/>
      <c r="BM8" s="49"/>
      <c r="BN8" s="48"/>
      <c r="BO8" s="47"/>
      <c r="BP8" s="46"/>
      <c r="BQ8" s="45"/>
      <c r="BR8" s="48"/>
      <c r="BS8" s="51"/>
      <c r="BT8" s="50"/>
      <c r="BU8" s="49"/>
      <c r="BV8" s="48"/>
      <c r="BW8" s="47"/>
      <c r="BX8" s="46"/>
      <c r="BY8" s="45"/>
      <c r="BZ8" s="48"/>
      <c r="CA8" s="51"/>
      <c r="CB8" s="50"/>
      <c r="CC8" s="49"/>
      <c r="CD8" s="48"/>
      <c r="CE8" s="47"/>
      <c r="CF8" s="46"/>
      <c r="CG8" s="45"/>
      <c r="CH8" s="48"/>
      <c r="CI8" s="51"/>
      <c r="CJ8" s="50"/>
      <c r="CK8" s="49"/>
      <c r="CL8" s="48"/>
      <c r="CM8" s="47"/>
      <c r="CN8" s="46"/>
      <c r="CO8" s="45"/>
      <c r="CP8" s="48"/>
      <c r="CQ8" s="51"/>
      <c r="CR8" s="50"/>
      <c r="CS8" s="49"/>
      <c r="CT8" s="48"/>
      <c r="CU8" s="47"/>
      <c r="CV8" s="46"/>
      <c r="CW8" s="45"/>
      <c r="CX8" s="48"/>
      <c r="CY8" s="51"/>
      <c r="CZ8" s="50"/>
      <c r="DA8" s="49"/>
      <c r="DB8" s="48"/>
      <c r="DC8" s="47"/>
      <c r="DD8" s="46"/>
      <c r="DE8" s="45"/>
      <c r="DF8" s="48"/>
      <c r="DG8" s="51"/>
      <c r="DH8" s="50"/>
      <c r="DI8" s="49"/>
      <c r="DJ8" s="48"/>
      <c r="DK8" s="47"/>
      <c r="DL8" s="46"/>
      <c r="DM8" s="45"/>
      <c r="DN8" s="48"/>
      <c r="DO8" s="51"/>
      <c r="DP8" s="50"/>
      <c r="DQ8" s="49"/>
      <c r="DR8" s="48"/>
      <c r="DS8" s="47"/>
      <c r="DT8" s="46"/>
      <c r="DU8" s="45"/>
      <c r="DV8" s="44">
        <f t="shared" si="4"/>
        <v>118.6</v>
      </c>
      <c r="DW8" s="43">
        <f t="shared" si="5"/>
        <v>55.300000000000004</v>
      </c>
      <c r="DX8" s="42">
        <f t="shared" si="6"/>
        <v>0</v>
      </c>
      <c r="DY8" s="41">
        <f t="shared" si="7"/>
        <v>173.9</v>
      </c>
    </row>
    <row r="9" spans="1:129" s="1" customFormat="1" ht="16.5">
      <c r="A9" s="54"/>
      <c r="B9" s="48">
        <v>80.3</v>
      </c>
      <c r="C9" s="47">
        <v>8.8000000000000007</v>
      </c>
      <c r="D9" s="46"/>
      <c r="E9" s="45">
        <f t="shared" si="0"/>
        <v>71.5</v>
      </c>
      <c r="F9" s="48"/>
      <c r="G9" s="51"/>
      <c r="H9" s="50"/>
      <c r="I9" s="49">
        <f t="shared" si="1"/>
        <v>0</v>
      </c>
      <c r="J9" s="48">
        <v>46.6</v>
      </c>
      <c r="K9" s="47">
        <f>9.8+7+8.8+21</f>
        <v>46.6</v>
      </c>
      <c r="L9" s="46"/>
      <c r="M9" s="45">
        <f t="shared" si="2"/>
        <v>0</v>
      </c>
      <c r="N9" s="48"/>
      <c r="O9" s="51"/>
      <c r="P9" s="50"/>
      <c r="Q9" s="49">
        <f t="shared" si="3"/>
        <v>0</v>
      </c>
      <c r="R9" s="48"/>
      <c r="S9" s="47"/>
      <c r="T9" s="46"/>
      <c r="U9" s="45"/>
      <c r="V9" s="48"/>
      <c r="W9" s="51"/>
      <c r="X9" s="50"/>
      <c r="Y9" s="49"/>
      <c r="Z9" s="48"/>
      <c r="AA9" s="47"/>
      <c r="AB9" s="46"/>
      <c r="AC9" s="45"/>
      <c r="AD9" s="48"/>
      <c r="AE9" s="51"/>
      <c r="AF9" s="50"/>
      <c r="AG9" s="49"/>
      <c r="AH9" s="53"/>
      <c r="AI9" s="52"/>
      <c r="AJ9" s="46"/>
      <c r="AK9" s="45"/>
      <c r="AL9" s="48"/>
      <c r="AM9" s="51"/>
      <c r="AN9" s="50"/>
      <c r="AO9" s="49"/>
      <c r="AP9" s="48"/>
      <c r="AQ9" s="47"/>
      <c r="AR9" s="46"/>
      <c r="AS9" s="45"/>
      <c r="AT9" s="48"/>
      <c r="AU9" s="51"/>
      <c r="AV9" s="50"/>
      <c r="AW9" s="49"/>
      <c r="AX9" s="48"/>
      <c r="AY9" s="47"/>
      <c r="AZ9" s="46"/>
      <c r="BA9" s="45"/>
      <c r="BB9" s="48"/>
      <c r="BC9" s="51"/>
      <c r="BD9" s="50"/>
      <c r="BE9" s="49"/>
      <c r="BF9" s="48"/>
      <c r="BG9" s="47"/>
      <c r="BH9" s="46"/>
      <c r="BI9" s="45"/>
      <c r="BJ9" s="48"/>
      <c r="BK9" s="51"/>
      <c r="BL9" s="50"/>
      <c r="BM9" s="49"/>
      <c r="BN9" s="48"/>
      <c r="BO9" s="47"/>
      <c r="BP9" s="46"/>
      <c r="BQ9" s="45"/>
      <c r="BR9" s="48"/>
      <c r="BS9" s="51"/>
      <c r="BT9" s="50"/>
      <c r="BU9" s="49"/>
      <c r="BV9" s="48"/>
      <c r="BW9" s="47"/>
      <c r="BX9" s="46"/>
      <c r="BY9" s="45"/>
      <c r="BZ9" s="48"/>
      <c r="CA9" s="51"/>
      <c r="CB9" s="50"/>
      <c r="CC9" s="49"/>
      <c r="CD9" s="48"/>
      <c r="CE9" s="47"/>
      <c r="CF9" s="46"/>
      <c r="CG9" s="45"/>
      <c r="CH9" s="48"/>
      <c r="CI9" s="51"/>
      <c r="CJ9" s="50"/>
      <c r="CK9" s="49"/>
      <c r="CL9" s="48"/>
      <c r="CM9" s="47"/>
      <c r="CN9" s="46"/>
      <c r="CO9" s="45"/>
      <c r="CP9" s="48"/>
      <c r="CQ9" s="51"/>
      <c r="CR9" s="50"/>
      <c r="CS9" s="49"/>
      <c r="CT9" s="48"/>
      <c r="CU9" s="47"/>
      <c r="CV9" s="46"/>
      <c r="CW9" s="45"/>
      <c r="CX9" s="48"/>
      <c r="CY9" s="51"/>
      <c r="CZ9" s="50"/>
      <c r="DA9" s="49"/>
      <c r="DB9" s="48"/>
      <c r="DC9" s="47"/>
      <c r="DD9" s="46"/>
      <c r="DE9" s="45"/>
      <c r="DF9" s="48"/>
      <c r="DG9" s="51"/>
      <c r="DH9" s="50"/>
      <c r="DI9" s="49"/>
      <c r="DJ9" s="48"/>
      <c r="DK9" s="47"/>
      <c r="DL9" s="46"/>
      <c r="DM9" s="45"/>
      <c r="DN9" s="48"/>
      <c r="DO9" s="51"/>
      <c r="DP9" s="50"/>
      <c r="DQ9" s="49"/>
      <c r="DR9" s="48"/>
      <c r="DS9" s="47"/>
      <c r="DT9" s="46"/>
      <c r="DU9" s="45"/>
      <c r="DV9" s="44">
        <f t="shared" si="4"/>
        <v>71.5</v>
      </c>
      <c r="DW9" s="43">
        <f t="shared" si="5"/>
        <v>55.400000000000006</v>
      </c>
      <c r="DX9" s="42">
        <f t="shared" si="6"/>
        <v>0</v>
      </c>
      <c r="DY9" s="41">
        <f t="shared" si="7"/>
        <v>126.9</v>
      </c>
    </row>
    <row r="10" spans="1:129" s="1" customFormat="1" ht="16.5">
      <c r="A10" s="54"/>
      <c r="B10" s="48"/>
      <c r="C10" s="47"/>
      <c r="D10" s="46"/>
      <c r="E10" s="45">
        <f t="shared" si="0"/>
        <v>0</v>
      </c>
      <c r="F10" s="48"/>
      <c r="G10" s="51"/>
      <c r="H10" s="50"/>
      <c r="I10" s="49">
        <f t="shared" si="1"/>
        <v>0</v>
      </c>
      <c r="J10" s="48"/>
      <c r="K10" s="47"/>
      <c r="L10" s="46"/>
      <c r="M10" s="45">
        <f t="shared" si="2"/>
        <v>0</v>
      </c>
      <c r="N10" s="48"/>
      <c r="O10" s="51"/>
      <c r="P10" s="50"/>
      <c r="Q10" s="49">
        <f t="shared" si="3"/>
        <v>0</v>
      </c>
      <c r="R10" s="48"/>
      <c r="S10" s="47"/>
      <c r="T10" s="46"/>
      <c r="U10" s="45"/>
      <c r="V10" s="48"/>
      <c r="W10" s="51"/>
      <c r="X10" s="50"/>
      <c r="Y10" s="49"/>
      <c r="Z10" s="48"/>
      <c r="AA10" s="47"/>
      <c r="AB10" s="46"/>
      <c r="AC10" s="45"/>
      <c r="AD10" s="48"/>
      <c r="AE10" s="51"/>
      <c r="AF10" s="50"/>
      <c r="AG10" s="49"/>
      <c r="AH10" s="53"/>
      <c r="AI10" s="52"/>
      <c r="AJ10" s="46"/>
      <c r="AK10" s="45"/>
      <c r="AL10" s="48"/>
      <c r="AM10" s="51"/>
      <c r="AN10" s="50"/>
      <c r="AO10" s="49"/>
      <c r="AP10" s="48"/>
      <c r="AQ10" s="47"/>
      <c r="AR10" s="46"/>
      <c r="AS10" s="45"/>
      <c r="AT10" s="48"/>
      <c r="AU10" s="51"/>
      <c r="AV10" s="50"/>
      <c r="AW10" s="49"/>
      <c r="AX10" s="48"/>
      <c r="AY10" s="47"/>
      <c r="AZ10" s="46"/>
      <c r="BA10" s="45"/>
      <c r="BB10" s="48"/>
      <c r="BC10" s="51"/>
      <c r="BD10" s="50"/>
      <c r="BE10" s="49"/>
      <c r="BF10" s="48"/>
      <c r="BG10" s="47"/>
      <c r="BH10" s="46"/>
      <c r="BI10" s="45"/>
      <c r="BJ10" s="48"/>
      <c r="BK10" s="51"/>
      <c r="BL10" s="50"/>
      <c r="BM10" s="49"/>
      <c r="BN10" s="48"/>
      <c r="BO10" s="47"/>
      <c r="BP10" s="46"/>
      <c r="BQ10" s="45"/>
      <c r="BR10" s="48"/>
      <c r="BS10" s="51"/>
      <c r="BT10" s="50"/>
      <c r="BU10" s="49"/>
      <c r="BV10" s="48"/>
      <c r="BW10" s="47"/>
      <c r="BX10" s="46"/>
      <c r="BY10" s="45"/>
      <c r="BZ10" s="48"/>
      <c r="CA10" s="51"/>
      <c r="CB10" s="50"/>
      <c r="CC10" s="49"/>
      <c r="CD10" s="48"/>
      <c r="CE10" s="47"/>
      <c r="CF10" s="46"/>
      <c r="CG10" s="45"/>
      <c r="CH10" s="48"/>
      <c r="CI10" s="51"/>
      <c r="CJ10" s="50"/>
      <c r="CK10" s="49"/>
      <c r="CL10" s="48"/>
      <c r="CM10" s="47"/>
      <c r="CN10" s="46"/>
      <c r="CO10" s="45"/>
      <c r="CP10" s="48"/>
      <c r="CQ10" s="51"/>
      <c r="CR10" s="50"/>
      <c r="CS10" s="49"/>
      <c r="CT10" s="48"/>
      <c r="CU10" s="47"/>
      <c r="CV10" s="46"/>
      <c r="CW10" s="45"/>
      <c r="CX10" s="48"/>
      <c r="CY10" s="51"/>
      <c r="CZ10" s="50"/>
      <c r="DA10" s="49"/>
      <c r="DB10" s="48"/>
      <c r="DC10" s="47"/>
      <c r="DD10" s="46"/>
      <c r="DE10" s="45"/>
      <c r="DF10" s="48"/>
      <c r="DG10" s="51"/>
      <c r="DH10" s="50"/>
      <c r="DI10" s="49"/>
      <c r="DJ10" s="48"/>
      <c r="DK10" s="47"/>
      <c r="DL10" s="46"/>
      <c r="DM10" s="45"/>
      <c r="DN10" s="48"/>
      <c r="DO10" s="51"/>
      <c r="DP10" s="50"/>
      <c r="DQ10" s="49"/>
      <c r="DR10" s="48"/>
      <c r="DS10" s="47"/>
      <c r="DT10" s="46"/>
      <c r="DU10" s="45"/>
      <c r="DV10" s="44">
        <f t="shared" si="4"/>
        <v>0</v>
      </c>
      <c r="DW10" s="43">
        <f t="shared" si="5"/>
        <v>0</v>
      </c>
      <c r="DX10" s="42">
        <f t="shared" si="6"/>
        <v>0</v>
      </c>
      <c r="DY10" s="41">
        <f t="shared" si="7"/>
        <v>0</v>
      </c>
    </row>
    <row r="11" spans="1:129" s="1" customFormat="1" ht="16.5">
      <c r="A11" s="54"/>
      <c r="B11" s="48"/>
      <c r="C11" s="47"/>
      <c r="D11" s="46"/>
      <c r="E11" s="45">
        <f t="shared" si="0"/>
        <v>0</v>
      </c>
      <c r="F11" s="48"/>
      <c r="G11" s="51"/>
      <c r="H11" s="50"/>
      <c r="I11" s="49">
        <f t="shared" si="1"/>
        <v>0</v>
      </c>
      <c r="J11" s="48"/>
      <c r="K11" s="47"/>
      <c r="L11" s="46"/>
      <c r="M11" s="45">
        <f t="shared" si="2"/>
        <v>0</v>
      </c>
      <c r="N11" s="48"/>
      <c r="O11" s="51"/>
      <c r="P11" s="50"/>
      <c r="Q11" s="49">
        <f t="shared" si="3"/>
        <v>0</v>
      </c>
      <c r="R11" s="48"/>
      <c r="S11" s="47"/>
      <c r="T11" s="46"/>
      <c r="U11" s="45"/>
      <c r="V11" s="48"/>
      <c r="W11" s="51"/>
      <c r="X11" s="50"/>
      <c r="Y11" s="49"/>
      <c r="Z11" s="48"/>
      <c r="AA11" s="47"/>
      <c r="AB11" s="46"/>
      <c r="AC11" s="45"/>
      <c r="AD11" s="48"/>
      <c r="AE11" s="51"/>
      <c r="AF11" s="50"/>
      <c r="AG11" s="49"/>
      <c r="AH11" s="53"/>
      <c r="AI11" s="52"/>
      <c r="AJ11" s="46"/>
      <c r="AK11" s="45"/>
      <c r="AL11" s="48"/>
      <c r="AM11" s="51"/>
      <c r="AN11" s="50"/>
      <c r="AO11" s="49"/>
      <c r="AP11" s="48"/>
      <c r="AQ11" s="47"/>
      <c r="AR11" s="46"/>
      <c r="AS11" s="45"/>
      <c r="AT11" s="48"/>
      <c r="AU11" s="51"/>
      <c r="AV11" s="50"/>
      <c r="AW11" s="49"/>
      <c r="AX11" s="48"/>
      <c r="AY11" s="47"/>
      <c r="AZ11" s="46"/>
      <c r="BA11" s="45"/>
      <c r="BB11" s="48"/>
      <c r="BC11" s="51"/>
      <c r="BD11" s="50"/>
      <c r="BE11" s="49"/>
      <c r="BF11" s="48"/>
      <c r="BG11" s="47"/>
      <c r="BH11" s="46"/>
      <c r="BI11" s="45"/>
      <c r="BJ11" s="48"/>
      <c r="BK11" s="51"/>
      <c r="BL11" s="50"/>
      <c r="BM11" s="49"/>
      <c r="BN11" s="48"/>
      <c r="BO11" s="47"/>
      <c r="BP11" s="46"/>
      <c r="BQ11" s="45"/>
      <c r="BR11" s="48"/>
      <c r="BS11" s="51"/>
      <c r="BT11" s="50"/>
      <c r="BU11" s="49"/>
      <c r="BV11" s="48"/>
      <c r="BW11" s="47"/>
      <c r="BX11" s="46"/>
      <c r="BY11" s="45"/>
      <c r="BZ11" s="48"/>
      <c r="CA11" s="51"/>
      <c r="CB11" s="50"/>
      <c r="CC11" s="49"/>
      <c r="CD11" s="48"/>
      <c r="CE11" s="47"/>
      <c r="CF11" s="46"/>
      <c r="CG11" s="45"/>
      <c r="CH11" s="48"/>
      <c r="CI11" s="51"/>
      <c r="CJ11" s="50"/>
      <c r="CK11" s="49"/>
      <c r="CL11" s="48"/>
      <c r="CM11" s="47"/>
      <c r="CN11" s="46"/>
      <c r="CO11" s="45"/>
      <c r="CP11" s="48"/>
      <c r="CQ11" s="51"/>
      <c r="CR11" s="50"/>
      <c r="CS11" s="49"/>
      <c r="CT11" s="48"/>
      <c r="CU11" s="47"/>
      <c r="CV11" s="46"/>
      <c r="CW11" s="45"/>
      <c r="CX11" s="48"/>
      <c r="CY11" s="51"/>
      <c r="CZ11" s="50"/>
      <c r="DA11" s="49"/>
      <c r="DB11" s="48"/>
      <c r="DC11" s="47"/>
      <c r="DD11" s="46"/>
      <c r="DE11" s="45"/>
      <c r="DF11" s="48"/>
      <c r="DG11" s="51"/>
      <c r="DH11" s="50"/>
      <c r="DI11" s="49"/>
      <c r="DJ11" s="48"/>
      <c r="DK11" s="47"/>
      <c r="DL11" s="46"/>
      <c r="DM11" s="45"/>
      <c r="DN11" s="48"/>
      <c r="DO11" s="51"/>
      <c r="DP11" s="50"/>
      <c r="DQ11" s="49"/>
      <c r="DR11" s="48"/>
      <c r="DS11" s="47"/>
      <c r="DT11" s="46"/>
      <c r="DU11" s="45"/>
      <c r="DV11" s="44">
        <f t="shared" si="4"/>
        <v>0</v>
      </c>
      <c r="DW11" s="43">
        <f t="shared" si="5"/>
        <v>0</v>
      </c>
      <c r="DX11" s="42">
        <f t="shared" si="6"/>
        <v>0</v>
      </c>
      <c r="DY11" s="41">
        <f t="shared" si="7"/>
        <v>0</v>
      </c>
    </row>
    <row r="12" spans="1:129" s="1" customFormat="1" ht="16.5">
      <c r="A12" s="54"/>
      <c r="B12" s="48"/>
      <c r="C12" s="47" t="s">
        <v>27</v>
      </c>
      <c r="D12" s="46"/>
      <c r="E12" s="45" t="e">
        <f t="shared" si="0"/>
        <v>#VALUE!</v>
      </c>
      <c r="F12" s="48"/>
      <c r="G12" s="51">
        <v>4</v>
      </c>
      <c r="H12" s="50"/>
      <c r="I12" s="49">
        <f t="shared" si="1"/>
        <v>-4</v>
      </c>
      <c r="J12" s="48"/>
      <c r="K12" s="47"/>
      <c r="L12" s="46"/>
      <c r="M12" s="45">
        <f t="shared" si="2"/>
        <v>0</v>
      </c>
      <c r="N12" s="48"/>
      <c r="O12" s="51"/>
      <c r="P12" s="50"/>
      <c r="Q12" s="49">
        <f t="shared" si="3"/>
        <v>0</v>
      </c>
      <c r="R12" s="48"/>
      <c r="S12" s="47"/>
      <c r="T12" s="46"/>
      <c r="U12" s="45"/>
      <c r="V12" s="48"/>
      <c r="W12" s="51"/>
      <c r="X12" s="50"/>
      <c r="Y12" s="49"/>
      <c r="Z12" s="48"/>
      <c r="AA12" s="47"/>
      <c r="AB12" s="46"/>
      <c r="AC12" s="45"/>
      <c r="AD12" s="48"/>
      <c r="AE12" s="51"/>
      <c r="AF12" s="50"/>
      <c r="AG12" s="49"/>
      <c r="AH12" s="53"/>
      <c r="AI12" s="52"/>
      <c r="AJ12" s="46"/>
      <c r="AK12" s="45"/>
      <c r="AL12" s="48"/>
      <c r="AM12" s="51"/>
      <c r="AN12" s="50"/>
      <c r="AO12" s="49"/>
      <c r="AP12" s="48"/>
      <c r="AQ12" s="47"/>
      <c r="AR12" s="46"/>
      <c r="AS12" s="45"/>
      <c r="AT12" s="48"/>
      <c r="AU12" s="51"/>
      <c r="AV12" s="50"/>
      <c r="AW12" s="49"/>
      <c r="AX12" s="48"/>
      <c r="AY12" s="47"/>
      <c r="AZ12" s="46"/>
      <c r="BA12" s="45"/>
      <c r="BB12" s="48"/>
      <c r="BC12" s="51"/>
      <c r="BD12" s="50"/>
      <c r="BE12" s="49"/>
      <c r="BF12" s="48"/>
      <c r="BG12" s="47"/>
      <c r="BH12" s="46"/>
      <c r="BI12" s="45"/>
      <c r="BJ12" s="48"/>
      <c r="BK12" s="51"/>
      <c r="BL12" s="50"/>
      <c r="BM12" s="49"/>
      <c r="BN12" s="48"/>
      <c r="BO12" s="47"/>
      <c r="BP12" s="46"/>
      <c r="BQ12" s="45"/>
      <c r="BR12" s="48"/>
      <c r="BS12" s="51"/>
      <c r="BT12" s="50"/>
      <c r="BU12" s="49"/>
      <c r="BV12" s="48"/>
      <c r="BW12" s="47"/>
      <c r="BX12" s="46"/>
      <c r="BY12" s="45"/>
      <c r="BZ12" s="48"/>
      <c r="CA12" s="51"/>
      <c r="CB12" s="50"/>
      <c r="CC12" s="49"/>
      <c r="CD12" s="48"/>
      <c r="CE12" s="47"/>
      <c r="CF12" s="46"/>
      <c r="CG12" s="45"/>
      <c r="CH12" s="48"/>
      <c r="CI12" s="51"/>
      <c r="CJ12" s="50"/>
      <c r="CK12" s="49"/>
      <c r="CL12" s="48"/>
      <c r="CM12" s="47"/>
      <c r="CN12" s="46"/>
      <c r="CO12" s="45"/>
      <c r="CP12" s="48"/>
      <c r="CQ12" s="51"/>
      <c r="CR12" s="50"/>
      <c r="CS12" s="49"/>
      <c r="CT12" s="48"/>
      <c r="CU12" s="47"/>
      <c r="CV12" s="46"/>
      <c r="CW12" s="45"/>
      <c r="CX12" s="48"/>
      <c r="CY12" s="51"/>
      <c r="CZ12" s="50"/>
      <c r="DA12" s="49"/>
      <c r="DB12" s="48"/>
      <c r="DC12" s="47"/>
      <c r="DD12" s="46"/>
      <c r="DE12" s="45"/>
      <c r="DF12" s="48"/>
      <c r="DG12" s="51"/>
      <c r="DH12" s="50"/>
      <c r="DI12" s="49"/>
      <c r="DJ12" s="48"/>
      <c r="DK12" s="47"/>
      <c r="DL12" s="46"/>
      <c r="DM12" s="45"/>
      <c r="DN12" s="48"/>
      <c r="DO12" s="51"/>
      <c r="DP12" s="50"/>
      <c r="DQ12" s="49"/>
      <c r="DR12" s="48"/>
      <c r="DS12" s="47"/>
      <c r="DT12" s="46"/>
      <c r="DU12" s="45"/>
      <c r="DV12" s="44" t="e">
        <f t="shared" si="4"/>
        <v>#VALUE!</v>
      </c>
      <c r="DW12" s="43">
        <f t="shared" si="5"/>
        <v>4</v>
      </c>
      <c r="DX12" s="42">
        <f t="shared" si="6"/>
        <v>0</v>
      </c>
      <c r="DY12" s="41" t="e">
        <f t="shared" si="7"/>
        <v>#VALUE!</v>
      </c>
    </row>
    <row r="13" spans="1:129" s="1" customFormat="1" ht="16.5">
      <c r="A13" s="54"/>
      <c r="B13" s="48"/>
      <c r="C13" s="47"/>
      <c r="D13" s="46"/>
      <c r="E13" s="45">
        <f t="shared" si="0"/>
        <v>0</v>
      </c>
      <c r="F13" s="48"/>
      <c r="G13" s="51">
        <f>4</f>
        <v>4</v>
      </c>
      <c r="H13" s="50"/>
      <c r="I13" s="49">
        <f t="shared" si="1"/>
        <v>-4</v>
      </c>
      <c r="J13" s="48"/>
      <c r="K13" s="47"/>
      <c r="L13" s="46"/>
      <c r="M13" s="45">
        <f t="shared" si="2"/>
        <v>0</v>
      </c>
      <c r="N13" s="48"/>
      <c r="O13" s="51"/>
      <c r="P13" s="50"/>
      <c r="Q13" s="49">
        <f t="shared" si="3"/>
        <v>0</v>
      </c>
      <c r="R13" s="48"/>
      <c r="S13" s="47"/>
      <c r="T13" s="46"/>
      <c r="U13" s="45"/>
      <c r="V13" s="48"/>
      <c r="W13" s="51"/>
      <c r="X13" s="50"/>
      <c r="Y13" s="49"/>
      <c r="Z13" s="48"/>
      <c r="AA13" s="47"/>
      <c r="AB13" s="46"/>
      <c r="AC13" s="45"/>
      <c r="AD13" s="48"/>
      <c r="AE13" s="51"/>
      <c r="AF13" s="50"/>
      <c r="AG13" s="49"/>
      <c r="AH13" s="53"/>
      <c r="AI13" s="52"/>
      <c r="AJ13" s="46"/>
      <c r="AK13" s="45"/>
      <c r="AL13" s="58"/>
      <c r="AM13" s="51"/>
      <c r="AN13" s="50"/>
      <c r="AO13" s="49"/>
      <c r="AP13" s="48"/>
      <c r="AQ13" s="47"/>
      <c r="AR13" s="46"/>
      <c r="AS13" s="45"/>
      <c r="AT13" s="48"/>
      <c r="AU13" s="51"/>
      <c r="AV13" s="50"/>
      <c r="AW13" s="49"/>
      <c r="AX13" s="58"/>
      <c r="AY13" s="51"/>
      <c r="AZ13" s="46"/>
      <c r="BA13" s="45"/>
      <c r="BB13" s="48"/>
      <c r="BC13" s="51"/>
      <c r="BD13" s="50"/>
      <c r="BE13" s="49"/>
      <c r="BF13" s="48"/>
      <c r="BG13" s="47"/>
      <c r="BH13" s="46"/>
      <c r="BI13" s="45"/>
      <c r="BJ13" s="48"/>
      <c r="BK13" s="51"/>
      <c r="BL13" s="50"/>
      <c r="BM13" s="49"/>
      <c r="BN13" s="48"/>
      <c r="BO13" s="47"/>
      <c r="BP13" s="46"/>
      <c r="BQ13" s="45"/>
      <c r="BR13" s="48"/>
      <c r="BS13" s="51"/>
      <c r="BT13" s="50"/>
      <c r="BU13" s="49"/>
      <c r="BV13" s="48"/>
      <c r="BW13" s="47"/>
      <c r="BX13" s="46"/>
      <c r="BY13" s="45"/>
      <c r="BZ13" s="48"/>
      <c r="CA13" s="51"/>
      <c r="CB13" s="50"/>
      <c r="CC13" s="49"/>
      <c r="CD13" s="48"/>
      <c r="CE13" s="47"/>
      <c r="CF13" s="46"/>
      <c r="CG13" s="45"/>
      <c r="CH13" s="48"/>
      <c r="CI13" s="51"/>
      <c r="CJ13" s="50"/>
      <c r="CK13" s="49"/>
      <c r="CL13" s="48"/>
      <c r="CM13" s="47"/>
      <c r="CN13" s="46"/>
      <c r="CO13" s="45"/>
      <c r="CP13" s="48"/>
      <c r="CQ13" s="51"/>
      <c r="CR13" s="50"/>
      <c r="CS13" s="49"/>
      <c r="CT13" s="48"/>
      <c r="CU13" s="47"/>
      <c r="CV13" s="46"/>
      <c r="CW13" s="45"/>
      <c r="CX13" s="48"/>
      <c r="CY13" s="51"/>
      <c r="CZ13" s="50"/>
      <c r="DA13" s="49"/>
      <c r="DB13" s="48"/>
      <c r="DC13" s="47"/>
      <c r="DD13" s="46"/>
      <c r="DE13" s="45"/>
      <c r="DF13" s="48"/>
      <c r="DG13" s="51"/>
      <c r="DH13" s="50"/>
      <c r="DI13" s="49"/>
      <c r="DJ13" s="48"/>
      <c r="DK13" s="47"/>
      <c r="DL13" s="46"/>
      <c r="DM13" s="45"/>
      <c r="DN13" s="48"/>
      <c r="DO13" s="51"/>
      <c r="DP13" s="50"/>
      <c r="DQ13" s="49"/>
      <c r="DR13" s="48"/>
      <c r="DS13" s="47"/>
      <c r="DT13" s="46"/>
      <c r="DU13" s="45"/>
      <c r="DV13" s="57">
        <f t="shared" si="4"/>
        <v>-4</v>
      </c>
      <c r="DW13" s="56">
        <f t="shared" si="5"/>
        <v>4</v>
      </c>
      <c r="DX13" s="42">
        <f t="shared" si="6"/>
        <v>0</v>
      </c>
      <c r="DY13" s="55">
        <f t="shared" si="7"/>
        <v>0</v>
      </c>
    </row>
    <row r="14" spans="1:129" s="1" customFormat="1" ht="16.5">
      <c r="A14" s="54"/>
      <c r="B14" s="48"/>
      <c r="C14" s="47"/>
      <c r="D14" s="46"/>
      <c r="E14" s="45">
        <f t="shared" si="0"/>
        <v>0</v>
      </c>
      <c r="F14" s="48"/>
      <c r="G14" s="51">
        <f>4+6+4</f>
        <v>14</v>
      </c>
      <c r="H14" s="50"/>
      <c r="I14" s="49">
        <f t="shared" si="1"/>
        <v>-14</v>
      </c>
      <c r="J14" s="48"/>
      <c r="K14" s="47"/>
      <c r="L14" s="46"/>
      <c r="M14" s="45">
        <f t="shared" si="2"/>
        <v>0</v>
      </c>
      <c r="N14" s="48"/>
      <c r="O14" s="51"/>
      <c r="P14" s="50"/>
      <c r="Q14" s="49">
        <f t="shared" si="3"/>
        <v>0</v>
      </c>
      <c r="R14" s="48"/>
      <c r="S14" s="47"/>
      <c r="T14" s="46"/>
      <c r="U14" s="45"/>
      <c r="V14" s="48"/>
      <c r="W14" s="51"/>
      <c r="X14" s="50"/>
      <c r="Y14" s="49"/>
      <c r="Z14" s="48"/>
      <c r="AA14" s="47"/>
      <c r="AB14" s="46"/>
      <c r="AC14" s="45"/>
      <c r="AD14" s="48"/>
      <c r="AE14" s="51"/>
      <c r="AF14" s="50"/>
      <c r="AG14" s="49"/>
      <c r="AH14" s="53"/>
      <c r="AI14" s="52"/>
      <c r="AJ14" s="46"/>
      <c r="AK14" s="45"/>
      <c r="AL14" s="48"/>
      <c r="AM14" s="51"/>
      <c r="AN14" s="50"/>
      <c r="AO14" s="49"/>
      <c r="AP14" s="48"/>
      <c r="AQ14" s="47"/>
      <c r="AR14" s="46"/>
      <c r="AS14" s="45"/>
      <c r="AT14" s="48"/>
      <c r="AU14" s="51"/>
      <c r="AV14" s="50"/>
      <c r="AW14" s="49"/>
      <c r="AX14" s="48"/>
      <c r="AY14" s="47"/>
      <c r="AZ14" s="46"/>
      <c r="BA14" s="45"/>
      <c r="BB14" s="48"/>
      <c r="BC14" s="51"/>
      <c r="BD14" s="50"/>
      <c r="BE14" s="49"/>
      <c r="BF14" s="48"/>
      <c r="BG14" s="47"/>
      <c r="BH14" s="46"/>
      <c r="BI14" s="45"/>
      <c r="BJ14" s="48"/>
      <c r="BK14" s="51"/>
      <c r="BL14" s="50"/>
      <c r="BM14" s="49"/>
      <c r="BN14" s="48"/>
      <c r="BO14" s="47"/>
      <c r="BP14" s="46"/>
      <c r="BQ14" s="45"/>
      <c r="BR14" s="48"/>
      <c r="BS14" s="51"/>
      <c r="BT14" s="50"/>
      <c r="BU14" s="49"/>
      <c r="BV14" s="48"/>
      <c r="BW14" s="47"/>
      <c r="BX14" s="46"/>
      <c r="BY14" s="45"/>
      <c r="BZ14" s="48"/>
      <c r="CA14" s="51"/>
      <c r="CB14" s="50"/>
      <c r="CC14" s="49"/>
      <c r="CD14" s="48"/>
      <c r="CE14" s="47"/>
      <c r="CF14" s="46"/>
      <c r="CG14" s="45"/>
      <c r="CH14" s="48"/>
      <c r="CI14" s="51"/>
      <c r="CJ14" s="50"/>
      <c r="CK14" s="49"/>
      <c r="CL14" s="48"/>
      <c r="CM14" s="47"/>
      <c r="CN14" s="46"/>
      <c r="CO14" s="45"/>
      <c r="CP14" s="48"/>
      <c r="CQ14" s="51"/>
      <c r="CR14" s="50"/>
      <c r="CS14" s="49"/>
      <c r="CT14" s="48"/>
      <c r="CU14" s="47"/>
      <c r="CV14" s="46"/>
      <c r="CW14" s="45"/>
      <c r="CX14" s="48"/>
      <c r="CY14" s="51"/>
      <c r="CZ14" s="50"/>
      <c r="DA14" s="49"/>
      <c r="DB14" s="48"/>
      <c r="DC14" s="47"/>
      <c r="DD14" s="46"/>
      <c r="DE14" s="45"/>
      <c r="DF14" s="48"/>
      <c r="DG14" s="51"/>
      <c r="DH14" s="50"/>
      <c r="DI14" s="49"/>
      <c r="DJ14" s="48"/>
      <c r="DK14" s="47"/>
      <c r="DL14" s="46"/>
      <c r="DM14" s="45"/>
      <c r="DN14" s="48"/>
      <c r="DO14" s="51"/>
      <c r="DP14" s="50"/>
      <c r="DQ14" s="49"/>
      <c r="DR14" s="48"/>
      <c r="DS14" s="47"/>
      <c r="DT14" s="46"/>
      <c r="DU14" s="45"/>
      <c r="DV14" s="44">
        <f t="shared" si="4"/>
        <v>-14</v>
      </c>
      <c r="DW14" s="43">
        <f t="shared" si="5"/>
        <v>14</v>
      </c>
      <c r="DX14" s="42">
        <f t="shared" si="6"/>
        <v>0</v>
      </c>
      <c r="DY14" s="41">
        <f t="shared" si="7"/>
        <v>0</v>
      </c>
    </row>
    <row r="15" spans="1:129" s="1" customFormat="1" ht="16.5">
      <c r="A15" s="54"/>
      <c r="B15" s="48"/>
      <c r="C15" s="47"/>
      <c r="D15" s="46"/>
      <c r="E15" s="45">
        <f t="shared" si="0"/>
        <v>0</v>
      </c>
      <c r="F15" s="48"/>
      <c r="G15" s="51"/>
      <c r="H15" s="50"/>
      <c r="I15" s="49">
        <f t="shared" si="1"/>
        <v>0</v>
      </c>
      <c r="J15" s="48"/>
      <c r="K15" s="47"/>
      <c r="L15" s="46"/>
      <c r="M15" s="45">
        <f t="shared" si="2"/>
        <v>0</v>
      </c>
      <c r="N15" s="48"/>
      <c r="O15" s="51"/>
      <c r="P15" s="50"/>
      <c r="Q15" s="49">
        <f t="shared" si="3"/>
        <v>0</v>
      </c>
      <c r="R15" s="48"/>
      <c r="S15" s="47"/>
      <c r="T15" s="46"/>
      <c r="U15" s="45"/>
      <c r="V15" s="48"/>
      <c r="W15" s="51"/>
      <c r="X15" s="50"/>
      <c r="Y15" s="49"/>
      <c r="Z15" s="48"/>
      <c r="AA15" s="47"/>
      <c r="AB15" s="46"/>
      <c r="AC15" s="45"/>
      <c r="AD15" s="48"/>
      <c r="AE15" s="51"/>
      <c r="AF15" s="50"/>
      <c r="AG15" s="49"/>
      <c r="AH15" s="53"/>
      <c r="AI15" s="52"/>
      <c r="AJ15" s="46"/>
      <c r="AK15" s="45"/>
      <c r="AL15" s="48"/>
      <c r="AM15" s="51"/>
      <c r="AN15" s="50"/>
      <c r="AO15" s="49"/>
      <c r="AP15" s="48"/>
      <c r="AQ15" s="47"/>
      <c r="AR15" s="46"/>
      <c r="AS15" s="45"/>
      <c r="AT15" s="48"/>
      <c r="AU15" s="51"/>
      <c r="AV15" s="50"/>
      <c r="AW15" s="49"/>
      <c r="AX15" s="48"/>
      <c r="AY15" s="47"/>
      <c r="AZ15" s="46"/>
      <c r="BA15" s="45"/>
      <c r="BB15" s="48"/>
      <c r="BC15" s="51"/>
      <c r="BD15" s="50"/>
      <c r="BE15" s="49"/>
      <c r="BF15" s="48"/>
      <c r="BG15" s="47"/>
      <c r="BH15" s="46"/>
      <c r="BI15" s="45"/>
      <c r="BJ15" s="48"/>
      <c r="BK15" s="51"/>
      <c r="BL15" s="50"/>
      <c r="BM15" s="49"/>
      <c r="BN15" s="48"/>
      <c r="BO15" s="47"/>
      <c r="BP15" s="46"/>
      <c r="BQ15" s="45"/>
      <c r="BR15" s="48"/>
      <c r="BS15" s="51"/>
      <c r="BT15" s="50"/>
      <c r="BU15" s="49"/>
      <c r="BV15" s="48"/>
      <c r="BW15" s="47"/>
      <c r="BX15" s="46"/>
      <c r="BY15" s="45"/>
      <c r="BZ15" s="48"/>
      <c r="CA15" s="51"/>
      <c r="CB15" s="50"/>
      <c r="CC15" s="49"/>
      <c r="CD15" s="48"/>
      <c r="CE15" s="47"/>
      <c r="CF15" s="46"/>
      <c r="CG15" s="45"/>
      <c r="CH15" s="48"/>
      <c r="CI15" s="51"/>
      <c r="CJ15" s="50"/>
      <c r="CK15" s="49"/>
      <c r="CL15" s="48"/>
      <c r="CM15" s="47"/>
      <c r="CN15" s="46"/>
      <c r="CO15" s="45"/>
      <c r="CP15" s="48"/>
      <c r="CQ15" s="51"/>
      <c r="CR15" s="50"/>
      <c r="CS15" s="49"/>
      <c r="CT15" s="48"/>
      <c r="CU15" s="47"/>
      <c r="CV15" s="46"/>
      <c r="CW15" s="45"/>
      <c r="CX15" s="48"/>
      <c r="CY15" s="51"/>
      <c r="CZ15" s="50"/>
      <c r="DA15" s="49"/>
      <c r="DB15" s="48"/>
      <c r="DC15" s="47"/>
      <c r="DD15" s="46"/>
      <c r="DE15" s="45"/>
      <c r="DF15" s="48"/>
      <c r="DG15" s="51"/>
      <c r="DH15" s="50"/>
      <c r="DI15" s="49"/>
      <c r="DJ15" s="48"/>
      <c r="DK15" s="47"/>
      <c r="DL15" s="46"/>
      <c r="DM15" s="45"/>
      <c r="DN15" s="48"/>
      <c r="DO15" s="51"/>
      <c r="DP15" s="50"/>
      <c r="DQ15" s="49"/>
      <c r="DR15" s="48"/>
      <c r="DS15" s="47"/>
      <c r="DT15" s="46"/>
      <c r="DU15" s="45"/>
      <c r="DV15" s="44">
        <f t="shared" si="4"/>
        <v>0</v>
      </c>
      <c r="DW15" s="43">
        <f t="shared" si="5"/>
        <v>0</v>
      </c>
      <c r="DX15" s="42">
        <f t="shared" si="6"/>
        <v>0</v>
      </c>
      <c r="DY15" s="41">
        <f t="shared" si="7"/>
        <v>0</v>
      </c>
    </row>
    <row r="16" spans="1:129" s="1" customFormat="1" ht="16.5">
      <c r="A16" s="54"/>
      <c r="B16" s="48">
        <v>48.6</v>
      </c>
      <c r="C16" s="47">
        <f>6.9+6.9+7+19.6+7</f>
        <v>47.400000000000006</v>
      </c>
      <c r="D16" s="46"/>
      <c r="E16" s="45">
        <f t="shared" si="0"/>
        <v>1.1999999999999957</v>
      </c>
      <c r="F16" s="48"/>
      <c r="G16" s="51"/>
      <c r="H16" s="50"/>
      <c r="I16" s="49">
        <f t="shared" si="1"/>
        <v>0</v>
      </c>
      <c r="J16" s="48"/>
      <c r="K16" s="47"/>
      <c r="L16" s="46"/>
      <c r="M16" s="45">
        <f t="shared" si="2"/>
        <v>0</v>
      </c>
      <c r="N16" s="48"/>
      <c r="O16" s="51"/>
      <c r="P16" s="50"/>
      <c r="Q16" s="49">
        <f t="shared" si="3"/>
        <v>0</v>
      </c>
      <c r="R16" s="48"/>
      <c r="S16" s="47"/>
      <c r="T16" s="46"/>
      <c r="U16" s="45"/>
      <c r="V16" s="48"/>
      <c r="W16" s="51"/>
      <c r="X16" s="50"/>
      <c r="Y16" s="49"/>
      <c r="Z16" s="48"/>
      <c r="AA16" s="47"/>
      <c r="AB16" s="46"/>
      <c r="AC16" s="45"/>
      <c r="AD16" s="48"/>
      <c r="AE16" s="51"/>
      <c r="AF16" s="50"/>
      <c r="AG16" s="49"/>
      <c r="AH16" s="53"/>
      <c r="AI16" s="52"/>
      <c r="AJ16" s="46"/>
      <c r="AK16" s="45"/>
      <c r="AL16" s="48"/>
      <c r="AM16" s="51"/>
      <c r="AN16" s="50"/>
      <c r="AO16" s="49"/>
      <c r="AP16" s="48"/>
      <c r="AQ16" s="47"/>
      <c r="AR16" s="46"/>
      <c r="AS16" s="45"/>
      <c r="AT16" s="48"/>
      <c r="AU16" s="51"/>
      <c r="AV16" s="50"/>
      <c r="AW16" s="49"/>
      <c r="AX16" s="48"/>
      <c r="AY16" s="47"/>
      <c r="AZ16" s="46"/>
      <c r="BA16" s="45"/>
      <c r="BB16" s="48"/>
      <c r="BC16" s="51"/>
      <c r="BD16" s="50"/>
      <c r="BE16" s="49"/>
      <c r="BF16" s="48"/>
      <c r="BG16" s="47"/>
      <c r="BH16" s="46"/>
      <c r="BI16" s="45"/>
      <c r="BJ16" s="48"/>
      <c r="BK16" s="51"/>
      <c r="BL16" s="50"/>
      <c r="BM16" s="49"/>
      <c r="BN16" s="48"/>
      <c r="BO16" s="47"/>
      <c r="BP16" s="46"/>
      <c r="BQ16" s="45"/>
      <c r="BR16" s="48"/>
      <c r="BS16" s="51"/>
      <c r="BT16" s="50"/>
      <c r="BU16" s="49"/>
      <c r="BV16" s="48"/>
      <c r="BW16" s="47"/>
      <c r="BX16" s="46"/>
      <c r="BY16" s="45"/>
      <c r="BZ16" s="48"/>
      <c r="CA16" s="51"/>
      <c r="CB16" s="50"/>
      <c r="CC16" s="49"/>
      <c r="CD16" s="48"/>
      <c r="CE16" s="47"/>
      <c r="CF16" s="46"/>
      <c r="CG16" s="45"/>
      <c r="CH16" s="48"/>
      <c r="CI16" s="51"/>
      <c r="CJ16" s="50"/>
      <c r="CK16" s="49"/>
      <c r="CL16" s="48"/>
      <c r="CM16" s="47"/>
      <c r="CN16" s="46"/>
      <c r="CO16" s="45"/>
      <c r="CP16" s="48"/>
      <c r="CQ16" s="51"/>
      <c r="CR16" s="50"/>
      <c r="CS16" s="49"/>
      <c r="CT16" s="48"/>
      <c r="CU16" s="47"/>
      <c r="CV16" s="46"/>
      <c r="CW16" s="45"/>
      <c r="CX16" s="48"/>
      <c r="CY16" s="51"/>
      <c r="CZ16" s="50"/>
      <c r="DA16" s="49"/>
      <c r="DB16" s="48"/>
      <c r="DC16" s="47"/>
      <c r="DD16" s="46"/>
      <c r="DE16" s="45"/>
      <c r="DF16" s="48"/>
      <c r="DG16" s="51"/>
      <c r="DH16" s="50"/>
      <c r="DI16" s="49"/>
      <c r="DJ16" s="48"/>
      <c r="DK16" s="47"/>
      <c r="DL16" s="46"/>
      <c r="DM16" s="45"/>
      <c r="DN16" s="48"/>
      <c r="DO16" s="51"/>
      <c r="DP16" s="50"/>
      <c r="DQ16" s="49"/>
      <c r="DR16" s="48"/>
      <c r="DS16" s="47"/>
      <c r="DT16" s="46"/>
      <c r="DU16" s="45"/>
      <c r="DV16" s="44">
        <f t="shared" si="4"/>
        <v>1.1999999999999957</v>
      </c>
      <c r="DW16" s="43">
        <f t="shared" si="5"/>
        <v>47.400000000000006</v>
      </c>
      <c r="DX16" s="42">
        <f t="shared" si="6"/>
        <v>0</v>
      </c>
      <c r="DY16" s="41">
        <f t="shared" si="7"/>
        <v>48.6</v>
      </c>
    </row>
    <row r="17" spans="1:129" s="1" customFormat="1" ht="16.5">
      <c r="A17" s="54"/>
      <c r="B17" s="48"/>
      <c r="C17" s="47"/>
      <c r="D17" s="46"/>
      <c r="E17" s="45">
        <f t="shared" si="0"/>
        <v>0</v>
      </c>
      <c r="F17" s="48"/>
      <c r="G17" s="51"/>
      <c r="H17" s="50"/>
      <c r="I17" s="49">
        <f t="shared" si="1"/>
        <v>0</v>
      </c>
      <c r="J17" s="48"/>
      <c r="K17" s="47"/>
      <c r="L17" s="46"/>
      <c r="M17" s="45">
        <f t="shared" si="2"/>
        <v>0</v>
      </c>
      <c r="N17" s="48"/>
      <c r="O17" s="51"/>
      <c r="P17" s="50"/>
      <c r="Q17" s="49">
        <f t="shared" si="3"/>
        <v>0</v>
      </c>
      <c r="R17" s="48"/>
      <c r="S17" s="47"/>
      <c r="T17" s="46"/>
      <c r="U17" s="45"/>
      <c r="V17" s="48"/>
      <c r="W17" s="51"/>
      <c r="X17" s="50"/>
      <c r="Y17" s="49"/>
      <c r="Z17" s="48"/>
      <c r="AA17" s="47"/>
      <c r="AB17" s="46"/>
      <c r="AC17" s="45"/>
      <c r="AD17" s="48"/>
      <c r="AE17" s="51"/>
      <c r="AF17" s="50"/>
      <c r="AG17" s="49"/>
      <c r="AH17" s="53"/>
      <c r="AI17" s="52"/>
      <c r="AJ17" s="46"/>
      <c r="AK17" s="45"/>
      <c r="AL17" s="48"/>
      <c r="AM17" s="51"/>
      <c r="AN17" s="50"/>
      <c r="AO17" s="49"/>
      <c r="AP17" s="48"/>
      <c r="AQ17" s="47"/>
      <c r="AR17" s="46"/>
      <c r="AS17" s="45"/>
      <c r="AT17" s="48"/>
      <c r="AU17" s="51"/>
      <c r="AV17" s="50"/>
      <c r="AW17" s="49"/>
      <c r="AX17" s="48"/>
      <c r="AY17" s="47"/>
      <c r="AZ17" s="46"/>
      <c r="BA17" s="45"/>
      <c r="BB17" s="48"/>
      <c r="BC17" s="51"/>
      <c r="BD17" s="50"/>
      <c r="BE17" s="49"/>
      <c r="BF17" s="48"/>
      <c r="BG17" s="47"/>
      <c r="BH17" s="46"/>
      <c r="BI17" s="45"/>
      <c r="BJ17" s="48"/>
      <c r="BK17" s="51"/>
      <c r="BL17" s="50"/>
      <c r="BM17" s="49"/>
      <c r="BN17" s="48"/>
      <c r="BO17" s="47"/>
      <c r="BP17" s="46"/>
      <c r="BQ17" s="45"/>
      <c r="BR17" s="48"/>
      <c r="BS17" s="51"/>
      <c r="BT17" s="50"/>
      <c r="BU17" s="49"/>
      <c r="BV17" s="48"/>
      <c r="BW17" s="47"/>
      <c r="BX17" s="46"/>
      <c r="BY17" s="45"/>
      <c r="BZ17" s="48"/>
      <c r="CA17" s="51"/>
      <c r="CB17" s="50"/>
      <c r="CC17" s="49"/>
      <c r="CD17" s="48"/>
      <c r="CE17" s="47"/>
      <c r="CF17" s="46"/>
      <c r="CG17" s="45"/>
      <c r="CH17" s="48"/>
      <c r="CI17" s="51"/>
      <c r="CJ17" s="50"/>
      <c r="CK17" s="49"/>
      <c r="CL17" s="48"/>
      <c r="CM17" s="47"/>
      <c r="CN17" s="46"/>
      <c r="CO17" s="45"/>
      <c r="CP17" s="48"/>
      <c r="CQ17" s="51"/>
      <c r="CR17" s="50"/>
      <c r="CS17" s="49"/>
      <c r="CT17" s="48"/>
      <c r="CU17" s="47"/>
      <c r="CV17" s="46"/>
      <c r="CW17" s="45"/>
      <c r="CX17" s="48"/>
      <c r="CY17" s="51"/>
      <c r="CZ17" s="50"/>
      <c r="DA17" s="49"/>
      <c r="DB17" s="48"/>
      <c r="DC17" s="47"/>
      <c r="DD17" s="46"/>
      <c r="DE17" s="45"/>
      <c r="DF17" s="48"/>
      <c r="DG17" s="51"/>
      <c r="DH17" s="50"/>
      <c r="DI17" s="49"/>
      <c r="DJ17" s="48"/>
      <c r="DK17" s="47"/>
      <c r="DL17" s="46"/>
      <c r="DM17" s="45"/>
      <c r="DN17" s="48"/>
      <c r="DO17" s="51"/>
      <c r="DP17" s="50"/>
      <c r="DQ17" s="49"/>
      <c r="DR17" s="48"/>
      <c r="DS17" s="47"/>
      <c r="DT17" s="46"/>
      <c r="DU17" s="45"/>
      <c r="DV17" s="44">
        <f t="shared" si="4"/>
        <v>0</v>
      </c>
      <c r="DW17" s="43">
        <f t="shared" si="5"/>
        <v>0</v>
      </c>
      <c r="DX17" s="42">
        <f t="shared" si="6"/>
        <v>0</v>
      </c>
      <c r="DY17" s="41">
        <f t="shared" si="7"/>
        <v>0</v>
      </c>
    </row>
    <row r="18" spans="1:129" s="1" customFormat="1" ht="16.5">
      <c r="A18" s="54"/>
      <c r="B18" s="48"/>
      <c r="C18" s="47"/>
      <c r="D18" s="46"/>
      <c r="E18" s="45">
        <f t="shared" si="0"/>
        <v>0</v>
      </c>
      <c r="F18" s="48">
        <v>48.3</v>
      </c>
      <c r="G18" s="51">
        <v>12.6</v>
      </c>
      <c r="H18" s="50"/>
      <c r="I18" s="49">
        <f t="shared" si="1"/>
        <v>35.699999999999996</v>
      </c>
      <c r="J18" s="48">
        <v>24.7</v>
      </c>
      <c r="K18" s="47">
        <v>7</v>
      </c>
      <c r="L18" s="46"/>
      <c r="M18" s="45">
        <f t="shared" si="2"/>
        <v>17.7</v>
      </c>
      <c r="N18" s="48">
        <v>33</v>
      </c>
      <c r="O18" s="51">
        <f>9.8+7</f>
        <v>16.8</v>
      </c>
      <c r="P18" s="50"/>
      <c r="Q18" s="49">
        <f t="shared" si="3"/>
        <v>16.2</v>
      </c>
      <c r="R18" s="48"/>
      <c r="S18" s="47"/>
      <c r="T18" s="46"/>
      <c r="U18" s="45"/>
      <c r="V18" s="48"/>
      <c r="W18" s="51"/>
      <c r="X18" s="50"/>
      <c r="Y18" s="49"/>
      <c r="Z18" s="48"/>
      <c r="AA18" s="47"/>
      <c r="AB18" s="46"/>
      <c r="AC18" s="45"/>
      <c r="AD18" s="48"/>
      <c r="AE18" s="51"/>
      <c r="AF18" s="50"/>
      <c r="AG18" s="49"/>
      <c r="AH18" s="53"/>
      <c r="AI18" s="52"/>
      <c r="AJ18" s="46"/>
      <c r="AK18" s="45"/>
      <c r="AL18" s="48"/>
      <c r="AM18" s="51"/>
      <c r="AN18" s="50"/>
      <c r="AO18" s="49"/>
      <c r="AP18" s="48"/>
      <c r="AQ18" s="47"/>
      <c r="AR18" s="46"/>
      <c r="AS18" s="45"/>
      <c r="AT18" s="48"/>
      <c r="AU18" s="51"/>
      <c r="AV18" s="50"/>
      <c r="AW18" s="49"/>
      <c r="AX18" s="48"/>
      <c r="AY18" s="47"/>
      <c r="AZ18" s="46"/>
      <c r="BA18" s="45"/>
      <c r="BB18" s="48"/>
      <c r="BC18" s="51"/>
      <c r="BD18" s="50"/>
      <c r="BE18" s="49"/>
      <c r="BF18" s="48"/>
      <c r="BG18" s="47"/>
      <c r="BH18" s="46"/>
      <c r="BI18" s="45"/>
      <c r="BJ18" s="48"/>
      <c r="BK18" s="51"/>
      <c r="BL18" s="50"/>
      <c r="BM18" s="49"/>
      <c r="BN18" s="48"/>
      <c r="BO18" s="47"/>
      <c r="BP18" s="46"/>
      <c r="BQ18" s="45"/>
      <c r="BR18" s="48"/>
      <c r="BS18" s="51"/>
      <c r="BT18" s="50"/>
      <c r="BU18" s="49"/>
      <c r="BV18" s="48"/>
      <c r="BW18" s="47"/>
      <c r="BX18" s="46"/>
      <c r="BY18" s="45"/>
      <c r="BZ18" s="48"/>
      <c r="CA18" s="51"/>
      <c r="CB18" s="50"/>
      <c r="CC18" s="49"/>
      <c r="CD18" s="48"/>
      <c r="CE18" s="47"/>
      <c r="CF18" s="46"/>
      <c r="CG18" s="45"/>
      <c r="CH18" s="48"/>
      <c r="CI18" s="51"/>
      <c r="CJ18" s="50"/>
      <c r="CK18" s="49"/>
      <c r="CL18" s="48"/>
      <c r="CM18" s="47"/>
      <c r="CN18" s="46"/>
      <c r="CO18" s="45"/>
      <c r="CP18" s="48"/>
      <c r="CQ18" s="51"/>
      <c r="CR18" s="50"/>
      <c r="CS18" s="49"/>
      <c r="CT18" s="48"/>
      <c r="CU18" s="47"/>
      <c r="CV18" s="46"/>
      <c r="CW18" s="45"/>
      <c r="CX18" s="48"/>
      <c r="CY18" s="51"/>
      <c r="CZ18" s="50"/>
      <c r="DA18" s="49"/>
      <c r="DB18" s="48"/>
      <c r="DC18" s="47"/>
      <c r="DD18" s="46"/>
      <c r="DE18" s="45"/>
      <c r="DF18" s="48"/>
      <c r="DG18" s="51"/>
      <c r="DH18" s="50"/>
      <c r="DI18" s="49"/>
      <c r="DJ18" s="48"/>
      <c r="DK18" s="47"/>
      <c r="DL18" s="46"/>
      <c r="DM18" s="45"/>
      <c r="DN18" s="48"/>
      <c r="DO18" s="51"/>
      <c r="DP18" s="50"/>
      <c r="DQ18" s="49"/>
      <c r="DR18" s="48"/>
      <c r="DS18" s="47"/>
      <c r="DT18" s="46"/>
      <c r="DU18" s="45"/>
      <c r="DV18" s="44">
        <f t="shared" si="4"/>
        <v>69.599999999999994</v>
      </c>
      <c r="DW18" s="43">
        <f t="shared" si="5"/>
        <v>36.400000000000006</v>
      </c>
      <c r="DX18" s="42">
        <f t="shared" si="6"/>
        <v>0</v>
      </c>
      <c r="DY18" s="41">
        <f t="shared" si="7"/>
        <v>106</v>
      </c>
    </row>
    <row r="19" spans="1:129" s="1" customFormat="1" ht="16.5">
      <c r="A19" s="54"/>
      <c r="B19" s="48"/>
      <c r="C19" s="47"/>
      <c r="D19" s="46"/>
      <c r="E19" s="45">
        <f t="shared" si="0"/>
        <v>0</v>
      </c>
      <c r="F19" s="48">
        <v>33.5</v>
      </c>
      <c r="G19" s="51">
        <v>9.8000000000000007</v>
      </c>
      <c r="H19" s="50"/>
      <c r="I19" s="49">
        <f t="shared" si="1"/>
        <v>23.7</v>
      </c>
      <c r="J19" s="48"/>
      <c r="K19" s="47"/>
      <c r="L19" s="46"/>
      <c r="M19" s="45">
        <f t="shared" si="2"/>
        <v>0</v>
      </c>
      <c r="N19" s="48">
        <v>15.5</v>
      </c>
      <c r="O19" s="51"/>
      <c r="P19" s="50"/>
      <c r="Q19" s="49">
        <f t="shared" si="3"/>
        <v>15.5</v>
      </c>
      <c r="R19" s="48"/>
      <c r="S19" s="47"/>
      <c r="T19" s="46"/>
      <c r="U19" s="45"/>
      <c r="V19" s="48"/>
      <c r="W19" s="51"/>
      <c r="X19" s="50"/>
      <c r="Y19" s="49"/>
      <c r="Z19" s="48"/>
      <c r="AA19" s="47"/>
      <c r="AB19" s="46"/>
      <c r="AC19" s="45"/>
      <c r="AD19" s="48"/>
      <c r="AE19" s="51"/>
      <c r="AF19" s="50"/>
      <c r="AG19" s="49"/>
      <c r="AH19" s="53"/>
      <c r="AI19" s="52"/>
      <c r="AJ19" s="46"/>
      <c r="AK19" s="45"/>
      <c r="AL19" s="48"/>
      <c r="AM19" s="51"/>
      <c r="AN19" s="50"/>
      <c r="AO19" s="49"/>
      <c r="AP19" s="48"/>
      <c r="AQ19" s="47"/>
      <c r="AR19" s="46"/>
      <c r="AS19" s="45"/>
      <c r="AT19" s="48"/>
      <c r="AU19" s="51"/>
      <c r="AV19" s="50"/>
      <c r="AW19" s="49"/>
      <c r="AX19" s="48"/>
      <c r="AY19" s="47"/>
      <c r="AZ19" s="46"/>
      <c r="BA19" s="45"/>
      <c r="BB19" s="48"/>
      <c r="BC19" s="51"/>
      <c r="BD19" s="50"/>
      <c r="BE19" s="49"/>
      <c r="BF19" s="48"/>
      <c r="BG19" s="47"/>
      <c r="BH19" s="46"/>
      <c r="BI19" s="45"/>
      <c r="BJ19" s="48"/>
      <c r="BK19" s="51"/>
      <c r="BL19" s="50"/>
      <c r="BM19" s="49"/>
      <c r="BN19" s="48"/>
      <c r="BO19" s="47"/>
      <c r="BP19" s="46"/>
      <c r="BQ19" s="45"/>
      <c r="BR19" s="48"/>
      <c r="BS19" s="51"/>
      <c r="BT19" s="50"/>
      <c r="BU19" s="49"/>
      <c r="BV19" s="48"/>
      <c r="BW19" s="47"/>
      <c r="BX19" s="46"/>
      <c r="BY19" s="45"/>
      <c r="BZ19" s="48"/>
      <c r="CA19" s="51"/>
      <c r="CB19" s="50"/>
      <c r="CC19" s="49"/>
      <c r="CD19" s="48"/>
      <c r="CE19" s="47"/>
      <c r="CF19" s="46"/>
      <c r="CG19" s="45"/>
      <c r="CH19" s="48"/>
      <c r="CI19" s="51"/>
      <c r="CJ19" s="50"/>
      <c r="CK19" s="49"/>
      <c r="CL19" s="48"/>
      <c r="CM19" s="47"/>
      <c r="CN19" s="46"/>
      <c r="CO19" s="45"/>
      <c r="CP19" s="48"/>
      <c r="CQ19" s="51"/>
      <c r="CR19" s="50"/>
      <c r="CS19" s="49"/>
      <c r="CT19" s="48"/>
      <c r="CU19" s="47"/>
      <c r="CV19" s="46"/>
      <c r="CW19" s="45"/>
      <c r="CX19" s="48"/>
      <c r="CY19" s="51"/>
      <c r="CZ19" s="50"/>
      <c r="DA19" s="49"/>
      <c r="DB19" s="48"/>
      <c r="DC19" s="47"/>
      <c r="DD19" s="46"/>
      <c r="DE19" s="45"/>
      <c r="DF19" s="48"/>
      <c r="DG19" s="51"/>
      <c r="DH19" s="50"/>
      <c r="DI19" s="49"/>
      <c r="DJ19" s="48"/>
      <c r="DK19" s="47"/>
      <c r="DL19" s="46"/>
      <c r="DM19" s="45"/>
      <c r="DN19" s="48"/>
      <c r="DO19" s="51"/>
      <c r="DP19" s="50"/>
      <c r="DQ19" s="49"/>
      <c r="DR19" s="48"/>
      <c r="DS19" s="47"/>
      <c r="DT19" s="46"/>
      <c r="DU19" s="45"/>
      <c r="DV19" s="44">
        <f t="shared" si="4"/>
        <v>39.200000000000003</v>
      </c>
      <c r="DW19" s="43">
        <f t="shared" si="5"/>
        <v>9.8000000000000007</v>
      </c>
      <c r="DX19" s="42">
        <f t="shared" si="6"/>
        <v>0</v>
      </c>
      <c r="DY19" s="41">
        <f t="shared" si="7"/>
        <v>49</v>
      </c>
    </row>
    <row r="20" spans="1:129" s="27" customFormat="1" ht="20.100000000000001" customHeight="1">
      <c r="A20" s="40" t="s">
        <v>17</v>
      </c>
      <c r="B20" s="34">
        <f>IF(SUM(B4:B19)&lt;=0,"    0,00",SUM(B4:B19))</f>
        <v>128.9</v>
      </c>
      <c r="C20" s="33">
        <f>SUM(C4:C19)</f>
        <v>56.2</v>
      </c>
      <c r="D20" s="32">
        <f>SUM(D4:D19)</f>
        <v>0</v>
      </c>
      <c r="E20" s="31" t="e">
        <f>SUM(E4:E19)</f>
        <v>#VALUE!</v>
      </c>
      <c r="F20" s="34">
        <f>IF(SUM(F4:F19)&lt;=0,"    0,00",SUM(F4:F19))</f>
        <v>229.60000000000002</v>
      </c>
      <c r="G20" s="37">
        <f>SUM(G4:G19)</f>
        <v>85.8</v>
      </c>
      <c r="H20" s="36">
        <f>SUM(H4:H19)</f>
        <v>0</v>
      </c>
      <c r="I20" s="35">
        <f>SUM(I4:I19)</f>
        <v>143.79999999999998</v>
      </c>
      <c r="J20" s="34">
        <f>IF(SUM(J4:J19)&lt;=0,"    0,00",SUM(J4:J19))</f>
        <v>162.79999999999998</v>
      </c>
      <c r="K20" s="33">
        <f>SUM(K4:K19)</f>
        <v>94.2</v>
      </c>
      <c r="L20" s="32">
        <f>SUM(L4:L19)</f>
        <v>0</v>
      </c>
      <c r="M20" s="31">
        <f>SUM(M4:M19)</f>
        <v>68.600000000000009</v>
      </c>
      <c r="N20" s="34">
        <f>IF(SUM(N4:N19)&lt;=0,"    0,00",SUM(N4:N19))</f>
        <v>156</v>
      </c>
      <c r="O20" s="37">
        <f>SUM(O4:O19)</f>
        <v>107.3</v>
      </c>
      <c r="P20" s="36">
        <f>SUM(P4:P19)</f>
        <v>0</v>
      </c>
      <c r="Q20" s="35">
        <f>SUM(Q4:Q19)</f>
        <v>48.7</v>
      </c>
      <c r="R20" s="34" t="str">
        <f>IF(SUM(R4:R19)&lt;=0,"    0,00",SUM(R4:R19))</f>
        <v xml:space="preserve">    0,00</v>
      </c>
      <c r="S20" s="33">
        <f>SUM(S4:S19)</f>
        <v>0</v>
      </c>
      <c r="T20" s="32">
        <f>SUM(T4:T19)</f>
        <v>0</v>
      </c>
      <c r="U20" s="31">
        <f>SUM(U4:U19)</f>
        <v>0</v>
      </c>
      <c r="V20" s="34" t="str">
        <f>IF(SUM(V4:V19)&lt;=0,"    0,00",SUM(V4:V19))</f>
        <v xml:space="preserve">    0,00</v>
      </c>
      <c r="W20" s="37">
        <f>SUM(W4:W19)</f>
        <v>0</v>
      </c>
      <c r="X20" s="36">
        <f>SUM(X4:X19)</f>
        <v>0</v>
      </c>
      <c r="Y20" s="35">
        <f>SUM(Y4:Y19)</f>
        <v>0</v>
      </c>
      <c r="Z20" s="34" t="str">
        <f>IF(SUM(Z4:Z19)&lt;=0,"    0,00",SUM(Z4:Z19))</f>
        <v xml:space="preserve">    0,00</v>
      </c>
      <c r="AA20" s="33">
        <f>SUM(AA4:AA19)</f>
        <v>0</v>
      </c>
      <c r="AB20" s="32">
        <f>SUM(AB4:AB19)</f>
        <v>0</v>
      </c>
      <c r="AC20" s="31">
        <f>SUM(AC4:AC19)</f>
        <v>0</v>
      </c>
      <c r="AD20" s="34" t="str">
        <f>IF(SUM(AD4:AD19)&lt;=0,"    0,00",SUM(AD4:AD19))</f>
        <v xml:space="preserve">    0,00</v>
      </c>
      <c r="AE20" s="37">
        <f>SUM(AE4:AE19)</f>
        <v>0</v>
      </c>
      <c r="AF20" s="36">
        <f>SUM(AF4:AF19)</f>
        <v>0</v>
      </c>
      <c r="AG20" s="35">
        <f>SUM(AG4:AG19)</f>
        <v>0</v>
      </c>
      <c r="AH20" s="39" t="str">
        <f>IF(SUM(AH4:AH19)&lt;=0,"    0,00",SUM(AH4:AH19))</f>
        <v xml:space="preserve">    0,00</v>
      </c>
      <c r="AI20" s="38">
        <f>SUM(AI4:AI19)</f>
        <v>0</v>
      </c>
      <c r="AJ20" s="32">
        <f>SUM(AJ4:AJ19)</f>
        <v>0</v>
      </c>
      <c r="AK20" s="31">
        <f>SUM(AK4:AK19)</f>
        <v>0</v>
      </c>
      <c r="AL20" s="34" t="str">
        <f>IF(SUM(AL4:AL19)&lt;=0,"    0,00",SUM(AL4:AL19))</f>
        <v xml:space="preserve">    0,00</v>
      </c>
      <c r="AM20" s="37">
        <f>SUM(AM4:AM19)</f>
        <v>0</v>
      </c>
      <c r="AN20" s="36">
        <f>SUM(AN4:AN19)</f>
        <v>0</v>
      </c>
      <c r="AO20" s="35">
        <f>SUM(AO4:AO19)</f>
        <v>0</v>
      </c>
      <c r="AP20" s="34" t="str">
        <f>IF(SUM(AP4:AP19)&lt;=0,"    0,00",SUM(AP4:AP19))</f>
        <v xml:space="preserve">    0,00</v>
      </c>
      <c r="AQ20" s="33">
        <f>SUM(AQ4:AQ19)</f>
        <v>0</v>
      </c>
      <c r="AR20" s="32">
        <f>SUM(AR4:AR19)</f>
        <v>0</v>
      </c>
      <c r="AS20" s="31">
        <f>SUM(AS4:AS19)</f>
        <v>0</v>
      </c>
      <c r="AT20" s="34" t="str">
        <f>IF(SUM(AT4:AT19)&lt;=0,"    0,00",SUM(AT4:AT19))</f>
        <v xml:space="preserve">    0,00</v>
      </c>
      <c r="AU20" s="37">
        <f>SUM(AU4:AU19)</f>
        <v>0</v>
      </c>
      <c r="AV20" s="36">
        <f>SUM(AV4:AV19)</f>
        <v>0</v>
      </c>
      <c r="AW20" s="35">
        <f>SUM(AW4:AW19)</f>
        <v>0</v>
      </c>
      <c r="AX20" s="34" t="str">
        <f>IF(SUM(AX4:AX19)&lt;=0,"    0,00",SUM(AX4:AX19))</f>
        <v xml:space="preserve">    0,00</v>
      </c>
      <c r="AY20" s="33">
        <f>SUM(AY4:AY19)</f>
        <v>0</v>
      </c>
      <c r="AZ20" s="32">
        <f>SUM(AZ4:AZ19)</f>
        <v>0</v>
      </c>
      <c r="BA20" s="31">
        <f>SUM(BA4:BA19)</f>
        <v>0</v>
      </c>
      <c r="BB20" s="34" t="str">
        <f>IF(SUM(BB4:BB19)&lt;=0,"    0,00",SUM(BB4:BB19))</f>
        <v xml:space="preserve">    0,00</v>
      </c>
      <c r="BC20" s="37">
        <f>SUM(BC4:BC19)</f>
        <v>0</v>
      </c>
      <c r="BD20" s="36">
        <f>SUM(BD4:BD19)</f>
        <v>0</v>
      </c>
      <c r="BE20" s="35">
        <f>SUM(BE4:BE19)</f>
        <v>0</v>
      </c>
      <c r="BF20" s="34" t="str">
        <f>IF(SUM(BF4:BF19)&lt;=0,"    0,00",SUM(BF4:BF19))</f>
        <v xml:space="preserve">    0,00</v>
      </c>
      <c r="BG20" s="33">
        <f>SUM(BG4:BG19)</f>
        <v>0</v>
      </c>
      <c r="BH20" s="32">
        <f>SUM(BH4:BH19)</f>
        <v>0</v>
      </c>
      <c r="BI20" s="31">
        <f>SUM(BI4:BI19)</f>
        <v>0</v>
      </c>
      <c r="BJ20" s="34" t="str">
        <f>IF(SUM(BJ4:BJ19)&lt;=0,"    0,00",SUM(BJ4:BJ19))</f>
        <v xml:space="preserve">    0,00</v>
      </c>
      <c r="BK20" s="37">
        <f>SUM(BK4:BK19)</f>
        <v>0</v>
      </c>
      <c r="BL20" s="36">
        <f>SUM(BL4:BL19)</f>
        <v>0</v>
      </c>
      <c r="BM20" s="35">
        <f>SUM(BM4:BM19)</f>
        <v>0</v>
      </c>
      <c r="BN20" s="34" t="str">
        <f>IF(SUM(BN4:BN19)&lt;=0,"    0,00",SUM(BN4:BN19))</f>
        <v xml:space="preserve">    0,00</v>
      </c>
      <c r="BO20" s="33">
        <f>SUM(BO4:BO19)</f>
        <v>0</v>
      </c>
      <c r="BP20" s="32">
        <f>SUM(BP4:BP19)</f>
        <v>0</v>
      </c>
      <c r="BQ20" s="31">
        <f>SUM(BQ4:BQ19)</f>
        <v>0</v>
      </c>
      <c r="BR20" s="34" t="str">
        <f>IF(SUM(BR4:BR19)&lt;=0,"    0,00",SUM(BR4:BR19))</f>
        <v xml:space="preserve">    0,00</v>
      </c>
      <c r="BS20" s="37">
        <f>SUM(BS4:BS19)</f>
        <v>0</v>
      </c>
      <c r="BT20" s="36">
        <f>SUM(BT4:BT19)</f>
        <v>0</v>
      </c>
      <c r="BU20" s="35">
        <f>SUM(BU4:BU19)</f>
        <v>0</v>
      </c>
      <c r="BV20" s="34" t="str">
        <f>IF(SUM(BV4:BV19)&lt;=0,"    0,00",SUM(BV4:BV19))</f>
        <v xml:space="preserve">    0,00</v>
      </c>
      <c r="BW20" s="33">
        <f>SUM(BW4:BW19)</f>
        <v>0</v>
      </c>
      <c r="BX20" s="32">
        <f>SUM(BX4:BX19)</f>
        <v>0</v>
      </c>
      <c r="BY20" s="31">
        <f>SUM(BY4:BY19)</f>
        <v>0</v>
      </c>
      <c r="BZ20" s="34" t="str">
        <f>IF(SUM(BZ4:BZ19)&lt;=0,"    0,00",SUM(BZ4:BZ19))</f>
        <v xml:space="preserve">    0,00</v>
      </c>
      <c r="CA20" s="37">
        <f>SUM(CA4:CA19)</f>
        <v>0</v>
      </c>
      <c r="CB20" s="36">
        <f>SUM(CB4:CB19)</f>
        <v>0</v>
      </c>
      <c r="CC20" s="35">
        <f>SUM(CC4:CC19)</f>
        <v>0</v>
      </c>
      <c r="CD20" s="34" t="str">
        <f>IF(SUM(CD4:CD19)&lt;=0,"    0,00",SUM(CD4:CD19))</f>
        <v xml:space="preserve">    0,00</v>
      </c>
      <c r="CE20" s="33">
        <f>SUM(CE4:CE19)</f>
        <v>0</v>
      </c>
      <c r="CF20" s="32">
        <f>SUM(CF4:CF19)</f>
        <v>0</v>
      </c>
      <c r="CG20" s="31">
        <f>SUM(CG4:CG19)</f>
        <v>0</v>
      </c>
      <c r="CH20" s="34" t="str">
        <f>IF(SUM(CH4:CH19)&lt;=0,"    0,00",SUM(CH4:CH19))</f>
        <v xml:space="preserve">    0,00</v>
      </c>
      <c r="CI20" s="37">
        <f>SUM(CI4:CI19)</f>
        <v>0</v>
      </c>
      <c r="CJ20" s="36">
        <f>SUM(CJ4:CJ19)</f>
        <v>0</v>
      </c>
      <c r="CK20" s="35">
        <f>SUM(CK4:CK19)</f>
        <v>0</v>
      </c>
      <c r="CL20" s="34" t="str">
        <f>IF(SUM(CL4:CL19)&lt;=0,"    0,00",SUM(CL4:CL19))</f>
        <v xml:space="preserve">    0,00</v>
      </c>
      <c r="CM20" s="33">
        <f>SUM(CM4:CM19)</f>
        <v>0</v>
      </c>
      <c r="CN20" s="32">
        <f>SUM(CN4:CN19)</f>
        <v>0</v>
      </c>
      <c r="CO20" s="31">
        <f>SUM(CO4:CO19)</f>
        <v>0</v>
      </c>
      <c r="CP20" s="34" t="str">
        <f>IF(SUM(CP4:CP19)&lt;=0,"    0,00",SUM(CP4:CP19))</f>
        <v xml:space="preserve">    0,00</v>
      </c>
      <c r="CQ20" s="37">
        <f>SUM(CQ4:CQ19)</f>
        <v>0</v>
      </c>
      <c r="CR20" s="36">
        <f>SUM(CR4:CR19)</f>
        <v>0</v>
      </c>
      <c r="CS20" s="35">
        <f>SUM(CS4:CS19)</f>
        <v>0</v>
      </c>
      <c r="CT20" s="34" t="str">
        <f>IF(SUM(CT4:CT19)&lt;=0,"    0,00",SUM(CT4:CT19))</f>
        <v xml:space="preserve">    0,00</v>
      </c>
      <c r="CU20" s="33">
        <f>SUM(CU4:CU19)</f>
        <v>0</v>
      </c>
      <c r="CV20" s="32">
        <f>SUM(CV4:CV19)</f>
        <v>0</v>
      </c>
      <c r="CW20" s="31">
        <f>SUM(CW4:CW19)</f>
        <v>0</v>
      </c>
      <c r="CX20" s="34" t="str">
        <f>IF(SUM(CX4:CX19)&lt;=0,"    0,00",SUM(CX4:CX19))</f>
        <v xml:space="preserve">    0,00</v>
      </c>
      <c r="CY20" s="37">
        <f>SUM(CY4:CY19)</f>
        <v>0</v>
      </c>
      <c r="CZ20" s="36">
        <f>SUM(CZ4:CZ19)</f>
        <v>0</v>
      </c>
      <c r="DA20" s="35">
        <f>SUM(DA4:DA19)</f>
        <v>0</v>
      </c>
      <c r="DB20" s="34" t="str">
        <f>IF(SUM(DB4:DB19)&lt;=0,"    0,00",SUM(DB4:DB19))</f>
        <v xml:space="preserve">    0,00</v>
      </c>
      <c r="DC20" s="33">
        <f>SUM(DC4:DC19)</f>
        <v>0</v>
      </c>
      <c r="DD20" s="32">
        <f>SUM(DD4:DD19)</f>
        <v>0</v>
      </c>
      <c r="DE20" s="31">
        <f>SUM(DE4:DE19)</f>
        <v>0</v>
      </c>
      <c r="DF20" s="34" t="str">
        <f>IF(SUM(DF4:DF19)&lt;=0,"    0,00",SUM(DF4:DF19))</f>
        <v xml:space="preserve">    0,00</v>
      </c>
      <c r="DG20" s="37">
        <f>SUM(DG4:DG19)</f>
        <v>0</v>
      </c>
      <c r="DH20" s="36">
        <f>SUM(DH4:DH19)</f>
        <v>0</v>
      </c>
      <c r="DI20" s="35">
        <f>SUM(DI4:DI19)</f>
        <v>0</v>
      </c>
      <c r="DJ20" s="34" t="str">
        <f>IF(SUM(DJ4:DJ19)&lt;=0,"    0,00",SUM(DJ4:DJ19))</f>
        <v xml:space="preserve">    0,00</v>
      </c>
      <c r="DK20" s="33">
        <f>SUM(DK4:DK19)</f>
        <v>0</v>
      </c>
      <c r="DL20" s="32">
        <f>SUM(DL4:DL19)</f>
        <v>0</v>
      </c>
      <c r="DM20" s="31">
        <f>SUM(DM4:DM19)</f>
        <v>0</v>
      </c>
      <c r="DN20" s="34" t="str">
        <f>IF(SUM(DN4:DN19)&lt;=0,"    0,00",SUM(DN4:DN19))</f>
        <v xml:space="preserve">    0,00</v>
      </c>
      <c r="DO20" s="37">
        <f>SUM(DO4:DO19)</f>
        <v>0</v>
      </c>
      <c r="DP20" s="36">
        <f>SUM(DP4:DP19)</f>
        <v>0</v>
      </c>
      <c r="DQ20" s="35">
        <f>SUM(DQ4:DQ19)</f>
        <v>0</v>
      </c>
      <c r="DR20" s="34" t="str">
        <f>IF(SUM(DR4:DR19)&lt;=0,"    0,00",SUM(DR4:DR19))</f>
        <v xml:space="preserve">    0,00</v>
      </c>
      <c r="DS20" s="33">
        <f t="shared" ref="DS20:DX20" si="8">SUM(DS4:DS19)</f>
        <v>0</v>
      </c>
      <c r="DT20" s="32">
        <f t="shared" si="8"/>
        <v>0</v>
      </c>
      <c r="DU20" s="31">
        <f t="shared" si="8"/>
        <v>0</v>
      </c>
      <c r="DV20" s="30" t="e">
        <f t="shared" si="8"/>
        <v>#VALUE!</v>
      </c>
      <c r="DW20" s="29">
        <f t="shared" si="8"/>
        <v>343.50000000000006</v>
      </c>
      <c r="DX20" s="29">
        <f t="shared" si="8"/>
        <v>0</v>
      </c>
      <c r="DY20" s="28"/>
    </row>
    <row r="21" spans="1:129" s="1" customFormat="1" ht="5.0999999999999996" customHeight="1" thickBot="1">
      <c r="A21" s="6"/>
      <c r="B21" s="13"/>
      <c r="H21" s="26"/>
      <c r="M21" s="6"/>
      <c r="O21" s="6"/>
      <c r="AH21" s="12"/>
      <c r="AI21" s="5"/>
      <c r="DV21" s="86" t="e">
        <f>DV20+DW20+DX20</f>
        <v>#VALUE!</v>
      </c>
      <c r="DW21" s="87"/>
      <c r="DX21" s="88"/>
    </row>
    <row r="22" spans="1:129" s="1" customFormat="1" ht="30.75" customHeight="1">
      <c r="A22" s="25" t="s">
        <v>16</v>
      </c>
      <c r="B22" s="4" t="s">
        <v>15</v>
      </c>
      <c r="C22" s="23">
        <v>6</v>
      </c>
      <c r="F22" s="4" t="s">
        <v>14</v>
      </c>
      <c r="G22" s="23">
        <v>5</v>
      </c>
      <c r="J22" s="4" t="s">
        <v>14</v>
      </c>
      <c r="K22" s="23">
        <v>9</v>
      </c>
      <c r="N22" s="4" t="s">
        <v>14</v>
      </c>
      <c r="O22" s="23">
        <v>8</v>
      </c>
      <c r="R22" s="4" t="s">
        <v>14</v>
      </c>
      <c r="S22" s="23">
        <v>1</v>
      </c>
      <c r="V22" s="4" t="s">
        <v>14</v>
      </c>
      <c r="W22" s="23">
        <v>7</v>
      </c>
      <c r="Z22" s="4" t="s">
        <v>14</v>
      </c>
      <c r="AA22" s="23">
        <v>1</v>
      </c>
      <c r="AD22" s="4" t="s">
        <v>14</v>
      </c>
      <c r="AE22" s="23">
        <v>1</v>
      </c>
      <c r="AH22" s="4" t="s">
        <v>14</v>
      </c>
      <c r="AI22" s="23">
        <v>7</v>
      </c>
      <c r="AL22" s="4" t="s">
        <v>14</v>
      </c>
      <c r="AM22" s="24">
        <f>(LEN(AM20)-LEN(SUBSTITUTE(AM20,",",))+1)</f>
        <v>1</v>
      </c>
      <c r="AP22" s="4" t="s">
        <v>14</v>
      </c>
      <c r="AT22" s="4" t="s">
        <v>14</v>
      </c>
      <c r="AX22" s="4" t="s">
        <v>14</v>
      </c>
      <c r="BB22" s="4" t="s">
        <v>14</v>
      </c>
      <c r="BF22" s="4" t="s">
        <v>14</v>
      </c>
      <c r="BJ22" s="4" t="s">
        <v>14</v>
      </c>
      <c r="BN22" s="4" t="s">
        <v>14</v>
      </c>
      <c r="BR22" s="4" t="s">
        <v>14</v>
      </c>
      <c r="BV22" s="4" t="s">
        <v>14</v>
      </c>
      <c r="BZ22" s="4" t="s">
        <v>14</v>
      </c>
      <c r="CD22" s="4" t="s">
        <v>14</v>
      </c>
      <c r="CH22" s="4" t="s">
        <v>14</v>
      </c>
      <c r="CL22" s="4" t="s">
        <v>14</v>
      </c>
      <c r="CP22" s="4" t="s">
        <v>14</v>
      </c>
      <c r="CT22" s="4" t="s">
        <v>14</v>
      </c>
      <c r="CX22" s="4" t="s">
        <v>14</v>
      </c>
      <c r="DB22" s="4" t="s">
        <v>14</v>
      </c>
      <c r="DF22" s="4" t="s">
        <v>14</v>
      </c>
      <c r="DJ22" s="4" t="s">
        <v>14</v>
      </c>
      <c r="DO22" s="4" t="s">
        <v>14</v>
      </c>
      <c r="DP22" s="23">
        <v>9</v>
      </c>
      <c r="DT22" s="22" t="s">
        <v>13</v>
      </c>
      <c r="DU22" s="21">
        <f>+(SUM(W22:DT22))+C19+DO19</f>
        <v>26</v>
      </c>
      <c r="DV22" s="89"/>
      <c r="DW22" s="90"/>
      <c r="DX22" s="91"/>
    </row>
    <row r="23" spans="1:129" s="1" customFormat="1" ht="17.100000000000001" customHeight="1" thickBot="1">
      <c r="A23" s="7"/>
      <c r="B23" s="13"/>
      <c r="C23" s="97">
        <f t="array" aca="1" ref="C23" ca="1">SUMPRODUCT(IFERROR(IF(C4:C19="",0,IF(ISTEXT(C4:C19),0,LEN(_xlfn.FORMULATEXT(C4:C19))-LEN(SUBSTITUTE(_xlfn.FORMULATEXT(C4:C19),"+",""))+1)),1))</f>
        <v>6</v>
      </c>
      <c r="G23" s="97">
        <f t="array" aca="1" ref="G23" ca="1">SUMPRODUCT(IFERROR(IF(G4:G19="",0,IF(ISTEXT(G4:G19),0,LEN(_xlfn.FORMULATEXT(G4:G19))-LEN(SUBSTITUTE(_xlfn.FORMULATEXT(G4:G19),"+",""))+1)),1))</f>
        <v>10</v>
      </c>
      <c r="AD23" s="16" t="s">
        <v>5</v>
      </c>
      <c r="AE23" s="20">
        <f>+G20+K20+O20+AE20+AA20+W20+S20</f>
        <v>287.3</v>
      </c>
      <c r="AH23" s="12"/>
      <c r="AI23" s="19">
        <f>IF(LEN(TRIM(AI19))=0,0,LEN(AI19)-LEN(SUBSTITUTE(AI19,caractère,"+"))+1)</f>
        <v>0</v>
      </c>
      <c r="AM23" s="18">
        <f>(LEN(AM8)-LEN(SUBSTITUTE(AM8,",",))+1)</f>
        <v>1</v>
      </c>
      <c r="BF23" s="16" t="s">
        <v>4</v>
      </c>
      <c r="BG23" s="17">
        <f>+AI20+AM20+AQ20+BG20+BC20+AY20+AU20</f>
        <v>0</v>
      </c>
      <c r="CH23" s="16" t="s">
        <v>3</v>
      </c>
      <c r="CI23" s="17">
        <f>+BK20+BO20+BS20+CI20+CE20+CA20+BW20</f>
        <v>0</v>
      </c>
      <c r="DJ23" s="16" t="s">
        <v>2</v>
      </c>
      <c r="DK23" s="17">
        <f>+CM20+CQ20+CU20+DK20+DG20+DC20+CY20</f>
        <v>0</v>
      </c>
      <c r="DT23" s="16" t="s">
        <v>12</v>
      </c>
      <c r="DU23" s="15">
        <f>+(SUM(W23:DT23))+C20+DO20</f>
        <v>344.5</v>
      </c>
      <c r="DV23" s="92"/>
      <c r="DW23" s="93"/>
      <c r="DX23" s="94"/>
    </row>
    <row r="24" spans="1:129" s="1" customFormat="1" ht="12.75" customHeight="1" thickBot="1">
      <c r="A24" s="14"/>
      <c r="B24" s="13"/>
      <c r="C24" s="96"/>
      <c r="G24" s="98"/>
      <c r="M24" s="6"/>
      <c r="O24" s="6"/>
      <c r="AD24" s="4" t="s">
        <v>11</v>
      </c>
      <c r="AE24" s="11">
        <f>+G22+K22+O22+AE22+AA22+W22+S22</f>
        <v>32</v>
      </c>
      <c r="AH24" s="12"/>
      <c r="AI24" s="5"/>
      <c r="BF24" s="4" t="s">
        <v>11</v>
      </c>
      <c r="BG24" s="11">
        <f>+AI22+AM22+AQ22+BG22+BC22+AY22+AU22</f>
        <v>8</v>
      </c>
      <c r="CH24" s="4" t="s">
        <v>11</v>
      </c>
      <c r="CI24" s="11">
        <f>+BK22+BO22+BS22+CI22+CE22+CA22+BW22</f>
        <v>0</v>
      </c>
      <c r="DJ24" s="4" t="s">
        <v>11</v>
      </c>
      <c r="DK24" s="11">
        <f>+CM22+CQ22+CU22+DK22+DG22+DC22+CY22</f>
        <v>0</v>
      </c>
    </row>
    <row r="25" spans="1:129" s="1" customFormat="1" ht="17.100000000000001" customHeight="1">
      <c r="A25" s="10" t="s">
        <v>10</v>
      </c>
      <c r="C25" s="96"/>
      <c r="G25" s="98"/>
      <c r="M25" s="6"/>
      <c r="O25" s="6"/>
      <c r="AE25" s="9" t="s">
        <v>9</v>
      </c>
      <c r="AF25" s="9" t="s">
        <v>8</v>
      </c>
      <c r="AG25" s="9" t="s">
        <v>7</v>
      </c>
      <c r="AH25" s="8" t="s">
        <v>6</v>
      </c>
      <c r="AI25" s="5"/>
      <c r="AM25" s="1">
        <f>10.5+3+5.25</f>
        <v>18.75</v>
      </c>
      <c r="BG25" s="9" t="s">
        <v>9</v>
      </c>
      <c r="BH25" s="9" t="s">
        <v>8</v>
      </c>
      <c r="BI25" s="9" t="s">
        <v>7</v>
      </c>
      <c r="BJ25" s="8" t="s">
        <v>6</v>
      </c>
      <c r="CI25" s="9" t="s">
        <v>9</v>
      </c>
      <c r="CJ25" s="9" t="s">
        <v>8</v>
      </c>
      <c r="CK25" s="9" t="s">
        <v>7</v>
      </c>
      <c r="CL25" s="8" t="s">
        <v>6</v>
      </c>
      <c r="DJ25" s="8" t="s">
        <v>9</v>
      </c>
      <c r="DK25" s="8" t="s">
        <v>8</v>
      </c>
      <c r="DL25" s="8" t="s">
        <v>7</v>
      </c>
      <c r="DM25" s="8" t="s">
        <v>6</v>
      </c>
      <c r="DR25" s="9" t="s">
        <v>9</v>
      </c>
      <c r="DS25" s="9" t="s">
        <v>8</v>
      </c>
      <c r="DT25" s="9" t="s">
        <v>7</v>
      </c>
      <c r="DU25" s="8" t="s">
        <v>6</v>
      </c>
    </row>
    <row r="26" spans="1:129" s="1" customFormat="1" ht="17.100000000000001" customHeight="1" thickBot="1">
      <c r="A26" s="7">
        <f>SUM(C20,G20,K20,O20,S20,W20,AA20,AE20,AI20,AM20,AQ20,AU20,AY20,BC20,BG20,BK20,BO20,BS20,BW20,CA20,CE20,CI20,CM20,CQ20,CU20,CY20,DC20,DG20,DK20,DO20,DS20)</f>
        <v>343.5</v>
      </c>
      <c r="C26" s="95"/>
      <c r="M26" s="6"/>
      <c r="O26" s="6"/>
      <c r="AD26" s="4" t="s">
        <v>5</v>
      </c>
      <c r="AE26" s="3">
        <v>99.4</v>
      </c>
      <c r="AF26" s="3"/>
      <c r="AG26" s="3"/>
      <c r="AH26" s="2">
        <f>SUM(AE26:AG26)</f>
        <v>99.4</v>
      </c>
      <c r="AI26" s="5"/>
      <c r="BF26" s="4" t="s">
        <v>4</v>
      </c>
      <c r="BG26" s="3">
        <v>63.5</v>
      </c>
      <c r="BH26" s="3"/>
      <c r="BI26" s="3"/>
      <c r="BJ26" s="2">
        <f>SUM(BG26:BI26)</f>
        <v>63.5</v>
      </c>
      <c r="CH26" s="4" t="s">
        <v>3</v>
      </c>
      <c r="CI26" s="3">
        <v>25.5</v>
      </c>
      <c r="CJ26" s="3"/>
      <c r="CK26" s="3"/>
      <c r="CL26" s="2">
        <f>SUM(CI26:CK26)</f>
        <v>25.5</v>
      </c>
      <c r="DI26" s="4" t="s">
        <v>2</v>
      </c>
      <c r="DJ26" s="2">
        <v>57.3</v>
      </c>
      <c r="DK26" s="2"/>
      <c r="DL26" s="2"/>
      <c r="DM26" s="2">
        <f>SUM(DJ26:DL26)</f>
        <v>57.3</v>
      </c>
      <c r="DQ26" s="4" t="s">
        <v>1</v>
      </c>
      <c r="DR26" s="3">
        <v>158</v>
      </c>
      <c r="DS26" s="3"/>
      <c r="DT26" s="3"/>
      <c r="DU26" s="2">
        <f>SUM(DR26:DT26)</f>
        <v>158</v>
      </c>
    </row>
    <row r="27" spans="1:129">
      <c r="A27" t="s">
        <v>0</v>
      </c>
    </row>
  </sheetData>
  <protectedRanges>
    <protectedRange sqref="B4:D19 F4:H19 J4:L19 R4:T19 V4:X19 Z4:AB19 AD4:AF19 AH4:AJ19 AP4:AR19 AT4:AV19 AX4:AZ19 BF4:BH19 N4:P19 AL4:AN19 BB4:BD19" name="xLER a_1" securityDescriptor="O:WDG:WDD:(A;;CC;;;S-1-5-21-3424871261-3155961211-3272664086-53729)(A;;CC;;;S-1-5-21-3424871261-3155961211-3272664086-179001)(A;;CC;;;S-1-5-21-3424871261-3155961211-3272664086-118687)"/>
    <protectedRange sqref="BN4:BP19 BR4:BT19 BZ4:CB19 CT4:CV19 DF4:DH19 DJ4:DL18 DN4:DP19 CD4:CF19 CH4:CJ19 CL4:CN19 CP4:CR19 CX4:CZ19 DB4:DD19 DR4:DT18 BJ4:BL19 BV4:BX19" name="xLER b" securityDescriptor="O:WDG:WDD:(A;;CC;;;S-1-5-21-3424871261-3155961211-3272664086-53729)(A;;CC;;;S-1-5-21-3424871261-3155961211-3272664086-179001)(A;;CC;;;S-1-5-21-3424871261-3155961211-3272664086-118687)"/>
  </protectedRanges>
  <mergeCells count="63">
    <mergeCell ref="DS2:DU2"/>
    <mergeCell ref="DV2:DY2"/>
    <mergeCell ref="DV21:DX23"/>
    <mergeCell ref="DG2:DI2"/>
    <mergeCell ref="DJ2:DJ3"/>
    <mergeCell ref="DK2:DM2"/>
    <mergeCell ref="DN2:DN3"/>
    <mergeCell ref="DO2:DQ2"/>
    <mergeCell ref="DR2:DR3"/>
    <mergeCell ref="CX2:CX3"/>
    <mergeCell ref="CY2:DA2"/>
    <mergeCell ref="DB2:DB3"/>
    <mergeCell ref="DC2:DE2"/>
    <mergeCell ref="DF2:DF3"/>
    <mergeCell ref="CM2:CO2"/>
    <mergeCell ref="CP2:CP3"/>
    <mergeCell ref="CQ2:CS2"/>
    <mergeCell ref="CT2:CT3"/>
    <mergeCell ref="CU2:CW2"/>
    <mergeCell ref="CD2:CD3"/>
    <mergeCell ref="CE2:CG2"/>
    <mergeCell ref="CH2:CH3"/>
    <mergeCell ref="CI2:CK2"/>
    <mergeCell ref="CL2:CL3"/>
    <mergeCell ref="BS2:BU2"/>
    <mergeCell ref="BV2:BV3"/>
    <mergeCell ref="BW2:BY2"/>
    <mergeCell ref="BZ2:BZ3"/>
    <mergeCell ref="CA2:CC2"/>
    <mergeCell ref="BJ2:BJ3"/>
    <mergeCell ref="BK2:BM2"/>
    <mergeCell ref="BN2:BN3"/>
    <mergeCell ref="BO2:BQ2"/>
    <mergeCell ref="BR2:BR3"/>
    <mergeCell ref="AY2:BA2"/>
    <mergeCell ref="BB2:BB3"/>
    <mergeCell ref="BC2:BE2"/>
    <mergeCell ref="BF2:BF3"/>
    <mergeCell ref="BG2:BI2"/>
    <mergeCell ref="AM2:AO2"/>
    <mergeCell ref="AP2:AP3"/>
    <mergeCell ref="AQ2:AS2"/>
    <mergeCell ref="AT2:AT3"/>
    <mergeCell ref="AX2:AX3"/>
    <mergeCell ref="AD2:AD3"/>
    <mergeCell ref="AE2:AG2"/>
    <mergeCell ref="AH2:AH3"/>
    <mergeCell ref="AI2:AK2"/>
    <mergeCell ref="AL2:AL3"/>
    <mergeCell ref="S2:U2"/>
    <mergeCell ref="V2:V3"/>
    <mergeCell ref="W2:Y2"/>
    <mergeCell ref="Z2:Z3"/>
    <mergeCell ref="AA2:AC2"/>
    <mergeCell ref="J2:J3"/>
    <mergeCell ref="K2:M2"/>
    <mergeCell ref="N2:N3"/>
    <mergeCell ref="O2:Q2"/>
    <mergeCell ref="R2:R3"/>
    <mergeCell ref="B2:B3"/>
    <mergeCell ref="C2:E2"/>
    <mergeCell ref="F2:F3"/>
    <mergeCell ref="G2:I2"/>
  </mergeCells>
  <conditionalFormatting sqref="AI2:AI21 AI24:AI26">
    <cfRule type="containsText" dxfId="5" priority="6" operator="containsText" text="OKAY">
      <formula>NOT(ISERROR(SEARCH("OKAY",AI2)))</formula>
    </cfRule>
  </conditionalFormatting>
  <conditionalFormatting sqref="CI25:CK25">
    <cfRule type="expression" dxfId="4" priority="3">
      <formula>0</formula>
    </cfRule>
  </conditionalFormatting>
  <conditionalFormatting sqref="DJ25:DL25">
    <cfRule type="expression" dxfId="3" priority="5">
      <formula>0</formula>
    </cfRule>
  </conditionalFormatting>
  <conditionalFormatting sqref="DR25:DT25">
    <cfRule type="expression" dxfId="2" priority="4">
      <formula>0</formula>
    </cfRule>
  </conditionalFormatting>
  <conditionalFormatting sqref="BG25:BI25">
    <cfRule type="expression" dxfId="1" priority="2">
      <formula>0</formula>
    </cfRule>
  </conditionalFormatting>
  <conditionalFormatting sqref="AE25:AG25">
    <cfRule type="expression" dxfId="0" priority="1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HEDIN, PATRICE</dc:creator>
  <cp:lastModifiedBy>Eric</cp:lastModifiedBy>
  <dcterms:created xsi:type="dcterms:W3CDTF">2021-04-29T11:58:13Z</dcterms:created>
  <dcterms:modified xsi:type="dcterms:W3CDTF">2021-04-30T08:33:46Z</dcterms:modified>
</cp:coreProperties>
</file>